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inasner2020V\karavarutyan voroshum\guyq\guyq\voroshum\New folder\"/>
    </mc:Choice>
  </mc:AlternateContent>
  <bookViews>
    <workbookView xWindow="0" yWindow="0" windowWidth="19200" windowHeight="10890"/>
  </bookViews>
  <sheets>
    <sheet name="հավելված 1" sheetId="27" r:id="rId1"/>
    <sheet name="հավելված2" sheetId="32" r:id="rId2"/>
    <sheet name="հավելված 3" sheetId="29" r:id="rId3"/>
    <sheet name="հավելված 4" sheetId="35" r:id="rId4"/>
    <sheet name="հավելված 5" sheetId="36" r:id="rId5"/>
  </sheets>
  <definedNames>
    <definedName name="AgencyCode" localSheetId="3">#REF!</definedName>
    <definedName name="AgencyCode" localSheetId="1">#REF!</definedName>
    <definedName name="AgencyCode">#REF!</definedName>
    <definedName name="AgencyName" localSheetId="3">#REF!</definedName>
    <definedName name="AgencyName" localSheetId="1">#REF!</definedName>
    <definedName name="AgencyName">#REF!</definedName>
    <definedName name="Functional1" localSheetId="3">#REF!</definedName>
    <definedName name="Functional1" localSheetId="1">#REF!</definedName>
    <definedName name="Functional1">#REF!</definedName>
    <definedName name="PANature" localSheetId="3">#REF!</definedName>
    <definedName name="PANature" localSheetId="1">#REF!</definedName>
    <definedName name="PANature">#REF!</definedName>
    <definedName name="PAType" localSheetId="3">#REF!</definedName>
    <definedName name="PAType" localSheetId="1">#REF!</definedName>
    <definedName name="PAType">#REF!</definedName>
    <definedName name="Performance2" localSheetId="3">#REF!</definedName>
    <definedName name="Performance2" localSheetId="1">#REF!</definedName>
    <definedName name="Performance2">#REF!</definedName>
    <definedName name="PerformanceType" localSheetId="3">#REF!</definedName>
    <definedName name="PerformanceType" localSheetId="1">#REF!</definedName>
    <definedName name="PerformanceTyp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1" i="32" l="1"/>
  <c r="H60" i="32" s="1"/>
  <c r="H58" i="32" s="1"/>
  <c r="G60" i="32"/>
  <c r="G58" i="32" s="1"/>
  <c r="G61" i="32"/>
  <c r="D24" i="35" l="1"/>
  <c r="I19" i="36" l="1"/>
  <c r="I20" i="36"/>
  <c r="I15" i="36"/>
  <c r="I16" i="36"/>
  <c r="I17" i="36"/>
  <c r="I14" i="36"/>
  <c r="I18" i="36"/>
  <c r="I21" i="36"/>
  <c r="I22" i="36"/>
  <c r="I13" i="36"/>
  <c r="I12" i="36"/>
  <c r="I11" i="36" l="1"/>
  <c r="I10" i="36" s="1"/>
  <c r="I9" i="36" s="1"/>
  <c r="I8" i="36" s="1"/>
  <c r="H54" i="32" l="1"/>
  <c r="H53" i="32" s="1"/>
  <c r="H52" i="32" s="1"/>
  <c r="H50" i="32" s="1"/>
  <c r="H48" i="32" s="1"/>
  <c r="H46" i="32"/>
  <c r="H45" i="32" s="1"/>
  <c r="H44" i="32" s="1"/>
  <c r="H42" i="32" s="1"/>
  <c r="H40" i="32" s="1"/>
  <c r="H39" i="32" s="1"/>
  <c r="H37" i="32" s="1"/>
  <c r="H35" i="32" s="1"/>
  <c r="G54" i="32"/>
  <c r="G53" i="32" s="1"/>
  <c r="G52" i="32" s="1"/>
  <c r="G50" i="32" s="1"/>
  <c r="G48" i="32" s="1"/>
  <c r="G46" i="32"/>
  <c r="G45" i="32" s="1"/>
  <c r="G44" i="32" s="1"/>
  <c r="G42" i="32" s="1"/>
  <c r="G40" i="32" s="1"/>
  <c r="G39" i="32" s="1"/>
  <c r="G37" i="32" s="1"/>
  <c r="G35" i="32" s="1"/>
  <c r="G33" i="32" l="1"/>
  <c r="E50" i="27" l="1"/>
  <c r="D50" i="27"/>
  <c r="E15" i="27"/>
  <c r="E13" i="27" s="1"/>
  <c r="D15" i="27"/>
  <c r="D13" i="27" l="1"/>
  <c r="G73" i="32"/>
  <c r="H73" i="32"/>
  <c r="G31" i="32"/>
  <c r="D23" i="29"/>
  <c r="D30" i="27"/>
  <c r="D28" i="27" s="1"/>
  <c r="D11" i="27" s="1"/>
  <c r="E30" i="27"/>
  <c r="E28" i="27" s="1"/>
  <c r="E11" i="27" s="1"/>
  <c r="C35" i="29" l="1"/>
  <c r="C41" i="35"/>
  <c r="D35" i="29"/>
  <c r="D41" i="35"/>
  <c r="C24" i="35"/>
  <c r="H31" i="32"/>
  <c r="C23" i="29"/>
  <c r="G72" i="32"/>
  <c r="H72" i="32"/>
  <c r="H70" i="32" l="1"/>
  <c r="H69" i="32" s="1"/>
  <c r="H66" i="32" s="1"/>
  <c r="H64" i="32" s="1"/>
  <c r="H62" i="32" s="1"/>
  <c r="G70" i="32"/>
  <c r="G69" i="32" s="1"/>
  <c r="G66" i="32" s="1"/>
  <c r="G64" i="32" s="1"/>
  <c r="G62" i="32" s="1"/>
  <c r="H30" i="32"/>
  <c r="H29" i="32" s="1"/>
  <c r="H28" i="32" s="1"/>
  <c r="H26" i="32" s="1"/>
  <c r="H24" i="32" s="1"/>
  <c r="H22" i="32" s="1"/>
  <c r="G30" i="32"/>
  <c r="G29" i="32" s="1"/>
  <c r="G28" i="32" s="1"/>
  <c r="G26" i="32" s="1"/>
  <c r="G24" i="32" s="1"/>
  <c r="G22" i="32" s="1"/>
  <c r="G19" i="32" l="1"/>
  <c r="G17" i="32" s="1"/>
  <c r="G15" i="32" s="1"/>
  <c r="H19" i="32"/>
  <c r="H17" i="32" s="1"/>
  <c r="H15" i="32" s="1"/>
  <c r="G11" i="32" l="1"/>
  <c r="G13" i="32"/>
  <c r="H11" i="32"/>
  <c r="H13" i="32"/>
  <c r="I95" i="32"/>
  <c r="I93" i="32" s="1"/>
  <c r="H95" i="32"/>
  <c r="H93" i="32" s="1"/>
  <c r="G95" i="32"/>
  <c r="G93" i="32" s="1"/>
  <c r="G87" i="32"/>
  <c r="G85" i="32" s="1"/>
  <c r="H87" i="32"/>
  <c r="I87" i="32"/>
  <c r="H86" i="32" l="1"/>
  <c r="I86" i="32" l="1"/>
  <c r="I85" i="32" s="1"/>
  <c r="H85" i="32"/>
  <c r="G83" i="32" l="1"/>
  <c r="G81" i="32" s="1"/>
  <c r="H83" i="32" l="1"/>
  <c r="H81" i="32" s="1"/>
  <c r="I83" i="32"/>
  <c r="I81" i="32" s="1"/>
  <c r="I91" i="32" l="1"/>
  <c r="I89" i="32" s="1"/>
  <c r="G91" i="32"/>
  <c r="G89" i="32" s="1"/>
  <c r="H91" i="32"/>
  <c r="H89" i="32" s="1"/>
  <c r="H80" i="32" s="1"/>
  <c r="H78" i="32" s="1"/>
  <c r="H76" i="32" s="1"/>
  <c r="H74" i="32" s="1"/>
  <c r="I80" i="32" l="1"/>
  <c r="I78" i="32" s="1"/>
  <c r="I76" i="32" s="1"/>
  <c r="I74" i="32" s="1"/>
  <c r="G80" i="32"/>
  <c r="G78" i="32" s="1"/>
  <c r="G76" i="32" s="1"/>
  <c r="G74" i="32" s="1"/>
</calcChain>
</file>

<file path=xl/sharedStrings.xml><?xml version="1.0" encoding="utf-8"?>
<sst xmlns="http://schemas.openxmlformats.org/spreadsheetml/2006/main" count="396" uniqueCount="153">
  <si>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</si>
  <si>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</si>
  <si>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</si>
  <si>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</si>
  <si>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</si>
  <si>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</si>
  <si>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</si>
  <si>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</si>
  <si>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</si>
  <si>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</si>
  <si>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</si>
  <si>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</si>
  <si>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Ինն ամիս </t>
  </si>
  <si>
    <t xml:space="preserve"> Տարի </t>
  </si>
  <si>
    <t>Հավելված 1</t>
  </si>
  <si>
    <t>Հավելված 2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</si>
  <si>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</si>
  <si>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</si>
  <si>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</si>
  <si>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</si>
  <si>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Ծրագիր</t>
  </si>
  <si>
    <t xml:space="preserve"> Միջոցառում</t>
  </si>
  <si>
    <t>Ծրագրի միջոցառումներ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</si>
  <si>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</si>
  <si>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1139</t>
  </si>
  <si>
    <t xml:space="preserve"> ՀՀ կառավարության պահուստային ֆոնդ</t>
  </si>
  <si>
    <t xml:space="preserve"> այդ թվում`</t>
  </si>
  <si>
    <t xml:space="preserve"> 11001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</si>
  <si>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</si>
  <si>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</si>
  <si>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</si>
  <si>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</si>
  <si>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Պահուստային միջոցներ</t>
  </si>
  <si>
    <t xml:space="preserve"> ԸՆԴԱՄԵՆԸ</t>
  </si>
  <si>
    <t>հազ. դրամներով</t>
  </si>
  <si>
    <t xml:space="preserve"> Գործառական դասիչը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</si>
  <si>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</si>
  <si>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</si>
  <si>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</si>
  <si>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</si>
  <si>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</si>
  <si>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</si>
  <si>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</si>
  <si>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</si>
  <si>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</si>
  <si>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</si>
  <si>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</si>
  <si>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</si>
  <si>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</si>
  <si>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</si>
  <si>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</si>
  <si>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Ծառայությունների մատուցում </t>
  </si>
  <si>
    <t xml:space="preserve">Միջոցառումն իրականացնողի անվանումը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</si>
  <si>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</si>
  <si>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</si>
  <si>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</si>
  <si>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</si>
  <si>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</si>
  <si>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</si>
  <si>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</si>
  <si>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>այդ թվում</t>
  </si>
  <si>
    <t>Վերջնական արդյունքի նկարագրությունը`</t>
  </si>
  <si>
    <t>Ցուցանիշների փոփոխությունը (ավելացումները նշված են դրական նշանով)</t>
  </si>
  <si>
    <t>Ցուցանիշների փոփոխությունը (նվազեցումները նշված են փակագծերում)</t>
  </si>
  <si>
    <t xml:space="preserve">ՀՀ կառավարության  2020 թվականի </t>
  </si>
  <si>
    <t xml:space="preserve">ՀՀ Կրթության, գիտության, մշակույթի և սպորտի նախարարություն </t>
  </si>
  <si>
    <t>ՀՀ կրթության, գիտության, մշակույթի և սպորտի նախարարություն</t>
  </si>
  <si>
    <t xml:space="preserve"> ԱՅԼ  ԾԱԽՍԵՐ</t>
  </si>
  <si>
    <t xml:space="preserve"> Կրթության որակի ապահովում</t>
  </si>
  <si>
    <t xml:space="preserve"> ԿՐԹՈՒԹՅՈՒՆ</t>
  </si>
  <si>
    <t>Կրթությանը տրամադրվող օժանդակ ծառայություններ</t>
  </si>
  <si>
    <t>ՀՀ կառավարություն</t>
  </si>
  <si>
    <t xml:space="preserve"> Ընթացիկ աշխատանքների, բարեփոխումների և նոր նախաձեռնությունների միջոցով ֆորմալ և ոչ-ֆորմալ կրթության ոլորտում իրականացվող միջոցառումների, մատուցվող ծառայությունների բովանդակության և կազմակերպման որակի շարունակական բարելավում</t>
  </si>
  <si>
    <t xml:space="preserve"> Նախադպրոցականից մինչև հետբուհական կրթության որակի, այն է սովորողների, միջավայրի, ծրագրերի և ուսումնական նյութերի բովանդակության, գործընթացների, ինչպես նաև վերջնարդյունքների որակի բարելավում ըստ ներպետական և միջազգային ցուցիչների</t>
  </si>
  <si>
    <t xml:space="preserve"> Պետական բյուջեում չկանխատեսված, ինչպես նաեւ բյուջետային երաշխիքների ապահովման ծախսերի ֆինանսավորման ապահովում
</t>
  </si>
  <si>
    <t xml:space="preserve">Պահուստային ֆոնդի կառավարման արդյունավետության և թափանցիկության ապահովում
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</si>
  <si>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</si>
  <si>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>Հավելված 4</t>
  </si>
  <si>
    <t>09</t>
  </si>
  <si>
    <t>06</t>
  </si>
  <si>
    <t>01</t>
  </si>
  <si>
    <t>այդ թվում` ըստ կատարողների`</t>
  </si>
  <si>
    <t>Միջոցառումն իրականացնողի անվանումը</t>
  </si>
  <si>
    <t xml:space="preserve">այդ թվում՝ բյուջետային ծախսերի տնտեսագիտական դասակարգման հոդվածներ
</t>
  </si>
  <si>
    <t>ԸՆԴԱՄԵՆԸ ԾԱԽՍԵՐ</t>
  </si>
  <si>
    <t>ԸՆԹԱՑԻԿ ԾԱԽՍԵՐ</t>
  </si>
  <si>
    <t xml:space="preserve">
11010</t>
  </si>
  <si>
    <t xml:space="preserve"> Ծրագրի միջոցառումներ</t>
  </si>
  <si>
    <t xml:space="preserve">
1192</t>
  </si>
  <si>
    <t>Ծառայությունների մատուցում</t>
  </si>
  <si>
    <t xml:space="preserve"> այդ թվում` ըստ կատարողների</t>
  </si>
  <si>
    <t>Կրթության , գիտության, մշակույթի, սպորտի և երիտասարդության ոլորտների այլ միջոցառումներ</t>
  </si>
  <si>
    <t>ԾԱՌԱՅՈՒԹՅՈՒՆՆԵՐԻ ԵՎ ԱՊՐԱՆՔՆԵՐԻ ՁԵՌՔԲԵՐՈՒՄ</t>
  </si>
  <si>
    <t>Պայմանագրային այլ ծառայությունների ձեռքբերում</t>
  </si>
  <si>
    <t>- Ընդհանուր բնույթի այլ ծառայություններ</t>
  </si>
  <si>
    <t xml:space="preserve">Ծառայությունների մատուցում </t>
  </si>
  <si>
    <t>«Գնումների մասին» ՀՀ օրենքի համաձայն ընտրված կազմակերպություն</t>
  </si>
  <si>
    <t>ՀՀ Կառավարություն</t>
  </si>
  <si>
    <t>Կրթության, գիտության, մշակույթի, սպորտի և երիտասարդության ոլորտների այլ միջոցառումներ</t>
  </si>
  <si>
    <t>Կրթության, գիտության, մշակույթի սպորտի և երիտասարդության ոլորտների այլ միջոցառումներ</t>
  </si>
  <si>
    <t xml:space="preserve">Ծրագրի դասիչը
1215
</t>
  </si>
  <si>
    <t>ՄԱՍ 1. ՊԵՏԱԿԱՆ ՄԱՐՄՆԻ ԳԾՈՎ ԱՐԴՅՈՒՆՔԱՅԻՆ (ԿԱՏԱՐՈՂԱԿԱՆ) ՑՈՒՑԱՆԻՇՆԵՐԸ</t>
  </si>
  <si>
    <t>Հավելված 3</t>
  </si>
  <si>
    <t>ՀՀ առաջնությունների ընդլայնում, միջազգային սպորտային միջոցառումներին մասնակցության և նվաճումների ապահովում</t>
  </si>
  <si>
    <t>Նպաստել Հայաստանում մեծ սպորտի շարունակական զարգացմանը և միջազգային հարթակներում ՀՀ դիրքի բարելավմանը</t>
  </si>
  <si>
    <t>Մեծ նվաճումների սպորտ</t>
  </si>
  <si>
    <t>Հայաստանի Հանրապետության հանրակրթական, միջին մասնագիտական և  բարձրագույն ուսումնական հաստատություններին, ինչպես նաև մանկապատանեկան մարզադպրոցներին, մարզաձևերի ազգային ֆեդերացիաներին և այլ մարզական հասարակական կազմակերպություններին գույքով ապահովում</t>
  </si>
  <si>
    <t xml:space="preserve">Ֆիզիկական կուլտուրայի և սպորտի զարգացման նպատակով հանրակրթական, միջին մասնագիտական և բարձրագույն ուսումնական հաստատություններին ինչպես նաև մարզակառույցներին, մարզադպրոցներին, մարզական հասարակական կազմակերպություններին մարզական և այլ անհրաժեշտ գույքի տրամադրում </t>
  </si>
  <si>
    <t xml:space="preserve"> ԱՅԼ ԾԱԽՍԵՐ</t>
  </si>
  <si>
    <t>11</t>
  </si>
  <si>
    <t>08</t>
  </si>
  <si>
    <t xml:space="preserve"> ՀԱՆԳԻՍՏ, ՄՇԱԿՈՒՅԹ և ԿՐՈՆ</t>
  </si>
  <si>
    <t>Հանգստի և սպորտի ծառայություններ</t>
  </si>
  <si>
    <t>այդ թվում՝</t>
  </si>
  <si>
    <t xml:space="preserve">Մեծ նվաճումների սպորտ, այդ թվում՝ </t>
  </si>
  <si>
    <t xml:space="preserve"> - հատուկ նպատակային այլ նյութեր</t>
  </si>
  <si>
    <t xml:space="preserve">«ՀԱՅԱUՏԱՆԻ ՀԱՆՐԱՊԵՏՈՒԹՅԱՆ 2020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2019 ԹՎԱԿԱՆԻ ԴԵԿՏԵՄԲԵՐԻ 26-Ի N 1919-Ն ՈՐՈՇՄԱՆ N 5 ՀԱՎԵԼՎԱԾԻ N 1 ԱՂՅՈՒՍԱԿՈՒՄ ԿԱՏԱՐՎՈՂ  ԼՐԱՑՈՒՄՆԵՐԸ  ԵՎ  ՓՈՓՈԽՈՒԹՅՈՒՆՆԵՐԸ  </t>
  </si>
  <si>
    <t xml:space="preserve">ՀԱՅԱՍՏԱՆԻ ՀԱՆՐԱՊԵՏՈՒԹՅԱՆ ԿԱՌԱՎԱՐՈՒԹՅԱՆ 2019 ԹՎԱԿԱՆԻ ԴԵԿՏԵՄԲԵՐԻ 26-Ի N 1919-Ն ՈՐՈՇՄԱՆ N 3 ԵՎ N 4 ՀԱՎԵԼՎԱԾՆԵՐՈՒՄ ԿԱՏԱՐՎՈՂ  ԼՐԱՑՈՒՄՆԵՐԸ  ԵՎ  ՓՈՓՈԽՈՒԹՅՈՒՆՆԵՐԸ   </t>
  </si>
  <si>
    <t>ՀՀ կառավարության պահուստային ֆոնդ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</si>
  <si>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</si>
  <si>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Մեծ նվաճումների սպորտ, </t>
  </si>
  <si>
    <t xml:space="preserve">ՀԱՅԱՍՏԱՆԻ ՀԱՆՐԱՊԵՏՈՒԹՅԱՆ ԿԱՌԱՎԱՐՈՒԹՅԱՆ 2019 ԹՎԱԿԱՆԻ ԴԵԿՏԵՄԲԵՐԻ 26-Ի N 1919-Ն ՈՐՈՇՄԱՆ N 9.1 ՀԱՎԵԼՎԱԾԻ  N 9.1.58 և 9.1.14 ԱՂՅՈՒՍԱԿՆԵՐՈՒՄ ԿԱՏԱՐՎՈՂ ԼՐԱՑՈՒՄՆԵՐԸ  ԵՎ  ՓՈՓՈԽՈՒԹՅՈՒՆՆԵՐԸ  </t>
  </si>
  <si>
    <t xml:space="preserve">ՀԱՅԱՍՏԱՆԻ ՀԱՆՐԱՊԵՏՈՒԹՅԱՆ ԿԱՌԱՎԱՐՈՒԹՅԱՆ 2019 ԹՎԱԿԱՆԻ ԴԵԿՏԵՄԲԵՐԻ 26-Ի N 1919-Ն ՈՐՈՇՄԱՆ N 9 ՀԱՎԵԼՎԱԾԻ  N 9.14 և 9.47 ԱՂՅՈՒՍԱԿՈՒՄ ԿԱՏԱՐՎՈՂ  ԼՐԱՑՈՒՄՆԵՐԸ  ԵՎ  ՓՈՓՈԽՈՒԹՅՈՒՆՆԵՐԸ  </t>
  </si>
  <si>
    <t>ՀԱՅԱՍՏԱՆԻ ՀԱՆՐԱՊԵՏՈՒԹՅԱՆ ԿԱՌԱՎԱՐՈՒԹՅԱՆ 2019 ԹՎԱԿԱՆԻ ԴԵԿՏԵՄԲԵՐԻ 26-Ի N 1919-Ն ՈՐՈՇՄԱՆ N 10 ՀԱՎԵԼՎԱԾՈՒՄ ԿԱՏԱՐՎՈՂ ՓՈՓՈԽՈՒԹՅՈՒՆԸ</t>
  </si>
  <si>
    <t>Գնման առարկայի</t>
  </si>
  <si>
    <t>Գումարը (հազար դրամով) Ցուցանիշների փոփոխությունները       (ծախսերի ավելացումները նշված են դրական նշանով)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</si>
  <si>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</si>
  <si>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</si>
  <si>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</si>
  <si>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</si>
  <si>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</si>
  <si>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</si>
  <si>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ՀՀ կրթության, գիտության, մշակույթի և սպորտի  նախարարություն</t>
  </si>
  <si>
    <t>Բաժին N 08</t>
  </si>
  <si>
    <t>Դաս N 01</t>
  </si>
  <si>
    <t>Հավելված N 5</t>
  </si>
  <si>
    <t>ՀՀ կառավարության  2020 թվականի</t>
  </si>
  <si>
    <t xml:space="preserve">     ------------ N ------------Ն   որոշման</t>
  </si>
  <si>
    <t>Խումբ N 01</t>
  </si>
  <si>
    <t xml:space="preserve"> Հանգստի և սպորտի ծառայություններ</t>
  </si>
  <si>
    <t>ՄԱՍ  I. ԱՊՐԱՆՔՆԵՐ</t>
  </si>
  <si>
    <t>1041 11021     Հայաստանի Հանրապետության հանրակրթական, միջին մասնագիտական և  բարձրագույն ուսումնական հաստատություններին, ինչպես նաև մանկապատանեկան մարզադպրոցներին, մարզաձևերի ազգային ֆեդերացիաներին և այլ մարզական հասարակական կազմակերպություններին գույքով ապահովում</t>
  </si>
  <si>
    <t>զուգափայտեր</t>
  </si>
  <si>
    <t>ԳՀ</t>
  </si>
  <si>
    <t>հատ</t>
  </si>
  <si>
    <t>նիզակներ նետման համար</t>
  </si>
  <si>
    <t>գնդեր (հրման համար)</t>
  </si>
  <si>
    <t>ուղեգորգեր</t>
  </si>
  <si>
    <t>ծանրամարտի հարթակ</t>
  </si>
  <si>
    <t>կանոեներ</t>
  </si>
  <si>
    <t>վոլեյբոլի գնդակներ</t>
  </si>
  <si>
    <t>փրկագոտի</t>
  </si>
  <si>
    <t>ք.մ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</si>
</sst>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#,##0.0;\(##,##0.0\);\-"/>
    <numFmt numFmtId="165" formatCode="_(* #,##0.0_);_(* \(#,##0.0\);_(* &quot;-&quot;??_);_(@_)"/>
    <numFmt numFmtId="166" formatCode="##,##0.00;\(##,##0.00\);\-"/>
    <numFmt numFmtId="167" formatCode="0.0"/>
    <numFmt numFmtId="168" formatCode="0.000_);\(0.000\)"/>
    <numFmt numFmtId="169" formatCode="0.000"/>
    <numFmt numFmtId="170" formatCode="0.00_);\(0.00\)"/>
  </numFmts>
  <fonts count="9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10"/>
      <name val="GHEA Grapalat"/>
      <family val="2"/>
    </font>
    <font>
      <sz val="8"/>
      <name val="GHEA Grapalat"/>
      <family val="2"/>
    </font>
    <font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Calibri"/>
      <family val="2"/>
      <charset val="1"/>
      <scheme val="minor"/>
    </font>
    <font>
      <b/>
      <sz val="11"/>
      <name val="GHEA Grapalat"/>
      <family val="3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i/>
      <sz val="10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GHEA Grapalat"/>
      <family val="2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b/>
      <sz val="11"/>
      <color theme="1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  <font>
      <b/>
      <sz val="10"/>
      <color theme="1"/>
      <name val="GHEA Grapalat"/>
      <family val="3"/>
    </font>
    <font>
      <i/>
      <sz val="10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2"/>
      <name val="GHEA Grapalat"/>
      <family val="3"/>
    </font>
    <font>
      <sz val="9"/>
      <name val="GHEA Grapalat"/>
      <family val="3"/>
    </font>
    <font>
      <sz val="9"/>
      <color rgb="FFFF0000"/>
      <name val="GHEA Grapalat"/>
      <family val="3"/>
    </font>
    <font>
      <b/>
      <sz val="11"/>
      <color theme="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3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>
      <alignment horizontal="left" vertical="top" wrapText="1"/>
    </xf>
    <xf numFmtId="0" fontId="11" fillId="0" borderId="0"/>
    <xf numFmtId="164" fontId="19" fillId="0" borderId="0" applyFill="0" applyBorder="0" applyProtection="0">
      <alignment horizontal="right" vertical="top"/>
    </xf>
    <xf numFmtId="43" fontId="11" fillId="0" borderId="0" applyFont="0" applyFill="0" applyBorder="0" applyAlignment="0" applyProtection="0"/>
    <xf numFmtId="0" fontId="19" fillId="0" borderId="0">
      <alignment horizontal="left" vertical="top" wrapText="1"/>
    </xf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16" applyNumberFormat="0" applyAlignment="0" applyProtection="0"/>
    <xf numFmtId="0" fontId="35" fillId="7" borderId="17" applyNumberFormat="0" applyAlignment="0" applyProtection="0"/>
    <xf numFmtId="0" fontId="36" fillId="7" borderId="16" applyNumberFormat="0" applyAlignment="0" applyProtection="0"/>
    <xf numFmtId="0" fontId="37" fillId="0" borderId="18" applyNumberFormat="0" applyFill="0" applyAlignment="0" applyProtection="0"/>
    <xf numFmtId="0" fontId="38" fillId="8" borderId="19" applyNumberFormat="0" applyAlignment="0" applyProtection="0"/>
    <xf numFmtId="0" fontId="39" fillId="0" borderId="0" applyNumberFormat="0" applyFill="0" applyBorder="0" applyAlignment="0" applyProtection="0"/>
    <xf numFmtId="0" fontId="11" fillId="9" borderId="2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42" fillId="33" borderId="0" applyNumberFormat="0" applyBorder="0" applyAlignment="0" applyProtection="0"/>
    <xf numFmtId="0" fontId="43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6" fillId="9" borderId="20" applyNumberFormat="0" applyFont="0" applyAlignment="0" applyProtection="0"/>
    <xf numFmtId="0" fontId="45" fillId="33" borderId="0" applyNumberFormat="0" applyBorder="0" applyAlignment="0" applyProtection="0"/>
    <xf numFmtId="0" fontId="45" fillId="21" borderId="0" applyNumberFormat="0" applyBorder="0" applyAlignment="0" applyProtection="0"/>
    <xf numFmtId="0" fontId="45" fillId="10" borderId="0" applyNumberFormat="0" applyBorder="0" applyAlignment="0" applyProtection="0"/>
    <xf numFmtId="0" fontId="45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6" borderId="0" applyNumberFormat="0" applyBorder="0" applyAlignment="0" applyProtection="0"/>
    <xf numFmtId="0" fontId="45" fillId="17" borderId="0" applyNumberFormat="0" applyBorder="0" applyAlignment="0" applyProtection="0"/>
    <xf numFmtId="0" fontId="53" fillId="0" borderId="0" applyNumberFormat="0" applyFill="0" applyBorder="0" applyAlignment="0" applyProtection="0"/>
    <xf numFmtId="0" fontId="45" fillId="13" borderId="0" applyNumberFormat="0" applyBorder="0" applyAlignment="0" applyProtection="0"/>
    <xf numFmtId="0" fontId="51" fillId="0" borderId="13" applyNumberFormat="0" applyFill="0" applyAlignment="0" applyProtection="0"/>
    <xf numFmtId="0" fontId="45" fillId="25" borderId="0" applyNumberFormat="0" applyBorder="0" applyAlignment="0" applyProtection="0"/>
    <xf numFmtId="0" fontId="53" fillId="0" borderId="15" applyNumberFormat="0" applyFill="0" applyAlignment="0" applyProtection="0"/>
    <xf numFmtId="0" fontId="6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55" fillId="0" borderId="18" applyNumberFormat="0" applyFill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45" fillId="29" borderId="0" applyNumberFormat="0" applyBorder="0" applyAlignment="0" applyProtection="0"/>
    <xf numFmtId="0" fontId="49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56" fillId="5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47" fillId="7" borderId="16" applyNumberFormat="0" applyAlignment="0" applyProtection="0"/>
    <xf numFmtId="0" fontId="50" fillId="3" borderId="0" applyNumberFormat="0" applyBorder="0" applyAlignment="0" applyProtection="0"/>
    <xf numFmtId="0" fontId="57" fillId="7" borderId="17" applyNumberFormat="0" applyAlignment="0" applyProtection="0"/>
    <xf numFmtId="0" fontId="54" fillId="6" borderId="16" applyNumberFormat="0" applyAlignment="0" applyProtection="0"/>
    <xf numFmtId="0" fontId="52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48" fillId="8" borderId="19" applyNumberFormat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59" fillId="0" borderId="21" applyNumberFormat="0" applyFill="0" applyAlignment="0" applyProtection="0"/>
    <xf numFmtId="0" fontId="45" fillId="18" borderId="0" applyNumberFormat="0" applyBorder="0" applyAlignment="0" applyProtection="0"/>
    <xf numFmtId="0" fontId="11" fillId="27" borderId="0" applyNumberFormat="0" applyBorder="0" applyAlignment="0" applyProtection="0"/>
    <xf numFmtId="0" fontId="46" fillId="4" borderId="0" applyNumberFormat="0" applyBorder="0" applyAlignment="0" applyProtection="0"/>
    <xf numFmtId="0" fontId="11" fillId="1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2" fillId="0" borderId="0"/>
    <xf numFmtId="0" fontId="63" fillId="5" borderId="0" applyNumberFormat="0" applyBorder="0" applyAlignment="0" applyProtection="0"/>
    <xf numFmtId="0" fontId="26" fillId="0" borderId="0"/>
    <xf numFmtId="0" fontId="9" fillId="0" borderId="0"/>
    <xf numFmtId="0" fontId="61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1" fillId="43" borderId="0" applyNumberFormat="0" applyBorder="0" applyAlignment="0" applyProtection="0"/>
    <xf numFmtId="0" fontId="6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4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39" borderId="0" applyNumberFormat="0" applyBorder="0" applyAlignment="0" applyProtection="0"/>
    <xf numFmtId="0" fontId="64" fillId="47" borderId="0" applyNumberFormat="0" applyBorder="0" applyAlignment="0" applyProtection="0"/>
    <xf numFmtId="0" fontId="64" fillId="51" borderId="0" applyNumberFormat="0" applyBorder="0" applyAlignment="0" applyProtection="0"/>
    <xf numFmtId="0" fontId="65" fillId="35" borderId="0" applyNumberFormat="0" applyBorder="0" applyAlignment="0" applyProtection="0"/>
    <xf numFmtId="0" fontId="66" fillId="52" borderId="31" applyNumberFormat="0" applyAlignment="0" applyProtection="0"/>
    <xf numFmtId="0" fontId="67" fillId="53" borderId="32" applyNumberFormat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36" borderId="0" applyNumberFormat="0" applyBorder="0" applyAlignment="0" applyProtection="0"/>
    <xf numFmtId="0" fontId="70" fillId="0" borderId="33" applyNumberFormat="0" applyFill="0" applyAlignment="0" applyProtection="0"/>
    <xf numFmtId="0" fontId="71" fillId="0" borderId="34" applyNumberFormat="0" applyFill="0" applyAlignment="0" applyProtection="0"/>
    <xf numFmtId="0" fontId="72" fillId="0" borderId="35" applyNumberFormat="0" applyFill="0" applyAlignment="0" applyProtection="0"/>
    <xf numFmtId="0" fontId="72" fillId="0" borderId="0" applyNumberFormat="0" applyFill="0" applyBorder="0" applyAlignment="0" applyProtection="0"/>
    <xf numFmtId="0" fontId="73" fillId="42" borderId="31" applyNumberFormat="0" applyAlignment="0" applyProtection="0"/>
    <xf numFmtId="0" fontId="74" fillId="0" borderId="36" applyNumberFormat="0" applyFill="0" applyAlignment="0" applyProtection="0"/>
    <xf numFmtId="0" fontId="75" fillId="54" borderId="0" applyNumberFormat="0" applyBorder="0" applyAlignment="0" applyProtection="0"/>
    <xf numFmtId="1" fontId="81" fillId="0" borderId="0"/>
    <xf numFmtId="1" fontId="81" fillId="0" borderId="0"/>
    <xf numFmtId="1" fontId="81" fillId="0" borderId="0"/>
    <xf numFmtId="0" fontId="5" fillId="0" borderId="0"/>
    <xf numFmtId="0" fontId="9" fillId="0" borderId="0"/>
    <xf numFmtId="0" fontId="9" fillId="0" borderId="0"/>
    <xf numFmtId="0" fontId="24" fillId="55" borderId="37" applyNumberFormat="0" applyFont="0" applyAlignment="0" applyProtection="0"/>
    <xf numFmtId="0" fontId="76" fillId="52" borderId="38" applyNumberFormat="0" applyAlignment="0" applyProtection="0"/>
    <xf numFmtId="0" fontId="80" fillId="0" borderId="0"/>
    <xf numFmtId="0" fontId="80" fillId="0" borderId="0"/>
    <xf numFmtId="0" fontId="80" fillId="0" borderId="0"/>
    <xf numFmtId="0" fontId="77" fillId="0" borderId="0" applyNumberFormat="0" applyFill="0" applyBorder="0" applyAlignment="0" applyProtection="0"/>
    <xf numFmtId="0" fontId="78" fillId="0" borderId="39" applyNumberFormat="0" applyFill="0" applyAlignment="0" applyProtection="0"/>
    <xf numFmtId="0" fontId="79" fillId="0" borderId="0" applyNumberFormat="0" applyFill="0" applyBorder="0" applyAlignment="0" applyProtection="0"/>
    <xf numFmtId="0" fontId="62" fillId="0" borderId="0"/>
    <xf numFmtId="1" fontId="81" fillId="0" borderId="0"/>
    <xf numFmtId="0" fontId="82" fillId="0" borderId="0"/>
    <xf numFmtId="0" fontId="9" fillId="0" borderId="0"/>
    <xf numFmtId="0" fontId="5" fillId="0" borderId="0"/>
    <xf numFmtId="0" fontId="19" fillId="0" borderId="0">
      <alignment horizontal="left" vertical="top" wrapText="1"/>
    </xf>
    <xf numFmtId="0" fontId="4" fillId="9" borderId="20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80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2" fillId="0" borderId="0" xfId="0" applyFont="1"/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2" borderId="0" xfId="0" applyFont="1" applyFill="1"/>
    <xf numFmtId="0" fontId="15" fillId="0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/>
    </xf>
    <xf numFmtId="0" fontId="12" fillId="0" borderId="4" xfId="0" applyFont="1" applyBorder="1" applyAlignment="1"/>
    <xf numFmtId="0" fontId="12" fillId="0" borderId="1" xfId="0" applyFont="1" applyBorder="1" applyAlignment="1">
      <alignment vertical="top" wrapText="1"/>
    </xf>
    <xf numFmtId="165" fontId="12" fillId="0" borderId="1" xfId="7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2" borderId="0" xfId="0" applyFont="1" applyFill="1" applyAlignment="1"/>
    <xf numFmtId="0" fontId="17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166" fontId="21" fillId="0" borderId="1" xfId="0" applyNumberFormat="1" applyFont="1" applyBorder="1" applyAlignment="1">
      <alignment horizontal="center" vertical="top" wrapText="1"/>
    </xf>
    <xf numFmtId="166" fontId="12" fillId="0" borderId="7" xfId="0" applyNumberFormat="1" applyFont="1" applyBorder="1" applyAlignment="1"/>
    <xf numFmtId="166" fontId="20" fillId="0" borderId="1" xfId="6" applyNumberFormat="1" applyFont="1" applyBorder="1" applyAlignment="1">
      <alignment horizontal="right" vertical="top"/>
    </xf>
    <xf numFmtId="0" fontId="2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166" fontId="12" fillId="0" borderId="1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166" fontId="25" fillId="0" borderId="1" xfId="0" applyNumberFormat="1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164" fontId="20" fillId="0" borderId="1" xfId="6" applyNumberFormat="1" applyFont="1" applyBorder="1" applyAlignment="1">
      <alignment horizontal="right" vertical="top"/>
    </xf>
    <xf numFmtId="164" fontId="23" fillId="0" borderId="1" xfId="0" applyNumberFormat="1" applyFont="1" applyBorder="1" applyAlignment="1">
      <alignment horizontal="left" vertical="top" wrapText="1"/>
    </xf>
    <xf numFmtId="164" fontId="15" fillId="0" borderId="1" xfId="6" applyNumberFormat="1" applyFont="1" applyBorder="1" applyAlignment="1">
      <alignment horizontal="right" vertical="top"/>
    </xf>
    <xf numFmtId="0" fontId="17" fillId="0" borderId="1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left" vertical="top" wrapText="1"/>
    </xf>
    <xf numFmtId="165" fontId="12" fillId="2" borderId="1" xfId="7" applyNumberFormat="1" applyFont="1" applyFill="1" applyBorder="1" applyAlignment="1">
      <alignment horizontal="center" vertical="center" wrapText="1"/>
    </xf>
    <xf numFmtId="165" fontId="20" fillId="2" borderId="3" xfId="7" applyNumberFormat="1" applyFont="1" applyFill="1" applyBorder="1" applyAlignment="1">
      <alignment horizontal="center" vertical="center" wrapText="1"/>
    </xf>
    <xf numFmtId="165" fontId="20" fillId="0" borderId="1" xfId="6" applyNumberFormat="1" applyFont="1" applyBorder="1" applyAlignment="1">
      <alignment horizontal="center" vertical="center"/>
    </xf>
    <xf numFmtId="0" fontId="0" fillId="0" borderId="1" xfId="0" applyBorder="1" applyAlignment="1"/>
    <xf numFmtId="0" fontId="15" fillId="0" borderId="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165" applyFont="1" applyBorder="1">
      <alignment horizontal="left" vertical="top" wrapText="1"/>
    </xf>
    <xf numFmtId="0" fontId="44" fillId="0" borderId="1" xfId="165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44" fillId="0" borderId="8" xfId="165" applyFont="1" applyBorder="1" applyAlignment="1">
      <alignment horizontal="center" vertical="top"/>
    </xf>
    <xf numFmtId="0" fontId="19" fillId="0" borderId="8" xfId="165" applyFont="1" applyBorder="1" applyAlignment="1">
      <alignment horizontal="center" vertical="top"/>
    </xf>
    <xf numFmtId="0" fontId="18" fillId="0" borderId="25" xfId="165" applyFont="1" applyBorder="1">
      <alignment horizontal="left" vertical="top" wrapText="1"/>
    </xf>
    <xf numFmtId="0" fontId="44" fillId="0" borderId="30" xfId="165" applyFont="1" applyBorder="1" applyAlignment="1">
      <alignment horizontal="left" vertical="top" wrapText="1"/>
    </xf>
    <xf numFmtId="0" fontId="0" fillId="0" borderId="30" xfId="0" applyBorder="1" applyAlignment="1"/>
    <xf numFmtId="166" fontId="20" fillId="0" borderId="3" xfId="0" applyNumberFormat="1" applyFont="1" applyBorder="1" applyAlignment="1">
      <alignment horizontal="left" vertical="top" wrapText="1"/>
    </xf>
    <xf numFmtId="0" fontId="20" fillId="0" borderId="1" xfId="0" applyFont="1" applyBorder="1"/>
    <xf numFmtId="0" fontId="15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2" fillId="0" borderId="8" xfId="0" applyFont="1" applyBorder="1" applyAlignment="1">
      <alignment horizontal="center" vertical="center" wrapText="1"/>
    </xf>
    <xf numFmtId="0" fontId="0" fillId="56" borderId="0" xfId="0" applyFill="1" applyAlignment="1">
      <alignment horizontal="left" vertical="top" wrapText="1"/>
    </xf>
    <xf numFmtId="0" fontId="15" fillId="2" borderId="4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5" xfId="165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center" wrapText="1"/>
    </xf>
    <xf numFmtId="49" fontId="20" fillId="0" borderId="12" xfId="0" applyNumberFormat="1" applyFont="1" applyBorder="1" applyAlignment="1">
      <alignment horizontal="left" vertical="top" wrapText="1"/>
    </xf>
    <xf numFmtId="0" fontId="83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Border="1"/>
    <xf numFmtId="0" fontId="12" fillId="2" borderId="0" xfId="0" applyFont="1" applyFill="1" applyBorder="1" applyAlignment="1">
      <alignment horizontal="left" vertical="top"/>
    </xf>
    <xf numFmtId="164" fontId="20" fillId="0" borderId="0" xfId="6" applyNumberFormat="1" applyFont="1" applyBorder="1" applyAlignment="1">
      <alignment horizontal="right" vertical="top"/>
    </xf>
    <xf numFmtId="167" fontId="14" fillId="0" borderId="3" xfId="0" applyNumberFormat="1" applyFont="1" applyBorder="1"/>
    <xf numFmtId="0" fontId="17" fillId="0" borderId="1" xfId="0" applyFont="1" applyBorder="1" applyAlignment="1">
      <alignment horizontal="left" vertical="top" wrapText="1"/>
    </xf>
    <xf numFmtId="0" fontId="20" fillId="2" borderId="4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41" xfId="0" applyFont="1" applyBorder="1" applyAlignment="1">
      <alignment horizontal="left" vertical="top" wrapText="1"/>
    </xf>
    <xf numFmtId="0" fontId="17" fillId="0" borderId="30" xfId="0" applyFont="1" applyBorder="1" applyAlignment="1">
      <alignment horizontal="left" vertical="top" wrapText="1"/>
    </xf>
    <xf numFmtId="0" fontId="12" fillId="0" borderId="30" xfId="0" applyFont="1" applyBorder="1"/>
    <xf numFmtId="167" fontId="14" fillId="0" borderId="0" xfId="0" applyNumberFormat="1" applyFont="1" applyBorder="1"/>
    <xf numFmtId="0" fontId="22" fillId="0" borderId="5" xfId="0" applyFont="1" applyBorder="1" applyAlignment="1"/>
    <xf numFmtId="0" fontId="1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21" fillId="0" borderId="45" xfId="0" applyFont="1" applyBorder="1" applyAlignment="1">
      <alignment horizontal="center" vertical="top" wrapText="1"/>
    </xf>
    <xf numFmtId="167" fontId="86" fillId="0" borderId="1" xfId="0" applyNumberFormat="1" applyFont="1" applyBorder="1" applyAlignment="1">
      <alignment horizontal="center" vertical="center" wrapText="1"/>
    </xf>
    <xf numFmtId="0" fontId="84" fillId="0" borderId="1" xfId="0" applyFont="1" applyBorder="1" applyAlignment="1">
      <alignment horizontal="left" vertical="top" wrapText="1"/>
    </xf>
    <xf numFmtId="0" fontId="15" fillId="2" borderId="52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0" fontId="12" fillId="0" borderId="3" xfId="0" applyFont="1" applyBorder="1"/>
    <xf numFmtId="0" fontId="17" fillId="0" borderId="26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21" fillId="0" borderId="47" xfId="0" applyFont="1" applyBorder="1" applyAlignment="1">
      <alignment horizontal="left" vertical="top" wrapText="1"/>
    </xf>
    <xf numFmtId="0" fontId="21" fillId="0" borderId="45" xfId="0" applyFont="1" applyBorder="1" applyAlignment="1">
      <alignment horizontal="left" vertical="top" wrapText="1"/>
    </xf>
    <xf numFmtId="0" fontId="15" fillId="0" borderId="47" xfId="0" applyFont="1" applyBorder="1" applyAlignment="1">
      <alignment horizontal="left" vertical="top" wrapText="1"/>
    </xf>
    <xf numFmtId="0" fontId="87" fillId="0" borderId="47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0" fillId="0" borderId="49" xfId="0" applyFont="1" applyBorder="1" applyAlignment="1">
      <alignment wrapText="1"/>
    </xf>
    <xf numFmtId="0" fontId="20" fillId="0" borderId="45" xfId="0" applyFont="1" applyBorder="1" applyAlignment="1">
      <alignment wrapText="1"/>
    </xf>
    <xf numFmtId="0" fontId="20" fillId="0" borderId="45" xfId="0" applyFont="1" applyBorder="1"/>
    <xf numFmtId="0" fontId="20" fillId="0" borderId="45" xfId="0" applyFont="1" applyFill="1" applyBorder="1" applyAlignment="1">
      <alignment wrapText="1"/>
    </xf>
    <xf numFmtId="0" fontId="15" fillId="0" borderId="45" xfId="0" applyFont="1" applyBorder="1" applyAlignment="1">
      <alignment horizontal="left" vertical="center" wrapText="1"/>
    </xf>
    <xf numFmtId="0" fontId="88" fillId="0" borderId="45" xfId="0" applyFont="1" applyBorder="1" applyAlignment="1">
      <alignment horizontal="left" vertical="center" wrapText="1"/>
    </xf>
    <xf numFmtId="0" fontId="15" fillId="57" borderId="49" xfId="0" applyFont="1" applyFill="1" applyBorder="1" applyAlignment="1">
      <alignment vertical="top" wrapText="1"/>
    </xf>
    <xf numFmtId="0" fontId="15" fillId="57" borderId="2" xfId="0" applyFont="1" applyFill="1" applyBorder="1" applyAlignment="1">
      <alignment vertical="top" wrapText="1"/>
    </xf>
    <xf numFmtId="0" fontId="89" fillId="0" borderId="45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5" fillId="57" borderId="3" xfId="0" applyFont="1" applyFill="1" applyBorder="1" applyAlignment="1">
      <alignment vertical="top" wrapText="1"/>
    </xf>
    <xf numFmtId="0" fontId="20" fillId="0" borderId="45" xfId="8" applyFont="1" applyFill="1" applyBorder="1" applyAlignment="1">
      <alignment horizontal="left" vertical="top" wrapText="1"/>
    </xf>
    <xf numFmtId="0" fontId="12" fillId="0" borderId="45" xfId="0" applyFont="1" applyFill="1" applyBorder="1" applyAlignment="1">
      <alignment vertical="top" wrapText="1"/>
    </xf>
    <xf numFmtId="0" fontId="12" fillId="0" borderId="45" xfId="0" applyFont="1" applyFill="1" applyBorder="1" applyAlignment="1">
      <alignment vertical="center" wrapText="1"/>
    </xf>
    <xf numFmtId="2" fontId="12" fillId="0" borderId="45" xfId="0" applyNumberFormat="1" applyFont="1" applyFill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2" fontId="12" fillId="0" borderId="0" xfId="0" applyNumberFormat="1" applyFont="1"/>
    <xf numFmtId="0" fontId="90" fillId="0" borderId="0" xfId="3" applyFont="1" applyFill="1" applyAlignment="1">
      <alignment horizontal="center" vertical="center" wrapText="1"/>
    </xf>
    <xf numFmtId="0" fontId="90" fillId="0" borderId="0" xfId="3" applyFont="1" applyAlignment="1">
      <alignment horizontal="center" vertical="center" wrapText="1"/>
    </xf>
    <xf numFmtId="0" fontId="90" fillId="0" borderId="0" xfId="0" applyFont="1" applyAlignment="1">
      <alignment horizontal="center" vertical="center" wrapText="1"/>
    </xf>
    <xf numFmtId="0" fontId="90" fillId="0" borderId="45" xfId="0" applyFont="1" applyBorder="1" applyAlignment="1">
      <alignment horizontal="center" vertical="center" wrapText="1"/>
    </xf>
    <xf numFmtId="0" fontId="90" fillId="0" borderId="45" xfId="0" applyFont="1" applyFill="1" applyBorder="1" applyAlignment="1">
      <alignment horizontal="center" vertical="center" wrapText="1"/>
    </xf>
    <xf numFmtId="168" fontId="90" fillId="0" borderId="0" xfId="3" applyNumberFormat="1" applyFont="1" applyFill="1" applyAlignment="1">
      <alignment horizontal="center" vertical="center" wrapText="1"/>
    </xf>
    <xf numFmtId="0" fontId="91" fillId="0" borderId="45" xfId="0" applyFont="1" applyFill="1" applyBorder="1" applyAlignment="1">
      <alignment horizontal="center" vertical="center" wrapText="1"/>
    </xf>
    <xf numFmtId="1" fontId="92" fillId="0" borderId="4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9" fontId="90" fillId="0" borderId="0" xfId="3" applyNumberFormat="1" applyFont="1" applyFill="1" applyAlignment="1">
      <alignment horizontal="center" vertical="center" wrapText="1"/>
    </xf>
    <xf numFmtId="170" fontId="90" fillId="0" borderId="45" xfId="0" applyNumberFormat="1" applyFont="1" applyFill="1" applyBorder="1" applyAlignment="1">
      <alignment horizontal="center" vertical="center" wrapText="1"/>
    </xf>
    <xf numFmtId="170" fontId="90" fillId="0" borderId="45" xfId="0" applyNumberFormat="1" applyFont="1" applyFill="1" applyBorder="1" applyAlignment="1">
      <alignment horizontal="center"/>
    </xf>
    <xf numFmtId="39" fontId="14" fillId="2" borderId="1" xfId="7" applyNumberFormat="1" applyFont="1" applyFill="1" applyBorder="1" applyAlignment="1">
      <alignment horizontal="center" vertical="center" wrapText="1"/>
    </xf>
    <xf numFmtId="39" fontId="14" fillId="2" borderId="45" xfId="7" applyNumberFormat="1" applyFont="1" applyFill="1" applyBorder="1" applyAlignment="1">
      <alignment horizontal="center" vertical="center" wrapText="1"/>
    </xf>
    <xf numFmtId="39" fontId="12" fillId="2" borderId="1" xfId="7" applyNumberFormat="1" applyFont="1" applyFill="1" applyBorder="1" applyAlignment="1">
      <alignment horizontal="center" vertical="center" wrapText="1"/>
    </xf>
    <xf numFmtId="39" fontId="86" fillId="2" borderId="1" xfId="7" applyNumberFormat="1" applyFont="1" applyFill="1" applyBorder="1" applyAlignment="1">
      <alignment horizontal="center" vertical="center" wrapText="1"/>
    </xf>
    <xf numFmtId="39" fontId="20" fillId="2" borderId="2" xfId="7" applyNumberFormat="1" applyFont="1" applyFill="1" applyBorder="1" applyAlignment="1">
      <alignment horizontal="center" vertical="center" wrapText="1"/>
    </xf>
    <xf numFmtId="39" fontId="20" fillId="2" borderId="1" xfId="7" applyNumberFormat="1" applyFont="1" applyFill="1" applyBorder="1" applyAlignment="1">
      <alignment horizontal="center" vertical="center" wrapText="1"/>
    </xf>
    <xf numFmtId="39" fontId="20" fillId="0" borderId="45" xfId="7" applyNumberFormat="1" applyFont="1" applyBorder="1" applyAlignment="1">
      <alignment horizontal="center" vertical="center" wrapText="1"/>
    </xf>
    <xf numFmtId="39" fontId="12" fillId="0" borderId="45" xfId="0" applyNumberFormat="1" applyFont="1" applyBorder="1"/>
    <xf numFmtId="39" fontId="85" fillId="2" borderId="45" xfId="7" applyNumberFormat="1" applyFont="1" applyFill="1" applyBorder="1" applyAlignment="1">
      <alignment horizontal="center" vertical="center" wrapText="1"/>
    </xf>
    <xf numFmtId="39" fontId="20" fillId="2" borderId="45" xfId="7" applyNumberFormat="1" applyFont="1" applyFill="1" applyBorder="1" applyAlignment="1">
      <alignment horizontal="center" vertical="center" wrapText="1"/>
    </xf>
    <xf numFmtId="39" fontId="12" fillId="2" borderId="29" xfId="7" applyNumberFormat="1" applyFont="1" applyFill="1" applyBorder="1" applyAlignment="1">
      <alignment horizontal="center" vertical="center" wrapText="1"/>
    </xf>
    <xf numFmtId="39" fontId="20" fillId="2" borderId="30" xfId="7" applyNumberFormat="1" applyFont="1" applyFill="1" applyBorder="1" applyAlignment="1">
      <alignment horizontal="center" vertical="center" wrapText="1"/>
    </xf>
    <xf numFmtId="166" fontId="15" fillId="0" borderId="1" xfId="6" applyNumberFormat="1" applyFont="1" applyBorder="1" applyAlignment="1">
      <alignment horizontal="right" vertical="top"/>
    </xf>
    <xf numFmtId="166" fontId="86" fillId="0" borderId="45" xfId="0" applyNumberFormat="1" applyFont="1" applyBorder="1" applyAlignment="1">
      <alignment horizontal="center" vertical="top" wrapText="1"/>
    </xf>
    <xf numFmtId="2" fontId="93" fillId="0" borderId="30" xfId="0" applyNumberFormat="1" applyFont="1" applyBorder="1" applyAlignment="1"/>
    <xf numFmtId="166" fontId="20" fillId="0" borderId="30" xfId="6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46" xfId="0" applyFont="1" applyBorder="1"/>
    <xf numFmtId="0" fontId="12" fillId="0" borderId="47" xfId="0" applyFont="1" applyBorder="1"/>
    <xf numFmtId="166" fontId="20" fillId="0" borderId="49" xfId="6" applyNumberFormat="1" applyFont="1" applyBorder="1" applyAlignment="1">
      <alignment horizontal="center" vertical="center"/>
    </xf>
    <xf numFmtId="167" fontId="14" fillId="0" borderId="47" xfId="0" applyNumberFormat="1" applyFont="1" applyBorder="1"/>
    <xf numFmtId="167" fontId="14" fillId="0" borderId="45" xfId="0" applyNumberFormat="1" applyFont="1" applyBorder="1"/>
    <xf numFmtId="164" fontId="20" fillId="0" borderId="45" xfId="6" applyNumberFormat="1" applyFont="1" applyBorder="1" applyAlignment="1">
      <alignment horizontal="right" vertical="top"/>
    </xf>
    <xf numFmtId="0" fontId="15" fillId="2" borderId="1" xfId="0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8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2" borderId="8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15" fillId="2" borderId="49" xfId="0" applyNumberFormat="1" applyFont="1" applyFill="1" applyBorder="1" applyAlignment="1">
      <alignment horizontal="center" vertical="top" wrapText="1"/>
    </xf>
    <xf numFmtId="49" fontId="15" fillId="2" borderId="2" xfId="0" applyNumberFormat="1" applyFont="1" applyFill="1" applyBorder="1" applyAlignment="1">
      <alignment horizontal="center" vertical="top" wrapText="1"/>
    </xf>
    <xf numFmtId="49" fontId="15" fillId="2" borderId="3" xfId="0" applyNumberFormat="1" applyFont="1" applyFill="1" applyBorder="1" applyAlignment="1">
      <alignment horizontal="center" vertical="top" wrapText="1"/>
    </xf>
    <xf numFmtId="0" fontId="14" fillId="0" borderId="49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2" fillId="0" borderId="4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83" fillId="2" borderId="49" xfId="0" applyFont="1" applyFill="1" applyBorder="1" applyAlignment="1">
      <alignment horizontal="center" vertical="top"/>
    </xf>
    <xf numFmtId="0" fontId="83" fillId="2" borderId="2" xfId="0" applyFont="1" applyFill="1" applyBorder="1" applyAlignment="1">
      <alignment horizontal="center" vertical="top"/>
    </xf>
    <xf numFmtId="0" fontId="83" fillId="2" borderId="3" xfId="0" applyFont="1" applyFill="1" applyBorder="1" applyAlignment="1">
      <alignment horizontal="center" vertical="top"/>
    </xf>
    <xf numFmtId="0" fontId="20" fillId="0" borderId="49" xfId="8" applyFont="1" applyFill="1" applyBorder="1" applyAlignment="1">
      <alignment horizontal="center" vertical="top" wrapText="1"/>
    </xf>
    <xf numFmtId="0" fontId="20" fillId="0" borderId="2" xfId="8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22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49" fontId="15" fillId="2" borderId="50" xfId="0" applyNumberFormat="1" applyFont="1" applyFill="1" applyBorder="1" applyAlignment="1">
      <alignment horizontal="center" vertical="top" wrapText="1"/>
    </xf>
    <xf numFmtId="49" fontId="15" fillId="2" borderId="43" xfId="0" applyNumberFormat="1" applyFont="1" applyFill="1" applyBorder="1" applyAlignment="1">
      <alignment horizontal="center" vertical="top" wrapText="1"/>
    </xf>
    <xf numFmtId="49" fontId="15" fillId="2" borderId="42" xfId="0" applyNumberFormat="1" applyFont="1" applyFill="1" applyBorder="1" applyAlignment="1">
      <alignment horizontal="center" vertical="top" wrapText="1"/>
    </xf>
    <xf numFmtId="0" fontId="88" fillId="0" borderId="2" xfId="0" applyFont="1" applyBorder="1" applyAlignment="1">
      <alignment horizontal="center" vertical="top" wrapText="1"/>
    </xf>
    <xf numFmtId="0" fontId="88" fillId="0" borderId="3" xfId="0" applyFont="1" applyBorder="1" applyAlignment="1">
      <alignment horizontal="center" vertical="top" wrapText="1"/>
    </xf>
    <xf numFmtId="0" fontId="88" fillId="0" borderId="49" xfId="0" applyFont="1" applyBorder="1" applyAlignment="1">
      <alignment horizontal="center" vertical="top" wrapText="1"/>
    </xf>
    <xf numFmtId="0" fontId="20" fillId="0" borderId="3" xfId="8" applyFont="1" applyFill="1" applyBorder="1" applyAlignment="1">
      <alignment horizontal="center" vertical="top" wrapText="1"/>
    </xf>
    <xf numFmtId="0" fontId="15" fillId="2" borderId="49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88" fillId="57" borderId="47" xfId="0" applyFont="1" applyFill="1" applyBorder="1" applyAlignment="1">
      <alignment horizontal="center" vertical="top" wrapText="1"/>
    </xf>
    <xf numFmtId="0" fontId="88" fillId="57" borderId="49" xfId="0" applyFont="1" applyFill="1" applyBorder="1" applyAlignment="1">
      <alignment horizontal="center" vertical="top" wrapText="1"/>
    </xf>
    <xf numFmtId="0" fontId="88" fillId="57" borderId="2" xfId="0" applyFont="1" applyFill="1" applyBorder="1" applyAlignment="1">
      <alignment horizontal="center" vertical="top" wrapText="1"/>
    </xf>
    <xf numFmtId="0" fontId="88" fillId="57" borderId="43" xfId="0" applyFont="1" applyFill="1" applyBorder="1" applyAlignment="1">
      <alignment horizontal="center" vertical="top" wrapText="1"/>
    </xf>
    <xf numFmtId="0" fontId="88" fillId="57" borderId="42" xfId="0" applyFont="1" applyFill="1" applyBorder="1" applyAlignment="1">
      <alignment horizontal="center" vertical="top" wrapText="1"/>
    </xf>
    <xf numFmtId="0" fontId="21" fillId="0" borderId="49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83" fillId="0" borderId="49" xfId="0" applyFont="1" applyBorder="1" applyAlignment="1">
      <alignment horizontal="center" vertical="center" wrapText="1"/>
    </xf>
    <xf numFmtId="0" fontId="83" fillId="0" borderId="2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49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0" fontId="0" fillId="0" borderId="43" xfId="0" applyBorder="1"/>
    <xf numFmtId="0" fontId="0" fillId="0" borderId="42" xfId="0" applyBorder="1"/>
    <xf numFmtId="0" fontId="12" fillId="0" borderId="8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0" fontId="0" fillId="0" borderId="5" xfId="0" applyBorder="1"/>
    <xf numFmtId="0" fontId="15" fillId="0" borderId="7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top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9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2" fillId="0" borderId="40" xfId="0" applyFont="1" applyBorder="1" applyAlignment="1">
      <alignment horizontal="center" vertical="top" wrapText="1"/>
    </xf>
    <xf numFmtId="0" fontId="21" fillId="0" borderId="43" xfId="0" applyFont="1" applyBorder="1" applyAlignment="1">
      <alignment horizontal="center" vertical="top" wrapText="1"/>
    </xf>
    <xf numFmtId="0" fontId="21" fillId="0" borderId="44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2" fillId="0" borderId="51" xfId="0" applyFont="1" applyBorder="1" applyAlignment="1">
      <alignment horizontal="center" vertical="top" wrapText="1"/>
    </xf>
    <xf numFmtId="0" fontId="14" fillId="0" borderId="46" xfId="0" applyFont="1" applyBorder="1" applyAlignment="1">
      <alignment horizontal="center" vertical="top" wrapText="1"/>
    </xf>
    <xf numFmtId="0" fontId="14" fillId="0" borderId="48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left" vertical="top" wrapText="1"/>
    </xf>
    <xf numFmtId="0" fontId="12" fillId="0" borderId="46" xfId="0" applyFont="1" applyBorder="1" applyAlignment="1">
      <alignment horizontal="center" vertical="top" wrapText="1"/>
    </xf>
    <xf numFmtId="0" fontId="12" fillId="0" borderId="4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/>
    </xf>
    <xf numFmtId="0" fontId="1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5" fillId="2" borderId="46" xfId="0" applyFont="1" applyFill="1" applyBorder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15" fillId="2" borderId="47" xfId="0" applyFont="1" applyFill="1" applyBorder="1" applyAlignment="1">
      <alignment horizontal="center"/>
    </xf>
    <xf numFmtId="0" fontId="14" fillId="0" borderId="47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4" fillId="0" borderId="46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47" xfId="0" applyFont="1" applyBorder="1" applyAlignment="1">
      <alignment horizontal="left" vertical="top" wrapText="1"/>
    </xf>
    <xf numFmtId="0" fontId="13" fillId="2" borderId="46" xfId="0" applyFont="1" applyFill="1" applyBorder="1" applyAlignment="1">
      <alignment horizontal="center" wrapText="1"/>
    </xf>
    <xf numFmtId="0" fontId="13" fillId="2" borderId="48" xfId="0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 wrapText="1"/>
    </xf>
    <xf numFmtId="0" fontId="90" fillId="0" borderId="46" xfId="0" applyFont="1" applyFill="1" applyBorder="1" applyAlignment="1">
      <alignment horizontal="left" vertical="center" wrapText="1"/>
    </xf>
    <xf numFmtId="0" fontId="90" fillId="0" borderId="48" xfId="0" applyFont="1" applyFill="1" applyBorder="1" applyAlignment="1">
      <alignment horizontal="left" vertical="center" wrapText="1"/>
    </xf>
    <xf numFmtId="0" fontId="90" fillId="0" borderId="47" xfId="0" applyFont="1" applyFill="1" applyBorder="1" applyAlignment="1">
      <alignment horizontal="left" vertical="center" wrapText="1"/>
    </xf>
    <xf numFmtId="0" fontId="90" fillId="2" borderId="45" xfId="0" applyFont="1" applyFill="1" applyBorder="1" applyAlignment="1">
      <alignment horizontal="center" vertical="center" wrapText="1"/>
    </xf>
    <xf numFmtId="0" fontId="90" fillId="0" borderId="46" xfId="0" applyFont="1" applyFill="1" applyBorder="1" applyAlignment="1">
      <alignment horizontal="left" wrapText="1"/>
    </xf>
    <xf numFmtId="0" fontId="90" fillId="0" borderId="48" xfId="0" applyFont="1" applyFill="1" applyBorder="1" applyAlignment="1">
      <alignment horizontal="left" wrapText="1"/>
    </xf>
    <xf numFmtId="0" fontId="90" fillId="0" borderId="47" xfId="0" applyFont="1" applyFill="1" applyBorder="1" applyAlignment="1">
      <alignment horizontal="left" wrapText="1"/>
    </xf>
    <xf numFmtId="0" fontId="25" fillId="0" borderId="45" xfId="0" applyFont="1" applyFill="1" applyBorder="1" applyAlignment="1">
      <alignment horizontal="center" vertical="center" wrapText="1"/>
    </xf>
    <xf numFmtId="0" fontId="91" fillId="0" borderId="0" xfId="3" applyFont="1" applyFill="1" applyAlignment="1">
      <alignment horizontal="right" vertical="center" wrapText="1"/>
    </xf>
    <xf numFmtId="0" fontId="25" fillId="0" borderId="0" xfId="0" applyFont="1" applyFill="1" applyAlignment="1">
      <alignment horizontal="center" vertical="center" wrapText="1"/>
    </xf>
    <xf numFmtId="0" fontId="90" fillId="0" borderId="4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13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heck Cell" xfId="23" builtinId="23" customBuiltin="1"/>
    <cellStyle name="Check Cell 2" xfId="86"/>
    <cellStyle name="Check Cell 2 2" xfId="134"/>
    <cellStyle name="Comma" xfId="7" builtinId="3"/>
    <cellStyle name="Comma 2" xfId="10"/>
    <cellStyle name="Comma 2 2" xfId="100"/>
    <cellStyle name="Comma 2 2 2" xfId="135"/>
    <cellStyle name="Comma 2 3" xfId="10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4" xfId="102"/>
    <cellStyle name="Comma 5" xfId="95"/>
    <cellStyle name="Comma 5 2" xfId="180"/>
    <cellStyle name="Comma 5 3" xfId="204"/>
    <cellStyle name="Comma 6" xfId="187"/>
    <cellStyle name="Comma 6 2" xfId="210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2" xfId="1"/>
    <cellStyle name="Normal 2 2" xfId="146"/>
    <cellStyle name="Normal 2 2 2" xfId="163"/>
    <cellStyle name="Normal 2 3" xfId="147"/>
    <cellStyle name="Normal 2 4" xfId="96"/>
    <cellStyle name="Normal 3" xfId="3"/>
    <cellStyle name="Normal 3 2" xfId="104"/>
    <cellStyle name="Normal 3 2 2" xfId="148"/>
    <cellStyle name="Normal 3 3" xfId="98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6" xfId="150"/>
    <cellStyle name="Normal 7" xfId="151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3" xfId="166"/>
    <cellStyle name="Note 4" xfId="190"/>
    <cellStyle name="Output" xfId="20" builtinId="21" customBuiltin="1"/>
    <cellStyle name="Output 2" xfId="81"/>
    <cellStyle name="Output 2 2" xfId="153"/>
    <cellStyle name="Percent 2" xfId="2"/>
    <cellStyle name="Percent 2 2" xfId="97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Warning Text" xfId="24" builtinId="11" customBuiltin="1"/>
    <cellStyle name="Warning Text 2" xfId="68"/>
    <cellStyle name="Warning Text 2 2" xfId="159"/>
    <cellStyle name="Обычный 2" xfId="11"/>
    <cellStyle name="Обычный 2 2" xfId="161"/>
    <cellStyle name="Обычный 2 3" xfId="1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40" zoomScale="95" zoomScaleNormal="95" zoomScaleSheetLayoutView="100" workbookViewId="0">
      <selection activeCell="C79" sqref="C79"/>
    </sheetView>
  </sheetViews>
  <sheetFormatPr defaultColWidth="9.140625" defaultRowHeight="13.5" x14ac:dyDescent="0.25"/>
  <cols>
    <col min="1" max="1" width="9.7109375" style="1" customWidth="1"/>
    <col min="2" max="2" width="24.7109375" style="1" customWidth="1"/>
    <col min="3" max="3" width="62.140625" style="1" customWidth="1"/>
    <col min="4" max="4" width="14" style="1" customWidth="1"/>
    <col min="5" max="5" width="14.5703125" style="1" customWidth="1"/>
    <col min="6" max="6" width="15" style="1" customWidth="1"/>
    <col min="7" max="7" width="9.85546875" style="1" bestFit="1" customWidth="1"/>
    <col min="8" max="16384" width="9.140625" style="1"/>
  </cols>
  <sheetData>
    <row r="1" spans="1:6" x14ac:dyDescent="0.25">
      <c r="E1" s="1" t="s">
        <v>14</v>
      </c>
    </row>
    <row r="2" spans="1:6" x14ac:dyDescent="0.25">
      <c r="D2" s="1" t="s">
        <v>64</v>
      </c>
    </row>
    <row r="3" spans="1:6" x14ac:dyDescent="0.25">
      <c r="D3" s="1" t="s">
        <v>9</v>
      </c>
    </row>
    <row r="6" spans="1:6" ht="75.75" customHeight="1" x14ac:dyDescent="0.3">
      <c r="A6" s="221" t="s">
        <v>116</v>
      </c>
      <c r="B6" s="221"/>
      <c r="C6" s="221"/>
      <c r="D6" s="221"/>
      <c r="E6" s="221"/>
      <c r="F6" s="221"/>
    </row>
    <row r="8" spans="1:6" x14ac:dyDescent="0.25">
      <c r="E8" s="1" t="s">
        <v>34</v>
      </c>
    </row>
    <row r="9" spans="1:6" s="7" customFormat="1" ht="74.25" customHeight="1" x14ac:dyDescent="0.25">
      <c r="A9" s="222" t="s">
        <v>16</v>
      </c>
      <c r="B9" s="223"/>
      <c r="C9" s="236" t="s">
        <v>17</v>
      </c>
      <c r="D9" s="195" t="s">
        <v>36</v>
      </c>
      <c r="E9" s="196"/>
    </row>
    <row r="10" spans="1:6" s="7" customFormat="1" ht="30" customHeight="1" x14ac:dyDescent="0.25">
      <c r="A10" s="23" t="s">
        <v>20</v>
      </c>
      <c r="B10" s="24" t="s">
        <v>21</v>
      </c>
      <c r="C10" s="237"/>
      <c r="D10" s="10" t="s">
        <v>18</v>
      </c>
      <c r="E10" s="10" t="s">
        <v>19</v>
      </c>
    </row>
    <row r="11" spans="1:6" s="7" customFormat="1" ht="17.25" customHeight="1" x14ac:dyDescent="0.25">
      <c r="A11" s="123" t="s">
        <v>88</v>
      </c>
      <c r="B11" s="55"/>
      <c r="C11" s="35" t="s">
        <v>33</v>
      </c>
      <c r="D11" s="95">
        <f>D15+D28+D50</f>
        <v>4.9999999991996447E-3</v>
      </c>
      <c r="E11" s="95">
        <f t="shared" ref="E11" si="0">E15+E28+E50</f>
        <v>4.9999999991996447E-3</v>
      </c>
    </row>
    <row r="12" spans="1:6" s="7" customFormat="1" ht="18" customHeight="1" x14ac:dyDescent="0.25">
      <c r="A12" s="50"/>
      <c r="B12" s="55"/>
      <c r="C12" s="17" t="s">
        <v>60</v>
      </c>
      <c r="D12" s="32"/>
      <c r="E12" s="32"/>
    </row>
    <row r="13" spans="1:6" s="7" customFormat="1" ht="19.899999999999999" customHeight="1" x14ac:dyDescent="0.25">
      <c r="A13" s="50"/>
      <c r="B13" s="232" t="s">
        <v>65</v>
      </c>
      <c r="C13" s="233"/>
      <c r="D13" s="95">
        <f>D15+D50</f>
        <v>4.9999999991996447E-3</v>
      </c>
      <c r="E13" s="95">
        <f t="shared" ref="E13" si="1">E15+E50</f>
        <v>4.9999999991996447E-3</v>
      </c>
    </row>
    <row r="14" spans="1:6" s="7" customFormat="1" ht="16.5" x14ac:dyDescent="0.25">
      <c r="A14" s="245">
        <v>1192</v>
      </c>
      <c r="B14" s="242"/>
      <c r="C14" s="43" t="s">
        <v>44</v>
      </c>
      <c r="D14" s="41"/>
      <c r="E14" s="41"/>
    </row>
    <row r="15" spans="1:6" s="7" customFormat="1" ht="15" x14ac:dyDescent="0.25">
      <c r="A15" s="246"/>
      <c r="B15" s="243"/>
      <c r="C15" s="29" t="s">
        <v>68</v>
      </c>
      <c r="D15" s="42">
        <f>D22</f>
        <v>-14621.395</v>
      </c>
      <c r="E15" s="42">
        <f>E22</f>
        <v>-14621.395</v>
      </c>
    </row>
    <row r="16" spans="1:6" s="7" customFormat="1" ht="16.5" x14ac:dyDescent="0.25">
      <c r="A16" s="246"/>
      <c r="B16" s="243"/>
      <c r="C16" s="53" t="s">
        <v>45</v>
      </c>
      <c r="D16" s="41"/>
      <c r="E16" s="41"/>
    </row>
    <row r="17" spans="1:5" s="7" customFormat="1" ht="67.5" x14ac:dyDescent="0.25">
      <c r="A17" s="246"/>
      <c r="B17" s="243"/>
      <c r="C17" s="54" t="s">
        <v>72</v>
      </c>
      <c r="D17" s="50"/>
      <c r="E17" s="50"/>
    </row>
    <row r="18" spans="1:5" s="7" customFormat="1" ht="15" x14ac:dyDescent="0.25">
      <c r="A18" s="246"/>
      <c r="B18" s="243"/>
      <c r="C18" s="53" t="s">
        <v>46</v>
      </c>
      <c r="D18" s="50"/>
      <c r="E18" s="50"/>
    </row>
    <row r="19" spans="1:5" s="7" customFormat="1" ht="54" x14ac:dyDescent="0.25">
      <c r="A19" s="246"/>
      <c r="B19" s="244"/>
      <c r="C19" s="54" t="s">
        <v>73</v>
      </c>
      <c r="D19" s="50"/>
      <c r="E19" s="50"/>
    </row>
    <row r="20" spans="1:5" s="7" customFormat="1" ht="15.75" thickBot="1" x14ac:dyDescent="0.25">
      <c r="A20" s="246"/>
      <c r="B20" s="90"/>
      <c r="C20" s="56" t="s">
        <v>87</v>
      </c>
      <c r="D20" s="57"/>
      <c r="E20" s="57"/>
    </row>
    <row r="21" spans="1:5" s="7" customFormat="1" ht="15.75" thickBot="1" x14ac:dyDescent="0.3">
      <c r="A21" s="246"/>
      <c r="B21" s="239">
        <v>11017</v>
      </c>
      <c r="C21" s="58" t="s">
        <v>47</v>
      </c>
      <c r="D21" s="42"/>
      <c r="E21" s="42"/>
    </row>
    <row r="22" spans="1:5" s="7" customFormat="1" ht="30" customHeight="1" x14ac:dyDescent="0.25">
      <c r="A22" s="246"/>
      <c r="B22" s="240"/>
      <c r="C22" s="67" t="s">
        <v>91</v>
      </c>
      <c r="D22" s="150">
        <v>-14621.395</v>
      </c>
      <c r="E22" s="150">
        <v>-14621.395</v>
      </c>
    </row>
    <row r="23" spans="1:5" s="7" customFormat="1" ht="18" customHeight="1" thickBot="1" x14ac:dyDescent="0.3">
      <c r="A23" s="246"/>
      <c r="B23" s="240"/>
      <c r="C23" s="53" t="s">
        <v>48</v>
      </c>
      <c r="D23" s="50"/>
      <c r="E23" s="50"/>
    </row>
    <row r="24" spans="1:5" s="7" customFormat="1" ht="27" x14ac:dyDescent="0.25">
      <c r="A24" s="246"/>
      <c r="B24" s="240"/>
      <c r="C24" s="84" t="s">
        <v>91</v>
      </c>
      <c r="D24" s="50"/>
      <c r="E24" s="50"/>
    </row>
    <row r="25" spans="1:5" s="7" customFormat="1" ht="15" x14ac:dyDescent="0.25">
      <c r="A25" s="246"/>
      <c r="B25" s="240"/>
      <c r="C25" s="53" t="s">
        <v>49</v>
      </c>
      <c r="D25" s="50"/>
      <c r="E25" s="50"/>
    </row>
    <row r="26" spans="1:5" s="7" customFormat="1" ht="12" customHeight="1" thickBot="1" x14ac:dyDescent="0.3">
      <c r="A26" s="247"/>
      <c r="B26" s="241"/>
      <c r="C26" s="59" t="s">
        <v>50</v>
      </c>
      <c r="D26" s="60"/>
      <c r="E26" s="60"/>
    </row>
    <row r="27" spans="1:5" s="7" customFormat="1" ht="34.5" customHeight="1" x14ac:dyDescent="0.25">
      <c r="A27" s="30"/>
      <c r="B27" s="234" t="s">
        <v>25</v>
      </c>
      <c r="C27" s="235"/>
      <c r="D27" s="61"/>
      <c r="E27" s="61"/>
    </row>
    <row r="28" spans="1:5" s="7" customFormat="1" ht="34.5" customHeight="1" x14ac:dyDescent="0.25">
      <c r="A28" s="238"/>
      <c r="B28" s="231"/>
      <c r="C28" s="34" t="s">
        <v>28</v>
      </c>
      <c r="D28" s="36">
        <f t="shared" ref="D28:E28" si="2">D30</f>
        <v>0</v>
      </c>
      <c r="E28" s="36">
        <f t="shared" si="2"/>
        <v>0</v>
      </c>
    </row>
    <row r="29" spans="1:5" s="7" customFormat="1" ht="16.899999999999999" customHeight="1" x14ac:dyDescent="0.25">
      <c r="A29" s="224" t="s">
        <v>24</v>
      </c>
      <c r="B29" s="227"/>
      <c r="C29" s="6" t="s">
        <v>44</v>
      </c>
      <c r="D29" s="9"/>
      <c r="E29" s="9"/>
    </row>
    <row r="30" spans="1:5" s="7" customFormat="1" ht="18.75" customHeight="1" x14ac:dyDescent="0.25">
      <c r="A30" s="225"/>
      <c r="B30" s="228"/>
      <c r="C30" s="5" t="s">
        <v>25</v>
      </c>
      <c r="D30" s="27">
        <f t="shared" ref="D30:E30" si="3">D37+D43</f>
        <v>0</v>
      </c>
      <c r="E30" s="27">
        <f t="shared" si="3"/>
        <v>0</v>
      </c>
    </row>
    <row r="31" spans="1:5" s="7" customFormat="1" ht="11.25" customHeight="1" x14ac:dyDescent="0.25">
      <c r="A31" s="225"/>
      <c r="B31" s="228"/>
      <c r="C31" s="6" t="s">
        <v>45</v>
      </c>
      <c r="D31" s="25"/>
      <c r="E31" s="25"/>
    </row>
    <row r="32" spans="1:5" s="7" customFormat="1" ht="12.75" customHeight="1" x14ac:dyDescent="0.25">
      <c r="A32" s="225"/>
      <c r="B32" s="228"/>
      <c r="C32" s="5" t="s">
        <v>74</v>
      </c>
      <c r="D32" s="25"/>
      <c r="E32" s="25"/>
    </row>
    <row r="33" spans="1:5" s="7" customFormat="1" ht="21" customHeight="1" x14ac:dyDescent="0.25">
      <c r="A33" s="225"/>
      <c r="B33" s="228"/>
      <c r="C33" s="6" t="s">
        <v>61</v>
      </c>
      <c r="D33" s="25"/>
      <c r="E33" s="25"/>
    </row>
    <row r="34" spans="1:5" s="7" customFormat="1" ht="30" customHeight="1" x14ac:dyDescent="0.25">
      <c r="A34" s="226"/>
      <c r="B34" s="229"/>
      <c r="C34" s="5" t="s">
        <v>75</v>
      </c>
      <c r="D34" s="25"/>
      <c r="E34" s="25"/>
    </row>
    <row r="35" spans="1:5" ht="16.149999999999999" customHeight="1" x14ac:dyDescent="0.25">
      <c r="A35" s="230"/>
      <c r="B35" s="231"/>
      <c r="C35" s="14" t="s">
        <v>22</v>
      </c>
      <c r="D35" s="26"/>
      <c r="E35" s="26"/>
    </row>
    <row r="36" spans="1:5" s="7" customFormat="1" ht="17.45" customHeight="1" x14ac:dyDescent="0.25">
      <c r="A36" s="227"/>
      <c r="B36" s="251" t="s">
        <v>27</v>
      </c>
      <c r="C36" s="6" t="s">
        <v>47</v>
      </c>
      <c r="D36" s="25"/>
      <c r="E36" s="25"/>
    </row>
    <row r="37" spans="1:5" s="7" customFormat="1" ht="18" customHeight="1" x14ac:dyDescent="0.25">
      <c r="A37" s="254"/>
      <c r="B37" s="252"/>
      <c r="C37" s="5" t="s">
        <v>25</v>
      </c>
      <c r="D37" s="27">
        <v>14621.395</v>
      </c>
      <c r="E37" s="27">
        <v>14621.395</v>
      </c>
    </row>
    <row r="38" spans="1:5" s="7" customFormat="1" ht="24" customHeight="1" x14ac:dyDescent="0.25">
      <c r="A38" s="254"/>
      <c r="B38" s="252"/>
      <c r="C38" s="6" t="s">
        <v>48</v>
      </c>
      <c r="D38" s="9"/>
      <c r="E38" s="9"/>
    </row>
    <row r="39" spans="1:5" s="7" customFormat="1" ht="40.5" customHeight="1" x14ac:dyDescent="0.25">
      <c r="A39" s="254"/>
      <c r="B39" s="252"/>
      <c r="C39" s="5" t="s">
        <v>76</v>
      </c>
      <c r="D39" s="9"/>
      <c r="E39" s="9"/>
    </row>
    <row r="40" spans="1:5" s="7" customFormat="1" ht="25.5" customHeight="1" x14ac:dyDescent="0.25">
      <c r="A40" s="254"/>
      <c r="B40" s="252"/>
      <c r="C40" s="6" t="s">
        <v>49</v>
      </c>
      <c r="D40" s="9"/>
      <c r="E40" s="9"/>
    </row>
    <row r="41" spans="1:5" s="7" customFormat="1" ht="19.5" customHeight="1" x14ac:dyDescent="0.25">
      <c r="A41" s="255"/>
      <c r="B41" s="253"/>
      <c r="C41" s="5" t="s">
        <v>50</v>
      </c>
      <c r="D41" s="9"/>
      <c r="E41" s="9"/>
    </row>
    <row r="42" spans="1:5" s="7" customFormat="1" ht="18" customHeight="1" x14ac:dyDescent="0.25">
      <c r="A42" s="227"/>
      <c r="B42" s="251" t="s">
        <v>27</v>
      </c>
      <c r="C42" s="31" t="s">
        <v>47</v>
      </c>
      <c r="D42" s="25"/>
      <c r="E42" s="25"/>
    </row>
    <row r="43" spans="1:5" s="7" customFormat="1" ht="20.45" customHeight="1" x14ac:dyDescent="0.25">
      <c r="A43" s="254"/>
      <c r="B43" s="252"/>
      <c r="C43" s="5" t="s">
        <v>25</v>
      </c>
      <c r="D43" s="40">
        <v>-14621.395</v>
      </c>
      <c r="E43" s="40">
        <v>-14621.395</v>
      </c>
    </row>
    <row r="44" spans="1:5" s="7" customFormat="1" ht="16.149999999999999" customHeight="1" x14ac:dyDescent="0.25">
      <c r="A44" s="254"/>
      <c r="B44" s="252"/>
      <c r="C44" s="31" t="s">
        <v>48</v>
      </c>
      <c r="D44" s="9"/>
      <c r="E44" s="9"/>
    </row>
    <row r="45" spans="1:5" s="7" customFormat="1" ht="27.75" customHeight="1" x14ac:dyDescent="0.25">
      <c r="A45" s="254"/>
      <c r="B45" s="252"/>
      <c r="C45" s="5" t="s">
        <v>76</v>
      </c>
      <c r="D45" s="9"/>
      <c r="E45" s="9"/>
    </row>
    <row r="46" spans="1:5" s="7" customFormat="1" ht="22.5" customHeight="1" x14ac:dyDescent="0.25">
      <c r="A46" s="254"/>
      <c r="B46" s="252"/>
      <c r="C46" s="31" t="s">
        <v>49</v>
      </c>
      <c r="D46" s="9"/>
      <c r="E46" s="9"/>
    </row>
    <row r="47" spans="1:5" s="7" customFormat="1" ht="18.600000000000001" customHeight="1" x14ac:dyDescent="0.25">
      <c r="A47" s="255"/>
      <c r="B47" s="253"/>
      <c r="C47" s="5" t="s">
        <v>50</v>
      </c>
      <c r="D47" s="9"/>
      <c r="E47" s="9"/>
    </row>
    <row r="48" spans="1:5" s="7" customFormat="1" ht="15.75" customHeight="1" x14ac:dyDescent="0.25">
      <c r="A48" s="124"/>
      <c r="B48" s="232" t="s">
        <v>65</v>
      </c>
      <c r="C48" s="233"/>
      <c r="D48" s="94"/>
      <c r="E48" s="94"/>
    </row>
    <row r="49" spans="1:5" s="7" customFormat="1" ht="16.899999999999999" customHeight="1" x14ac:dyDescent="0.25">
      <c r="A49" s="228">
        <v>1041</v>
      </c>
      <c r="B49" s="256"/>
      <c r="C49" s="93" t="s">
        <v>44</v>
      </c>
      <c r="D49" s="94"/>
      <c r="E49" s="94"/>
    </row>
    <row r="50" spans="1:5" s="7" customFormat="1" ht="16.5" customHeight="1" x14ac:dyDescent="0.25">
      <c r="A50" s="228"/>
      <c r="B50" s="252"/>
      <c r="C50" s="110" t="s">
        <v>105</v>
      </c>
      <c r="D50" s="151">
        <f>D57</f>
        <v>14621.4</v>
      </c>
      <c r="E50" s="151">
        <f>E57</f>
        <v>14621.4</v>
      </c>
    </row>
    <row r="51" spans="1:5" s="7" customFormat="1" ht="17.45" customHeight="1" x14ac:dyDescent="0.25">
      <c r="A51" s="228"/>
      <c r="B51" s="252"/>
      <c r="C51" s="53" t="s">
        <v>45</v>
      </c>
      <c r="D51" s="94"/>
      <c r="E51" s="94"/>
    </row>
    <row r="52" spans="1:5" s="7" customFormat="1" ht="39.6" customHeight="1" x14ac:dyDescent="0.25">
      <c r="A52" s="228"/>
      <c r="B52" s="252"/>
      <c r="C52" s="109" t="s">
        <v>104</v>
      </c>
      <c r="D52" s="94"/>
      <c r="E52" s="94"/>
    </row>
    <row r="53" spans="1:5" s="7" customFormat="1" ht="18.600000000000001" customHeight="1" x14ac:dyDescent="0.25">
      <c r="A53" s="228"/>
      <c r="B53" s="252"/>
      <c r="C53" s="53" t="s">
        <v>46</v>
      </c>
      <c r="D53" s="94"/>
      <c r="E53" s="94"/>
    </row>
    <row r="54" spans="1:5" s="7" customFormat="1" ht="26.25" customHeight="1" x14ac:dyDescent="0.25">
      <c r="A54" s="228"/>
      <c r="B54" s="253"/>
      <c r="C54" s="108" t="s">
        <v>103</v>
      </c>
      <c r="D54" s="94"/>
      <c r="E54" s="94"/>
    </row>
    <row r="55" spans="1:5" s="7" customFormat="1" ht="16.149999999999999" customHeight="1" thickBot="1" x14ac:dyDescent="0.3">
      <c r="A55" s="228"/>
      <c r="B55" s="56"/>
      <c r="C55" s="56" t="s">
        <v>87</v>
      </c>
      <c r="D55" s="94"/>
      <c r="E55" s="94"/>
    </row>
    <row r="56" spans="1:5" s="7" customFormat="1" ht="15" x14ac:dyDescent="0.25">
      <c r="A56" s="228"/>
      <c r="B56" s="248">
        <v>11021</v>
      </c>
      <c r="C56" s="58" t="s">
        <v>47</v>
      </c>
      <c r="D56" s="42"/>
      <c r="E56" s="42"/>
    </row>
    <row r="57" spans="1:5" s="7" customFormat="1" ht="51.75" customHeight="1" x14ac:dyDescent="0.25">
      <c r="A57" s="228"/>
      <c r="B57" s="249"/>
      <c r="C57" s="111" t="s">
        <v>106</v>
      </c>
      <c r="D57" s="150">
        <v>14621.4</v>
      </c>
      <c r="E57" s="150">
        <v>14621.4</v>
      </c>
    </row>
    <row r="58" spans="1:5" s="7" customFormat="1" ht="18" customHeight="1" x14ac:dyDescent="0.25">
      <c r="A58" s="228"/>
      <c r="B58" s="249"/>
      <c r="C58" s="53" t="s">
        <v>48</v>
      </c>
      <c r="D58" s="50"/>
      <c r="E58" s="50"/>
    </row>
    <row r="59" spans="1:5" s="7" customFormat="1" ht="81" x14ac:dyDescent="0.25">
      <c r="A59" s="228"/>
      <c r="B59" s="249"/>
      <c r="C59" s="111" t="s">
        <v>107</v>
      </c>
      <c r="D59" s="50"/>
      <c r="E59" s="50"/>
    </row>
    <row r="60" spans="1:5" s="7" customFormat="1" ht="15" x14ac:dyDescent="0.25">
      <c r="A60" s="228"/>
      <c r="B60" s="249"/>
      <c r="C60" s="53" t="s">
        <v>49</v>
      </c>
      <c r="D60" s="50"/>
      <c r="E60" s="50"/>
    </row>
    <row r="61" spans="1:5" s="7" customFormat="1" ht="15" customHeight="1" thickBot="1" x14ac:dyDescent="0.3">
      <c r="A61" s="229"/>
      <c r="B61" s="250"/>
      <c r="C61" s="59" t="s">
        <v>50</v>
      </c>
      <c r="D61" s="152"/>
      <c r="E61" s="152"/>
    </row>
  </sheetData>
  <mergeCells count="21">
    <mergeCell ref="B56:B61"/>
    <mergeCell ref="B42:B47"/>
    <mergeCell ref="A42:A47"/>
    <mergeCell ref="A36:A41"/>
    <mergeCell ref="B36:B41"/>
    <mergeCell ref="B48:C48"/>
    <mergeCell ref="B49:B54"/>
    <mergeCell ref="A49:A61"/>
    <mergeCell ref="A6:F6"/>
    <mergeCell ref="A9:B9"/>
    <mergeCell ref="A29:A34"/>
    <mergeCell ref="B29:B34"/>
    <mergeCell ref="A35:B35"/>
    <mergeCell ref="B13:C13"/>
    <mergeCell ref="B27:C27"/>
    <mergeCell ref="C9:C10"/>
    <mergeCell ref="A28:B28"/>
    <mergeCell ref="B21:B26"/>
    <mergeCell ref="B14:B19"/>
    <mergeCell ref="A14:A26"/>
    <mergeCell ref="D9:E9"/>
  </mergeCells>
  <pageMargins left="0" right="0" top="0" bottom="0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04"/>
  <sheetViews>
    <sheetView topLeftCell="A22" zoomScaleNormal="100" zoomScaleSheetLayoutView="100" workbookViewId="0">
      <selection activeCell="G19" sqref="G19"/>
    </sheetView>
  </sheetViews>
  <sheetFormatPr defaultColWidth="9.140625" defaultRowHeight="13.5" x14ac:dyDescent="0.25"/>
  <cols>
    <col min="1" max="1" width="7.85546875" style="1" customWidth="1"/>
    <col min="2" max="2" width="7.5703125" style="1" customWidth="1"/>
    <col min="3" max="3" width="8" style="1" customWidth="1"/>
    <col min="4" max="4" width="10.42578125" style="1" customWidth="1"/>
    <col min="5" max="5" width="12.42578125" style="1" customWidth="1"/>
    <col min="6" max="6" width="62.140625" style="1" customWidth="1"/>
    <col min="7" max="7" width="14.28515625" style="1" customWidth="1"/>
    <col min="8" max="8" width="14.85546875" style="1" customWidth="1"/>
    <col min="9" max="9" width="13.140625" style="1" customWidth="1"/>
    <col min="10" max="10" width="9.140625" style="1"/>
    <col min="11" max="11" width="49.85546875" style="1" customWidth="1"/>
    <col min="12" max="16384" width="9.140625" style="1"/>
  </cols>
  <sheetData>
    <row r="1" spans="1:9" ht="18" customHeight="1" x14ac:dyDescent="0.25">
      <c r="H1" s="1" t="s">
        <v>15</v>
      </c>
    </row>
    <row r="2" spans="1:9" ht="15.75" customHeight="1" x14ac:dyDescent="0.25">
      <c r="G2" s="1" t="s">
        <v>64</v>
      </c>
    </row>
    <row r="3" spans="1:9" ht="17.25" customHeight="1" x14ac:dyDescent="0.25">
      <c r="G3" s="1" t="s">
        <v>9</v>
      </c>
    </row>
    <row r="6" spans="1:9" ht="52.5" customHeight="1" x14ac:dyDescent="0.3">
      <c r="A6" s="189" t="s">
        <v>117</v>
      </c>
      <c r="B6" s="189"/>
      <c r="C6" s="189"/>
      <c r="D6" s="189"/>
      <c r="E6" s="189"/>
      <c r="F6" s="189"/>
      <c r="G6" s="189"/>
      <c r="H6" s="189"/>
      <c r="I6" s="189"/>
    </row>
    <row r="8" spans="1:9" ht="14.25" thickBot="1" x14ac:dyDescent="0.3">
      <c r="H8" s="1" t="s">
        <v>34</v>
      </c>
    </row>
    <row r="9" spans="1:9" s="7" customFormat="1" ht="57.75" customHeight="1" x14ac:dyDescent="0.25">
      <c r="A9" s="190" t="s">
        <v>35</v>
      </c>
      <c r="B9" s="191"/>
      <c r="C9" s="192"/>
      <c r="D9" s="193" t="s">
        <v>16</v>
      </c>
      <c r="E9" s="193"/>
      <c r="F9" s="193" t="s">
        <v>23</v>
      </c>
      <c r="G9" s="195" t="s">
        <v>36</v>
      </c>
      <c r="H9" s="196"/>
    </row>
    <row r="10" spans="1:9" s="7" customFormat="1" ht="45" customHeight="1" x14ac:dyDescent="0.25">
      <c r="A10" s="44" t="s">
        <v>37</v>
      </c>
      <c r="B10" s="37" t="s">
        <v>38</v>
      </c>
      <c r="C10" s="37" t="s">
        <v>39</v>
      </c>
      <c r="D10" s="37" t="s">
        <v>20</v>
      </c>
      <c r="E10" s="37" t="s">
        <v>21</v>
      </c>
      <c r="F10" s="194"/>
      <c r="G10" s="155" t="s">
        <v>18</v>
      </c>
      <c r="H10" s="45" t="s">
        <v>19</v>
      </c>
    </row>
    <row r="11" spans="1:9" s="7" customFormat="1" ht="16.5" x14ac:dyDescent="0.25">
      <c r="A11" s="46"/>
      <c r="B11" s="28"/>
      <c r="C11" s="28"/>
      <c r="D11" s="38"/>
      <c r="E11" s="65"/>
      <c r="F11" s="29" t="s">
        <v>33</v>
      </c>
      <c r="G11" s="138">
        <f t="shared" ref="G11:H11" si="0">G15</f>
        <v>4.9999999991996447E-3</v>
      </c>
      <c r="H11" s="138">
        <f t="shared" si="0"/>
        <v>4.9999999991996447E-3</v>
      </c>
    </row>
    <row r="12" spans="1:9" s="7" customFormat="1" ht="16.5" x14ac:dyDescent="0.25">
      <c r="A12" s="103"/>
      <c r="B12" s="104"/>
      <c r="C12" s="104"/>
      <c r="D12" s="101"/>
      <c r="E12" s="101"/>
      <c r="F12" s="106" t="s">
        <v>60</v>
      </c>
      <c r="G12" s="139"/>
      <c r="H12" s="139"/>
    </row>
    <row r="13" spans="1:9" s="7" customFormat="1" ht="28.5" x14ac:dyDescent="0.25">
      <c r="A13" s="103"/>
      <c r="B13" s="104"/>
      <c r="C13" s="104"/>
      <c r="D13" s="101"/>
      <c r="E13" s="101"/>
      <c r="F13" s="105" t="s">
        <v>66</v>
      </c>
      <c r="G13" s="139">
        <f>G15</f>
        <v>4.9999999991996447E-3</v>
      </c>
      <c r="H13" s="139">
        <f t="shared" ref="H13" si="1">H15</f>
        <v>4.9999999991996447E-3</v>
      </c>
    </row>
    <row r="14" spans="1:9" s="7" customFormat="1" ht="16.5" x14ac:dyDescent="0.25">
      <c r="A14" s="103"/>
      <c r="B14" s="104"/>
      <c r="C14" s="104"/>
      <c r="D14" s="101"/>
      <c r="E14" s="101"/>
      <c r="F14" s="70" t="s">
        <v>26</v>
      </c>
      <c r="G14" s="139"/>
      <c r="H14" s="139"/>
    </row>
    <row r="15" spans="1:9" s="7" customFormat="1" ht="15" customHeight="1" x14ac:dyDescent="0.25">
      <c r="A15" s="175" t="s">
        <v>78</v>
      </c>
      <c r="B15" s="77"/>
      <c r="C15" s="167"/>
      <c r="D15" s="215"/>
      <c r="E15" s="171" t="s">
        <v>86</v>
      </c>
      <c r="F15" s="69" t="s">
        <v>69</v>
      </c>
      <c r="G15" s="138">
        <f t="shared" ref="G15:H15" si="2">G17</f>
        <v>4.9999999991996447E-3</v>
      </c>
      <c r="H15" s="138">
        <f t="shared" si="2"/>
        <v>4.9999999991996447E-3</v>
      </c>
    </row>
    <row r="16" spans="1:9" s="7" customFormat="1" ht="15" customHeight="1" x14ac:dyDescent="0.25">
      <c r="A16" s="176"/>
      <c r="B16" s="175" t="s">
        <v>79</v>
      </c>
      <c r="C16" s="167"/>
      <c r="D16" s="216"/>
      <c r="E16" s="172"/>
      <c r="F16" s="70" t="s">
        <v>26</v>
      </c>
      <c r="G16" s="140"/>
      <c r="H16" s="140"/>
    </row>
    <row r="17" spans="1:137" s="7" customFormat="1" ht="15" customHeight="1" x14ac:dyDescent="0.25">
      <c r="A17" s="176"/>
      <c r="B17" s="176"/>
      <c r="C17" s="167"/>
      <c r="D17" s="216"/>
      <c r="E17" s="172"/>
      <c r="F17" s="69" t="s">
        <v>70</v>
      </c>
      <c r="G17" s="140">
        <f t="shared" ref="G17:H17" si="3">G19</f>
        <v>4.9999999991996447E-3</v>
      </c>
      <c r="H17" s="140">
        <f t="shared" si="3"/>
        <v>4.9999999991996447E-3</v>
      </c>
    </row>
    <row r="18" spans="1:137" s="7" customFormat="1" ht="15" customHeight="1" x14ac:dyDescent="0.25">
      <c r="A18" s="176"/>
      <c r="B18" s="176"/>
      <c r="C18" s="167"/>
      <c r="D18" s="216"/>
      <c r="E18" s="172"/>
      <c r="F18" s="70" t="s">
        <v>26</v>
      </c>
      <c r="G18" s="140"/>
      <c r="H18" s="140"/>
    </row>
    <row r="19" spans="1:137" s="7" customFormat="1" ht="15" customHeight="1" x14ac:dyDescent="0.25">
      <c r="A19" s="176"/>
      <c r="B19" s="176"/>
      <c r="C19" s="204" t="s">
        <v>42</v>
      </c>
      <c r="D19" s="216"/>
      <c r="E19" s="172"/>
      <c r="F19" s="69" t="s">
        <v>70</v>
      </c>
      <c r="G19" s="140">
        <f>G24+G64</f>
        <v>4.9999999991996447E-3</v>
      </c>
      <c r="H19" s="140">
        <f>H24+H64</f>
        <v>4.9999999991996447E-3</v>
      </c>
      <c r="I19" s="68"/>
      <c r="J19" s="68"/>
      <c r="K19" s="68"/>
      <c r="L19" s="68"/>
      <c r="M19" s="68"/>
      <c r="N19" s="68"/>
      <c r="O19" s="68"/>
      <c r="P19" s="68"/>
    </row>
    <row r="20" spans="1:137" s="66" customFormat="1" ht="15" customHeight="1" x14ac:dyDescent="0.25">
      <c r="A20" s="176"/>
      <c r="B20" s="176"/>
      <c r="C20" s="205"/>
      <c r="D20" s="216"/>
      <c r="E20" s="172"/>
      <c r="F20" s="71" t="s">
        <v>26</v>
      </c>
      <c r="G20" s="140"/>
      <c r="H20" s="140"/>
      <c r="I20" s="68"/>
      <c r="J20" s="68"/>
      <c r="K20" s="68"/>
      <c r="L20" s="68"/>
      <c r="M20" s="68"/>
      <c r="N20" s="68"/>
      <c r="O20" s="68"/>
      <c r="P20" s="68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</row>
    <row r="21" spans="1:137" s="66" customFormat="1" ht="15" customHeight="1" x14ac:dyDescent="0.25">
      <c r="A21" s="176"/>
      <c r="B21" s="176"/>
      <c r="C21" s="205"/>
      <c r="D21" s="217"/>
      <c r="E21" s="173"/>
      <c r="F21" s="72" t="s">
        <v>66</v>
      </c>
      <c r="G21" s="140"/>
      <c r="H21" s="140"/>
      <c r="I21" s="68"/>
      <c r="J21" s="68"/>
      <c r="K21" s="68"/>
      <c r="L21" s="68"/>
      <c r="M21" s="68"/>
      <c r="N21" s="68"/>
      <c r="O21" s="68"/>
      <c r="P21" s="68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</row>
    <row r="22" spans="1:137" s="66" customFormat="1" ht="15" customHeight="1" x14ac:dyDescent="0.25">
      <c r="A22" s="176"/>
      <c r="B22" s="176"/>
      <c r="C22" s="205"/>
      <c r="D22" s="218">
        <v>1192</v>
      </c>
      <c r="E22" s="173"/>
      <c r="F22" s="69" t="s">
        <v>68</v>
      </c>
      <c r="G22" s="141">
        <f>G24</f>
        <v>-14621.395</v>
      </c>
      <c r="H22" s="141">
        <f>H24</f>
        <v>-14621.395</v>
      </c>
      <c r="I22" s="68"/>
      <c r="J22" s="68"/>
      <c r="K22" s="68"/>
      <c r="L22" s="68"/>
      <c r="M22" s="68"/>
      <c r="N22" s="68"/>
      <c r="O22" s="68"/>
      <c r="P22" s="68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</row>
    <row r="23" spans="1:137" s="66" customFormat="1" ht="15.75" customHeight="1" thickBot="1" x14ac:dyDescent="0.3">
      <c r="A23" s="176"/>
      <c r="B23" s="176"/>
      <c r="C23" s="205"/>
      <c r="D23" s="219"/>
      <c r="E23" s="174"/>
      <c r="F23" s="71" t="s">
        <v>26</v>
      </c>
      <c r="G23" s="140"/>
      <c r="H23" s="140"/>
      <c r="I23" s="68"/>
      <c r="J23" s="68"/>
      <c r="K23" s="68"/>
      <c r="L23" s="68"/>
      <c r="M23" s="68"/>
      <c r="N23" s="68"/>
      <c r="O23" s="68"/>
      <c r="P23" s="68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</row>
    <row r="24" spans="1:137" s="7" customFormat="1" ht="28.5" x14ac:dyDescent="0.3">
      <c r="A24" s="176"/>
      <c r="B24" s="176"/>
      <c r="C24" s="205"/>
      <c r="D24" s="219"/>
      <c r="E24" s="76">
        <v>11017</v>
      </c>
      <c r="F24" s="67" t="s">
        <v>98</v>
      </c>
      <c r="G24" s="142">
        <f t="shared" ref="G24:H24" si="4">G26</f>
        <v>-14621.395</v>
      </c>
      <c r="H24" s="142">
        <f t="shared" si="4"/>
        <v>-14621.395</v>
      </c>
      <c r="I24" s="68"/>
      <c r="J24" s="68"/>
      <c r="K24" s="68"/>
      <c r="L24" s="68"/>
      <c r="M24" s="68"/>
      <c r="N24" s="68"/>
      <c r="O24" s="68"/>
      <c r="P24" s="68"/>
    </row>
    <row r="25" spans="1:137" s="7" customFormat="1" ht="15" customHeight="1" x14ac:dyDescent="0.25">
      <c r="A25" s="176"/>
      <c r="B25" s="176"/>
      <c r="C25" s="205"/>
      <c r="D25" s="219"/>
      <c r="E25" s="168"/>
      <c r="F25" s="73" t="s">
        <v>90</v>
      </c>
      <c r="G25" s="143"/>
      <c r="H25" s="143"/>
    </row>
    <row r="26" spans="1:137" s="7" customFormat="1" ht="15" customHeight="1" x14ac:dyDescent="0.25">
      <c r="A26" s="176"/>
      <c r="B26" s="176"/>
      <c r="C26" s="205"/>
      <c r="D26" s="219"/>
      <c r="E26" s="169"/>
      <c r="F26" s="74" t="s">
        <v>71</v>
      </c>
      <c r="G26" s="143">
        <f t="shared" ref="G26:H26" si="5">G28</f>
        <v>-14621.395</v>
      </c>
      <c r="H26" s="143">
        <f t="shared" si="5"/>
        <v>-14621.395</v>
      </c>
    </row>
    <row r="27" spans="1:137" s="7" customFormat="1" ht="27.75" customHeight="1" x14ac:dyDescent="0.25">
      <c r="A27" s="176"/>
      <c r="B27" s="176"/>
      <c r="C27" s="205"/>
      <c r="D27" s="219"/>
      <c r="E27" s="169"/>
      <c r="F27" s="18" t="s">
        <v>83</v>
      </c>
      <c r="G27" s="140"/>
      <c r="H27" s="140"/>
    </row>
    <row r="28" spans="1:137" s="7" customFormat="1" ht="15" customHeight="1" x14ac:dyDescent="0.25">
      <c r="A28" s="176"/>
      <c r="B28" s="176"/>
      <c r="C28" s="205"/>
      <c r="D28" s="219"/>
      <c r="E28" s="169"/>
      <c r="F28" s="18" t="s">
        <v>84</v>
      </c>
      <c r="G28" s="143">
        <f t="shared" ref="G28:H31" si="6">G29</f>
        <v>-14621.395</v>
      </c>
      <c r="H28" s="143">
        <f t="shared" si="6"/>
        <v>-14621.395</v>
      </c>
    </row>
    <row r="29" spans="1:137" s="7" customFormat="1" ht="15" customHeight="1" x14ac:dyDescent="0.25">
      <c r="A29" s="176"/>
      <c r="B29" s="176"/>
      <c r="C29" s="205"/>
      <c r="D29" s="219"/>
      <c r="E29" s="169"/>
      <c r="F29" s="18" t="s">
        <v>85</v>
      </c>
      <c r="G29" s="143">
        <f t="shared" si="6"/>
        <v>-14621.395</v>
      </c>
      <c r="H29" s="143">
        <f t="shared" si="6"/>
        <v>-14621.395</v>
      </c>
    </row>
    <row r="30" spans="1:137" s="7" customFormat="1" ht="15" customHeight="1" x14ac:dyDescent="0.25">
      <c r="A30" s="176"/>
      <c r="B30" s="176"/>
      <c r="C30" s="205"/>
      <c r="D30" s="219"/>
      <c r="E30" s="169"/>
      <c r="F30" s="18" t="s">
        <v>92</v>
      </c>
      <c r="G30" s="143">
        <f t="shared" si="6"/>
        <v>-14621.395</v>
      </c>
      <c r="H30" s="143">
        <f t="shared" si="6"/>
        <v>-14621.395</v>
      </c>
    </row>
    <row r="31" spans="1:137" s="7" customFormat="1" ht="15" customHeight="1" x14ac:dyDescent="0.25">
      <c r="A31" s="176"/>
      <c r="B31" s="176"/>
      <c r="C31" s="205"/>
      <c r="D31" s="219"/>
      <c r="E31" s="169"/>
      <c r="F31" s="18" t="s">
        <v>93</v>
      </c>
      <c r="G31" s="143">
        <f t="shared" si="6"/>
        <v>-14621.395</v>
      </c>
      <c r="H31" s="143">
        <f t="shared" si="6"/>
        <v>-14621.395</v>
      </c>
    </row>
    <row r="32" spans="1:137" s="7" customFormat="1" ht="15" customHeight="1" x14ac:dyDescent="0.25">
      <c r="A32" s="177"/>
      <c r="B32" s="177"/>
      <c r="C32" s="206"/>
      <c r="D32" s="220"/>
      <c r="E32" s="170"/>
      <c r="F32" s="75" t="s">
        <v>94</v>
      </c>
      <c r="G32" s="143">
        <v>-14621.395</v>
      </c>
      <c r="H32" s="143">
        <v>-14621.395</v>
      </c>
    </row>
    <row r="33" spans="1:8" ht="28.5" x14ac:dyDescent="0.25">
      <c r="A33" s="175" t="s">
        <v>109</v>
      </c>
      <c r="B33" s="207"/>
      <c r="C33" s="208"/>
      <c r="D33" s="212"/>
      <c r="E33" s="212"/>
      <c r="F33" s="112" t="s">
        <v>41</v>
      </c>
      <c r="G33" s="144">
        <f>G35+G48</f>
        <v>0</v>
      </c>
      <c r="H33" s="145"/>
    </row>
    <row r="34" spans="1:8" ht="13.5" customHeight="1" x14ac:dyDescent="0.25">
      <c r="A34" s="176"/>
      <c r="B34" s="207"/>
      <c r="C34" s="209"/>
      <c r="D34" s="213"/>
      <c r="E34" s="213"/>
      <c r="F34" s="113" t="s">
        <v>26</v>
      </c>
      <c r="G34" s="144"/>
      <c r="H34" s="145"/>
    </row>
    <row r="35" spans="1:8" ht="14.25" x14ac:dyDescent="0.25">
      <c r="A35" s="176"/>
      <c r="B35" s="114" t="s">
        <v>42</v>
      </c>
      <c r="C35" s="210"/>
      <c r="D35" s="213"/>
      <c r="E35" s="213"/>
      <c r="F35" s="112" t="s">
        <v>43</v>
      </c>
      <c r="G35" s="144">
        <f>G37</f>
        <v>14621.395</v>
      </c>
      <c r="H35" s="144">
        <f t="shared" ref="H35" si="7">H37</f>
        <v>14621.395</v>
      </c>
    </row>
    <row r="36" spans="1:8" ht="14.25" x14ac:dyDescent="0.25">
      <c r="A36" s="176"/>
      <c r="B36" s="115"/>
      <c r="C36" s="211"/>
      <c r="D36" s="213"/>
      <c r="E36" s="213"/>
      <c r="F36" s="113" t="s">
        <v>26</v>
      </c>
      <c r="G36" s="144"/>
      <c r="H36" s="144"/>
    </row>
    <row r="37" spans="1:8" ht="14.25" x14ac:dyDescent="0.25">
      <c r="A37" s="176"/>
      <c r="B37" s="115"/>
      <c r="C37" s="114" t="s">
        <v>42</v>
      </c>
      <c r="D37" s="213"/>
      <c r="E37" s="213"/>
      <c r="F37" s="116" t="s">
        <v>25</v>
      </c>
      <c r="G37" s="144">
        <f>G39</f>
        <v>14621.395</v>
      </c>
      <c r="H37" s="144">
        <f t="shared" ref="H37" si="8">H39</f>
        <v>14621.395</v>
      </c>
    </row>
    <row r="38" spans="1:8" ht="14.25" x14ac:dyDescent="0.25">
      <c r="A38" s="176"/>
      <c r="B38" s="115"/>
      <c r="C38" s="115"/>
      <c r="D38" s="213"/>
      <c r="E38" s="213"/>
      <c r="F38" s="113" t="s">
        <v>26</v>
      </c>
      <c r="G38" s="144"/>
      <c r="H38" s="144"/>
    </row>
    <row r="39" spans="1:8" ht="14.25" x14ac:dyDescent="0.25">
      <c r="A39" s="176"/>
      <c r="B39" s="115"/>
      <c r="C39" s="115"/>
      <c r="D39" s="214"/>
      <c r="E39" s="214"/>
      <c r="F39" s="116" t="s">
        <v>71</v>
      </c>
      <c r="G39" s="144">
        <f>G40</f>
        <v>14621.395</v>
      </c>
      <c r="H39" s="144">
        <f t="shared" ref="H39" si="9">H40</f>
        <v>14621.395</v>
      </c>
    </row>
    <row r="40" spans="1:8" ht="14.25" x14ac:dyDescent="0.25">
      <c r="A40" s="176"/>
      <c r="B40" s="115"/>
      <c r="C40" s="115"/>
      <c r="D40" s="200">
        <v>1139</v>
      </c>
      <c r="E40" s="202" t="s">
        <v>27</v>
      </c>
      <c r="F40" s="113" t="s">
        <v>25</v>
      </c>
      <c r="G40" s="144">
        <f>G42</f>
        <v>14621.395</v>
      </c>
      <c r="H40" s="144">
        <f t="shared" ref="H40" si="10">H42</f>
        <v>14621.395</v>
      </c>
    </row>
    <row r="41" spans="1:8" ht="14.25" x14ac:dyDescent="0.25">
      <c r="A41" s="176"/>
      <c r="B41" s="115"/>
      <c r="C41" s="115"/>
      <c r="D41" s="200"/>
      <c r="E41" s="200"/>
      <c r="F41" s="113" t="s">
        <v>90</v>
      </c>
      <c r="G41" s="144"/>
      <c r="H41" s="144"/>
    </row>
    <row r="42" spans="1:8" ht="14.25" x14ac:dyDescent="0.25">
      <c r="A42" s="176"/>
      <c r="B42" s="115"/>
      <c r="C42" s="115"/>
      <c r="D42" s="200"/>
      <c r="E42" s="200"/>
      <c r="F42" s="117" t="s">
        <v>28</v>
      </c>
      <c r="G42" s="144">
        <f>G44</f>
        <v>14621.395</v>
      </c>
      <c r="H42" s="144">
        <f t="shared" ref="H42" si="11">H44</f>
        <v>14621.395</v>
      </c>
    </row>
    <row r="43" spans="1:8" ht="27" x14ac:dyDescent="0.25">
      <c r="A43" s="176"/>
      <c r="B43" s="115"/>
      <c r="C43" s="115"/>
      <c r="D43" s="200"/>
      <c r="E43" s="200"/>
      <c r="F43" s="113" t="s">
        <v>29</v>
      </c>
      <c r="G43" s="144"/>
      <c r="H43" s="144"/>
    </row>
    <row r="44" spans="1:8" ht="14.25" x14ac:dyDescent="0.25">
      <c r="A44" s="176"/>
      <c r="B44" s="115"/>
      <c r="C44" s="115"/>
      <c r="D44" s="200"/>
      <c r="E44" s="200"/>
      <c r="F44" s="113" t="s">
        <v>30</v>
      </c>
      <c r="G44" s="144">
        <f>G45</f>
        <v>14621.395</v>
      </c>
      <c r="H44" s="144">
        <f t="shared" ref="H44:H46" si="12">H45</f>
        <v>14621.395</v>
      </c>
    </row>
    <row r="45" spans="1:8" ht="14.25" x14ac:dyDescent="0.25">
      <c r="A45" s="176"/>
      <c r="B45" s="115"/>
      <c r="C45" s="115"/>
      <c r="D45" s="200"/>
      <c r="E45" s="200"/>
      <c r="F45" s="113" t="s">
        <v>31</v>
      </c>
      <c r="G45" s="144">
        <f>G46</f>
        <v>14621.395</v>
      </c>
      <c r="H45" s="144">
        <f t="shared" si="12"/>
        <v>14621.395</v>
      </c>
    </row>
    <row r="46" spans="1:8" ht="14.25" x14ac:dyDescent="0.25">
      <c r="A46" s="176"/>
      <c r="B46" s="115"/>
      <c r="C46" s="115"/>
      <c r="D46" s="200"/>
      <c r="E46" s="200"/>
      <c r="F46" s="113" t="s">
        <v>67</v>
      </c>
      <c r="G46" s="144">
        <f>G47</f>
        <v>14621.395</v>
      </c>
      <c r="H46" s="144">
        <f t="shared" si="12"/>
        <v>14621.395</v>
      </c>
    </row>
    <row r="47" spans="1:8" ht="14.25" x14ac:dyDescent="0.25">
      <c r="A47" s="176"/>
      <c r="B47" s="118"/>
      <c r="C47" s="118"/>
      <c r="D47" s="201"/>
      <c r="E47" s="201"/>
      <c r="F47" s="113" t="s">
        <v>32</v>
      </c>
      <c r="G47" s="144">
        <v>14621.395</v>
      </c>
      <c r="H47" s="144">
        <v>14621.395</v>
      </c>
    </row>
    <row r="48" spans="1:8" ht="13.5" customHeight="1" x14ac:dyDescent="0.25">
      <c r="A48" s="176"/>
      <c r="B48" s="181"/>
      <c r="C48" s="181"/>
      <c r="D48" s="181"/>
      <c r="E48" s="186" t="s">
        <v>27</v>
      </c>
      <c r="F48" s="119" t="s">
        <v>25</v>
      </c>
      <c r="G48" s="144">
        <f>G50</f>
        <v>-14621.395</v>
      </c>
      <c r="H48" s="144">
        <f t="shared" ref="H48" si="13">H50</f>
        <v>-14621.395</v>
      </c>
    </row>
    <row r="49" spans="1:8" ht="13.5" customHeight="1" x14ac:dyDescent="0.25">
      <c r="A49" s="176"/>
      <c r="B49" s="182"/>
      <c r="C49" s="182"/>
      <c r="D49" s="182"/>
      <c r="E49" s="187"/>
      <c r="F49" s="119" t="s">
        <v>90</v>
      </c>
      <c r="G49" s="144"/>
      <c r="H49" s="144"/>
    </row>
    <row r="50" spans="1:8" ht="13.5" customHeight="1" x14ac:dyDescent="0.25">
      <c r="A50" s="176"/>
      <c r="B50" s="182"/>
      <c r="C50" s="182"/>
      <c r="D50" s="182"/>
      <c r="E50" s="187"/>
      <c r="F50" s="119" t="s">
        <v>28</v>
      </c>
      <c r="G50" s="144">
        <f>G52</f>
        <v>-14621.395</v>
      </c>
      <c r="H50" s="144">
        <f t="shared" ref="H50" si="14">H52</f>
        <v>-14621.395</v>
      </c>
    </row>
    <row r="51" spans="1:8" ht="27" x14ac:dyDescent="0.25">
      <c r="A51" s="176"/>
      <c r="B51" s="182"/>
      <c r="C51" s="182"/>
      <c r="D51" s="182"/>
      <c r="E51" s="187"/>
      <c r="F51" s="119" t="s">
        <v>29</v>
      </c>
      <c r="G51" s="144"/>
      <c r="H51" s="144"/>
    </row>
    <row r="52" spans="1:8" ht="13.5" customHeight="1" x14ac:dyDescent="0.25">
      <c r="A52" s="176"/>
      <c r="B52" s="182"/>
      <c r="C52" s="182"/>
      <c r="D52" s="182"/>
      <c r="E52" s="187"/>
      <c r="F52" s="119" t="s">
        <v>30</v>
      </c>
      <c r="G52" s="144">
        <f>G53</f>
        <v>-14621.395</v>
      </c>
      <c r="H52" s="144">
        <f t="shared" ref="H52:H54" si="15">H53</f>
        <v>-14621.395</v>
      </c>
    </row>
    <row r="53" spans="1:8" ht="13.5" customHeight="1" x14ac:dyDescent="0.25">
      <c r="A53" s="176"/>
      <c r="B53" s="182"/>
      <c r="C53" s="182"/>
      <c r="D53" s="182"/>
      <c r="E53" s="187"/>
      <c r="F53" s="119" t="s">
        <v>31</v>
      </c>
      <c r="G53" s="144">
        <f>G54</f>
        <v>-14621.395</v>
      </c>
      <c r="H53" s="144">
        <f t="shared" si="15"/>
        <v>-14621.395</v>
      </c>
    </row>
    <row r="54" spans="1:8" ht="13.5" customHeight="1" x14ac:dyDescent="0.25">
      <c r="A54" s="176"/>
      <c r="B54" s="182"/>
      <c r="C54" s="182"/>
      <c r="D54" s="182"/>
      <c r="E54" s="187"/>
      <c r="F54" s="119" t="s">
        <v>108</v>
      </c>
      <c r="G54" s="144">
        <f>G55</f>
        <v>-14621.395</v>
      </c>
      <c r="H54" s="144">
        <f t="shared" si="15"/>
        <v>-14621.395</v>
      </c>
    </row>
    <row r="55" spans="1:8" ht="14.25" customHeight="1" x14ac:dyDescent="0.25">
      <c r="A55" s="177"/>
      <c r="B55" s="188"/>
      <c r="C55" s="188"/>
      <c r="D55" s="188"/>
      <c r="E55" s="203"/>
      <c r="F55" s="119" t="s">
        <v>32</v>
      </c>
      <c r="G55" s="144">
        <v>-14621.395</v>
      </c>
      <c r="H55" s="144">
        <v>-14621.395</v>
      </c>
    </row>
    <row r="56" spans="1:8" ht="14.25" customHeight="1" x14ac:dyDescent="0.25">
      <c r="A56" s="197" t="s">
        <v>110</v>
      </c>
      <c r="B56" s="181"/>
      <c r="C56" s="181"/>
      <c r="D56" s="181"/>
      <c r="E56" s="186"/>
      <c r="F56" s="119" t="s">
        <v>111</v>
      </c>
      <c r="G56" s="144"/>
      <c r="H56" s="144"/>
    </row>
    <row r="57" spans="1:8" ht="14.25" customHeight="1" x14ac:dyDescent="0.25">
      <c r="A57" s="198"/>
      <c r="B57" s="188"/>
      <c r="C57" s="182"/>
      <c r="D57" s="182"/>
      <c r="E57" s="187"/>
      <c r="F57" s="119" t="s">
        <v>26</v>
      </c>
      <c r="G57" s="144"/>
      <c r="H57" s="144"/>
    </row>
    <row r="58" spans="1:8" ht="14.25" customHeight="1" x14ac:dyDescent="0.25">
      <c r="A58" s="198"/>
      <c r="B58" s="175" t="s">
        <v>80</v>
      </c>
      <c r="C58" s="182"/>
      <c r="D58" s="182"/>
      <c r="E58" s="187"/>
      <c r="F58" s="119" t="s">
        <v>112</v>
      </c>
      <c r="G58" s="144">
        <f>G60</f>
        <v>14621.4</v>
      </c>
      <c r="H58" s="144">
        <f>H60</f>
        <v>14621.4</v>
      </c>
    </row>
    <row r="59" spans="1:8" ht="14.25" customHeight="1" x14ac:dyDescent="0.25">
      <c r="A59" s="198"/>
      <c r="B59" s="176"/>
      <c r="C59" s="188"/>
      <c r="D59" s="182"/>
      <c r="E59" s="187"/>
      <c r="F59" s="119" t="s">
        <v>113</v>
      </c>
      <c r="G59" s="144"/>
      <c r="H59" s="144"/>
    </row>
    <row r="60" spans="1:8" ht="14.25" customHeight="1" x14ac:dyDescent="0.25">
      <c r="A60" s="198"/>
      <c r="B60" s="176"/>
      <c r="C60" s="175" t="s">
        <v>80</v>
      </c>
      <c r="D60" s="182"/>
      <c r="E60" s="187"/>
      <c r="F60" s="119" t="s">
        <v>112</v>
      </c>
      <c r="G60" s="144">
        <f>G61</f>
        <v>14621.4</v>
      </c>
      <c r="H60" s="144">
        <f>H61</f>
        <v>14621.4</v>
      </c>
    </row>
    <row r="61" spans="1:8" ht="14.25" customHeight="1" x14ac:dyDescent="0.25">
      <c r="A61" s="198"/>
      <c r="B61" s="176"/>
      <c r="C61" s="176"/>
      <c r="D61" s="178">
        <v>1041</v>
      </c>
      <c r="E61" s="187"/>
      <c r="F61" s="119" t="s">
        <v>114</v>
      </c>
      <c r="G61" s="144">
        <f>G62</f>
        <v>14621.4</v>
      </c>
      <c r="H61" s="144">
        <f>H62</f>
        <v>14621.4</v>
      </c>
    </row>
    <row r="62" spans="1:8" s="7" customFormat="1" ht="85.5" customHeight="1" x14ac:dyDescent="0.25">
      <c r="A62" s="198"/>
      <c r="B62" s="176"/>
      <c r="C62" s="176"/>
      <c r="D62" s="179"/>
      <c r="E62" s="183">
        <v>11021</v>
      </c>
      <c r="F62" s="111" t="s">
        <v>106</v>
      </c>
      <c r="G62" s="146">
        <f>G64</f>
        <v>14621.4</v>
      </c>
      <c r="H62" s="146">
        <f>H64</f>
        <v>14621.4</v>
      </c>
    </row>
    <row r="63" spans="1:8" s="7" customFormat="1" ht="15" customHeight="1" x14ac:dyDescent="0.25">
      <c r="A63" s="198"/>
      <c r="B63" s="176"/>
      <c r="C63" s="176"/>
      <c r="D63" s="179"/>
      <c r="E63" s="184"/>
      <c r="F63" s="71" t="s">
        <v>26</v>
      </c>
      <c r="G63" s="147"/>
      <c r="H63" s="147"/>
    </row>
    <row r="64" spans="1:8" s="7" customFormat="1" ht="80.25" customHeight="1" x14ac:dyDescent="0.25">
      <c r="A64" s="198"/>
      <c r="B64" s="176"/>
      <c r="C64" s="176"/>
      <c r="D64" s="179"/>
      <c r="E64" s="184"/>
      <c r="F64" s="111" t="s">
        <v>107</v>
      </c>
      <c r="G64" s="140">
        <f t="shared" ref="G64:H64" si="16">G66</f>
        <v>14621.4</v>
      </c>
      <c r="H64" s="140">
        <f t="shared" si="16"/>
        <v>14621.4</v>
      </c>
    </row>
    <row r="65" spans="1:9" s="7" customFormat="1" ht="15" customHeight="1" x14ac:dyDescent="0.25">
      <c r="A65" s="198"/>
      <c r="B65" s="176"/>
      <c r="C65" s="176"/>
      <c r="D65" s="179"/>
      <c r="E65" s="184"/>
      <c r="F65" s="73" t="s">
        <v>90</v>
      </c>
      <c r="G65" s="143"/>
      <c r="H65" s="143"/>
    </row>
    <row r="66" spans="1:9" s="7" customFormat="1" ht="15" customHeight="1" x14ac:dyDescent="0.25">
      <c r="A66" s="198"/>
      <c r="B66" s="176"/>
      <c r="C66" s="176"/>
      <c r="D66" s="179"/>
      <c r="E66" s="184"/>
      <c r="F66" s="74" t="s">
        <v>66</v>
      </c>
      <c r="G66" s="148">
        <f t="shared" ref="G66:H66" si="17">G69</f>
        <v>14621.4</v>
      </c>
      <c r="H66" s="148">
        <f t="shared" si="17"/>
        <v>14621.4</v>
      </c>
    </row>
    <row r="67" spans="1:9" s="7" customFormat="1" ht="15" customHeight="1" x14ac:dyDescent="0.25">
      <c r="A67" s="198"/>
      <c r="B67" s="176"/>
      <c r="C67" s="176"/>
      <c r="D67" s="179"/>
      <c r="E67" s="184"/>
      <c r="F67" s="78" t="s">
        <v>26</v>
      </c>
      <c r="G67" s="148"/>
      <c r="H67" s="148"/>
    </row>
    <row r="68" spans="1:9" s="7" customFormat="1" ht="30" customHeight="1" x14ac:dyDescent="0.25">
      <c r="A68" s="198"/>
      <c r="B68" s="176"/>
      <c r="C68" s="176"/>
      <c r="D68" s="179"/>
      <c r="E68" s="184"/>
      <c r="F68" s="18" t="s">
        <v>83</v>
      </c>
      <c r="G68" s="148"/>
      <c r="H68" s="148"/>
    </row>
    <row r="69" spans="1:9" s="7" customFormat="1" ht="15" customHeight="1" x14ac:dyDescent="0.25">
      <c r="A69" s="198"/>
      <c r="B69" s="176"/>
      <c r="C69" s="176"/>
      <c r="D69" s="179"/>
      <c r="E69" s="184"/>
      <c r="F69" s="18" t="s">
        <v>84</v>
      </c>
      <c r="G69" s="148">
        <f t="shared" ref="G69:H72" si="18">G70</f>
        <v>14621.4</v>
      </c>
      <c r="H69" s="148">
        <f t="shared" si="18"/>
        <v>14621.4</v>
      </c>
    </row>
    <row r="70" spans="1:9" s="7" customFormat="1" ht="15" customHeight="1" x14ac:dyDescent="0.25">
      <c r="A70" s="198"/>
      <c r="B70" s="176"/>
      <c r="C70" s="176"/>
      <c r="D70" s="179"/>
      <c r="E70" s="184"/>
      <c r="F70" s="18" t="s">
        <v>85</v>
      </c>
      <c r="G70" s="148">
        <f>G72</f>
        <v>14621.4</v>
      </c>
      <c r="H70" s="148">
        <f t="shared" ref="H70" si="19">H72</f>
        <v>14621.4</v>
      </c>
    </row>
    <row r="71" spans="1:9" s="7" customFormat="1" ht="15" customHeight="1" x14ac:dyDescent="0.25">
      <c r="A71" s="198"/>
      <c r="B71" s="176"/>
      <c r="C71" s="176"/>
      <c r="D71" s="179"/>
      <c r="E71" s="184"/>
      <c r="F71" s="18" t="s">
        <v>92</v>
      </c>
      <c r="G71" s="148"/>
      <c r="H71" s="148"/>
    </row>
    <row r="72" spans="1:9" s="7" customFormat="1" ht="15" customHeight="1" x14ac:dyDescent="0.25">
      <c r="A72" s="198"/>
      <c r="B72" s="176"/>
      <c r="C72" s="176"/>
      <c r="D72" s="179"/>
      <c r="E72" s="184"/>
      <c r="F72" s="18" t="s">
        <v>93</v>
      </c>
      <c r="G72" s="148">
        <f t="shared" si="18"/>
        <v>14621.4</v>
      </c>
      <c r="H72" s="148">
        <f t="shared" si="18"/>
        <v>14621.4</v>
      </c>
    </row>
    <row r="73" spans="1:9" s="7" customFormat="1" ht="14.45" customHeight="1" thickBot="1" x14ac:dyDescent="0.3">
      <c r="A73" s="199"/>
      <c r="B73" s="177"/>
      <c r="C73" s="177"/>
      <c r="D73" s="180"/>
      <c r="E73" s="185"/>
      <c r="F73" s="120" t="s">
        <v>115</v>
      </c>
      <c r="G73" s="149">
        <f>'հավելված 1'!D57</f>
        <v>14621.4</v>
      </c>
      <c r="H73" s="149">
        <f>'հավելված 1'!E57</f>
        <v>14621.4</v>
      </c>
    </row>
    <row r="74" spans="1:9" s="7" customFormat="1" ht="0.6" customHeight="1" x14ac:dyDescent="0.25">
      <c r="A74" s="163" t="s">
        <v>40</v>
      </c>
      <c r="B74" s="2"/>
      <c r="C74" s="167"/>
      <c r="D74" s="166"/>
      <c r="E74" s="166"/>
      <c r="F74" s="51" t="s">
        <v>41</v>
      </c>
      <c r="G74" s="48">
        <f>G76</f>
        <v>0</v>
      </c>
      <c r="H74" s="48">
        <f t="shared" ref="H74:I74" si="20">H76</f>
        <v>0</v>
      </c>
      <c r="I74" s="48">
        <f t="shared" si="20"/>
        <v>0</v>
      </c>
    </row>
    <row r="75" spans="1:9" s="7" customFormat="1" ht="6" hidden="1" customHeight="1" x14ac:dyDescent="0.25">
      <c r="A75" s="163"/>
      <c r="B75" s="164" t="s">
        <v>80</v>
      </c>
      <c r="C75" s="167"/>
      <c r="D75" s="166"/>
      <c r="E75" s="166"/>
      <c r="F75" s="5" t="s">
        <v>26</v>
      </c>
      <c r="G75" s="47"/>
      <c r="H75" s="16"/>
      <c r="I75" s="16"/>
    </row>
    <row r="76" spans="1:9" s="7" customFormat="1" ht="4.9000000000000004" hidden="1" customHeight="1" x14ac:dyDescent="0.25">
      <c r="A76" s="163"/>
      <c r="B76" s="164"/>
      <c r="C76" s="167"/>
      <c r="D76" s="166"/>
      <c r="E76" s="166"/>
      <c r="F76" s="29" t="s">
        <v>43</v>
      </c>
      <c r="G76" s="47">
        <f>G78</f>
        <v>0</v>
      </c>
      <c r="H76" s="47">
        <f t="shared" ref="H76:I76" si="21">H78</f>
        <v>0</v>
      </c>
      <c r="I76" s="47">
        <f t="shared" si="21"/>
        <v>0</v>
      </c>
    </row>
    <row r="77" spans="1:9" s="7" customFormat="1" ht="15.6" hidden="1" customHeight="1" x14ac:dyDescent="0.25">
      <c r="A77" s="163"/>
      <c r="B77" s="164"/>
      <c r="C77" s="167"/>
      <c r="D77" s="166"/>
      <c r="E77" s="166"/>
      <c r="F77" s="5" t="s">
        <v>26</v>
      </c>
      <c r="G77" s="47"/>
      <c r="H77" s="16"/>
      <c r="I77" s="16"/>
    </row>
    <row r="78" spans="1:9" s="7" customFormat="1" ht="9.6" hidden="1" customHeight="1" x14ac:dyDescent="0.25">
      <c r="A78" s="163"/>
      <c r="B78" s="164"/>
      <c r="C78" s="163" t="s">
        <v>42</v>
      </c>
      <c r="D78" s="166"/>
      <c r="E78" s="166"/>
      <c r="F78" s="29" t="s">
        <v>25</v>
      </c>
      <c r="G78" s="47">
        <f t="shared" ref="G78:I78" si="22">G80</f>
        <v>0</v>
      </c>
      <c r="H78" s="47">
        <f t="shared" si="22"/>
        <v>0</v>
      </c>
      <c r="I78" s="47">
        <f t="shared" si="22"/>
        <v>0</v>
      </c>
    </row>
    <row r="79" spans="1:9" s="7" customFormat="1" ht="10.15" hidden="1" customHeight="1" x14ac:dyDescent="0.25">
      <c r="A79" s="163"/>
      <c r="B79" s="164"/>
      <c r="C79" s="163"/>
      <c r="D79" s="166"/>
      <c r="E79" s="166"/>
      <c r="F79" s="5" t="s">
        <v>26</v>
      </c>
      <c r="G79" s="47"/>
      <c r="H79" s="16"/>
      <c r="I79" s="16"/>
    </row>
    <row r="80" spans="1:9" s="7" customFormat="1" ht="16.899999999999999" hidden="1" customHeight="1" x14ac:dyDescent="0.25">
      <c r="A80" s="163"/>
      <c r="B80" s="164"/>
      <c r="C80" s="163"/>
      <c r="D80" s="165">
        <v>1139</v>
      </c>
      <c r="E80" s="166"/>
      <c r="F80" s="29" t="s">
        <v>71</v>
      </c>
      <c r="G80" s="47">
        <f t="shared" ref="G80:I80" si="23">G81+G89</f>
        <v>0</v>
      </c>
      <c r="H80" s="47">
        <f t="shared" si="23"/>
        <v>0</v>
      </c>
      <c r="I80" s="47">
        <f t="shared" si="23"/>
        <v>0</v>
      </c>
    </row>
    <row r="81" spans="1:9" s="7" customFormat="1" ht="15.6" hidden="1" customHeight="1" x14ac:dyDescent="0.25">
      <c r="A81" s="163"/>
      <c r="B81" s="164"/>
      <c r="C81" s="163"/>
      <c r="D81" s="165"/>
      <c r="E81" s="15">
        <v>11001</v>
      </c>
      <c r="F81" s="5" t="s">
        <v>25</v>
      </c>
      <c r="G81" s="47">
        <f>G83</f>
        <v>1900</v>
      </c>
      <c r="H81" s="47">
        <f t="shared" ref="H81:I81" si="24">H83</f>
        <v>1900</v>
      </c>
      <c r="I81" s="47">
        <f t="shared" si="24"/>
        <v>1900</v>
      </c>
    </row>
    <row r="82" spans="1:9" s="7" customFormat="1" ht="14.45" hidden="1" customHeight="1" x14ac:dyDescent="0.25">
      <c r="A82" s="163"/>
      <c r="B82" s="164"/>
      <c r="C82" s="163"/>
      <c r="D82" s="165"/>
      <c r="E82" s="165"/>
      <c r="F82" s="5" t="s">
        <v>81</v>
      </c>
      <c r="G82" s="47"/>
      <c r="H82" s="47"/>
      <c r="I82" s="47"/>
    </row>
    <row r="83" spans="1:9" s="7" customFormat="1" ht="15" hidden="1" customHeight="1" x14ac:dyDescent="0.25">
      <c r="A83" s="163"/>
      <c r="B83" s="164"/>
      <c r="C83" s="163"/>
      <c r="D83" s="165"/>
      <c r="E83" s="165"/>
      <c r="F83" s="39" t="s">
        <v>28</v>
      </c>
      <c r="G83" s="47">
        <f>G85</f>
        <v>1900</v>
      </c>
      <c r="H83" s="47">
        <f t="shared" ref="H83:I83" si="25">H85</f>
        <v>1900</v>
      </c>
      <c r="I83" s="47">
        <f t="shared" si="25"/>
        <v>1900</v>
      </c>
    </row>
    <row r="84" spans="1:9" s="7" customFormat="1" ht="20.45" hidden="1" customHeight="1" x14ac:dyDescent="0.25">
      <c r="A84" s="163"/>
      <c r="B84" s="164"/>
      <c r="C84" s="163"/>
      <c r="D84" s="165"/>
      <c r="E84" s="165"/>
      <c r="F84" s="5" t="s">
        <v>29</v>
      </c>
      <c r="G84" s="47"/>
      <c r="H84" s="47"/>
      <c r="I84" s="47"/>
    </row>
    <row r="85" spans="1:9" s="7" customFormat="1" ht="16.899999999999999" hidden="1" customHeight="1" x14ac:dyDescent="0.25">
      <c r="A85" s="163"/>
      <c r="B85" s="164"/>
      <c r="C85" s="163"/>
      <c r="D85" s="165"/>
      <c r="E85" s="165"/>
      <c r="F85" s="5" t="s">
        <v>30</v>
      </c>
      <c r="G85" s="47">
        <f t="shared" ref="G85:I85" si="26">G86+G87</f>
        <v>1900</v>
      </c>
      <c r="H85" s="47">
        <f t="shared" si="26"/>
        <v>1900</v>
      </c>
      <c r="I85" s="47">
        <f t="shared" si="26"/>
        <v>1900</v>
      </c>
    </row>
    <row r="86" spans="1:9" s="7" customFormat="1" ht="19.899999999999999" hidden="1" customHeight="1" x14ac:dyDescent="0.25">
      <c r="A86" s="163"/>
      <c r="B86" s="164"/>
      <c r="C86" s="163"/>
      <c r="D86" s="165"/>
      <c r="E86" s="165"/>
      <c r="F86" s="28" t="s">
        <v>31</v>
      </c>
      <c r="G86" s="47"/>
      <c r="H86" s="47">
        <f t="shared" ref="H86:I86" si="27">G86</f>
        <v>0</v>
      </c>
      <c r="I86" s="47">
        <f t="shared" si="27"/>
        <v>0</v>
      </c>
    </row>
    <row r="87" spans="1:9" s="7" customFormat="1" ht="15.6" hidden="1" customHeight="1" x14ac:dyDescent="0.25">
      <c r="A87" s="163"/>
      <c r="B87" s="164"/>
      <c r="C87" s="163"/>
      <c r="D87" s="165"/>
      <c r="E87" s="165"/>
      <c r="F87" s="5" t="s">
        <v>67</v>
      </c>
      <c r="G87" s="47">
        <f t="shared" ref="G87:I87" si="28">G88</f>
        <v>1900</v>
      </c>
      <c r="H87" s="47">
        <f t="shared" si="28"/>
        <v>1900</v>
      </c>
      <c r="I87" s="47">
        <f t="shared" si="28"/>
        <v>1900</v>
      </c>
    </row>
    <row r="88" spans="1:9" s="7" customFormat="1" ht="19.899999999999999" hidden="1" customHeight="1" x14ac:dyDescent="0.25">
      <c r="A88" s="163"/>
      <c r="B88" s="164"/>
      <c r="C88" s="163"/>
      <c r="D88" s="165"/>
      <c r="E88" s="165"/>
      <c r="F88" s="5" t="s">
        <v>32</v>
      </c>
      <c r="G88" s="49">
        <v>1900</v>
      </c>
      <c r="H88" s="49">
        <v>1900</v>
      </c>
      <c r="I88" s="49">
        <v>1900</v>
      </c>
    </row>
    <row r="89" spans="1:9" s="7" customFormat="1" ht="16.149999999999999" hidden="1" customHeight="1" x14ac:dyDescent="0.25">
      <c r="A89" s="163"/>
      <c r="B89" s="164"/>
      <c r="C89" s="163"/>
      <c r="D89" s="165"/>
      <c r="E89" s="15">
        <v>11001</v>
      </c>
      <c r="F89" s="5" t="s">
        <v>25</v>
      </c>
      <c r="G89" s="47">
        <f>G91</f>
        <v>-1900</v>
      </c>
      <c r="H89" s="47">
        <f t="shared" ref="H89:I89" si="29">H91</f>
        <v>-1900</v>
      </c>
      <c r="I89" s="47">
        <f t="shared" si="29"/>
        <v>-1900</v>
      </c>
    </row>
    <row r="90" spans="1:9" s="7" customFormat="1" ht="18" hidden="1" customHeight="1" x14ac:dyDescent="0.25">
      <c r="A90" s="163"/>
      <c r="B90" s="164"/>
      <c r="C90" s="163"/>
      <c r="D90" s="165"/>
      <c r="E90" s="165"/>
      <c r="F90" s="5" t="s">
        <v>81</v>
      </c>
      <c r="G90" s="47"/>
      <c r="H90" s="47"/>
      <c r="I90" s="47"/>
    </row>
    <row r="91" spans="1:9" s="7" customFormat="1" ht="15.6" hidden="1" customHeight="1" x14ac:dyDescent="0.25">
      <c r="A91" s="163"/>
      <c r="B91" s="164"/>
      <c r="C91" s="163"/>
      <c r="D91" s="165"/>
      <c r="E91" s="165"/>
      <c r="F91" s="39" t="s">
        <v>28</v>
      </c>
      <c r="G91" s="47">
        <f>G93</f>
        <v>-1900</v>
      </c>
      <c r="H91" s="47">
        <f t="shared" ref="H91:I91" si="30">H93</f>
        <v>-1900</v>
      </c>
      <c r="I91" s="47">
        <f t="shared" si="30"/>
        <v>-1900</v>
      </c>
    </row>
    <row r="92" spans="1:9" s="7" customFormat="1" ht="30.6" hidden="1" customHeight="1" x14ac:dyDescent="0.25">
      <c r="A92" s="163"/>
      <c r="B92" s="164"/>
      <c r="C92" s="163"/>
      <c r="D92" s="165"/>
      <c r="E92" s="165"/>
      <c r="F92" s="5" t="s">
        <v>29</v>
      </c>
      <c r="G92" s="47"/>
      <c r="H92" s="47"/>
      <c r="I92" s="47"/>
    </row>
    <row r="93" spans="1:9" s="7" customFormat="1" ht="15" hidden="1" x14ac:dyDescent="0.25">
      <c r="A93" s="163"/>
      <c r="B93" s="164"/>
      <c r="C93" s="163"/>
      <c r="D93" s="165"/>
      <c r="E93" s="165"/>
      <c r="F93" s="5" t="s">
        <v>30</v>
      </c>
      <c r="G93" s="47">
        <f t="shared" ref="G93:I93" si="31">G94+G95</f>
        <v>-1900</v>
      </c>
      <c r="H93" s="47">
        <f t="shared" si="31"/>
        <v>-1900</v>
      </c>
      <c r="I93" s="47">
        <f t="shared" si="31"/>
        <v>-1900</v>
      </c>
    </row>
    <row r="94" spans="1:9" s="7" customFormat="1" ht="15" hidden="1" x14ac:dyDescent="0.25">
      <c r="A94" s="163"/>
      <c r="B94" s="164"/>
      <c r="C94" s="163"/>
      <c r="D94" s="165"/>
      <c r="E94" s="165"/>
      <c r="F94" s="5" t="s">
        <v>31</v>
      </c>
      <c r="G94" s="47"/>
      <c r="H94" s="47"/>
      <c r="I94" s="47"/>
    </row>
    <row r="95" spans="1:9" s="7" customFormat="1" ht="15" hidden="1" x14ac:dyDescent="0.25">
      <c r="A95" s="163"/>
      <c r="B95" s="164"/>
      <c r="C95" s="163"/>
      <c r="D95" s="165"/>
      <c r="E95" s="165"/>
      <c r="F95" s="5" t="s">
        <v>67</v>
      </c>
      <c r="G95" s="47">
        <f t="shared" ref="G95:I95" si="32">G96</f>
        <v>-1900</v>
      </c>
      <c r="H95" s="47">
        <f t="shared" si="32"/>
        <v>-1900</v>
      </c>
      <c r="I95" s="47">
        <f t="shared" si="32"/>
        <v>-1900</v>
      </c>
    </row>
    <row r="96" spans="1:9" s="7" customFormat="1" ht="15" hidden="1" x14ac:dyDescent="0.25">
      <c r="A96" s="163"/>
      <c r="B96" s="164"/>
      <c r="C96" s="163"/>
      <c r="D96" s="165"/>
      <c r="E96" s="165"/>
      <c r="F96" s="5" t="s">
        <v>32</v>
      </c>
      <c r="G96" s="49">
        <v>-1900</v>
      </c>
      <c r="H96" s="49">
        <v>-1900</v>
      </c>
      <c r="I96" s="49">
        <v>-1900</v>
      </c>
    </row>
    <row r="104" spans="6:6" x14ac:dyDescent="0.25">
      <c r="F104" s="125"/>
    </row>
  </sheetData>
  <mergeCells count="42">
    <mergeCell ref="A15:A32"/>
    <mergeCell ref="A33:A55"/>
    <mergeCell ref="A56:A73"/>
    <mergeCell ref="D40:D47"/>
    <mergeCell ref="E40:E47"/>
    <mergeCell ref="B48:B55"/>
    <mergeCell ref="C48:C55"/>
    <mergeCell ref="D48:D55"/>
    <mergeCell ref="E48:E55"/>
    <mergeCell ref="C19:C32"/>
    <mergeCell ref="B33:B34"/>
    <mergeCell ref="C33:C36"/>
    <mergeCell ref="D33:D39"/>
    <mergeCell ref="E33:E39"/>
    <mergeCell ref="D15:D21"/>
    <mergeCell ref="D22:D32"/>
    <mergeCell ref="A6:I6"/>
    <mergeCell ref="A9:C9"/>
    <mergeCell ref="D9:E9"/>
    <mergeCell ref="F9:F10"/>
    <mergeCell ref="G9:H9"/>
    <mergeCell ref="C15:C18"/>
    <mergeCell ref="E25:E32"/>
    <mergeCell ref="E15:E23"/>
    <mergeCell ref="B16:B32"/>
    <mergeCell ref="E74:E80"/>
    <mergeCell ref="C74:C77"/>
    <mergeCell ref="D61:D73"/>
    <mergeCell ref="D56:D60"/>
    <mergeCell ref="E62:E73"/>
    <mergeCell ref="E56:E61"/>
    <mergeCell ref="B58:B73"/>
    <mergeCell ref="C60:C73"/>
    <mergeCell ref="B56:B57"/>
    <mergeCell ref="C56:C59"/>
    <mergeCell ref="A74:A96"/>
    <mergeCell ref="B75:B96"/>
    <mergeCell ref="C78:C96"/>
    <mergeCell ref="E90:E96"/>
    <mergeCell ref="D80:D96"/>
    <mergeCell ref="E82:E88"/>
    <mergeCell ref="D74:D79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topLeftCell="A34" zoomScaleNormal="100" zoomScaleSheetLayoutView="100" workbookViewId="0">
      <selection activeCell="G7" sqref="G7"/>
    </sheetView>
  </sheetViews>
  <sheetFormatPr defaultColWidth="9.140625" defaultRowHeight="13.5" x14ac:dyDescent="0.25"/>
  <cols>
    <col min="1" max="1" width="19.85546875" style="1" customWidth="1"/>
    <col min="2" max="2" width="65.7109375" style="1" customWidth="1"/>
    <col min="3" max="3" width="12.140625" style="1" customWidth="1"/>
    <col min="4" max="4" width="11.85546875" style="1" customWidth="1"/>
    <col min="5" max="5" width="12.5703125" style="1" customWidth="1"/>
    <col min="6" max="6" width="9.140625" style="1"/>
    <col min="7" max="7" width="49.85546875" style="1" customWidth="1"/>
    <col min="8" max="16384" width="9.140625" style="1"/>
  </cols>
  <sheetData>
    <row r="2" spans="1:5" x14ac:dyDescent="0.25">
      <c r="D2" s="1" t="s">
        <v>102</v>
      </c>
    </row>
    <row r="3" spans="1:5" x14ac:dyDescent="0.25">
      <c r="C3" s="1" t="s">
        <v>64</v>
      </c>
    </row>
    <row r="4" spans="1:5" x14ac:dyDescent="0.25">
      <c r="C4" s="1" t="s">
        <v>9</v>
      </c>
    </row>
    <row r="7" spans="1:5" ht="59.25" customHeight="1" x14ac:dyDescent="0.3">
      <c r="A7" s="189" t="s">
        <v>122</v>
      </c>
      <c r="B7" s="189"/>
      <c r="C7" s="189"/>
      <c r="D7" s="189"/>
      <c r="E7" s="20"/>
    </row>
    <row r="8" spans="1:5" ht="23.25" customHeight="1" x14ac:dyDescent="0.25"/>
    <row r="9" spans="1:5" ht="17.25" x14ac:dyDescent="0.3">
      <c r="A9" s="266" t="s">
        <v>65</v>
      </c>
      <c r="B9" s="267"/>
      <c r="C9" s="21"/>
      <c r="D9" s="21"/>
      <c r="E9" s="21"/>
    </row>
    <row r="10" spans="1:5" x14ac:dyDescent="0.25">
      <c r="A10" s="11"/>
      <c r="B10" s="11"/>
      <c r="C10" s="11"/>
      <c r="D10" s="11"/>
      <c r="E10" s="11"/>
    </row>
    <row r="11" spans="1:5" ht="14.25" x14ac:dyDescent="0.25">
      <c r="A11" s="268" t="s">
        <v>11</v>
      </c>
      <c r="B11" s="269"/>
      <c r="C11" s="269"/>
      <c r="D11" s="270"/>
    </row>
    <row r="12" spans="1:5" ht="14.25" x14ac:dyDescent="0.25">
      <c r="A12" s="268"/>
      <c r="B12" s="269"/>
      <c r="C12" s="269"/>
      <c r="D12" s="270"/>
    </row>
    <row r="13" spans="1:5" ht="14.25" x14ac:dyDescent="0.25">
      <c r="A13" s="63" t="s">
        <v>1</v>
      </c>
      <c r="B13" s="63" t="s">
        <v>2</v>
      </c>
      <c r="C13" s="8"/>
      <c r="D13" s="8"/>
    </row>
    <row r="14" spans="1:5" ht="14.25" x14ac:dyDescent="0.25">
      <c r="A14" s="52">
        <v>1192</v>
      </c>
      <c r="B14" s="69" t="s">
        <v>68</v>
      </c>
      <c r="C14" s="8"/>
      <c r="D14" s="8"/>
    </row>
    <row r="15" spans="1:5" ht="28.5" x14ac:dyDescent="0.25">
      <c r="A15" s="12" t="s">
        <v>3</v>
      </c>
      <c r="B15" s="62"/>
      <c r="C15" s="8"/>
      <c r="D15" s="8"/>
    </row>
    <row r="16" spans="1:5" ht="55.5" customHeight="1" x14ac:dyDescent="0.25">
      <c r="A16" s="64" t="s">
        <v>4</v>
      </c>
      <c r="B16" s="52">
        <v>1192</v>
      </c>
      <c r="C16" s="259" t="s">
        <v>63</v>
      </c>
      <c r="D16" s="260"/>
    </row>
    <row r="17" spans="1:5" ht="27" x14ac:dyDescent="0.25">
      <c r="A17" s="64" t="s">
        <v>5</v>
      </c>
      <c r="B17" s="52">
        <v>11017</v>
      </c>
      <c r="C17" s="4" t="s">
        <v>12</v>
      </c>
      <c r="D17" s="4" t="s">
        <v>13</v>
      </c>
    </row>
    <row r="18" spans="1:5" ht="27" x14ac:dyDescent="0.25">
      <c r="A18" s="3" t="s">
        <v>6</v>
      </c>
      <c r="B18" s="19" t="s">
        <v>99</v>
      </c>
      <c r="C18" s="2"/>
      <c r="D18" s="2"/>
    </row>
    <row r="19" spans="1:5" ht="27" x14ac:dyDescent="0.25">
      <c r="A19" s="2" t="s">
        <v>10</v>
      </c>
      <c r="B19" s="19" t="s">
        <v>98</v>
      </c>
      <c r="C19" s="2"/>
      <c r="D19" s="2"/>
    </row>
    <row r="20" spans="1:5" ht="27.75" thickBot="1" x14ac:dyDescent="0.3">
      <c r="A20" s="3" t="s">
        <v>7</v>
      </c>
      <c r="B20" s="19" t="s">
        <v>51</v>
      </c>
      <c r="C20" s="2"/>
      <c r="D20" s="2"/>
    </row>
    <row r="21" spans="1:5" ht="40.5" x14ac:dyDescent="0.25">
      <c r="A21" s="5" t="s">
        <v>52</v>
      </c>
      <c r="B21" s="84" t="s">
        <v>96</v>
      </c>
      <c r="C21" s="2"/>
      <c r="D21" s="2"/>
    </row>
    <row r="22" spans="1:5" x14ac:dyDescent="0.25">
      <c r="A22" s="2"/>
      <c r="B22" s="2" t="s">
        <v>0</v>
      </c>
      <c r="C22" s="2"/>
      <c r="D22" s="2"/>
    </row>
    <row r="23" spans="1:5" x14ac:dyDescent="0.25">
      <c r="A23" s="13" t="s">
        <v>8</v>
      </c>
      <c r="B23" s="13"/>
      <c r="C23" s="27">
        <f>հավելված2!G32</f>
        <v>-14621.395</v>
      </c>
      <c r="D23" s="27">
        <f>հավելված2!H32</f>
        <v>-14621.395</v>
      </c>
    </row>
    <row r="24" spans="1:5" x14ac:dyDescent="0.25">
      <c r="A24" s="80"/>
      <c r="B24" s="80"/>
      <c r="C24" s="81"/>
      <c r="D24" s="81"/>
      <c r="E24" s="79"/>
    </row>
    <row r="25" spans="1:5" ht="13.9" customHeight="1" x14ac:dyDescent="0.25">
      <c r="A25" s="63" t="s">
        <v>100</v>
      </c>
      <c r="B25" s="257" t="s">
        <v>2</v>
      </c>
      <c r="C25" s="258"/>
      <c r="D25" s="271"/>
    </row>
    <row r="26" spans="1:5" ht="27.6" customHeight="1" x14ac:dyDescent="0.25">
      <c r="A26" s="93">
        <v>1041</v>
      </c>
      <c r="B26" s="63" t="s">
        <v>120</v>
      </c>
      <c r="C26" s="96"/>
      <c r="D26" s="96"/>
    </row>
    <row r="27" spans="1:5" ht="36.75" customHeight="1" x14ac:dyDescent="0.25">
      <c r="A27" s="12" t="s">
        <v>3</v>
      </c>
      <c r="B27" s="12"/>
      <c r="C27" s="82"/>
      <c r="D27" s="82"/>
    </row>
    <row r="28" spans="1:5" ht="53.25" customHeight="1" x14ac:dyDescent="0.25">
      <c r="A28" s="5" t="s">
        <v>53</v>
      </c>
      <c r="B28" s="6">
        <v>1041</v>
      </c>
      <c r="C28" s="259" t="s">
        <v>62</v>
      </c>
      <c r="D28" s="260"/>
    </row>
    <row r="29" spans="1:5" ht="27" x14ac:dyDescent="0.25">
      <c r="A29" s="5" t="s">
        <v>54</v>
      </c>
      <c r="B29" s="6">
        <v>11021</v>
      </c>
      <c r="C29" s="154" t="s">
        <v>12</v>
      </c>
      <c r="D29" s="154" t="s">
        <v>13</v>
      </c>
    </row>
    <row r="30" spans="1:5" ht="67.5" x14ac:dyDescent="0.25">
      <c r="A30" s="5" t="s">
        <v>55</v>
      </c>
      <c r="B30" s="111" t="s">
        <v>106</v>
      </c>
      <c r="C30" s="5"/>
      <c r="D30" s="5"/>
    </row>
    <row r="31" spans="1:5" ht="81" x14ac:dyDescent="0.25">
      <c r="A31" s="5" t="s">
        <v>56</v>
      </c>
      <c r="B31" s="111" t="s">
        <v>107</v>
      </c>
      <c r="C31" s="5"/>
      <c r="D31" s="5"/>
    </row>
    <row r="32" spans="1:5" ht="27.75" thickBot="1" x14ac:dyDescent="0.3">
      <c r="A32" s="5" t="s">
        <v>57</v>
      </c>
      <c r="B32" s="22" t="s">
        <v>89</v>
      </c>
      <c r="C32" s="5"/>
      <c r="D32" s="5"/>
    </row>
    <row r="33" spans="1:4" ht="40.5" x14ac:dyDescent="0.25">
      <c r="A33" s="5" t="s">
        <v>82</v>
      </c>
      <c r="B33" s="84" t="s">
        <v>96</v>
      </c>
      <c r="C33" s="5"/>
      <c r="D33" s="5"/>
    </row>
    <row r="34" spans="1:4" ht="13.9" customHeight="1" x14ac:dyDescent="0.25">
      <c r="A34" s="263" t="s">
        <v>58</v>
      </c>
      <c r="B34" s="264"/>
      <c r="C34" s="5"/>
      <c r="D34" s="5"/>
    </row>
    <row r="35" spans="1:4" ht="14.45" customHeight="1" thickBot="1" x14ac:dyDescent="0.3">
      <c r="A35" s="261" t="s">
        <v>59</v>
      </c>
      <c r="B35" s="262"/>
      <c r="C35" s="153">
        <f>հավելված2!G73</f>
        <v>14621.4</v>
      </c>
      <c r="D35" s="153">
        <f>հավելված2!H73</f>
        <v>14621.4</v>
      </c>
    </row>
    <row r="37" spans="1:4" ht="15" customHeight="1" x14ac:dyDescent="0.3">
      <c r="A37" s="265" t="s">
        <v>71</v>
      </c>
      <c r="B37" s="265"/>
    </row>
    <row r="38" spans="1:4" ht="13.9" customHeight="1" x14ac:dyDescent="0.25">
      <c r="A38" s="63" t="s">
        <v>100</v>
      </c>
      <c r="B38" s="257" t="s">
        <v>2</v>
      </c>
      <c r="C38" s="258"/>
      <c r="D38" s="258"/>
    </row>
    <row r="39" spans="1:4" ht="27.6" customHeight="1" x14ac:dyDescent="0.25">
      <c r="A39" s="107">
        <v>1139</v>
      </c>
      <c r="B39" s="63" t="s">
        <v>118</v>
      </c>
      <c r="C39" s="96"/>
      <c r="D39" s="96"/>
    </row>
    <row r="40" spans="1:4" ht="36.75" customHeight="1" x14ac:dyDescent="0.25">
      <c r="A40" s="12" t="s">
        <v>3</v>
      </c>
      <c r="B40" s="12"/>
      <c r="C40" s="82"/>
      <c r="D40" s="82"/>
    </row>
    <row r="41" spans="1:4" ht="51.75" customHeight="1" x14ac:dyDescent="0.25">
      <c r="A41" s="5" t="s">
        <v>53</v>
      </c>
      <c r="B41" s="107">
        <v>1139</v>
      </c>
      <c r="C41" s="259" t="s">
        <v>62</v>
      </c>
      <c r="D41" s="260"/>
    </row>
    <row r="42" spans="1:4" ht="27" x14ac:dyDescent="0.25">
      <c r="A42" s="5" t="s">
        <v>54</v>
      </c>
      <c r="B42" s="107">
        <v>11001</v>
      </c>
      <c r="C42" s="154" t="s">
        <v>12</v>
      </c>
      <c r="D42" s="154" t="s">
        <v>13</v>
      </c>
    </row>
    <row r="43" spans="1:4" ht="27" x14ac:dyDescent="0.25">
      <c r="A43" s="5" t="s">
        <v>55</v>
      </c>
      <c r="B43" s="121" t="s">
        <v>118</v>
      </c>
      <c r="C43" s="5"/>
      <c r="D43" s="5"/>
    </row>
    <row r="44" spans="1:4" ht="54" x14ac:dyDescent="0.25">
      <c r="A44" s="5" t="s">
        <v>56</v>
      </c>
      <c r="B44" s="122" t="s">
        <v>119</v>
      </c>
      <c r="C44" s="5"/>
      <c r="D44" s="5"/>
    </row>
    <row r="45" spans="1:4" ht="27" x14ac:dyDescent="0.25">
      <c r="A45" s="5" t="s">
        <v>57</v>
      </c>
      <c r="B45" s="33" t="s">
        <v>89</v>
      </c>
      <c r="C45" s="5"/>
      <c r="D45" s="5"/>
    </row>
    <row r="46" spans="1:4" ht="40.5" x14ac:dyDescent="0.25">
      <c r="A46" s="5" t="s">
        <v>82</v>
      </c>
      <c r="B46" s="120" t="s">
        <v>71</v>
      </c>
      <c r="C46" s="5"/>
      <c r="D46" s="5"/>
    </row>
    <row r="47" spans="1:4" ht="13.9" customHeight="1" x14ac:dyDescent="0.25">
      <c r="A47" s="263" t="s">
        <v>58</v>
      </c>
      <c r="B47" s="264"/>
      <c r="C47" s="5"/>
      <c r="D47" s="5"/>
    </row>
    <row r="48" spans="1:4" ht="14.45" customHeight="1" x14ac:dyDescent="0.25">
      <c r="A48" s="261" t="s">
        <v>59</v>
      </c>
      <c r="B48" s="262"/>
      <c r="C48" s="159">
        <v>14621.395</v>
      </c>
      <c r="D48" s="159">
        <v>14621.395</v>
      </c>
    </row>
    <row r="49" spans="1:4" ht="58.5" customHeight="1" x14ac:dyDescent="0.25">
      <c r="A49" s="5" t="s">
        <v>53</v>
      </c>
      <c r="B49" s="107">
        <v>1139</v>
      </c>
      <c r="C49" s="259" t="s">
        <v>62</v>
      </c>
      <c r="D49" s="260"/>
    </row>
    <row r="50" spans="1:4" ht="27" x14ac:dyDescent="0.25">
      <c r="A50" s="5" t="s">
        <v>54</v>
      </c>
      <c r="B50" s="107">
        <v>11001</v>
      </c>
      <c r="C50" s="154" t="s">
        <v>12</v>
      </c>
      <c r="D50" s="154" t="s">
        <v>13</v>
      </c>
    </row>
    <row r="51" spans="1:4" ht="27" x14ac:dyDescent="0.25">
      <c r="A51" s="5" t="s">
        <v>55</v>
      </c>
      <c r="B51" s="121" t="s">
        <v>118</v>
      </c>
      <c r="C51" s="5"/>
      <c r="D51" s="5"/>
    </row>
    <row r="52" spans="1:4" ht="54" x14ac:dyDescent="0.25">
      <c r="A52" s="5" t="s">
        <v>56</v>
      </c>
      <c r="B52" s="122" t="s">
        <v>119</v>
      </c>
      <c r="C52" s="5"/>
      <c r="D52" s="5"/>
    </row>
    <row r="53" spans="1:4" ht="27" x14ac:dyDescent="0.25">
      <c r="A53" s="5" t="s">
        <v>57</v>
      </c>
      <c r="B53" s="33" t="s">
        <v>89</v>
      </c>
      <c r="C53" s="5"/>
      <c r="D53" s="5"/>
    </row>
    <row r="54" spans="1:4" ht="40.5" x14ac:dyDescent="0.25">
      <c r="A54" s="5" t="s">
        <v>82</v>
      </c>
      <c r="B54" s="120" t="s">
        <v>71</v>
      </c>
      <c r="C54" s="5"/>
      <c r="D54" s="5"/>
    </row>
    <row r="55" spans="1:4" ht="13.9" customHeight="1" x14ac:dyDescent="0.25">
      <c r="A55" s="263" t="s">
        <v>58</v>
      </c>
      <c r="B55" s="264"/>
      <c r="C55" s="5"/>
      <c r="D55" s="5"/>
    </row>
    <row r="56" spans="1:4" ht="14.45" customHeight="1" thickBot="1" x14ac:dyDescent="0.3">
      <c r="A56" s="261" t="s">
        <v>59</v>
      </c>
      <c r="B56" s="262"/>
      <c r="C56" s="153">
        <v>-14621.395</v>
      </c>
      <c r="D56" s="153">
        <v>-14621.395</v>
      </c>
    </row>
  </sheetData>
  <mergeCells count="17">
    <mergeCell ref="A47:B47"/>
    <mergeCell ref="A48:B48"/>
    <mergeCell ref="A55:B55"/>
    <mergeCell ref="A56:B56"/>
    <mergeCell ref="C49:D49"/>
    <mergeCell ref="B38:D38"/>
    <mergeCell ref="C41:D41"/>
    <mergeCell ref="A7:D7"/>
    <mergeCell ref="A35:B35"/>
    <mergeCell ref="A34:B34"/>
    <mergeCell ref="A37:B37"/>
    <mergeCell ref="A9:B9"/>
    <mergeCell ref="A11:D11"/>
    <mergeCell ref="A12:D12"/>
    <mergeCell ref="C16:D16"/>
    <mergeCell ref="B25:D25"/>
    <mergeCell ref="C28:D2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topLeftCell="A56" zoomScale="96" zoomScaleNormal="96" zoomScaleSheetLayoutView="100" workbookViewId="0">
      <selection activeCell="D65" sqref="D65"/>
    </sheetView>
  </sheetViews>
  <sheetFormatPr defaultColWidth="9.140625" defaultRowHeight="13.5" x14ac:dyDescent="0.25"/>
  <cols>
    <col min="1" max="1" width="26.42578125" style="1" customWidth="1"/>
    <col min="2" max="2" width="65.7109375" style="1" customWidth="1"/>
    <col min="3" max="3" width="12.140625" style="1" customWidth="1"/>
    <col min="4" max="4" width="14.7109375" style="1" customWidth="1"/>
    <col min="5" max="5" width="12.5703125" style="1" customWidth="1"/>
    <col min="6" max="6" width="9.140625" style="1"/>
    <col min="7" max="7" width="49.85546875" style="1" customWidth="1"/>
    <col min="8" max="16384" width="9.140625" style="1"/>
  </cols>
  <sheetData>
    <row r="2" spans="1:5" x14ac:dyDescent="0.25">
      <c r="D2" s="1" t="s">
        <v>77</v>
      </c>
    </row>
    <row r="3" spans="1:5" x14ac:dyDescent="0.25">
      <c r="C3" s="1" t="s">
        <v>64</v>
      </c>
    </row>
    <row r="4" spans="1:5" x14ac:dyDescent="0.25">
      <c r="C4" s="1" t="s">
        <v>9</v>
      </c>
    </row>
    <row r="7" spans="1:5" ht="77.25" customHeight="1" x14ac:dyDescent="0.25">
      <c r="A7" s="272" t="s">
        <v>121</v>
      </c>
      <c r="B7" s="272"/>
      <c r="C7" s="272"/>
      <c r="D7" s="272"/>
      <c r="E7" s="156"/>
    </row>
    <row r="8" spans="1:5" ht="23.25" customHeight="1" x14ac:dyDescent="0.25"/>
    <row r="9" spans="1:5" ht="17.25" x14ac:dyDescent="0.3">
      <c r="A9" s="266" t="s">
        <v>97</v>
      </c>
      <c r="B9" s="267"/>
      <c r="C9" s="21"/>
      <c r="D9" s="21"/>
      <c r="E9" s="21"/>
    </row>
    <row r="10" spans="1:5" x14ac:dyDescent="0.25">
      <c r="A10" s="11"/>
      <c r="B10" s="11"/>
      <c r="C10" s="11"/>
      <c r="D10" s="11"/>
      <c r="E10" s="11"/>
    </row>
    <row r="11" spans="1:5" ht="14.25" x14ac:dyDescent="0.25">
      <c r="A11" s="268" t="s">
        <v>101</v>
      </c>
      <c r="B11" s="269"/>
      <c r="C11" s="269"/>
      <c r="D11" s="270"/>
      <c r="E11" s="79"/>
    </row>
    <row r="12" spans="1:5" ht="14.25" x14ac:dyDescent="0.25">
      <c r="A12" s="268"/>
      <c r="B12" s="269"/>
      <c r="C12" s="269"/>
      <c r="D12" s="269"/>
      <c r="E12" s="79"/>
    </row>
    <row r="13" spans="1:5" ht="14.25" x14ac:dyDescent="0.25">
      <c r="A13" s="97" t="s">
        <v>1</v>
      </c>
      <c r="B13" s="98" t="s">
        <v>2</v>
      </c>
      <c r="C13" s="99"/>
      <c r="D13" s="99"/>
    </row>
    <row r="14" spans="1:5" ht="14.25" thickBot="1" x14ac:dyDescent="0.3">
      <c r="A14" s="86">
        <v>1192</v>
      </c>
      <c r="B14" s="87" t="s">
        <v>68</v>
      </c>
      <c r="C14" s="88"/>
      <c r="D14" s="88"/>
    </row>
    <row r="15" spans="1:5" x14ac:dyDescent="0.25">
      <c r="A15" s="85"/>
      <c r="B15" s="85"/>
      <c r="C15" s="79"/>
      <c r="D15" s="79"/>
    </row>
    <row r="16" spans="1:5" ht="14.25" x14ac:dyDescent="0.25">
      <c r="A16" s="273" t="s">
        <v>3</v>
      </c>
      <c r="B16" s="274"/>
      <c r="C16" s="157"/>
      <c r="D16" s="158"/>
    </row>
    <row r="17" spans="1:6" ht="57.75" customHeight="1" x14ac:dyDescent="0.25">
      <c r="A17" s="64" t="s">
        <v>4</v>
      </c>
      <c r="B17" s="83">
        <v>1192</v>
      </c>
      <c r="C17" s="259" t="s">
        <v>63</v>
      </c>
      <c r="D17" s="260"/>
    </row>
    <row r="18" spans="1:6" ht="14.25" thickBot="1" x14ac:dyDescent="0.3">
      <c r="A18" s="64" t="s">
        <v>5</v>
      </c>
      <c r="B18" s="83">
        <v>11017</v>
      </c>
      <c r="C18" s="4" t="s">
        <v>12</v>
      </c>
      <c r="D18" s="4" t="s">
        <v>13</v>
      </c>
    </row>
    <row r="19" spans="1:6" ht="27.75" thickBot="1" x14ac:dyDescent="0.3">
      <c r="A19" s="3" t="s">
        <v>6</v>
      </c>
      <c r="B19" s="84" t="s">
        <v>91</v>
      </c>
      <c r="C19" s="2"/>
      <c r="D19" s="2"/>
    </row>
    <row r="20" spans="1:6" ht="27" x14ac:dyDescent="0.25">
      <c r="A20" s="2" t="s">
        <v>10</v>
      </c>
      <c r="B20" s="84" t="s">
        <v>91</v>
      </c>
      <c r="C20" s="2"/>
      <c r="D20" s="2"/>
    </row>
    <row r="21" spans="1:6" ht="14.25" thickBot="1" x14ac:dyDescent="0.3">
      <c r="A21" s="3" t="s">
        <v>7</v>
      </c>
      <c r="B21" s="19" t="s">
        <v>95</v>
      </c>
      <c r="C21" s="2"/>
      <c r="D21" s="2"/>
      <c r="E21" s="81"/>
    </row>
    <row r="22" spans="1:6" ht="27" x14ac:dyDescent="0.3">
      <c r="A22" s="5" t="s">
        <v>52</v>
      </c>
      <c r="B22" s="84" t="s">
        <v>96</v>
      </c>
      <c r="C22" s="2"/>
      <c r="D22" s="2"/>
      <c r="E22" s="21"/>
    </row>
    <row r="23" spans="1:6" ht="17.25" x14ac:dyDescent="0.3">
      <c r="A23" s="2"/>
      <c r="B23" s="2" t="s">
        <v>0</v>
      </c>
      <c r="C23" s="2"/>
      <c r="D23" s="2"/>
      <c r="E23" s="21"/>
    </row>
    <row r="24" spans="1:6" x14ac:dyDescent="0.25">
      <c r="A24" s="13" t="s">
        <v>8</v>
      </c>
      <c r="B24" s="13"/>
      <c r="C24" s="27">
        <f>հավելված2!H32</f>
        <v>-14621.395</v>
      </c>
      <c r="D24" s="27">
        <f>հավելված2!H32</f>
        <v>-14621.395</v>
      </c>
    </row>
    <row r="25" spans="1:6" x14ac:dyDescent="0.25">
      <c r="A25" s="80"/>
      <c r="B25" s="80"/>
      <c r="C25" s="81"/>
      <c r="D25" s="81"/>
      <c r="F25" s="79"/>
    </row>
    <row r="26" spans="1:6" ht="17.25" x14ac:dyDescent="0.3">
      <c r="A26" s="266" t="s">
        <v>65</v>
      </c>
      <c r="B26" s="267"/>
      <c r="C26" s="21"/>
      <c r="D26" s="21"/>
    </row>
    <row r="27" spans="1:6" ht="17.25" x14ac:dyDescent="0.3">
      <c r="A27" s="91"/>
      <c r="B27" s="92"/>
      <c r="C27" s="21"/>
      <c r="D27" s="21"/>
    </row>
    <row r="28" spans="1:6" ht="14.25" x14ac:dyDescent="0.25">
      <c r="A28" s="268" t="s">
        <v>101</v>
      </c>
      <c r="B28" s="269"/>
      <c r="C28" s="269"/>
      <c r="D28" s="270"/>
      <c r="E28" s="81"/>
    </row>
    <row r="29" spans="1:6" ht="17.25" x14ac:dyDescent="0.3">
      <c r="A29" s="278"/>
      <c r="B29" s="279"/>
      <c r="C29" s="279"/>
      <c r="D29" s="280"/>
      <c r="E29" s="89"/>
    </row>
    <row r="30" spans="1:6" ht="14.25" x14ac:dyDescent="0.25">
      <c r="A30" s="63" t="s">
        <v>1</v>
      </c>
      <c r="B30" s="63" t="s">
        <v>2</v>
      </c>
      <c r="C30" s="8"/>
      <c r="D30" s="8"/>
    </row>
    <row r="31" spans="1:6" ht="14.25" x14ac:dyDescent="0.25">
      <c r="A31" s="100">
        <v>1041</v>
      </c>
      <c r="B31" s="63" t="s">
        <v>120</v>
      </c>
      <c r="C31" s="8"/>
      <c r="D31" s="8"/>
    </row>
    <row r="32" spans="1:6" x14ac:dyDescent="0.25">
      <c r="A32" s="13"/>
      <c r="B32" s="13"/>
      <c r="C32" s="162"/>
      <c r="D32" s="162"/>
      <c r="F32" s="79"/>
    </row>
    <row r="33" spans="1:4" ht="14.25" x14ac:dyDescent="0.25">
      <c r="A33" s="273" t="s">
        <v>3</v>
      </c>
      <c r="B33" s="274"/>
      <c r="C33" s="161"/>
      <c r="D33" s="160"/>
    </row>
    <row r="34" spans="1:4" ht="25.15" customHeight="1" x14ac:dyDescent="0.25">
      <c r="A34" s="5" t="s">
        <v>53</v>
      </c>
      <c r="B34" s="83">
        <v>1041</v>
      </c>
      <c r="C34" s="259" t="s">
        <v>62</v>
      </c>
      <c r="D34" s="260"/>
    </row>
    <row r="35" spans="1:4" x14ac:dyDescent="0.25">
      <c r="A35" s="5" t="s">
        <v>54</v>
      </c>
      <c r="B35" s="83">
        <v>11021</v>
      </c>
      <c r="C35" s="154" t="s">
        <v>12</v>
      </c>
      <c r="D35" s="154" t="s">
        <v>13</v>
      </c>
    </row>
    <row r="36" spans="1:4" ht="67.5" x14ac:dyDescent="0.25">
      <c r="A36" s="5" t="s">
        <v>55</v>
      </c>
      <c r="B36" s="111" t="s">
        <v>106</v>
      </c>
      <c r="C36" s="5"/>
      <c r="D36" s="5"/>
    </row>
    <row r="37" spans="1:4" ht="81" x14ac:dyDescent="0.25">
      <c r="A37" s="5" t="s">
        <v>56</v>
      </c>
      <c r="B37" s="111" t="s">
        <v>107</v>
      </c>
      <c r="C37" s="5"/>
      <c r="D37" s="5"/>
    </row>
    <row r="38" spans="1:4" ht="14.25" thickBot="1" x14ac:dyDescent="0.3">
      <c r="A38" s="5" t="s">
        <v>57</v>
      </c>
      <c r="B38" s="33" t="s">
        <v>89</v>
      </c>
      <c r="C38" s="5"/>
      <c r="D38" s="5"/>
    </row>
    <row r="39" spans="1:4" ht="27" x14ac:dyDescent="0.25">
      <c r="A39" s="5" t="s">
        <v>82</v>
      </c>
      <c r="B39" s="84" t="s">
        <v>96</v>
      </c>
      <c r="C39" s="5"/>
      <c r="D39" s="5"/>
    </row>
    <row r="40" spans="1:4" x14ac:dyDescent="0.25">
      <c r="A40" s="263" t="s">
        <v>58</v>
      </c>
      <c r="B40" s="264"/>
      <c r="C40" s="5"/>
      <c r="D40" s="5"/>
    </row>
    <row r="41" spans="1:4" ht="14.25" customHeight="1" thickBot="1" x14ac:dyDescent="0.3">
      <c r="A41" s="261" t="s">
        <v>59</v>
      </c>
      <c r="B41" s="262"/>
      <c r="C41" s="153">
        <f>հավելված2!G73</f>
        <v>14621.4</v>
      </c>
      <c r="D41" s="153">
        <f>հավելված2!H73</f>
        <v>14621.4</v>
      </c>
    </row>
    <row r="43" spans="1:4" ht="27.75" customHeight="1" x14ac:dyDescent="0.3">
      <c r="A43" s="265" t="s">
        <v>71</v>
      </c>
      <c r="B43" s="265"/>
    </row>
    <row r="44" spans="1:4" ht="13.9" customHeight="1" x14ac:dyDescent="0.25">
      <c r="A44" s="63" t="s">
        <v>100</v>
      </c>
      <c r="B44" s="275" t="s">
        <v>2</v>
      </c>
      <c r="C44" s="276"/>
      <c r="D44" s="277"/>
    </row>
    <row r="45" spans="1:4" ht="27.6" customHeight="1" x14ac:dyDescent="0.25">
      <c r="A45" s="107">
        <v>1139</v>
      </c>
      <c r="B45" s="63" t="s">
        <v>118</v>
      </c>
      <c r="C45" s="96"/>
      <c r="D45" s="96"/>
    </row>
    <row r="46" spans="1:4" ht="36.75" customHeight="1" x14ac:dyDescent="0.25">
      <c r="A46" s="12" t="s">
        <v>3</v>
      </c>
      <c r="B46" s="12"/>
      <c r="C46" s="82"/>
      <c r="D46" s="82"/>
    </row>
    <row r="47" spans="1:4" ht="59.25" customHeight="1" x14ac:dyDescent="0.25">
      <c r="A47" s="5" t="s">
        <v>53</v>
      </c>
      <c r="B47" s="107">
        <v>1139</v>
      </c>
      <c r="C47" s="259" t="s">
        <v>62</v>
      </c>
      <c r="D47" s="260"/>
    </row>
    <row r="48" spans="1:4" x14ac:dyDescent="0.25">
      <c r="A48" s="5" t="s">
        <v>54</v>
      </c>
      <c r="B48" s="107">
        <v>11001</v>
      </c>
      <c r="C48" s="154" t="s">
        <v>12</v>
      </c>
      <c r="D48" s="154" t="s">
        <v>13</v>
      </c>
    </row>
    <row r="49" spans="1:4" x14ac:dyDescent="0.25">
      <c r="A49" s="5" t="s">
        <v>55</v>
      </c>
      <c r="B49" s="121" t="s">
        <v>118</v>
      </c>
      <c r="C49" s="5"/>
      <c r="D49" s="5"/>
    </row>
    <row r="50" spans="1:4" ht="54" x14ac:dyDescent="0.25">
      <c r="A50" s="5" t="s">
        <v>56</v>
      </c>
      <c r="B50" s="122" t="s">
        <v>119</v>
      </c>
      <c r="C50" s="5"/>
      <c r="D50" s="5"/>
    </row>
    <row r="51" spans="1:4" x14ac:dyDescent="0.25">
      <c r="A51" s="5" t="s">
        <v>57</v>
      </c>
      <c r="B51" s="33" t="s">
        <v>89</v>
      </c>
      <c r="C51" s="5"/>
      <c r="D51" s="5"/>
    </row>
    <row r="52" spans="1:4" ht="27" x14ac:dyDescent="0.25">
      <c r="A52" s="5" t="s">
        <v>82</v>
      </c>
      <c r="B52" s="120" t="s">
        <v>71</v>
      </c>
      <c r="C52" s="5"/>
      <c r="D52" s="5"/>
    </row>
    <row r="53" spans="1:4" ht="13.9" customHeight="1" x14ac:dyDescent="0.25">
      <c r="A53" s="263" t="s">
        <v>58</v>
      </c>
      <c r="B53" s="264"/>
      <c r="C53" s="5"/>
      <c r="D53" s="5"/>
    </row>
    <row r="54" spans="1:4" ht="14.45" customHeight="1" x14ac:dyDescent="0.25">
      <c r="A54" s="261" t="s">
        <v>59</v>
      </c>
      <c r="B54" s="262"/>
      <c r="C54" s="159">
        <v>14621.395</v>
      </c>
      <c r="D54" s="159">
        <v>14621.395</v>
      </c>
    </row>
    <row r="55" spans="1:4" ht="60" customHeight="1" x14ac:dyDescent="0.25">
      <c r="A55" s="5" t="s">
        <v>53</v>
      </c>
      <c r="B55" s="107">
        <v>1139</v>
      </c>
      <c r="C55" s="259" t="s">
        <v>62</v>
      </c>
      <c r="D55" s="260"/>
    </row>
    <row r="56" spans="1:4" x14ac:dyDescent="0.25">
      <c r="A56" s="5" t="s">
        <v>54</v>
      </c>
      <c r="B56" s="107">
        <v>11001</v>
      </c>
      <c r="C56" s="154" t="s">
        <v>12</v>
      </c>
      <c r="D56" s="154" t="s">
        <v>13</v>
      </c>
    </row>
    <row r="57" spans="1:4" x14ac:dyDescent="0.25">
      <c r="A57" s="5" t="s">
        <v>55</v>
      </c>
      <c r="B57" s="121" t="s">
        <v>118</v>
      </c>
      <c r="C57" s="5"/>
      <c r="D57" s="5"/>
    </row>
    <row r="58" spans="1:4" ht="54" x14ac:dyDescent="0.25">
      <c r="A58" s="5" t="s">
        <v>56</v>
      </c>
      <c r="B58" s="122" t="s">
        <v>119</v>
      </c>
      <c r="C58" s="5"/>
      <c r="D58" s="5"/>
    </row>
    <row r="59" spans="1:4" x14ac:dyDescent="0.25">
      <c r="A59" s="5" t="s">
        <v>57</v>
      </c>
      <c r="B59" s="33" t="s">
        <v>89</v>
      </c>
      <c r="C59" s="5"/>
      <c r="D59" s="5"/>
    </row>
    <row r="60" spans="1:4" ht="27" x14ac:dyDescent="0.25">
      <c r="A60" s="5" t="s">
        <v>82</v>
      </c>
      <c r="B60" s="120" t="s">
        <v>71</v>
      </c>
      <c r="C60" s="5"/>
      <c r="D60" s="5"/>
    </row>
    <row r="61" spans="1:4" ht="13.9" customHeight="1" x14ac:dyDescent="0.25">
      <c r="A61" s="263" t="s">
        <v>58</v>
      </c>
      <c r="B61" s="264"/>
      <c r="C61" s="5"/>
      <c r="D61" s="5"/>
    </row>
    <row r="62" spans="1:4" ht="14.45" customHeight="1" thickBot="1" x14ac:dyDescent="0.3">
      <c r="A62" s="261" t="s">
        <v>59</v>
      </c>
      <c r="B62" s="262"/>
      <c r="C62" s="153">
        <v>-14621.395</v>
      </c>
      <c r="D62" s="153">
        <v>-14621.395</v>
      </c>
    </row>
  </sheetData>
  <mergeCells count="21">
    <mergeCell ref="A28:D28"/>
    <mergeCell ref="A11:D11"/>
    <mergeCell ref="A41:B41"/>
    <mergeCell ref="A40:B40"/>
    <mergeCell ref="C34:D34"/>
    <mergeCell ref="A62:B62"/>
    <mergeCell ref="A43:B43"/>
    <mergeCell ref="A53:B53"/>
    <mergeCell ref="A54:B54"/>
    <mergeCell ref="A7:D7"/>
    <mergeCell ref="A16:B16"/>
    <mergeCell ref="A26:B26"/>
    <mergeCell ref="A9:B9"/>
    <mergeCell ref="A33:B33"/>
    <mergeCell ref="C17:D17"/>
    <mergeCell ref="C47:D47"/>
    <mergeCell ref="B44:D44"/>
    <mergeCell ref="C55:D55"/>
    <mergeCell ref="A12:D12"/>
    <mergeCell ref="A61:B61"/>
    <mergeCell ref="A29:D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3" zoomScale="98" zoomScaleNormal="98" workbookViewId="0">
      <selection activeCell="K27" sqref="K27"/>
    </sheetView>
  </sheetViews>
  <sheetFormatPr defaultColWidth="9.140625" defaultRowHeight="17.25" x14ac:dyDescent="0.25"/>
  <cols>
    <col min="1" max="1" width="18.140625" style="127" customWidth="1"/>
    <col min="2" max="2" width="15.42578125" style="127" customWidth="1"/>
    <col min="3" max="4" width="12.140625" style="127" customWidth="1"/>
    <col min="5" max="5" width="8.85546875" style="127" customWidth="1"/>
    <col min="6" max="6" width="10.85546875" style="127" customWidth="1"/>
    <col min="7" max="7" width="18" style="127" customWidth="1"/>
    <col min="8" max="8" width="10.42578125" style="127" customWidth="1"/>
    <col min="9" max="9" width="25.7109375" style="127" customWidth="1"/>
    <col min="10" max="10" width="13.42578125" style="127" bestFit="1" customWidth="1"/>
    <col min="11" max="11" width="17.42578125" style="127" customWidth="1"/>
    <col min="12" max="16384" width="9.140625" style="127"/>
  </cols>
  <sheetData>
    <row r="1" spans="1:11" x14ac:dyDescent="0.25">
      <c r="A1" s="126"/>
      <c r="B1" s="126"/>
      <c r="C1" s="126"/>
      <c r="D1" s="126"/>
      <c r="E1" s="126"/>
      <c r="F1" s="126"/>
      <c r="G1" s="126"/>
      <c r="H1" s="289" t="s">
        <v>135</v>
      </c>
      <c r="I1" s="289"/>
    </row>
    <row r="2" spans="1:11" ht="17.25" customHeight="1" x14ac:dyDescent="0.25">
      <c r="A2" s="126"/>
      <c r="B2" s="126"/>
      <c r="C2" s="126"/>
      <c r="D2" s="126"/>
      <c r="E2" s="126"/>
      <c r="F2" s="126"/>
      <c r="G2" s="134"/>
      <c r="H2" s="292" t="s">
        <v>136</v>
      </c>
      <c r="I2" s="292"/>
    </row>
    <row r="3" spans="1:11" x14ac:dyDescent="0.25">
      <c r="A3" s="126"/>
      <c r="B3" s="126"/>
      <c r="C3" s="126"/>
      <c r="D3" s="126"/>
      <c r="E3" s="126"/>
      <c r="F3" s="126"/>
      <c r="G3" s="289" t="s">
        <v>137</v>
      </c>
      <c r="H3" s="289"/>
      <c r="I3" s="289"/>
    </row>
    <row r="4" spans="1:11" ht="38.25" customHeight="1" x14ac:dyDescent="0.25">
      <c r="A4" s="290" t="s">
        <v>123</v>
      </c>
      <c r="B4" s="290"/>
      <c r="C4" s="290"/>
      <c r="D4" s="290"/>
      <c r="E4" s="290"/>
      <c r="F4" s="290"/>
      <c r="G4" s="290"/>
      <c r="H4" s="290"/>
      <c r="I4" s="290"/>
    </row>
    <row r="5" spans="1:11" x14ac:dyDescent="0.25">
      <c r="A5" s="128"/>
      <c r="B5" s="128"/>
      <c r="C5" s="128"/>
      <c r="D5" s="128"/>
      <c r="E5" s="128"/>
      <c r="F5" s="128"/>
      <c r="G5" s="128"/>
      <c r="H5" s="128"/>
      <c r="I5" s="128"/>
    </row>
    <row r="6" spans="1:11" x14ac:dyDescent="0.25">
      <c r="A6" s="291" t="s">
        <v>124</v>
      </c>
      <c r="B6" s="291"/>
      <c r="C6" s="291"/>
      <c r="D6" s="291"/>
      <c r="E6" s="291"/>
      <c r="F6" s="291"/>
      <c r="G6" s="291"/>
      <c r="H6" s="291"/>
      <c r="I6" s="291" t="s">
        <v>125</v>
      </c>
    </row>
    <row r="7" spans="1:11" ht="34.5" x14ac:dyDescent="0.25">
      <c r="A7" s="129" t="s">
        <v>126</v>
      </c>
      <c r="B7" s="291" t="s">
        <v>127</v>
      </c>
      <c r="C7" s="291"/>
      <c r="D7" s="291"/>
      <c r="E7" s="129" t="s">
        <v>128</v>
      </c>
      <c r="F7" s="129" t="s">
        <v>129</v>
      </c>
      <c r="G7" s="129" t="s">
        <v>130</v>
      </c>
      <c r="H7" s="129" t="s">
        <v>131</v>
      </c>
      <c r="I7" s="291"/>
    </row>
    <row r="8" spans="1:11" x14ac:dyDescent="0.3">
      <c r="A8" s="284" t="s">
        <v>132</v>
      </c>
      <c r="B8" s="284"/>
      <c r="C8" s="284"/>
      <c r="D8" s="284"/>
      <c r="E8" s="284"/>
      <c r="F8" s="284"/>
      <c r="G8" s="284"/>
      <c r="H8" s="284"/>
      <c r="I8" s="137">
        <f>+I9</f>
        <v>14621.394999999999</v>
      </c>
    </row>
    <row r="9" spans="1:11" s="126" customFormat="1" x14ac:dyDescent="0.25">
      <c r="A9" s="130" t="s">
        <v>133</v>
      </c>
      <c r="B9" s="130" t="s">
        <v>138</v>
      </c>
      <c r="C9" s="130" t="s">
        <v>134</v>
      </c>
      <c r="D9" s="281" t="s">
        <v>139</v>
      </c>
      <c r="E9" s="282"/>
      <c r="F9" s="282"/>
      <c r="G9" s="282"/>
      <c r="H9" s="283"/>
      <c r="I9" s="136">
        <f>I10</f>
        <v>14621.394999999999</v>
      </c>
      <c r="K9" s="131"/>
    </row>
    <row r="10" spans="1:11" s="126" customFormat="1" ht="70.5" customHeight="1" x14ac:dyDescent="0.3">
      <c r="A10" s="285" t="s">
        <v>141</v>
      </c>
      <c r="B10" s="286"/>
      <c r="C10" s="286"/>
      <c r="D10" s="286"/>
      <c r="E10" s="286"/>
      <c r="F10" s="286"/>
      <c r="G10" s="286"/>
      <c r="H10" s="287"/>
      <c r="I10" s="136">
        <f>I11</f>
        <v>14621.394999999999</v>
      </c>
      <c r="K10" s="131"/>
    </row>
    <row r="11" spans="1:11" s="126" customFormat="1" x14ac:dyDescent="0.25">
      <c r="A11" s="132"/>
      <c r="B11" s="288" t="s">
        <v>140</v>
      </c>
      <c r="C11" s="288"/>
      <c r="D11" s="288"/>
      <c r="E11" s="132"/>
      <c r="F11" s="132"/>
      <c r="G11" s="133"/>
      <c r="H11" s="132"/>
      <c r="I11" s="136">
        <f>SUM(I12:I22)</f>
        <v>14621.394999999999</v>
      </c>
      <c r="K11" s="131"/>
    </row>
    <row r="12" spans="1:11" s="126" customFormat="1" x14ac:dyDescent="0.25">
      <c r="A12" s="130">
        <v>39295420</v>
      </c>
      <c r="B12" s="281" t="s">
        <v>142</v>
      </c>
      <c r="C12" s="282"/>
      <c r="D12" s="283"/>
      <c r="E12" s="130" t="s">
        <v>143</v>
      </c>
      <c r="F12" s="130" t="s">
        <v>144</v>
      </c>
      <c r="G12" s="130">
        <v>153062.5</v>
      </c>
      <c r="H12" s="130">
        <v>8</v>
      </c>
      <c r="I12" s="136">
        <f>G12*H12/1000</f>
        <v>1224.5</v>
      </c>
      <c r="K12" s="131"/>
    </row>
    <row r="13" spans="1:11" s="126" customFormat="1" x14ac:dyDescent="0.25">
      <c r="A13" s="130">
        <v>39295420</v>
      </c>
      <c r="B13" s="281" t="s">
        <v>142</v>
      </c>
      <c r="C13" s="282"/>
      <c r="D13" s="283"/>
      <c r="E13" s="130" t="s">
        <v>143</v>
      </c>
      <c r="F13" s="130" t="s">
        <v>144</v>
      </c>
      <c r="G13" s="130">
        <v>158987.5</v>
      </c>
      <c r="H13" s="130">
        <v>8</v>
      </c>
      <c r="I13" s="136">
        <f>G13*H13/1000</f>
        <v>1271.9000000000001</v>
      </c>
      <c r="K13" s="131"/>
    </row>
    <row r="14" spans="1:11" s="126" customFormat="1" x14ac:dyDescent="0.25">
      <c r="A14" s="130">
        <v>37451620</v>
      </c>
      <c r="B14" s="281" t="s">
        <v>145</v>
      </c>
      <c r="C14" s="282"/>
      <c r="D14" s="283"/>
      <c r="E14" s="130" t="s">
        <v>143</v>
      </c>
      <c r="F14" s="130" t="s">
        <v>144</v>
      </c>
      <c r="G14" s="130">
        <v>61718.75</v>
      </c>
      <c r="H14" s="130">
        <v>2</v>
      </c>
      <c r="I14" s="136">
        <f t="shared" ref="I14:I22" si="0">G14*H14/1000</f>
        <v>123.4375</v>
      </c>
      <c r="K14" s="131"/>
    </row>
    <row r="15" spans="1:11" s="126" customFormat="1" x14ac:dyDescent="0.25">
      <c r="A15" s="130">
        <v>37451620</v>
      </c>
      <c r="B15" s="281" t="s">
        <v>145</v>
      </c>
      <c r="C15" s="282"/>
      <c r="D15" s="283"/>
      <c r="E15" s="130" t="s">
        <v>143</v>
      </c>
      <c r="F15" s="130" t="s">
        <v>144</v>
      </c>
      <c r="G15" s="130">
        <v>61718.75</v>
      </c>
      <c r="H15" s="130">
        <v>2</v>
      </c>
      <c r="I15" s="136">
        <f t="shared" si="0"/>
        <v>123.4375</v>
      </c>
      <c r="J15" s="135"/>
      <c r="K15" s="131"/>
    </row>
    <row r="16" spans="1:11" s="126" customFormat="1" x14ac:dyDescent="0.25">
      <c r="A16" s="130">
        <v>37451650</v>
      </c>
      <c r="B16" s="281" t="s">
        <v>146</v>
      </c>
      <c r="C16" s="282"/>
      <c r="D16" s="283"/>
      <c r="E16" s="130" t="s">
        <v>143</v>
      </c>
      <c r="F16" s="130" t="s">
        <v>144</v>
      </c>
      <c r="G16" s="130">
        <v>21835</v>
      </c>
      <c r="H16" s="130">
        <v>10</v>
      </c>
      <c r="I16" s="136">
        <f t="shared" si="0"/>
        <v>218.35</v>
      </c>
      <c r="K16" s="131"/>
    </row>
    <row r="17" spans="1:11" s="126" customFormat="1" x14ac:dyDescent="0.25">
      <c r="A17" s="130">
        <v>39531700</v>
      </c>
      <c r="B17" s="281" t="s">
        <v>147</v>
      </c>
      <c r="C17" s="282"/>
      <c r="D17" s="283"/>
      <c r="E17" s="130" t="s">
        <v>143</v>
      </c>
      <c r="F17" s="130" t="s">
        <v>152</v>
      </c>
      <c r="G17" s="130">
        <v>47280</v>
      </c>
      <c r="H17" s="130">
        <v>25</v>
      </c>
      <c r="I17" s="136">
        <f t="shared" si="0"/>
        <v>1182</v>
      </c>
      <c r="K17" s="131"/>
    </row>
    <row r="18" spans="1:11" s="126" customFormat="1" x14ac:dyDescent="0.25">
      <c r="A18" s="130">
        <v>37431311</v>
      </c>
      <c r="B18" s="281" t="s">
        <v>148</v>
      </c>
      <c r="C18" s="282"/>
      <c r="D18" s="283"/>
      <c r="E18" s="130" t="s">
        <v>143</v>
      </c>
      <c r="F18" s="130" t="s">
        <v>144</v>
      </c>
      <c r="G18" s="130">
        <v>3452750</v>
      </c>
      <c r="H18" s="130">
        <v>1</v>
      </c>
      <c r="I18" s="136">
        <f t="shared" si="0"/>
        <v>3452.75</v>
      </c>
      <c r="K18" s="131"/>
    </row>
    <row r="19" spans="1:11" s="126" customFormat="1" x14ac:dyDescent="0.25">
      <c r="A19" s="130">
        <v>34521240</v>
      </c>
      <c r="B19" s="281" t="s">
        <v>149</v>
      </c>
      <c r="C19" s="282"/>
      <c r="D19" s="283"/>
      <c r="E19" s="130" t="s">
        <v>143</v>
      </c>
      <c r="F19" s="130" t="s">
        <v>144</v>
      </c>
      <c r="G19" s="130">
        <v>2803310</v>
      </c>
      <c r="H19" s="130">
        <v>1</v>
      </c>
      <c r="I19" s="136">
        <f t="shared" si="0"/>
        <v>2803.31</v>
      </c>
      <c r="K19" s="131"/>
    </row>
    <row r="20" spans="1:11" s="126" customFormat="1" x14ac:dyDescent="0.25">
      <c r="A20" s="130">
        <v>34521240</v>
      </c>
      <c r="B20" s="281" t="s">
        <v>149</v>
      </c>
      <c r="C20" s="282"/>
      <c r="D20" s="283"/>
      <c r="E20" s="130" t="s">
        <v>143</v>
      </c>
      <c r="F20" s="130" t="s">
        <v>144</v>
      </c>
      <c r="G20" s="130">
        <v>3211100</v>
      </c>
      <c r="H20" s="130">
        <v>1</v>
      </c>
      <c r="I20" s="136">
        <f t="shared" si="0"/>
        <v>3211.1</v>
      </c>
      <c r="K20" s="131"/>
    </row>
    <row r="21" spans="1:11" s="126" customFormat="1" x14ac:dyDescent="0.25">
      <c r="A21" s="130">
        <v>39522310</v>
      </c>
      <c r="B21" s="281" t="s">
        <v>151</v>
      </c>
      <c r="C21" s="282"/>
      <c r="D21" s="283"/>
      <c r="E21" s="130" t="s">
        <v>143</v>
      </c>
      <c r="F21" s="130" t="s">
        <v>144</v>
      </c>
      <c r="G21" s="130">
        <v>25610</v>
      </c>
      <c r="H21" s="130">
        <v>30</v>
      </c>
      <c r="I21" s="136">
        <f t="shared" si="0"/>
        <v>768.3</v>
      </c>
      <c r="K21" s="131"/>
    </row>
    <row r="22" spans="1:11" s="126" customFormat="1" x14ac:dyDescent="0.25">
      <c r="A22" s="130">
        <v>37451580</v>
      </c>
      <c r="B22" s="281" t="s">
        <v>150</v>
      </c>
      <c r="C22" s="282"/>
      <c r="D22" s="283"/>
      <c r="E22" s="130" t="s">
        <v>143</v>
      </c>
      <c r="F22" s="130" t="s">
        <v>144</v>
      </c>
      <c r="G22" s="130">
        <v>8077</v>
      </c>
      <c r="H22" s="130">
        <v>30</v>
      </c>
      <c r="I22" s="136">
        <f t="shared" si="0"/>
        <v>242.31</v>
      </c>
      <c r="K22" s="131"/>
    </row>
  </sheetData>
  <mergeCells count="22">
    <mergeCell ref="H1:I1"/>
    <mergeCell ref="G3:I3"/>
    <mergeCell ref="A4:I4"/>
    <mergeCell ref="A6:H6"/>
    <mergeCell ref="I6:I7"/>
    <mergeCell ref="B7:D7"/>
    <mergeCell ref="H2:I2"/>
    <mergeCell ref="B14:D14"/>
    <mergeCell ref="B18:D18"/>
    <mergeCell ref="B21:D21"/>
    <mergeCell ref="B22:D22"/>
    <mergeCell ref="A8:H8"/>
    <mergeCell ref="D9:H9"/>
    <mergeCell ref="A10:H10"/>
    <mergeCell ref="B11:D11"/>
    <mergeCell ref="B12:D12"/>
    <mergeCell ref="B13:D13"/>
    <mergeCell ref="B15:D15"/>
    <mergeCell ref="B16:D16"/>
    <mergeCell ref="B17:D17"/>
    <mergeCell ref="B19:D19"/>
    <mergeCell ref="B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հավելված 1</vt:lpstr>
      <vt:lpstr>հավելված2</vt:lpstr>
      <vt:lpstr>հավելված 3</vt:lpstr>
      <vt:lpstr>հավելված 4</vt:lpstr>
      <vt:lpstr>հավելված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https://mul-edu.gov.am/tasks/docs/attachment.php?id=350776&amp;fn=3+havelvatsv.xlsx&amp;out=1&amp;token=416a600152253c8d4aa0</cp:keywords>
</cp:coreProperties>
</file>