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15360" windowHeight="8130" tabRatio="423" activeTab="4"/>
  </bookViews>
  <sheets>
    <sheet name="1" sheetId="37" r:id="rId1"/>
    <sheet name="2" sheetId="42" r:id="rId2"/>
    <sheet name="3" sheetId="36" r:id="rId3"/>
    <sheet name="4" sheetId="44" r:id="rId4"/>
    <sheet name="5" sheetId="45" r:id="rId5"/>
  </sheets>
  <definedNames>
    <definedName name="_xlnm._FilterDatabase" localSheetId="4" hidden="1">'5'!$A$10:$H$50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Titles" localSheetId="2">'3'!$8:$9</definedName>
  </definedNames>
  <calcPr calcId="145621"/>
</workbook>
</file>

<file path=xl/calcChain.xml><?xml version="1.0" encoding="utf-8"?>
<calcChain xmlns="http://schemas.openxmlformats.org/spreadsheetml/2006/main">
  <c r="I28" i="36" l="1"/>
  <c r="J28" i="36"/>
  <c r="H28" i="36"/>
  <c r="I29" i="36"/>
  <c r="J29" i="36"/>
  <c r="H29" i="36"/>
  <c r="I31" i="36"/>
  <c r="J31" i="36"/>
  <c r="H31" i="36"/>
  <c r="D38" i="37" l="1"/>
  <c r="D31" i="37"/>
  <c r="E31" i="37"/>
  <c r="F31" i="37"/>
  <c r="E8" i="37" l="1"/>
  <c r="F8" i="37"/>
  <c r="D8" i="37"/>
  <c r="G10" i="45" l="1"/>
  <c r="G8" i="45"/>
  <c r="D17" i="37"/>
  <c r="E17" i="37"/>
  <c r="D24" i="37"/>
  <c r="E24" i="37"/>
  <c r="D30" i="37"/>
  <c r="E30" i="37"/>
  <c r="E38" i="37"/>
  <c r="D44" i="37"/>
  <c r="E44" i="37"/>
  <c r="F44" i="37" l="1"/>
  <c r="F17" i="37"/>
  <c r="J58" i="36" l="1"/>
  <c r="J56" i="36" s="1"/>
  <c r="I58" i="36"/>
  <c r="I56" i="36" s="1"/>
  <c r="H58" i="36"/>
  <c r="H56" i="36" s="1"/>
  <c r="G58" i="36"/>
  <c r="G56" i="36"/>
  <c r="J27" i="36"/>
  <c r="J26" i="36" s="1"/>
  <c r="J24" i="36" s="1"/>
  <c r="J22" i="36" s="1"/>
  <c r="I27" i="36"/>
  <c r="I26" i="36" s="1"/>
  <c r="I24" i="36" s="1"/>
  <c r="I22" i="36" s="1"/>
  <c r="H27" i="36"/>
  <c r="H26" i="36" s="1"/>
  <c r="H24" i="36" s="1"/>
  <c r="H22" i="36" s="1"/>
  <c r="G27" i="36"/>
  <c r="G26" i="36" s="1"/>
  <c r="G24" i="36" s="1"/>
  <c r="G22" i="36" s="1"/>
  <c r="F38" i="37" l="1"/>
  <c r="I53" i="36"/>
  <c r="I51" i="36" s="1"/>
  <c r="I41" i="36"/>
  <c r="I40" i="36" s="1"/>
  <c r="I39" i="36" s="1"/>
  <c r="I37" i="36" s="1"/>
  <c r="I35" i="36" s="1"/>
  <c r="I18" i="36" s="1"/>
  <c r="I16" i="36" s="1"/>
  <c r="I14" i="36" s="1"/>
  <c r="I12" i="36" s="1"/>
  <c r="I10" i="36" s="1"/>
  <c r="H53" i="36"/>
  <c r="H51" i="36" s="1"/>
  <c r="H41" i="36"/>
  <c r="H40" i="36" s="1"/>
  <c r="H39" i="36" s="1"/>
  <c r="H37" i="36" s="1"/>
  <c r="H35" i="36" s="1"/>
  <c r="H18" i="36" s="1"/>
  <c r="H16" i="36" s="1"/>
  <c r="H14" i="36" s="1"/>
  <c r="H12" i="36" s="1"/>
  <c r="H10" i="36" s="1"/>
  <c r="F24" i="37"/>
  <c r="I47" i="36" l="1"/>
  <c r="I45" i="36" s="1"/>
  <c r="I43" i="36" s="1"/>
  <c r="H47" i="36"/>
  <c r="H45" i="36" s="1"/>
  <c r="H43" i="36" s="1"/>
  <c r="J41" i="36"/>
  <c r="F30" i="37" l="1"/>
  <c r="J40" i="36" l="1"/>
  <c r="J39" i="36" s="1"/>
  <c r="J37" i="36" s="1"/>
  <c r="J35" i="36" s="1"/>
  <c r="J18" i="36" l="1"/>
  <c r="J16" i="36" s="1"/>
  <c r="J14" i="36" s="1"/>
  <c r="J12" i="36" s="1"/>
  <c r="J10" i="36" s="1"/>
  <c r="J53" i="36"/>
  <c r="J51" i="36" s="1"/>
  <c r="J47" i="36" l="1"/>
  <c r="J45" i="36" s="1"/>
  <c r="J43" i="36" s="1"/>
  <c r="D9" i="42"/>
  <c r="G49" i="36" l="1"/>
  <c r="G47" i="36" s="1"/>
  <c r="G45" i="36" s="1"/>
  <c r="G43" i="36" s="1"/>
  <c r="G53" i="36"/>
  <c r="G51" i="36" s="1"/>
  <c r="G40" i="36" l="1"/>
  <c r="G39" i="36" s="1"/>
  <c r="G37" i="36" s="1"/>
  <c r="G35" i="36" s="1"/>
  <c r="G20" i="36" s="1"/>
  <c r="G18" i="36" l="1"/>
  <c r="G16" i="36" s="1"/>
  <c r="G14" i="36" s="1"/>
  <c r="G12" i="36" s="1"/>
  <c r="G10" i="36" s="1"/>
</calcChain>
</file>

<file path=xl/sharedStrings.xml><?xml version="1.0" encoding="utf-8"?>
<sst xmlns="http://schemas.openxmlformats.org/spreadsheetml/2006/main" count="409" uniqueCount="207">
  <si>
    <t>______________ ի    ___Ն որոշման</t>
  </si>
  <si>
    <t>Հավելված 1</t>
  </si>
  <si>
    <t>Հավելված 2</t>
  </si>
  <si>
    <t xml:space="preserve"> Ինն ամիս</t>
  </si>
  <si>
    <t xml:space="preserve"> Ծրագիր</t>
  </si>
  <si>
    <t>Հավելված 3</t>
  </si>
  <si>
    <t xml:space="preserve"> այդ թվում`</t>
  </si>
  <si>
    <t xml:space="preserve"> ԸՆԴԱՄԵՆԸ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</si>
  <si>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</si>
  <si>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</si>
  <si>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</si>
  <si>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</si>
  <si>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հազար դրամներով</t>
  </si>
  <si>
    <t xml:space="preserve"> 01</t>
  </si>
  <si>
    <t>այդ թվում` ըստ կատարողների</t>
  </si>
  <si>
    <t>հազար  դրամներով</t>
  </si>
  <si>
    <t>Ցուցանիշների փոփոխությունը 
(ավելացումները նշված են դրական նշանով, իսկ նվազեցումները` փակագծերում)</t>
  </si>
  <si>
    <t xml:space="preserve"> ԸՆԹԱՑԻԿ ԾԱԽՍԵՐ</t>
  </si>
  <si>
    <t>Ծրագրային դասիչը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</si>
  <si>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</si>
  <si>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</si>
  <si>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</si>
  <si>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</si>
  <si>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</si>
  <si>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</si>
  <si>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 xml:space="preserve"> Բյուջետային գլխավոր կարգադրիչների, ծրագրերի և միջոցառումների անվանումները</t>
  </si>
  <si>
    <t xml:space="preserve"> Ծրագրի միջոցառումներ</t>
  </si>
  <si>
    <t xml:space="preserve"> Միջոցառման տեսակը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</si>
  <si>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</si>
  <si>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</si>
  <si>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</si>
  <si>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</si>
  <si>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</si>
  <si>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</si>
  <si>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</si>
  <si>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</si>
  <si>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</si>
  <si>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11001</t>
  </si>
  <si>
    <t>այդ թվում` բյուջետային ծախսերի տնտեսագիտական դասակարգման հոդվածների</t>
  </si>
  <si>
    <t xml:space="preserve"> - Պահուստային միջոցներ</t>
  </si>
  <si>
    <t>Ընդհամենը</t>
  </si>
  <si>
    <t>ՀՀ դատախազություն</t>
  </si>
  <si>
    <t xml:space="preserve">Դատավարական ղեկավարում և դատախազական հսկողություն </t>
  </si>
  <si>
    <t>ՀՀ-ում հանցավորության դեմ պայքար, հանցագործության դեպքերի կանխարգելում և կրճատում, հանցագործության բոլոր դեպքերի առնչությամբ բազմակողմանի,լրիվ և օբյեկտիվ քննության ապահովում</t>
  </si>
  <si>
    <t>ՀՀ-ում մարդու իրավունքների, ազատությունների և օրինական շահերի պաշտպանության արդյունավետության բարձրացում, հանցավորությունների կանխարգելման արդյունավետության աճ</t>
  </si>
  <si>
    <t>04</t>
  </si>
  <si>
    <t>03</t>
  </si>
  <si>
    <t>ՀՀ ԴԱՏԱԽԱԶՈՒԹՅՈՒՆ</t>
  </si>
  <si>
    <t>Ծրագրային դասիչ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</si>
  <si>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</si>
  <si>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</si>
  <si>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</si>
  <si>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</si>
  <si>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</si>
  <si>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 xml:space="preserve"> Ծրագրայի դասիչը</t>
  </si>
  <si>
    <t>ծրագիրը</t>
  </si>
  <si>
    <t>միջոցառումը</t>
  </si>
  <si>
    <t>Հավելված 5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</si>
  <si>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</si>
  <si>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</si>
  <si>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</si>
  <si>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</si>
  <si>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</si>
  <si>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</si>
  <si>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</si>
  <si>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</si>
  <si>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</si>
  <si>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</si>
  <si>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</si>
  <si>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>Ցուցանիշների փոփոխությունը 
(ավելացումները նշված են դրական նշանով)</t>
  </si>
  <si>
    <t xml:space="preserve"> Ակտիվն օգտագործող կազմակերպության  անվանումը </t>
  </si>
  <si>
    <t xml:space="preserve"> Միջոցառման վրա կատարվող ծախսը (հազ. դրամ) </t>
  </si>
  <si>
    <t>ՀՀ կառավարություն</t>
  </si>
  <si>
    <t>ՀՀ կառավարության պահուստային ֆոնդ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</si>
  <si>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</si>
  <si>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ՀՀ կառավարություն </t>
  </si>
  <si>
    <t xml:space="preserve"> Միջոցառումն իրականացնողի  անվանումը </t>
  </si>
  <si>
    <t xml:space="preserve"> Միջոցառում</t>
  </si>
  <si>
    <t xml:space="preserve">ՀՀ կառավարության  2020 թվականի </t>
  </si>
  <si>
    <t>«ՀԱՅԱՍՏԱՆԻ ՀԱՆՐԱՊԵՏՈՒԹՅԱՆ 2020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2019 ԹՎԱԿԱՆԻ ԴԵԿՏԵՄԲԵՐԻ 26-Ի N 1919-Ն ՈՐՈՇՄԱՆ N 5 ՀԱՎԵԼՎԱԾԻ N 1 ԱՂՅՈՒՍԱԿՈՒՄ ԿԱՏԱՐՎՈՂ ՓՈՓՈԽՈՒԹՅՈՒՆՆԵՐԸ</t>
  </si>
  <si>
    <t xml:space="preserve"> Քրեական հետապնդման՝ դատավարական ղեկավարման և դատախազական հսկողության ծառայությունների տրամադրում</t>
  </si>
  <si>
    <t>ՀԱՅԱՍՏԱՆԻ ՀԱՆՐԱՊԵՏՈՒԹՅԱՆ ԿԱՌԱՎԱՐՈՒԹՅԱՆ 2019 ԹՎԱԿԱՆԻ ԴԵԿՏԵՄԲԵՐԻ 26-Ի N 1919-Ն ՈՐՈՇՄԱՆ N 3 ԵՎ N 4 ՀԱՎԵԼՎԱԾՆԵՐՈՒՄ ԿԱՏԱՐՎՈՂ ՓՈՓՈԽՈՒԹՅՈՒՆՆԵՐԸ ԵՎ  ԼՐԱՑՈՒՄՆԵՐԸ</t>
  </si>
  <si>
    <t>«ՀԱՅԱՍՏԱՆԻ ՀԱՆՐԱՊԵՏՈՒԹՅԱՆ 2020 ԹՎԱԿԱՆԻ ՊԵՏԱԿԱՆ ԲՅՈՒՋԵԻ ՄԱՍԻՆ» ՀԱՅԱՍՏԱՆԻ ՀԱՆՐԱՊԵՏՈՒԹՅԱՆ ՕՐԵՆՔԻ N 1 ՀԱՎԵԼՎԱԾԻ N 1 ԱՂՅՈՒՍԱԿՈՒՄ ԿԱՏԱՐՎՈՂ ԼՐԱՑՈՒՄԸ</t>
  </si>
  <si>
    <t xml:space="preserve"> Քրեական հետապնդման, դատավարական ղեկավարման և դատախազական հսկողության ծառայությունների տրամադրում</t>
  </si>
  <si>
    <t xml:space="preserve"> Քրեական հետապնդման, հարուցման, հետաքննության և նախաքննության օրինականության հսկողություն, մեղադրանքի պաշտպանություն հայցերի հարուցում, դատավճիռների և որոշումների բողոքարկում, պատիժների և հարկադրանքի այլ միջոցների կիրառման օրինականության հսկողություն</t>
  </si>
  <si>
    <t>ՀՀ կառավարության  2020 թվականի</t>
  </si>
  <si>
    <t xml:space="preserve"> Քրեական հետապնդման, դատավարական ղեկավարման և դատախազական հսկողության ծառայությունների տրամադրում </t>
  </si>
  <si>
    <t xml:space="preserve"> Քրեական հետապնդման, հարուցման, հետաքննության և նախաքննության օրինականության հսկողություն, մեղադրանքի պաշտպանություն հայցերի հարուցում, դատավճիռների և որոշումների բողոքարկում, պատիժների և հարկադրանքի այլ միջոցների կիրառման օրինականության հսկողություն </t>
  </si>
  <si>
    <t>Գումարը</t>
  </si>
  <si>
    <t>Առաջին կիսամյակ</t>
  </si>
  <si>
    <t>Ինն ամիս</t>
  </si>
  <si>
    <t>Տարի</t>
  </si>
  <si>
    <t>Ծրագրի անվանումը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</si>
  <si>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</si>
  <si>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Կոդը</t>
  </si>
  <si>
    <t>Անվանումը</t>
  </si>
  <si>
    <t>Գնման ձևը</t>
  </si>
  <si>
    <t>Չափման միավորը</t>
  </si>
  <si>
    <t>Գումարը
(հազար դրամով)</t>
  </si>
  <si>
    <t>Բաժին N 03</t>
  </si>
  <si>
    <t>Խումբ N 04</t>
  </si>
  <si>
    <t>Դաս N 01</t>
  </si>
  <si>
    <t>1087   11001</t>
  </si>
  <si>
    <t xml:space="preserve"> ՄԱՍ I. ԱՊՐԱՆՔՆԵՐ</t>
  </si>
  <si>
    <t>ԳՀ</t>
  </si>
  <si>
    <t>հատ</t>
  </si>
  <si>
    <t>կիլոգրամ</t>
  </si>
  <si>
    <t>գրիչ գնդիկավոր</t>
  </si>
  <si>
    <t>սոսնձամատիտ, գրասենյակային</t>
  </si>
  <si>
    <t>գծանշիչ</t>
  </si>
  <si>
    <t>30197100/1</t>
  </si>
  <si>
    <t>տուփ</t>
  </si>
  <si>
    <t>թղթապանակ</t>
  </si>
  <si>
    <t>թղթապանակ, պոլիմերային թաղանթ, ֆայլ</t>
  </si>
  <si>
    <t>թղթապանակ, արագակար, թղթյա</t>
  </si>
  <si>
    <t>թղթապանակ, թելով, թղթյա</t>
  </si>
  <si>
    <t>թղթապանակ, կոշտ կազմով</t>
  </si>
  <si>
    <t>կարիչ, 20-50 թերթի համար</t>
  </si>
  <si>
    <t>30197323/1</t>
  </si>
  <si>
    <t>կարիչ, 50-ից ավելի թերթի համար</t>
  </si>
  <si>
    <t>թուղթ նշումների, տրցակներով</t>
  </si>
  <si>
    <t>սեղմակ, փոքր</t>
  </si>
  <si>
    <t>սեղմակ, միջին</t>
  </si>
  <si>
    <t>սեղմակ, մեծ</t>
  </si>
  <si>
    <t>09132200/2</t>
  </si>
  <si>
    <t>բենզին, ռեգուլյար</t>
  </si>
  <si>
    <t>ԲՄ</t>
  </si>
  <si>
    <t>լիտր</t>
  </si>
  <si>
    <t>19641000/1</t>
  </si>
  <si>
    <t>պոլիէթիլենային պարկ, աղբի համար</t>
  </si>
  <si>
    <t>31531300/1</t>
  </si>
  <si>
    <t>տնտեսող լամպեր</t>
  </si>
  <si>
    <t>33761000/1</t>
  </si>
  <si>
    <t>զուգարանի թուղթ, ռուլոնով</t>
  </si>
  <si>
    <t>39513200/1</t>
  </si>
  <si>
    <t>թղթե անձեռոցիկ, երկշերտ</t>
  </si>
  <si>
    <t>39522250/1</t>
  </si>
  <si>
    <t>փոշու հավաքման կտորներ</t>
  </si>
  <si>
    <t>39812410/1</t>
  </si>
  <si>
    <t>կահույքի փայլեցման միջոց</t>
  </si>
  <si>
    <t>39812600/1</t>
  </si>
  <si>
    <t>39831242/1</t>
  </si>
  <si>
    <t>լվացքի փոշի ձեռքով լվանալու համար</t>
  </si>
  <si>
    <t>39831245/1</t>
  </si>
  <si>
    <t>օճառ, հեղուկ</t>
  </si>
  <si>
    <t>39831276/1</t>
  </si>
  <si>
    <t>զուգարանների մաքրման նյութեր</t>
  </si>
  <si>
    <t>ամսագրեր</t>
  </si>
  <si>
    <t>ՀԱՅԱՍՏԱՆԻ ՀԱՆՐԱՊԵՏՈՒԹՅԱՆ ԿԱՌԱՎԱՐՈՒԹՅԱՆ 2019 ԹՎԱԿԱՆԻ ԴԵԿՏԵՄԲԵՐԻ 26-Ի N 1919-Ն ՈՐՈՇՄԱՆ N 10 ՀԱՎԵԼՎԱԾՈՒՄ ԿԱՏԱՐՎՈՂ ՓՈՓՈԽՈՒԹՅՈՒՆՆԵՐԸ ԵՎ ԼՐԱՑՈՒՄՆԵՐԸ</t>
  </si>
  <si>
    <t>Դատախազություն</t>
  </si>
  <si>
    <t>22211500/1</t>
  </si>
  <si>
    <t>30192100/1</t>
  </si>
  <si>
    <t>30192121/1</t>
  </si>
  <si>
    <t>30192340/1</t>
  </si>
  <si>
    <t>30192710/1</t>
  </si>
  <si>
    <t>30192720/1</t>
  </si>
  <si>
    <t>30197111/1</t>
  </si>
  <si>
    <t>30197112/1</t>
  </si>
  <si>
    <t>30197230/1</t>
  </si>
  <si>
    <t>30197231/1</t>
  </si>
  <si>
    <t>30197232/1</t>
  </si>
  <si>
    <t>30197233/1</t>
  </si>
  <si>
    <t>30197234/1</t>
  </si>
  <si>
    <t>30197322/1</t>
  </si>
  <si>
    <t>30199230/1</t>
  </si>
  <si>
    <t>30199232/1</t>
  </si>
  <si>
    <t>30199234/1</t>
  </si>
  <si>
    <t>30199430/1</t>
  </si>
  <si>
    <t>31531300/2</t>
  </si>
  <si>
    <t>39241141/1</t>
  </si>
  <si>
    <t>39263200/1</t>
  </si>
  <si>
    <t>39263510/1</t>
  </si>
  <si>
    <t>39263520/1</t>
  </si>
  <si>
    <t>39263530/1</t>
  </si>
  <si>
    <t>39292510/1</t>
  </si>
  <si>
    <t>39831280/1</t>
  </si>
  <si>
    <t>39835000/1</t>
  </si>
  <si>
    <t>ռետին հասարակ</t>
  </si>
  <si>
    <t>ֆաքսի ժապավեններ</t>
  </si>
  <si>
    <t>կարիչի մետաղալարե կապեր, մեծ</t>
  </si>
  <si>
    <t>կարիչի մետաղալարե կապեր, փոքր</t>
  </si>
  <si>
    <t>կարիչի մետաղալարե կապեր, միջին</t>
  </si>
  <si>
    <t>նամակի ծրար, A5 ձ―աչափի</t>
  </si>
  <si>
    <t>նամակի ծրար, A4 ձ―աչափի</t>
  </si>
  <si>
    <t>նամակի ծրար, A3 ձ―աչափի</t>
  </si>
  <si>
    <t>դանակ` գրասենյակային</t>
  </si>
  <si>
    <t>գրասենյակային գիրք, մատյան, 70-200էջ, տողանի, սպիտակ էջերով</t>
  </si>
  <si>
    <t>քանոն, պլաստիկ</t>
  </si>
  <si>
    <t>մաքրող մածուկներ ― փոշիներ</t>
  </si>
  <si>
    <t>ապակի մաքրելու միջոց</t>
  </si>
  <si>
    <t>հատակ մաքրելու ձող, պլաստմասե, փայտյա</t>
  </si>
  <si>
    <t xml:space="preserve"> Ցուցանիշների փոփոխություն (գումարների  ավելացումը նշված է դրական նշանով)    Գումարը</t>
  </si>
  <si>
    <t>ՀԱՍԱՐԱԿԱԿԱՆ ԿԱՐԳ, ԱՆՎՏԱՆԳՈՒԹՅՈՒՆ ԵՎ ԴԱՏԱԿԱՆ ԳՈՐԾՈՒՆԵՈՒԹՅՈՒՆ</t>
  </si>
  <si>
    <t xml:space="preserve">Դատախազություն </t>
  </si>
  <si>
    <t xml:space="preserve"> ՍՈՑԻԱԼԱԿԱՆ  ՆՊԱՍՏՆԵՐ ԵՎ ԿԵՆՍԱԹՈՇԱԿՆԵՐ</t>
  </si>
  <si>
    <t xml:space="preserve"> Այլ նպաստներ բյուջեից</t>
  </si>
  <si>
    <t>Հավելված 4</t>
  </si>
  <si>
    <r>
      <rPr>
        <b/>
        <sz val="11"/>
        <rFont val="GHEA Grapalat"/>
        <family val="3"/>
      </rPr>
      <t xml:space="preserve">ՀԱՅԱՍՏԱՆԻ ՀԱՆՐԱՊԵՏՈՒԹՅԱՆ ԿԱՌԱՎԱՐՈՒԹՅԱՆ </t>
    </r>
    <r>
      <rPr>
        <b/>
        <sz val="11"/>
        <color theme="1"/>
        <rFont val="GHEA Grapalat"/>
        <family val="3"/>
      </rPr>
      <t>2019 ԹՎԱԿԱՆԻ ԴԵԿՏԵՄԲԵՐԻ 26-Ի N 1919-Ն ՈՐՈՇՄԱՆ 
 N 9 և N9.1 ՀԱՎԵԼՎԱԾԻ NN 9.6, 9.47, 9.1.6 ԵՎ 9.1.58 ԱՂՅՈՒՍԱԿՆԵՐՈՒՄ  ԿԱՏԱՐՎՈՂ ՓՈՓՈԽՈՒԹՅՈՒՆՆԵՐԸ</t>
    </r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</si>
  <si>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</si>
  <si>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</si>
  <si>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Տեղեկատվական ծառայություններ</t>
  </si>
  <si>
    <t xml:space="preserve"> Նյութեր (Ապրանքներ)</t>
  </si>
  <si>
    <t xml:space="preserve"> - Գրասենյակային նյութեր և հագուստ</t>
  </si>
  <si>
    <t xml:space="preserve"> - Տրանսպորտային նյութեր</t>
  </si>
  <si>
    <t xml:space="preserve"> - Կենցաղային և հանրային սննդի նյութեր</t>
  </si>
  <si>
    <t xml:space="preserve"> Միավորի գինը</t>
  </si>
  <si>
    <t xml:space="preserve"> Քանակը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</si>
</sst>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#,##0.0_);\(#,##0.0\)"/>
    <numFmt numFmtId="167" formatCode="_(* #,##0.0_);_(* \(#,##0.0\);_(* &quot;-&quot;??_);_(@_)"/>
    <numFmt numFmtId="168" formatCode="0.0"/>
  </numFmts>
  <fonts count="4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2"/>
    </font>
    <font>
      <sz val="12"/>
      <name val="GHEA Grapalat"/>
      <family val="2"/>
    </font>
    <font>
      <sz val="10"/>
      <name val="Arial Armenian"/>
      <family val="2"/>
    </font>
    <font>
      <b/>
      <i/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2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i/>
      <sz val="8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2"/>
    </font>
    <font>
      <sz val="11"/>
      <name val="GHEA Grapalat"/>
      <family val="2"/>
    </font>
    <font>
      <i/>
      <sz val="11"/>
      <name val="GHEA Grapalat"/>
      <family val="2"/>
    </font>
    <font>
      <sz val="11"/>
      <color theme="1"/>
      <name val="GHEA Grapalat"/>
      <family val="2"/>
    </font>
    <font>
      <sz val="11"/>
      <color rgb="FFFF0000"/>
      <name val="GHEA Grapalat"/>
      <family val="3"/>
    </font>
    <font>
      <b/>
      <sz val="11"/>
      <color rgb="FFFF0000"/>
      <name val="GHEA Grapalat"/>
      <family val="3"/>
    </font>
    <font>
      <i/>
      <sz val="10"/>
      <color theme="1"/>
      <name val="Arial Armenian"/>
      <family val="2"/>
    </font>
    <font>
      <i/>
      <sz val="11"/>
      <color theme="1"/>
      <name val="GHEA Grapalat"/>
      <family val="3"/>
    </font>
    <font>
      <b/>
      <i/>
      <sz val="10"/>
      <color theme="1"/>
      <name val="Arial Armenian"/>
      <family val="2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i/>
      <sz val="8"/>
      <name val="GHEA Grapalat"/>
      <family val="2"/>
    </font>
    <font>
      <i/>
      <sz val="10"/>
      <name val="GHEA Grapalat"/>
      <family val="2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5" fontId="9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9" fillId="0" borderId="0">
      <alignment horizontal="left" vertical="top" wrapText="1"/>
    </xf>
    <xf numFmtId="165" fontId="14" fillId="0" borderId="0" applyFill="0" applyBorder="0" applyProtection="0">
      <alignment horizontal="right" vertical="top"/>
    </xf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59">
    <xf numFmtId="0" fontId="0" fillId="0" borderId="0" xfId="0"/>
    <xf numFmtId="0" fontId="15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0" fontId="15" fillId="0" borderId="0" xfId="8" applyFont="1" applyAlignment="1">
      <alignment horizontal="center" vertical="center" wrapText="1"/>
    </xf>
    <xf numFmtId="0" fontId="12" fillId="0" borderId="0" xfId="10" applyFont="1" applyAlignment="1">
      <alignment vertical="center" wrapText="1"/>
    </xf>
    <xf numFmtId="49" fontId="8" fillId="0" borderId="0" xfId="10" applyNumberFormat="1" applyFont="1" applyFill="1" applyAlignment="1">
      <alignment horizontal="center" vertical="center" wrapText="1"/>
    </xf>
    <xf numFmtId="166" fontId="8" fillId="0" borderId="0" xfId="10" applyNumberFormat="1" applyFont="1" applyFill="1" applyAlignment="1">
      <alignment horizontal="center" vertical="center" wrapText="1"/>
    </xf>
    <xf numFmtId="0" fontId="12" fillId="0" borderId="0" xfId="10" applyFont="1" applyAlignment="1">
      <alignment horizontal="center" vertical="center" wrapText="1"/>
    </xf>
    <xf numFmtId="166" fontId="12" fillId="0" borderId="0" xfId="10" applyNumberFormat="1" applyFont="1" applyAlignment="1">
      <alignment vertical="center" wrapText="1"/>
    </xf>
    <xf numFmtId="0" fontId="17" fillId="0" borderId="0" xfId="8" applyFont="1" applyAlignment="1">
      <alignment horizontal="left" vertical="center" wrapText="1"/>
    </xf>
    <xf numFmtId="0" fontId="13" fillId="0" borderId="0" xfId="10" applyNumberFormat="1" applyFont="1" applyFill="1" applyAlignment="1">
      <alignment horizontal="center" vertical="center" wrapText="1"/>
    </xf>
    <xf numFmtId="0" fontId="10" fillId="0" borderId="6" xfId="8" applyFont="1" applyBorder="1" applyAlignment="1">
      <alignment horizontal="left" vertical="center" wrapText="1" indent="2"/>
    </xf>
    <xf numFmtId="0" fontId="13" fillId="0" borderId="0" xfId="8" applyFont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18" fillId="0" borderId="6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left" vertical="center" wrapText="1"/>
    </xf>
    <xf numFmtId="165" fontId="13" fillId="0" borderId="6" xfId="9" applyNumberFormat="1" applyFont="1" applyBorder="1" applyAlignment="1">
      <alignment horizontal="right" vertical="center"/>
    </xf>
    <xf numFmtId="0" fontId="18" fillId="0" borderId="6" xfId="8" applyFont="1" applyBorder="1" applyAlignment="1">
      <alignment horizontal="left" vertical="center" wrapText="1" indent="2"/>
    </xf>
    <xf numFmtId="0" fontId="18" fillId="0" borderId="6" xfId="8" applyFont="1" applyBorder="1" applyAlignment="1">
      <alignment horizontal="left" vertical="center" wrapText="1"/>
    </xf>
    <xf numFmtId="0" fontId="13" fillId="0" borderId="6" xfId="8" quotePrefix="1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165" fontId="13" fillId="0" borderId="6" xfId="6" applyNumberFormat="1" applyFont="1" applyBorder="1" applyAlignment="1">
      <alignment horizontal="right" vertical="center"/>
    </xf>
    <xf numFmtId="165" fontId="18" fillId="0" borderId="6" xfId="6" applyNumberFormat="1" applyFont="1" applyBorder="1" applyAlignment="1">
      <alignment horizontal="right" vertical="center"/>
    </xf>
    <xf numFmtId="0" fontId="20" fillId="0" borderId="6" xfId="8" applyFont="1" applyBorder="1" applyAlignment="1">
      <alignment horizontal="center" vertical="center" wrapText="1"/>
    </xf>
    <xf numFmtId="165" fontId="21" fillId="0" borderId="6" xfId="6" applyNumberFormat="1" applyFont="1" applyBorder="1" applyAlignment="1">
      <alignment horizontal="right" vertical="center"/>
    </xf>
    <xf numFmtId="166" fontId="10" fillId="0" borderId="0" xfId="10" applyNumberFormat="1" applyFont="1" applyFill="1" applyAlignment="1">
      <alignment horizontal="center" vertical="center"/>
    </xf>
    <xf numFmtId="166" fontId="10" fillId="0" borderId="0" xfId="10" applyNumberFormat="1" applyFont="1" applyFill="1" applyBorder="1" applyAlignment="1">
      <alignment vertical="center"/>
    </xf>
    <xf numFmtId="0" fontId="13" fillId="0" borderId="0" xfId="10" applyNumberFormat="1" applyFont="1" applyFill="1" applyAlignment="1">
      <alignment vertical="center"/>
    </xf>
    <xf numFmtId="0" fontId="8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0" fillId="0" borderId="6" xfId="8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9" applyNumberFormat="1" applyFont="1" applyBorder="1" applyAlignment="1">
      <alignment horizontal="right" vertical="top"/>
    </xf>
    <xf numFmtId="165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6" xfId="8" applyFont="1" applyBorder="1" applyAlignment="1">
      <alignment horizontal="center" vertical="center" wrapText="1"/>
    </xf>
    <xf numFmtId="0" fontId="26" fillId="0" borderId="6" xfId="8" applyFont="1" applyBorder="1" applyAlignment="1">
      <alignment horizontal="center" vertical="center" wrapText="1"/>
    </xf>
    <xf numFmtId="0" fontId="25" fillId="0" borderId="6" xfId="8" applyFont="1" applyBorder="1" applyAlignment="1">
      <alignment horizontal="left" vertical="center" wrapText="1"/>
    </xf>
    <xf numFmtId="165" fontId="25" fillId="0" borderId="6" xfId="9" applyNumberFormat="1" applyFont="1" applyBorder="1" applyAlignment="1">
      <alignment horizontal="right" vertical="center"/>
    </xf>
    <xf numFmtId="0" fontId="26" fillId="0" borderId="0" xfId="8" applyFont="1" applyAlignment="1">
      <alignment horizontal="left" vertical="center" wrapText="1"/>
    </xf>
    <xf numFmtId="0" fontId="26" fillId="0" borderId="6" xfId="8" applyFont="1" applyBorder="1" applyAlignment="1">
      <alignment horizontal="left" vertical="center" wrapText="1"/>
    </xf>
    <xf numFmtId="0" fontId="13" fillId="0" borderId="6" xfId="8" applyFont="1" applyBorder="1" applyAlignment="1">
      <alignment horizontal="center" vertical="center"/>
    </xf>
    <xf numFmtId="0" fontId="25" fillId="0" borderId="6" xfId="8" applyFont="1" applyFill="1" applyBorder="1" applyAlignment="1">
      <alignment horizontal="left" vertical="center" wrapText="1"/>
    </xf>
    <xf numFmtId="165" fontId="26" fillId="0" borderId="6" xfId="6" applyNumberFormat="1" applyFont="1" applyBorder="1" applyAlignment="1">
      <alignment horizontal="right" vertical="center"/>
    </xf>
    <xf numFmtId="0" fontId="26" fillId="0" borderId="5" xfId="8" applyFont="1" applyBorder="1" applyAlignment="1">
      <alignment horizontal="center" vertical="center" wrapText="1"/>
    </xf>
    <xf numFmtId="165" fontId="26" fillId="0" borderId="5" xfId="6" applyNumberFormat="1" applyFont="1" applyBorder="1" applyAlignment="1">
      <alignment horizontal="right" vertical="center"/>
    </xf>
    <xf numFmtId="0" fontId="27" fillId="0" borderId="6" xfId="8" applyFont="1" applyBorder="1" applyAlignment="1">
      <alignment horizontal="center" vertical="center" wrapText="1"/>
    </xf>
    <xf numFmtId="165" fontId="27" fillId="0" borderId="6" xfId="6" applyNumberFormat="1" applyFont="1" applyBorder="1" applyAlignment="1">
      <alignment horizontal="right" vertical="center"/>
    </xf>
    <xf numFmtId="0" fontId="27" fillId="0" borderId="0" xfId="8" applyFont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166" fontId="26" fillId="2" borderId="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167" fontId="22" fillId="0" borderId="10" xfId="7" applyNumberFormat="1" applyFont="1" applyBorder="1" applyAlignment="1">
      <alignment horizontal="right" vertical="center" wrapText="1"/>
    </xf>
    <xf numFmtId="167" fontId="22" fillId="0" borderId="10" xfId="7" applyNumberFormat="1" applyFont="1" applyBorder="1" applyAlignment="1">
      <alignment horizontal="right" vertical="top" wrapText="1"/>
    </xf>
    <xf numFmtId="167" fontId="22" fillId="0" borderId="10" xfId="7" applyNumberFormat="1" applyFont="1" applyBorder="1" applyAlignment="1">
      <alignment horizontal="left" vertical="top" wrapText="1"/>
    </xf>
    <xf numFmtId="167" fontId="13" fillId="0" borderId="10" xfId="7" applyNumberFormat="1" applyFont="1" applyBorder="1" applyAlignment="1">
      <alignment horizontal="center" vertical="center" wrapText="1"/>
    </xf>
    <xf numFmtId="0" fontId="30" fillId="0" borderId="6" xfId="8" applyFont="1" applyBorder="1" applyAlignment="1">
      <alignment horizontal="center" vertical="center" wrapText="1"/>
    </xf>
    <xf numFmtId="165" fontId="29" fillId="0" borderId="6" xfId="6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top" wrapText="1"/>
    </xf>
    <xf numFmtId="0" fontId="31" fillId="3" borderId="16" xfId="0" applyFont="1" applyFill="1" applyBorder="1" applyAlignment="1">
      <alignment vertical="top" wrapText="1"/>
    </xf>
    <xf numFmtId="0" fontId="31" fillId="3" borderId="17" xfId="0" applyFont="1" applyFill="1" applyBorder="1" applyAlignment="1">
      <alignment vertical="top" wrapText="1"/>
    </xf>
    <xf numFmtId="49" fontId="13" fillId="0" borderId="6" xfId="8" quotePrefix="1" applyNumberFormat="1" applyFont="1" applyBorder="1" applyAlignment="1">
      <alignment horizontal="center" vertical="center" wrapText="1"/>
    </xf>
    <xf numFmtId="0" fontId="24" fillId="0" borderId="6" xfId="8" applyFont="1" applyBorder="1" applyAlignment="1">
      <alignment horizontal="left" vertical="center" wrapText="1"/>
    </xf>
    <xf numFmtId="0" fontId="32" fillId="0" borderId="6" xfId="8" applyFont="1" applyBorder="1" applyAlignment="1">
      <alignment horizontal="left" vertical="center" wrapText="1"/>
    </xf>
    <xf numFmtId="0" fontId="24" fillId="0" borderId="6" xfId="8" applyFont="1" applyBorder="1" applyAlignment="1">
      <alignment horizontal="center" vertical="center" wrapText="1"/>
    </xf>
    <xf numFmtId="0" fontId="33" fillId="3" borderId="16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textRotation="90" wrapText="1"/>
    </xf>
    <xf numFmtId="49" fontId="35" fillId="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6" fontId="35" fillId="0" borderId="16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10" fillId="0" borderId="23" xfId="8" applyFont="1" applyBorder="1" applyAlignment="1">
      <alignment horizontal="center" vertical="center" wrapText="1"/>
    </xf>
    <xf numFmtId="0" fontId="15" fillId="0" borderId="12" xfId="8" applyFont="1" applyBorder="1" applyAlignment="1">
      <alignment horizontal="center" vertical="center" wrapText="1"/>
    </xf>
    <xf numFmtId="0" fontId="0" fillId="0" borderId="12" xfId="0" applyBorder="1"/>
    <xf numFmtId="0" fontId="8" fillId="0" borderId="0" xfId="8" applyFont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18" fillId="0" borderId="0" xfId="8" applyFont="1" applyBorder="1" applyAlignment="1">
      <alignment horizontal="left" vertical="center" wrapText="1" indent="2"/>
    </xf>
    <xf numFmtId="0" fontId="18" fillId="0" borderId="0" xfId="8" applyFont="1" applyBorder="1" applyAlignment="1">
      <alignment horizontal="left" vertical="center" wrapText="1"/>
    </xf>
    <xf numFmtId="0" fontId="22" fillId="0" borderId="0" xfId="8" applyFont="1" applyBorder="1" applyAlignment="1">
      <alignment horizontal="left" vertical="center" wrapText="1"/>
    </xf>
    <xf numFmtId="165" fontId="13" fillId="5" borderId="6" xfId="6" applyNumberFormat="1" applyFont="1" applyFill="1" applyBorder="1" applyAlignment="1">
      <alignment horizontal="right" vertical="center"/>
    </xf>
    <xf numFmtId="165" fontId="18" fillId="5" borderId="6" xfId="6" applyNumberFormat="1" applyFont="1" applyFill="1" applyBorder="1" applyAlignment="1">
      <alignment horizontal="right" vertical="center"/>
    </xf>
    <xf numFmtId="165" fontId="21" fillId="5" borderId="6" xfId="6" applyNumberFormat="1" applyFont="1" applyFill="1" applyBorder="1" applyAlignment="1">
      <alignment horizontal="right" vertical="center"/>
    </xf>
    <xf numFmtId="165" fontId="29" fillId="5" borderId="6" xfId="6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top" wrapText="1"/>
    </xf>
    <xf numFmtId="0" fontId="11" fillId="0" borderId="0" xfId="8" applyFont="1" applyAlignment="1">
      <alignment horizontal="left" vertical="top" wrapText="1"/>
    </xf>
    <xf numFmtId="0" fontId="40" fillId="0" borderId="0" xfId="0" applyFont="1" applyAlignment="1">
      <alignment vertical="center" wrapText="1"/>
    </xf>
    <xf numFmtId="167" fontId="24" fillId="0" borderId="12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167" fontId="18" fillId="0" borderId="12" xfId="7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167" fontId="40" fillId="0" borderId="0" xfId="7" applyNumberFormat="1" applyFont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10" applyNumberFormat="1" applyFont="1" applyFill="1" applyAlignment="1">
      <alignment horizontal="center" vertical="center" wrapText="1"/>
    </xf>
    <xf numFmtId="165" fontId="9" fillId="0" borderId="12" xfId="6" applyNumberFormat="1" applyFont="1" applyBorder="1" applyAlignment="1">
      <alignment horizontal="right" vertical="top"/>
    </xf>
    <xf numFmtId="0" fontId="0" fillId="0" borderId="12" xfId="0" applyBorder="1" applyAlignment="1">
      <alignment horizontal="center"/>
    </xf>
    <xf numFmtId="167" fontId="41" fillId="0" borderId="12" xfId="7" applyNumberFormat="1" applyFont="1" applyBorder="1" applyAlignment="1">
      <alignment horizontal="center" vertical="center" wrapText="1"/>
    </xf>
    <xf numFmtId="0" fontId="10" fillId="0" borderId="5" xfId="8" applyFont="1" applyFill="1" applyBorder="1" applyAlignment="1">
      <alignment horizontal="center" vertical="center" wrapText="1"/>
    </xf>
    <xf numFmtId="0" fontId="1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167" fontId="22" fillId="0" borderId="10" xfId="7" applyNumberFormat="1" applyFont="1" applyFill="1" applyBorder="1" applyAlignment="1">
      <alignment horizontal="left" vertical="top" wrapText="1"/>
    </xf>
    <xf numFmtId="167" fontId="22" fillId="0" borderId="10" xfId="7" applyNumberFormat="1" applyFont="1" applyFill="1" applyBorder="1" applyAlignment="1">
      <alignment horizontal="right" vertical="center" wrapText="1"/>
    </xf>
    <xf numFmtId="0" fontId="13" fillId="0" borderId="6" xfId="8" applyFont="1" applyFill="1" applyBorder="1" applyAlignment="1">
      <alignment horizontal="center" vertical="center" wrapText="1"/>
    </xf>
    <xf numFmtId="0" fontId="24" fillId="0" borderId="6" xfId="8" applyFont="1" applyFill="1" applyBorder="1" applyAlignment="1">
      <alignment horizontal="center"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horizontal="left" vertical="center" wrapText="1" indent="2"/>
    </xf>
    <xf numFmtId="0" fontId="20" fillId="0" borderId="6" xfId="8" applyFont="1" applyFill="1" applyBorder="1" applyAlignment="1">
      <alignment horizontal="center" vertical="center" wrapText="1"/>
    </xf>
    <xf numFmtId="0" fontId="32" fillId="0" borderId="6" xfId="8" applyFont="1" applyFill="1" applyBorder="1" applyAlignment="1">
      <alignment horizontal="left" vertical="center" wrapText="1"/>
    </xf>
    <xf numFmtId="0" fontId="18" fillId="0" borderId="6" xfId="8" applyFont="1" applyFill="1" applyBorder="1" applyAlignment="1">
      <alignment horizontal="left" vertical="center" wrapText="1" indent="2"/>
    </xf>
    <xf numFmtId="0" fontId="18" fillId="0" borderId="6" xfId="8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top" wrapText="1"/>
    </xf>
    <xf numFmtId="165" fontId="13" fillId="0" borderId="6" xfId="6" applyNumberFormat="1" applyFont="1" applyFill="1" applyBorder="1" applyAlignment="1">
      <alignment horizontal="right" vertical="center"/>
    </xf>
    <xf numFmtId="165" fontId="18" fillId="0" borderId="6" xfId="6" applyNumberFormat="1" applyFont="1" applyFill="1" applyBorder="1" applyAlignment="1">
      <alignment horizontal="right" vertical="center"/>
    </xf>
    <xf numFmtId="165" fontId="21" fillId="0" borderId="6" xfId="6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1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0" fillId="0" borderId="12" xfId="8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166" fontId="10" fillId="4" borderId="12" xfId="8" applyNumberFormat="1" applyFont="1" applyFill="1" applyBorder="1" applyAlignment="1">
      <alignment horizontal="center" vertical="center" wrapText="1"/>
    </xf>
    <xf numFmtId="0" fontId="10" fillId="4" borderId="23" xfId="8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left" vertical="top" wrapText="1"/>
    </xf>
    <xf numFmtId="0" fontId="31" fillId="4" borderId="12" xfId="0" applyFont="1" applyFill="1" applyBorder="1" applyAlignment="1">
      <alignment vertical="top" wrapText="1"/>
    </xf>
    <xf numFmtId="0" fontId="38" fillId="4" borderId="12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166" fontId="17" fillId="4" borderId="12" xfId="0" applyNumberFormat="1" applyFont="1" applyFill="1" applyBorder="1" applyAlignment="1">
      <alignment horizontal="right" vertical="center" wrapText="1"/>
    </xf>
    <xf numFmtId="165" fontId="21" fillId="4" borderId="6" xfId="6" applyNumberFormat="1" applyFont="1" applyFill="1" applyBorder="1" applyAlignment="1">
      <alignment horizontal="right" vertical="center"/>
    </xf>
    <xf numFmtId="0" fontId="13" fillId="4" borderId="0" xfId="8" applyFont="1" applyFill="1" applyAlignment="1">
      <alignment horizontal="center" vertical="center" wrapText="1"/>
    </xf>
    <xf numFmtId="0" fontId="18" fillId="4" borderId="6" xfId="8" applyFont="1" applyFill="1" applyBorder="1" applyAlignment="1">
      <alignment horizontal="left" vertical="center" wrapText="1"/>
    </xf>
    <xf numFmtId="165" fontId="13" fillId="4" borderId="6" xfId="6" applyNumberFormat="1" applyFont="1" applyFill="1" applyBorder="1" applyAlignment="1">
      <alignment horizontal="right" vertical="center"/>
    </xf>
    <xf numFmtId="165" fontId="18" fillId="4" borderId="6" xfId="6" applyNumberFormat="1" applyFont="1" applyFill="1" applyBorder="1" applyAlignment="1">
      <alignment horizontal="right" vertical="center"/>
    </xf>
    <xf numFmtId="167" fontId="22" fillId="4" borderId="10" xfId="7" applyNumberFormat="1" applyFont="1" applyFill="1" applyBorder="1" applyAlignment="1">
      <alignment horizontal="right" vertical="center" wrapText="1"/>
    </xf>
    <xf numFmtId="0" fontId="26" fillId="4" borderId="6" xfId="8" applyFont="1" applyFill="1" applyBorder="1" applyAlignment="1">
      <alignment horizontal="left" vertical="center" wrapText="1"/>
    </xf>
    <xf numFmtId="165" fontId="26" fillId="4" borderId="6" xfId="6" applyNumberFormat="1" applyFont="1" applyFill="1" applyBorder="1" applyAlignment="1">
      <alignment horizontal="right" vertical="center"/>
    </xf>
    <xf numFmtId="165" fontId="26" fillId="4" borderId="5" xfId="6" applyNumberFormat="1" applyFont="1" applyFill="1" applyBorder="1" applyAlignment="1">
      <alignment horizontal="right" vertical="center"/>
    </xf>
    <xf numFmtId="165" fontId="27" fillId="4" borderId="6" xfId="6" applyNumberFormat="1" applyFont="1" applyFill="1" applyBorder="1" applyAlignment="1">
      <alignment horizontal="right" vertical="center"/>
    </xf>
    <xf numFmtId="166" fontId="26" fillId="4" borderId="6" xfId="0" applyNumberFormat="1" applyFont="1" applyFill="1" applyBorder="1" applyAlignment="1">
      <alignment horizontal="right" vertical="center"/>
    </xf>
    <xf numFmtId="0" fontId="15" fillId="4" borderId="0" xfId="8" applyFont="1" applyFill="1" applyAlignment="1">
      <alignment horizontal="left" vertical="center" wrapText="1"/>
    </xf>
    <xf numFmtId="0" fontId="13" fillId="4" borderId="6" xfId="8" applyFont="1" applyFill="1" applyBorder="1" applyAlignment="1">
      <alignment horizontal="left" vertical="center" wrapText="1"/>
    </xf>
    <xf numFmtId="0" fontId="10" fillId="4" borderId="6" xfId="8" applyFont="1" applyFill="1" applyBorder="1" applyAlignment="1">
      <alignment horizontal="left" vertical="center" wrapText="1" indent="2"/>
    </xf>
    <xf numFmtId="167" fontId="22" fillId="0" borderId="30" xfId="7" applyNumberFormat="1" applyFont="1" applyBorder="1" applyAlignment="1">
      <alignment horizontal="right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167" fontId="22" fillId="0" borderId="30" xfId="7" applyNumberFormat="1" applyFont="1" applyBorder="1" applyAlignment="1">
      <alignment horizontal="right" vertical="center" wrapText="1"/>
    </xf>
    <xf numFmtId="0" fontId="23" fillId="0" borderId="32" xfId="0" applyFont="1" applyBorder="1" applyAlignment="1">
      <alignment horizontal="left" vertical="top" wrapText="1"/>
    </xf>
    <xf numFmtId="167" fontId="22" fillId="0" borderId="30" xfId="7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167" fontId="22" fillId="0" borderId="30" xfId="7" applyNumberFormat="1" applyFont="1" applyBorder="1" applyAlignment="1">
      <alignment horizontal="left" vertical="top" wrapText="1"/>
    </xf>
    <xf numFmtId="0" fontId="31" fillId="3" borderId="12" xfId="0" applyFont="1" applyFill="1" applyBorder="1" applyAlignment="1">
      <alignment vertical="top" wrapText="1"/>
    </xf>
    <xf numFmtId="43" fontId="40" fillId="0" borderId="0" xfId="0" applyNumberFormat="1" applyFont="1" applyAlignment="1">
      <alignment vertical="center" wrapText="1"/>
    </xf>
    <xf numFmtId="168" fontId="40" fillId="0" borderId="0" xfId="0" applyNumberFormat="1" applyFont="1" applyAlignment="1">
      <alignment vertical="center" wrapText="1"/>
    </xf>
    <xf numFmtId="0" fontId="18" fillId="0" borderId="34" xfId="8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165" fontId="18" fillId="5" borderId="34" xfId="6" applyNumberFormat="1" applyFont="1" applyFill="1" applyBorder="1" applyAlignment="1">
      <alignment horizontal="right" vertical="center"/>
    </xf>
    <xf numFmtId="165" fontId="21" fillId="4" borderId="34" xfId="6" applyNumberFormat="1" applyFont="1" applyFill="1" applyBorder="1" applyAlignment="1">
      <alignment horizontal="right" vertical="center"/>
    </xf>
    <xf numFmtId="0" fontId="10" fillId="0" borderId="12" xfId="8" applyFont="1" applyBorder="1" applyAlignment="1">
      <alignment horizontal="center" vertical="center" wrapText="1"/>
    </xf>
    <xf numFmtId="0" fontId="8" fillId="0" borderId="0" xfId="8" applyFont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10" applyNumberFormat="1" applyFont="1" applyFill="1" applyAlignment="1">
      <alignment horizontal="center" vertical="center" wrapText="1"/>
    </xf>
    <xf numFmtId="0" fontId="22" fillId="0" borderId="3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166" fontId="34" fillId="0" borderId="20" xfId="0" applyNumberFormat="1" applyFont="1" applyFill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166" fontId="10" fillId="0" borderId="21" xfId="8" applyNumberFormat="1" applyFont="1" applyBorder="1" applyAlignment="1">
      <alignment horizontal="center" vertical="center" wrapText="1"/>
    </xf>
    <xf numFmtId="166" fontId="10" fillId="0" borderId="3" xfId="8" applyNumberFormat="1" applyFont="1" applyBorder="1" applyAlignment="1">
      <alignment horizontal="center" vertical="center" wrapText="1"/>
    </xf>
    <xf numFmtId="166" fontId="10" fillId="0" borderId="1" xfId="8" applyNumberFormat="1" applyFont="1" applyBorder="1" applyAlignment="1">
      <alignment horizontal="center" vertical="center" wrapText="1"/>
    </xf>
    <xf numFmtId="0" fontId="18" fillId="0" borderId="2" xfId="8" applyFont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0" fontId="18" fillId="0" borderId="4" xfId="8" applyFont="1" applyBorder="1" applyAlignment="1">
      <alignment horizontal="center" vertical="center" wrapText="1"/>
    </xf>
    <xf numFmtId="0" fontId="18" fillId="0" borderId="7" xfId="8" applyFont="1" applyFill="1" applyBorder="1" applyAlignment="1">
      <alignment horizontal="right" wrapText="1"/>
    </xf>
    <xf numFmtId="0" fontId="18" fillId="0" borderId="22" xfId="8" applyFont="1" applyFill="1" applyBorder="1" applyAlignment="1">
      <alignment horizontal="right" wrapText="1"/>
    </xf>
    <xf numFmtId="0" fontId="19" fillId="0" borderId="0" xfId="8" applyFont="1" applyAlignment="1">
      <alignment horizontal="right" vertical="center" wrapText="1"/>
    </xf>
    <xf numFmtId="0" fontId="15" fillId="0" borderId="0" xfId="8" applyFont="1" applyAlignment="1">
      <alignment horizontal="right" vertical="center" wrapText="1"/>
    </xf>
    <xf numFmtId="0" fontId="13" fillId="0" borderId="0" xfId="8" applyFont="1" applyAlignment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3" xfId="8" applyFont="1" applyBorder="1" applyAlignment="1">
      <alignment horizontal="center" vertical="center" wrapText="1"/>
    </xf>
    <xf numFmtId="0" fontId="10" fillId="0" borderId="4" xfId="8" applyFont="1" applyBorder="1" applyAlignment="1">
      <alignment horizontal="center" vertical="center" wrapText="1"/>
    </xf>
    <xf numFmtId="0" fontId="15" fillId="0" borderId="12" xfId="8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13" fillId="0" borderId="0" xfId="8" applyFont="1" applyAlignment="1">
      <alignment horizontal="center" vertical="top" wrapText="1"/>
    </xf>
    <xf numFmtId="0" fontId="8" fillId="0" borderId="0" xfId="8" applyFont="1" applyAlignment="1">
      <alignment horizontal="center" vertical="top" wrapText="1"/>
    </xf>
    <xf numFmtId="0" fontId="8" fillId="0" borderId="0" xfId="8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43" fillId="3" borderId="36" xfId="0" applyFont="1" applyFill="1" applyBorder="1" applyAlignment="1">
      <alignment horizontal="left" vertical="center" wrapText="1"/>
    </xf>
    <xf numFmtId="0" fontId="43" fillId="3" borderId="37" xfId="0" applyFont="1" applyFill="1" applyBorder="1" applyAlignment="1">
      <alignment horizontal="left" vertical="center" wrapText="1"/>
    </xf>
    <xf numFmtId="0" fontId="43" fillId="3" borderId="38" xfId="0" applyFont="1" applyFill="1" applyBorder="1" applyAlignment="1">
      <alignment horizontal="left" vertical="center" wrapText="1"/>
    </xf>
  </cellXfs>
  <cellStyles count="14">
    <cellStyle name="Comma 2" xfId="11"/>
    <cellStyle name="Comma 3" xfId="13"/>
    <cellStyle name="Normal 10" xfId="4"/>
    <cellStyle name="Normal 2" xfId="1"/>
    <cellStyle name="Normal 3" xfId="3"/>
    <cellStyle name="Normal 4" xfId="5"/>
    <cellStyle name="Normal 5" xfId="10"/>
    <cellStyle name="Normal 8" xfId="8"/>
    <cellStyle name="Percent 2" xfId="2"/>
    <cellStyle name="Percent 3" xfId="12"/>
    <cellStyle name="SN_241" xfId="6"/>
    <cellStyle name="SN_b" xfId="9"/>
    <cellStyle name="Обычный" xfId="0" builtinId="0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1" zoomScaleNormal="100" workbookViewId="0">
      <selection activeCell="D38" sqref="D38"/>
    </sheetView>
  </sheetViews>
  <sheetFormatPr defaultColWidth="9.140625" defaultRowHeight="17.25" x14ac:dyDescent="0.25"/>
  <cols>
    <col min="1" max="1" width="9.42578125" style="7" customWidth="1"/>
    <col min="2" max="2" width="14.7109375" style="7" customWidth="1"/>
    <col min="3" max="3" width="72" style="4" customWidth="1"/>
    <col min="4" max="4" width="18.5703125" style="4" customWidth="1"/>
    <col min="5" max="5" width="16" style="4" customWidth="1"/>
    <col min="6" max="6" width="15.7109375" style="8" customWidth="1"/>
    <col min="7" max="7" width="12.85546875" style="8" bestFit="1" customWidth="1"/>
    <col min="8" max="8" width="13.5703125" style="8" customWidth="1"/>
    <col min="9" max="10" width="15.5703125" style="8" customWidth="1"/>
    <col min="11" max="11" width="7.28515625" style="4" customWidth="1"/>
    <col min="12" max="12" width="12.85546875" style="4" bestFit="1" customWidth="1"/>
    <col min="13" max="13" width="13.85546875" style="4" bestFit="1" customWidth="1"/>
    <col min="14" max="15" width="9.140625" style="4"/>
    <col min="16" max="16" width="19.42578125" style="4" customWidth="1"/>
    <col min="17" max="16384" width="9.140625" style="4"/>
  </cols>
  <sheetData>
    <row r="1" spans="1:11" ht="16.5" customHeight="1" x14ac:dyDescent="0.25">
      <c r="A1" s="197" t="s">
        <v>1</v>
      </c>
      <c r="B1" s="197"/>
      <c r="C1" s="197"/>
      <c r="D1" s="197"/>
      <c r="E1" s="197"/>
      <c r="F1" s="197"/>
      <c r="G1" s="28"/>
      <c r="H1" s="28"/>
      <c r="I1" s="28"/>
      <c r="J1" s="28"/>
      <c r="K1" s="29"/>
    </row>
    <row r="2" spans="1:11" ht="16.5" customHeight="1" x14ac:dyDescent="0.25">
      <c r="A2" s="197" t="s">
        <v>78</v>
      </c>
      <c r="B2" s="197"/>
      <c r="C2" s="197"/>
      <c r="D2" s="197"/>
      <c r="E2" s="197"/>
      <c r="F2" s="197"/>
      <c r="G2" s="28"/>
      <c r="H2" s="28"/>
      <c r="I2" s="28"/>
      <c r="J2" s="28"/>
      <c r="K2" s="29"/>
    </row>
    <row r="3" spans="1:11" ht="16.5" customHeight="1" x14ac:dyDescent="0.25">
      <c r="A3" s="197" t="s">
        <v>0</v>
      </c>
      <c r="B3" s="197"/>
      <c r="C3" s="197"/>
      <c r="D3" s="197"/>
      <c r="E3" s="197"/>
      <c r="F3" s="197"/>
      <c r="G3" s="28"/>
      <c r="H3" s="28"/>
      <c r="I3" s="28"/>
      <c r="J3" s="28"/>
      <c r="K3" s="29"/>
    </row>
    <row r="4" spans="1:11" ht="93" customHeight="1" x14ac:dyDescent="0.25">
      <c r="A4" s="205" t="s">
        <v>79</v>
      </c>
      <c r="B4" s="205"/>
      <c r="C4" s="205"/>
      <c r="D4" s="205"/>
      <c r="E4" s="205"/>
      <c r="F4" s="205"/>
      <c r="G4" s="27"/>
      <c r="H4" s="27"/>
      <c r="I4" s="27"/>
      <c r="J4" s="27"/>
    </row>
    <row r="5" spans="1:11" ht="17.25" customHeight="1" x14ac:dyDescent="0.25">
      <c r="A5" s="5"/>
      <c r="B5" s="5"/>
      <c r="C5" s="10"/>
      <c r="D5" s="114"/>
      <c r="E5" s="114"/>
      <c r="F5" s="25" t="s">
        <v>15</v>
      </c>
      <c r="G5" s="6"/>
      <c r="H5" s="6"/>
      <c r="I5" s="26"/>
      <c r="J5" s="26"/>
    </row>
    <row r="6" spans="1:11" s="31" customFormat="1" ht="37.5" customHeight="1" x14ac:dyDescent="0.25">
      <c r="A6" s="198" t="s">
        <v>18</v>
      </c>
      <c r="B6" s="199"/>
      <c r="C6" s="203" t="s">
        <v>25</v>
      </c>
      <c r="D6" s="207" t="s">
        <v>191</v>
      </c>
      <c r="E6" s="208"/>
      <c r="F6" s="209"/>
    </row>
    <row r="7" spans="1:11" s="31" customFormat="1" ht="37.5" customHeight="1" x14ac:dyDescent="0.25">
      <c r="A7" s="33" t="s">
        <v>4</v>
      </c>
      <c r="B7" s="33" t="s">
        <v>77</v>
      </c>
      <c r="C7" s="204"/>
      <c r="D7" s="33" t="s">
        <v>89</v>
      </c>
      <c r="E7" s="33" t="s">
        <v>90</v>
      </c>
      <c r="F7" s="33" t="s">
        <v>91</v>
      </c>
    </row>
    <row r="8" spans="1:11" s="31" customFormat="1" ht="37.5" customHeight="1" x14ac:dyDescent="0.25">
      <c r="A8" s="30"/>
      <c r="B8" s="30"/>
      <c r="C8" s="34" t="s">
        <v>40</v>
      </c>
      <c r="D8" s="83">
        <f>D9</f>
        <v>0</v>
      </c>
      <c r="E8" s="83">
        <f t="shared" ref="E8:F8" si="0">E9</f>
        <v>0</v>
      </c>
      <c r="F8" s="83">
        <f t="shared" si="0"/>
        <v>0</v>
      </c>
    </row>
    <row r="9" spans="1:11" s="31" customFormat="1" ht="34.5" customHeight="1" x14ac:dyDescent="0.25">
      <c r="A9" s="30"/>
      <c r="B9" s="30"/>
      <c r="C9" s="34" t="s">
        <v>41</v>
      </c>
      <c r="D9" s="83">
        <v>0</v>
      </c>
      <c r="E9" s="83">
        <v>0</v>
      </c>
      <c r="F9" s="83">
        <v>0</v>
      </c>
    </row>
    <row r="10" spans="1:11" s="31" customFormat="1" x14ac:dyDescent="0.25">
      <c r="A10" s="65">
        <v>1087</v>
      </c>
      <c r="B10" s="30"/>
      <c r="C10" s="32" t="s">
        <v>19</v>
      </c>
      <c r="D10" s="83">
        <v>0</v>
      </c>
      <c r="E10" s="83">
        <v>0</v>
      </c>
      <c r="F10" s="83">
        <v>0</v>
      </c>
    </row>
    <row r="11" spans="1:11" s="31" customFormat="1" ht="16.5" x14ac:dyDescent="0.25">
      <c r="A11" s="30"/>
      <c r="B11" s="30"/>
      <c r="C11" s="65" t="s">
        <v>42</v>
      </c>
      <c r="D11" s="62"/>
      <c r="E11" s="62"/>
      <c r="F11" s="62"/>
    </row>
    <row r="12" spans="1:11" s="31" customFormat="1" ht="16.5" x14ac:dyDescent="0.25">
      <c r="A12" s="30"/>
      <c r="B12" s="30"/>
      <c r="C12" s="32" t="s">
        <v>20</v>
      </c>
      <c r="D12" s="180"/>
      <c r="E12" s="180"/>
      <c r="F12" s="61"/>
    </row>
    <row r="13" spans="1:11" s="31" customFormat="1" ht="39.75" customHeight="1" x14ac:dyDescent="0.25">
      <c r="A13" s="30"/>
      <c r="B13" s="30"/>
      <c r="C13" s="66" t="s">
        <v>43</v>
      </c>
      <c r="D13" s="189"/>
      <c r="E13" s="189"/>
      <c r="F13" s="188"/>
    </row>
    <row r="14" spans="1:11" s="31" customFormat="1" ht="16.5" x14ac:dyDescent="0.25">
      <c r="A14" s="30"/>
      <c r="B14" s="30"/>
      <c r="C14" s="32" t="s">
        <v>21</v>
      </c>
      <c r="D14" s="184"/>
      <c r="E14" s="184"/>
      <c r="F14" s="61"/>
    </row>
    <row r="15" spans="1:11" s="31" customFormat="1" ht="39.75" customHeight="1" x14ac:dyDescent="0.25">
      <c r="A15" s="30"/>
      <c r="B15" s="30"/>
      <c r="C15" s="67" t="s">
        <v>44</v>
      </c>
      <c r="D15" s="189"/>
      <c r="E15" s="189"/>
      <c r="F15" s="188"/>
    </row>
    <row r="16" spans="1:11" s="31" customFormat="1" ht="19.5" customHeight="1" x14ac:dyDescent="0.25">
      <c r="A16" s="200" t="s">
        <v>26</v>
      </c>
      <c r="B16" s="201"/>
      <c r="C16" s="201"/>
      <c r="D16" s="206"/>
      <c r="E16" s="206"/>
      <c r="F16" s="202"/>
    </row>
    <row r="17" spans="1:6" s="125" customFormat="1" ht="16.5" x14ac:dyDescent="0.25">
      <c r="A17" s="123"/>
      <c r="B17" s="123">
        <v>11001</v>
      </c>
      <c r="C17" s="124" t="s">
        <v>22</v>
      </c>
      <c r="D17" s="185">
        <f>D22</f>
        <v>-16653.5</v>
      </c>
      <c r="E17" s="185">
        <f>E22</f>
        <v>-16653.5</v>
      </c>
      <c r="F17" s="185">
        <f>F22</f>
        <v>-16653.5</v>
      </c>
    </row>
    <row r="18" spans="1:6" s="125" customFormat="1" ht="30.75" customHeight="1" x14ac:dyDescent="0.25">
      <c r="A18" s="123"/>
      <c r="B18" s="123"/>
      <c r="C18" s="126" t="s">
        <v>83</v>
      </c>
      <c r="D18" s="127"/>
      <c r="E18" s="127"/>
      <c r="F18" s="127"/>
    </row>
    <row r="19" spans="1:6" s="125" customFormat="1" ht="16.5" x14ac:dyDescent="0.25">
      <c r="A19" s="123"/>
      <c r="B19" s="123"/>
      <c r="C19" s="124" t="s">
        <v>23</v>
      </c>
      <c r="D19" s="127"/>
      <c r="E19" s="127"/>
      <c r="F19" s="127"/>
    </row>
    <row r="20" spans="1:6" s="125" customFormat="1" ht="32.25" customHeight="1" x14ac:dyDescent="0.25">
      <c r="A20" s="123"/>
      <c r="B20" s="123"/>
      <c r="C20" s="126" t="s">
        <v>84</v>
      </c>
      <c r="D20" s="187"/>
      <c r="E20" s="187"/>
      <c r="F20" s="185"/>
    </row>
    <row r="21" spans="1:6" s="125" customFormat="1" ht="16.5" x14ac:dyDescent="0.25">
      <c r="A21" s="123"/>
      <c r="B21" s="123"/>
      <c r="C21" s="124" t="s">
        <v>27</v>
      </c>
      <c r="D21" s="186"/>
      <c r="E21" s="186"/>
      <c r="F21" s="127"/>
    </row>
    <row r="22" spans="1:6" s="125" customFormat="1" ht="16.5" x14ac:dyDescent="0.25">
      <c r="A22" s="123"/>
      <c r="B22" s="123"/>
      <c r="C22" s="123" t="s">
        <v>24</v>
      </c>
      <c r="D22" s="128">
        <v>-16653.5</v>
      </c>
      <c r="E22" s="128">
        <v>-16653.5</v>
      </c>
      <c r="F22" s="128">
        <v>-16653.5</v>
      </c>
    </row>
    <row r="23" spans="1:6" s="31" customFormat="1" ht="15" customHeight="1" x14ac:dyDescent="0.25">
      <c r="A23" s="200" t="s">
        <v>26</v>
      </c>
      <c r="B23" s="201"/>
      <c r="C23" s="201"/>
      <c r="D23" s="201"/>
      <c r="E23" s="201"/>
      <c r="F23" s="202"/>
    </row>
    <row r="24" spans="1:6" s="31" customFormat="1" ht="16.5" x14ac:dyDescent="0.25">
      <c r="A24" s="30"/>
      <c r="B24" s="30">
        <v>11001</v>
      </c>
      <c r="C24" s="32" t="s">
        <v>22</v>
      </c>
      <c r="D24" s="183">
        <f>D29</f>
        <v>16653.5</v>
      </c>
      <c r="E24" s="183">
        <f>E29</f>
        <v>16653.5</v>
      </c>
      <c r="F24" s="183">
        <f>F29</f>
        <v>16653.5</v>
      </c>
    </row>
    <row r="25" spans="1:6" s="31" customFormat="1" ht="31.5" customHeight="1" x14ac:dyDescent="0.25">
      <c r="A25" s="30"/>
      <c r="B25" s="30"/>
      <c r="C25" s="90" t="s">
        <v>83</v>
      </c>
      <c r="D25" s="60"/>
      <c r="E25" s="60"/>
      <c r="F25" s="60"/>
    </row>
    <row r="26" spans="1:6" s="31" customFormat="1" ht="16.5" x14ac:dyDescent="0.25">
      <c r="A26" s="30"/>
      <c r="B26" s="30"/>
      <c r="C26" s="32" t="s">
        <v>23</v>
      </c>
      <c r="D26" s="60"/>
      <c r="E26" s="60"/>
      <c r="F26" s="60"/>
    </row>
    <row r="27" spans="1:6" s="31" customFormat="1" ht="76.5" customHeight="1" x14ac:dyDescent="0.25">
      <c r="A27" s="30"/>
      <c r="B27" s="30"/>
      <c r="C27" s="90" t="s">
        <v>84</v>
      </c>
      <c r="D27" s="182"/>
      <c r="E27" s="182"/>
      <c r="F27" s="179"/>
    </row>
    <row r="28" spans="1:6" s="31" customFormat="1" ht="16.5" x14ac:dyDescent="0.25">
      <c r="A28" s="30"/>
      <c r="B28" s="30"/>
      <c r="C28" s="32" t="s">
        <v>27</v>
      </c>
      <c r="D28" s="181"/>
      <c r="E28" s="181"/>
      <c r="F28" s="60"/>
    </row>
    <row r="29" spans="1:6" s="31" customFormat="1" ht="16.5" x14ac:dyDescent="0.25">
      <c r="A29" s="30"/>
      <c r="B29" s="30"/>
      <c r="C29" s="91" t="s">
        <v>24</v>
      </c>
      <c r="D29" s="59">
        <v>16653.5</v>
      </c>
      <c r="E29" s="59">
        <v>16653.5</v>
      </c>
      <c r="F29" s="59">
        <v>16653.5</v>
      </c>
    </row>
    <row r="30" spans="1:6" s="31" customFormat="1" ht="25.5" customHeight="1" x14ac:dyDescent="0.25">
      <c r="A30" s="30"/>
      <c r="B30" s="30"/>
      <c r="C30" s="34" t="s">
        <v>28</v>
      </c>
      <c r="D30" s="83">
        <f t="shared" ref="D30:E31" si="1">+D32</f>
        <v>0</v>
      </c>
      <c r="E30" s="83">
        <f t="shared" si="1"/>
        <v>0</v>
      </c>
      <c r="F30" s="83">
        <f>+F32</f>
        <v>0</v>
      </c>
    </row>
    <row r="31" spans="1:6" s="31" customFormat="1" x14ac:dyDescent="0.25">
      <c r="A31" s="30" t="s">
        <v>29</v>
      </c>
      <c r="B31" s="30"/>
      <c r="C31" s="32" t="s">
        <v>19</v>
      </c>
      <c r="D31" s="83">
        <f t="shared" si="1"/>
        <v>0</v>
      </c>
      <c r="E31" s="83">
        <f t="shared" si="1"/>
        <v>0</v>
      </c>
      <c r="F31" s="83">
        <f>+F33</f>
        <v>0</v>
      </c>
    </row>
    <row r="32" spans="1:6" s="31" customFormat="1" ht="16.5" x14ac:dyDescent="0.25">
      <c r="A32" s="30"/>
      <c r="B32" s="30"/>
      <c r="C32" s="30" t="s">
        <v>30</v>
      </c>
      <c r="D32" s="36"/>
      <c r="E32" s="36"/>
      <c r="F32" s="36"/>
    </row>
    <row r="33" spans="1:6" s="31" customFormat="1" ht="16.5" x14ac:dyDescent="0.25">
      <c r="A33" s="30"/>
      <c r="B33" s="30"/>
      <c r="C33" s="32" t="s">
        <v>20</v>
      </c>
      <c r="D33" s="32"/>
      <c r="E33" s="32"/>
      <c r="F33" s="37"/>
    </row>
    <row r="34" spans="1:6" s="31" customFormat="1" ht="33" x14ac:dyDescent="0.25">
      <c r="A34" s="30"/>
      <c r="B34" s="30"/>
      <c r="C34" s="30" t="s">
        <v>31</v>
      </c>
      <c r="D34" s="30"/>
      <c r="E34" s="30"/>
      <c r="F34" s="38"/>
    </row>
    <row r="35" spans="1:6" s="31" customFormat="1" ht="16.5" x14ac:dyDescent="0.25">
      <c r="A35" s="30"/>
      <c r="B35" s="30"/>
      <c r="C35" s="32" t="s">
        <v>21</v>
      </c>
      <c r="D35" s="32"/>
      <c r="E35" s="32"/>
      <c r="F35" s="38"/>
    </row>
    <row r="36" spans="1:6" s="31" customFormat="1" ht="33" x14ac:dyDescent="0.25">
      <c r="A36" s="30"/>
      <c r="B36" s="30"/>
      <c r="C36" s="30" t="s">
        <v>32</v>
      </c>
      <c r="D36" s="30"/>
      <c r="E36" s="30"/>
      <c r="F36" s="38"/>
    </row>
    <row r="37" spans="1:6" s="31" customFormat="1" ht="15" customHeight="1" x14ac:dyDescent="0.25">
      <c r="A37" s="200" t="s">
        <v>26</v>
      </c>
      <c r="B37" s="201"/>
      <c r="C37" s="201"/>
      <c r="D37" s="201"/>
      <c r="E37" s="201"/>
      <c r="F37" s="202"/>
    </row>
    <row r="38" spans="1:6" s="31" customFormat="1" ht="16.5" x14ac:dyDescent="0.25">
      <c r="A38" s="30"/>
      <c r="B38" s="30">
        <v>11001</v>
      </c>
      <c r="C38" s="32" t="s">
        <v>22</v>
      </c>
      <c r="D38" s="59">
        <f>D43</f>
        <v>-16653.5</v>
      </c>
      <c r="E38" s="59">
        <f>E43</f>
        <v>-16653.5</v>
      </c>
      <c r="F38" s="59">
        <f>F43</f>
        <v>-16653.5</v>
      </c>
    </row>
    <row r="39" spans="1:6" s="31" customFormat="1" ht="15" customHeight="1" x14ac:dyDescent="0.25">
      <c r="A39" s="30"/>
      <c r="B39" s="30"/>
      <c r="C39" s="30" t="s">
        <v>30</v>
      </c>
      <c r="D39" s="32"/>
      <c r="E39" s="32"/>
      <c r="F39" s="60"/>
    </row>
    <row r="40" spans="1:6" s="31" customFormat="1" ht="16.5" x14ac:dyDescent="0.25">
      <c r="A40" s="30"/>
      <c r="B40" s="30"/>
      <c r="C40" s="32" t="s">
        <v>23</v>
      </c>
      <c r="D40" s="32"/>
      <c r="E40" s="32"/>
      <c r="F40" s="60"/>
    </row>
    <row r="41" spans="1:6" s="31" customFormat="1" ht="66" x14ac:dyDescent="0.25">
      <c r="A41" s="30"/>
      <c r="B41" s="30"/>
      <c r="C41" s="30" t="s">
        <v>33</v>
      </c>
      <c r="D41" s="30"/>
      <c r="E41" s="30"/>
      <c r="F41" s="60"/>
    </row>
    <row r="42" spans="1:6" s="31" customFormat="1" ht="16.5" x14ac:dyDescent="0.25">
      <c r="A42" s="30"/>
      <c r="B42" s="30"/>
      <c r="C42" s="32" t="s">
        <v>27</v>
      </c>
      <c r="D42" s="32"/>
      <c r="E42" s="32"/>
      <c r="F42" s="60"/>
    </row>
    <row r="43" spans="1:6" s="31" customFormat="1" ht="16.5" x14ac:dyDescent="0.25">
      <c r="A43" s="30"/>
      <c r="B43" s="30"/>
      <c r="C43" s="30" t="s">
        <v>24</v>
      </c>
      <c r="D43" s="59">
        <v>-16653.5</v>
      </c>
      <c r="E43" s="59">
        <v>-16653.5</v>
      </c>
      <c r="F43" s="59">
        <v>-16653.5</v>
      </c>
    </row>
    <row r="44" spans="1:6" s="31" customFormat="1" ht="16.5" x14ac:dyDescent="0.25">
      <c r="A44" s="30"/>
      <c r="B44" s="30">
        <v>11001</v>
      </c>
      <c r="C44" s="32" t="s">
        <v>22</v>
      </c>
      <c r="D44" s="59">
        <f>D49</f>
        <v>16653.5</v>
      </c>
      <c r="E44" s="59">
        <f>E49</f>
        <v>16653.5</v>
      </c>
      <c r="F44" s="59">
        <f>F49</f>
        <v>16653.5</v>
      </c>
    </row>
    <row r="45" spans="1:6" s="31" customFormat="1" ht="15" customHeight="1" x14ac:dyDescent="0.25">
      <c r="A45" s="30"/>
      <c r="B45" s="30"/>
      <c r="C45" s="30" t="s">
        <v>30</v>
      </c>
      <c r="D45" s="32"/>
      <c r="E45" s="32"/>
      <c r="F45" s="60"/>
    </row>
    <row r="46" spans="1:6" s="31" customFormat="1" ht="16.5" x14ac:dyDescent="0.25">
      <c r="A46" s="30"/>
      <c r="B46" s="30"/>
      <c r="C46" s="32" t="s">
        <v>23</v>
      </c>
      <c r="D46" s="32"/>
      <c r="E46" s="32"/>
      <c r="F46" s="60"/>
    </row>
    <row r="47" spans="1:6" s="31" customFormat="1" ht="66" x14ac:dyDescent="0.25">
      <c r="A47" s="30"/>
      <c r="B47" s="30"/>
      <c r="C47" s="30" t="s">
        <v>33</v>
      </c>
      <c r="D47" s="30"/>
      <c r="E47" s="30"/>
      <c r="F47" s="60"/>
    </row>
    <row r="48" spans="1:6" s="31" customFormat="1" ht="16.5" x14ac:dyDescent="0.25">
      <c r="A48" s="30"/>
      <c r="B48" s="30"/>
      <c r="C48" s="32" t="s">
        <v>27</v>
      </c>
      <c r="D48" s="32"/>
      <c r="E48" s="32"/>
      <c r="F48" s="60"/>
    </row>
    <row r="49" spans="1:6" s="31" customFormat="1" ht="16.5" x14ac:dyDescent="0.25">
      <c r="A49" s="30"/>
      <c r="B49" s="30"/>
      <c r="C49" s="30" t="s">
        <v>24</v>
      </c>
      <c r="D49" s="59">
        <v>16653.5</v>
      </c>
      <c r="E49" s="59">
        <v>16653.5</v>
      </c>
      <c r="F49" s="59">
        <v>16653.5</v>
      </c>
    </row>
  </sheetData>
  <mergeCells count="10">
    <mergeCell ref="A1:F1"/>
    <mergeCell ref="A2:F2"/>
    <mergeCell ref="A3:F3"/>
    <mergeCell ref="A6:B6"/>
    <mergeCell ref="A37:F37"/>
    <mergeCell ref="C6:C7"/>
    <mergeCell ref="A23:F23"/>
    <mergeCell ref="A4:F4"/>
    <mergeCell ref="A16:F16"/>
    <mergeCell ref="D6:F6"/>
  </mergeCells>
  <printOptions horizontalCentered="1"/>
  <pageMargins left="0.15748031496062992" right="0.15748031496062992" top="0.27559055118110237" bottom="0.47244094488188981" header="0.15748031496062992" footer="0.19685039370078741"/>
  <pageSetup paperSize="9" scale="61" firstPageNumber="23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6" sqref="D16"/>
    </sheetView>
  </sheetViews>
  <sheetFormatPr defaultRowHeight="15" x14ac:dyDescent="0.25"/>
  <cols>
    <col min="1" max="1" width="9" customWidth="1"/>
    <col min="2" max="2" width="10.5703125" customWidth="1"/>
    <col min="3" max="3" width="48.5703125" customWidth="1"/>
    <col min="4" max="4" width="15.7109375" customWidth="1"/>
  </cols>
  <sheetData>
    <row r="1" spans="1:4" ht="15" customHeight="1" x14ac:dyDescent="0.25">
      <c r="A1" s="197" t="s">
        <v>2</v>
      </c>
      <c r="B1" s="197"/>
      <c r="C1" s="197"/>
      <c r="D1" s="197"/>
    </row>
    <row r="2" spans="1:4" ht="15" customHeight="1" x14ac:dyDescent="0.25">
      <c r="A2" s="197" t="s">
        <v>78</v>
      </c>
      <c r="B2" s="197"/>
      <c r="C2" s="197"/>
      <c r="D2" s="197"/>
    </row>
    <row r="3" spans="1:4" ht="15" customHeight="1" x14ac:dyDescent="0.25">
      <c r="A3" s="197" t="s">
        <v>0</v>
      </c>
      <c r="B3" s="197"/>
      <c r="C3" s="197"/>
      <c r="D3" s="197"/>
    </row>
    <row r="4" spans="1:4" x14ac:dyDescent="0.25">
      <c r="A4" s="216"/>
      <c r="B4" s="216"/>
      <c r="C4" s="216"/>
      <c r="D4" s="216"/>
    </row>
    <row r="5" spans="1:4" ht="72" customHeight="1" x14ac:dyDescent="0.25">
      <c r="A5" s="217" t="s">
        <v>82</v>
      </c>
      <c r="B5" s="217"/>
      <c r="C5" s="217"/>
      <c r="D5" s="217"/>
    </row>
    <row r="6" spans="1:4" ht="16.5" x14ac:dyDescent="0.25">
      <c r="A6" s="74"/>
      <c r="B6" s="74"/>
      <c r="C6" s="80"/>
      <c r="D6" s="82"/>
    </row>
    <row r="7" spans="1:4" ht="15" customHeight="1" x14ac:dyDescent="0.25">
      <c r="A7" s="210" t="s">
        <v>48</v>
      </c>
      <c r="B7" s="211"/>
      <c r="C7" s="212" t="s">
        <v>92</v>
      </c>
      <c r="D7" s="214" t="s">
        <v>88</v>
      </c>
    </row>
    <row r="8" spans="1:4" ht="70.5" x14ac:dyDescent="0.25">
      <c r="A8" s="75" t="s">
        <v>49</v>
      </c>
      <c r="B8" s="75" t="s">
        <v>50</v>
      </c>
      <c r="C8" s="213"/>
      <c r="D8" s="215"/>
    </row>
    <row r="9" spans="1:4" ht="17.25" x14ac:dyDescent="0.25">
      <c r="A9" s="76"/>
      <c r="B9" s="76"/>
      <c r="C9" s="81" t="s">
        <v>51</v>
      </c>
      <c r="D9" s="83">
        <f>D11</f>
        <v>0</v>
      </c>
    </row>
    <row r="10" spans="1:4" ht="17.25" x14ac:dyDescent="0.25">
      <c r="A10" s="76"/>
      <c r="B10" s="76"/>
      <c r="C10" s="81" t="s">
        <v>52</v>
      </c>
      <c r="D10" s="83"/>
    </row>
    <row r="11" spans="1:4" ht="17.25" x14ac:dyDescent="0.25">
      <c r="A11" s="77"/>
      <c r="B11" s="79"/>
      <c r="C11" s="79" t="s">
        <v>47</v>
      </c>
      <c r="D11" s="84">
        <v>0</v>
      </c>
    </row>
    <row r="12" spans="1:4" ht="17.25" x14ac:dyDescent="0.25">
      <c r="A12" s="77"/>
      <c r="B12" s="77"/>
      <c r="C12" s="77" t="s">
        <v>53</v>
      </c>
      <c r="D12" s="85"/>
    </row>
    <row r="13" spans="1:4" ht="38.25" x14ac:dyDescent="0.25">
      <c r="A13" s="121">
        <v>1087</v>
      </c>
      <c r="B13" s="121">
        <v>11001</v>
      </c>
      <c r="C13" s="122" t="s">
        <v>80</v>
      </c>
      <c r="D13" s="59">
        <v>-16653.5</v>
      </c>
    </row>
    <row r="14" spans="1:4" ht="38.25" x14ac:dyDescent="0.25">
      <c r="A14" s="78">
        <v>1087</v>
      </c>
      <c r="B14" s="78">
        <v>11001</v>
      </c>
      <c r="C14" s="72" t="s">
        <v>80</v>
      </c>
      <c r="D14" s="59">
        <v>16653.5</v>
      </c>
    </row>
    <row r="15" spans="1:4" x14ac:dyDescent="0.25">
      <c r="A15" s="88"/>
      <c r="B15" s="88"/>
      <c r="C15" s="88"/>
      <c r="D15" s="88"/>
    </row>
    <row r="16" spans="1:4" s="31" customFormat="1" ht="25.5" customHeight="1" x14ac:dyDescent="0.25">
      <c r="A16" s="93"/>
      <c r="B16" s="93"/>
      <c r="C16" s="94" t="s">
        <v>28</v>
      </c>
      <c r="D16" s="83">
        <v>0</v>
      </c>
    </row>
    <row r="17" spans="1:4" s="31" customFormat="1" ht="25.5" customHeight="1" x14ac:dyDescent="0.25">
      <c r="A17" s="92"/>
      <c r="B17" s="92"/>
      <c r="C17" s="77" t="s">
        <v>53</v>
      </c>
      <c r="D17" s="35"/>
    </row>
    <row r="18" spans="1:4" s="31" customFormat="1" ht="17.25" x14ac:dyDescent="0.25">
      <c r="A18" s="78" t="s">
        <v>29</v>
      </c>
      <c r="B18" s="78">
        <v>11001</v>
      </c>
      <c r="C18" s="72" t="s">
        <v>30</v>
      </c>
      <c r="D18" s="59">
        <v>-16653.5</v>
      </c>
    </row>
    <row r="19" spans="1:4" s="31" customFormat="1" ht="17.25" x14ac:dyDescent="0.25">
      <c r="A19" s="78" t="s">
        <v>29</v>
      </c>
      <c r="B19" s="78">
        <v>11001</v>
      </c>
      <c r="C19" s="72" t="s">
        <v>30</v>
      </c>
      <c r="D19" s="59">
        <v>16653.5</v>
      </c>
    </row>
  </sheetData>
  <mergeCells count="8">
    <mergeCell ref="A7:B7"/>
    <mergeCell ref="C7:C8"/>
    <mergeCell ref="D7:D8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activeCell="K11" sqref="K11"/>
    </sheetView>
  </sheetViews>
  <sheetFormatPr defaultColWidth="9.140625" defaultRowHeight="17.25" x14ac:dyDescent="0.25"/>
  <cols>
    <col min="1" max="3" width="9.140625" style="3" customWidth="1"/>
    <col min="4" max="4" width="11.28515625" style="3" customWidth="1"/>
    <col min="5" max="5" width="15.5703125" style="3" customWidth="1"/>
    <col min="6" max="6" width="76.140625" style="1" customWidth="1"/>
    <col min="7" max="7" width="16" style="1" hidden="1" customWidth="1"/>
    <col min="8" max="9" width="16" style="176" customWidth="1"/>
    <col min="10" max="10" width="15.28515625" style="1" customWidth="1"/>
    <col min="11" max="11" width="15" style="1" bestFit="1" customWidth="1"/>
    <col min="12" max="16384" width="9.140625" style="1"/>
  </cols>
  <sheetData>
    <row r="1" spans="1:10" ht="14.25" customHeight="1" x14ac:dyDescent="0.25">
      <c r="A1" s="226" t="s">
        <v>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" customHeight="1" x14ac:dyDescent="0.25">
      <c r="A2" s="226" t="s">
        <v>78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x14ac:dyDescent="0.25">
      <c r="A3" s="226" t="s">
        <v>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</row>
    <row r="5" spans="1:10" s="2" customFormat="1" ht="46.5" customHeight="1" x14ac:dyDescent="0.25">
      <c r="A5" s="228" t="s">
        <v>81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2" customFormat="1" ht="9" customHeight="1" x14ac:dyDescent="0.25">
      <c r="A6" s="12"/>
      <c r="B6" s="12"/>
      <c r="C6" s="12"/>
      <c r="D6" s="12"/>
      <c r="E6" s="12"/>
      <c r="F6" s="119"/>
      <c r="G6" s="119"/>
      <c r="H6" s="166"/>
      <c r="I6" s="166"/>
      <c r="J6" s="119"/>
    </row>
    <row r="7" spans="1:10" x14ac:dyDescent="0.3">
      <c r="A7" s="13"/>
      <c r="B7" s="13"/>
      <c r="C7" s="13"/>
      <c r="D7" s="13"/>
      <c r="E7" s="13"/>
      <c r="F7" s="120"/>
      <c r="G7" s="224" t="s">
        <v>12</v>
      </c>
      <c r="H7" s="225"/>
      <c r="I7" s="225"/>
      <c r="J7" s="224"/>
    </row>
    <row r="8" spans="1:10" ht="66.75" customHeight="1" x14ac:dyDescent="0.25">
      <c r="A8" s="229" t="s">
        <v>8</v>
      </c>
      <c r="B8" s="230"/>
      <c r="C8" s="231"/>
      <c r="D8" s="232" t="s">
        <v>54</v>
      </c>
      <c r="E8" s="232"/>
      <c r="F8" s="233" t="s">
        <v>93</v>
      </c>
      <c r="G8" s="218" t="s">
        <v>16</v>
      </c>
      <c r="H8" s="219"/>
      <c r="I8" s="219"/>
      <c r="J8" s="220"/>
    </row>
    <row r="9" spans="1:10" ht="35.25" customHeight="1" x14ac:dyDescent="0.25">
      <c r="A9" s="33" t="s">
        <v>9</v>
      </c>
      <c r="B9" s="33" t="s">
        <v>10</v>
      </c>
      <c r="C9" s="33" t="s">
        <v>11</v>
      </c>
      <c r="D9" s="87" t="s">
        <v>55</v>
      </c>
      <c r="E9" s="87" t="s">
        <v>56</v>
      </c>
      <c r="F9" s="234"/>
      <c r="G9" s="86" t="s">
        <v>3</v>
      </c>
      <c r="H9" s="196" t="s">
        <v>89</v>
      </c>
      <c r="I9" s="196" t="s">
        <v>90</v>
      </c>
      <c r="J9" s="196" t="s">
        <v>91</v>
      </c>
    </row>
    <row r="10" spans="1:10" x14ac:dyDescent="0.25">
      <c r="A10" s="14"/>
      <c r="B10" s="14"/>
      <c r="C10" s="14"/>
      <c r="D10" s="14"/>
      <c r="E10" s="14"/>
      <c r="F10" s="15" t="s">
        <v>7</v>
      </c>
      <c r="G10" s="16" t="e">
        <f>+G12+G43</f>
        <v>#REF!</v>
      </c>
      <c r="H10" s="83">
        <f>+H12</f>
        <v>0</v>
      </c>
      <c r="I10" s="83">
        <f>+I12</f>
        <v>0</v>
      </c>
      <c r="J10" s="83">
        <f>+J12</f>
        <v>0</v>
      </c>
    </row>
    <row r="11" spans="1:10" x14ac:dyDescent="0.25">
      <c r="A11" s="14"/>
      <c r="B11" s="14"/>
      <c r="C11" s="14"/>
      <c r="D11" s="14"/>
      <c r="E11" s="14"/>
      <c r="F11" s="11" t="s">
        <v>6</v>
      </c>
      <c r="G11" s="18"/>
      <c r="H11" s="167"/>
      <c r="I11" s="167"/>
      <c r="J11" s="18"/>
    </row>
    <row r="12" spans="1:10" ht="33" x14ac:dyDescent="0.25">
      <c r="A12" s="68" t="s">
        <v>46</v>
      </c>
      <c r="B12" s="14"/>
      <c r="C12" s="14"/>
      <c r="D12" s="14"/>
      <c r="E12" s="14"/>
      <c r="F12" s="177" t="s">
        <v>192</v>
      </c>
      <c r="G12" s="16" t="e">
        <f t="shared" ref="G12:J12" si="0">G14</f>
        <v>#REF!</v>
      </c>
      <c r="H12" s="83">
        <f t="shared" ref="H12:I12" si="1">H14</f>
        <v>0</v>
      </c>
      <c r="I12" s="83">
        <f t="shared" si="1"/>
        <v>0</v>
      </c>
      <c r="J12" s="83">
        <f t="shared" si="0"/>
        <v>0</v>
      </c>
    </row>
    <row r="13" spans="1:10" x14ac:dyDescent="0.25">
      <c r="A13" s="14"/>
      <c r="B13" s="14"/>
      <c r="C13" s="14"/>
      <c r="D13" s="14"/>
      <c r="E13" s="14"/>
      <c r="F13" s="178" t="s">
        <v>6</v>
      </c>
      <c r="G13" s="18"/>
      <c r="H13" s="167"/>
      <c r="I13" s="167"/>
      <c r="J13" s="18"/>
    </row>
    <row r="14" spans="1:10" x14ac:dyDescent="0.25">
      <c r="A14" s="14"/>
      <c r="B14" s="68" t="s">
        <v>45</v>
      </c>
      <c r="C14" s="14"/>
      <c r="D14" s="14"/>
      <c r="E14" s="14"/>
      <c r="F14" s="177" t="s">
        <v>149</v>
      </c>
      <c r="G14" s="16" t="e">
        <f t="shared" ref="G14:J14" si="2">G16</f>
        <v>#REF!</v>
      </c>
      <c r="H14" s="83">
        <f t="shared" ref="H14:I14" si="3">H16</f>
        <v>0</v>
      </c>
      <c r="I14" s="83">
        <f t="shared" si="3"/>
        <v>0</v>
      </c>
      <c r="J14" s="83">
        <f t="shared" si="2"/>
        <v>0</v>
      </c>
    </row>
    <row r="15" spans="1:10" x14ac:dyDescent="0.25">
      <c r="A15" s="14"/>
      <c r="B15" s="14"/>
      <c r="C15" s="14"/>
      <c r="D15" s="14"/>
      <c r="E15" s="14"/>
      <c r="F15" s="178" t="s">
        <v>6</v>
      </c>
      <c r="G15" s="18"/>
      <c r="H15" s="167"/>
      <c r="I15" s="167"/>
      <c r="J15" s="18"/>
    </row>
    <row r="16" spans="1:10" x14ac:dyDescent="0.25">
      <c r="A16" s="14"/>
      <c r="B16" s="14"/>
      <c r="C16" s="19" t="s">
        <v>13</v>
      </c>
      <c r="D16" s="14"/>
      <c r="E16" s="14"/>
      <c r="F16" s="177" t="s">
        <v>193</v>
      </c>
      <c r="G16" s="16" t="e">
        <f t="shared" ref="G16:J16" si="4">G18</f>
        <v>#REF!</v>
      </c>
      <c r="H16" s="83">
        <f t="shared" ref="H16:I16" si="5">H18</f>
        <v>0</v>
      </c>
      <c r="I16" s="83">
        <f t="shared" si="5"/>
        <v>0</v>
      </c>
      <c r="J16" s="83">
        <f t="shared" si="4"/>
        <v>0</v>
      </c>
    </row>
    <row r="17" spans="1:11" x14ac:dyDescent="0.25">
      <c r="A17" s="14"/>
      <c r="B17" s="14"/>
      <c r="C17" s="14"/>
      <c r="D17" s="14"/>
      <c r="E17" s="14"/>
      <c r="F17" s="11" t="s">
        <v>6</v>
      </c>
      <c r="G17" s="18"/>
      <c r="H17" s="167"/>
      <c r="I17" s="167"/>
      <c r="J17" s="18"/>
    </row>
    <row r="18" spans="1:11" ht="42.75" customHeight="1" x14ac:dyDescent="0.25">
      <c r="A18" s="221"/>
      <c r="B18" s="222"/>
      <c r="C18" s="222"/>
      <c r="D18" s="222"/>
      <c r="E18" s="223"/>
      <c r="F18" s="69" t="s">
        <v>47</v>
      </c>
      <c r="G18" s="16" t="e">
        <f t="shared" ref="G18:J18" si="6">G20</f>
        <v>#REF!</v>
      </c>
      <c r="H18" s="83">
        <f t="shared" ref="H18:I18" si="7">H20</f>
        <v>0</v>
      </c>
      <c r="I18" s="83">
        <f t="shared" si="7"/>
        <v>0</v>
      </c>
      <c r="J18" s="83">
        <f t="shared" si="6"/>
        <v>0</v>
      </c>
    </row>
    <row r="19" spans="1:11" x14ac:dyDescent="0.25">
      <c r="A19" s="14"/>
      <c r="B19" s="14"/>
      <c r="C19" s="14"/>
      <c r="D19" s="14"/>
      <c r="E19" s="14"/>
      <c r="F19" s="11" t="s">
        <v>6</v>
      </c>
      <c r="G19" s="18"/>
      <c r="H19" s="167"/>
      <c r="I19" s="167"/>
      <c r="J19" s="18"/>
    </row>
    <row r="20" spans="1:11" s="2" customFormat="1" ht="33.75" customHeight="1" x14ac:dyDescent="0.25">
      <c r="A20" s="20"/>
      <c r="B20" s="20"/>
      <c r="C20" s="20"/>
      <c r="D20" s="71">
        <v>1087</v>
      </c>
      <c r="E20" s="63"/>
      <c r="F20" s="73" t="s">
        <v>42</v>
      </c>
      <c r="G20" s="21" t="e">
        <f>+G35+#REF!</f>
        <v>#REF!</v>
      </c>
      <c r="H20" s="83">
        <v>0</v>
      </c>
      <c r="I20" s="83">
        <v>0</v>
      </c>
      <c r="J20" s="83">
        <v>0</v>
      </c>
    </row>
    <row r="21" spans="1:11" s="2" customFormat="1" x14ac:dyDescent="0.25">
      <c r="A21" s="20"/>
      <c r="B21" s="20"/>
      <c r="C21" s="20"/>
      <c r="D21" s="20"/>
      <c r="E21" s="20"/>
      <c r="F21" s="11" t="s">
        <v>6</v>
      </c>
      <c r="G21" s="21"/>
      <c r="H21" s="168"/>
      <c r="I21" s="168"/>
      <c r="J21" s="21"/>
    </row>
    <row r="22" spans="1:11" s="2" customFormat="1" ht="28.5" customHeight="1" x14ac:dyDescent="0.25">
      <c r="A22" s="129"/>
      <c r="B22" s="129"/>
      <c r="C22" s="129"/>
      <c r="D22" s="129"/>
      <c r="E22" s="130">
        <v>11001</v>
      </c>
      <c r="F22" s="122" t="s">
        <v>80</v>
      </c>
      <c r="G22" s="98">
        <f>+G24</f>
        <v>0</v>
      </c>
      <c r="H22" s="168">
        <f>+H24</f>
        <v>-16653.5</v>
      </c>
      <c r="I22" s="168">
        <f>+I24</f>
        <v>-16653.5</v>
      </c>
      <c r="J22" s="138">
        <f>+J24</f>
        <v>-16653.5</v>
      </c>
    </row>
    <row r="23" spans="1:11" x14ac:dyDescent="0.25">
      <c r="A23" s="131"/>
      <c r="B23" s="131"/>
      <c r="C23" s="131"/>
      <c r="D23" s="131"/>
      <c r="E23" s="131"/>
      <c r="F23" s="132" t="s">
        <v>14</v>
      </c>
      <c r="G23" s="99"/>
      <c r="H23" s="169"/>
      <c r="I23" s="169"/>
      <c r="J23" s="139"/>
    </row>
    <row r="24" spans="1:11" s="9" customFormat="1" ht="26.25" customHeight="1" x14ac:dyDescent="0.25">
      <c r="A24" s="133"/>
      <c r="B24" s="133"/>
      <c r="C24" s="133"/>
      <c r="D24" s="133"/>
      <c r="E24" s="133"/>
      <c r="F24" s="134" t="s">
        <v>41</v>
      </c>
      <c r="G24" s="100">
        <f>+G26</f>
        <v>0</v>
      </c>
      <c r="H24" s="165">
        <f>+H26</f>
        <v>-16653.5</v>
      </c>
      <c r="I24" s="165">
        <f>+I26</f>
        <v>-16653.5</v>
      </c>
      <c r="J24" s="140">
        <f>+J26</f>
        <v>-16653.5</v>
      </c>
    </row>
    <row r="25" spans="1:11" ht="27" x14ac:dyDescent="0.25">
      <c r="A25" s="131"/>
      <c r="B25" s="131"/>
      <c r="C25" s="131"/>
      <c r="D25" s="131"/>
      <c r="E25" s="131"/>
      <c r="F25" s="132" t="s">
        <v>38</v>
      </c>
      <c r="G25" s="99"/>
      <c r="H25" s="169"/>
      <c r="I25" s="169"/>
      <c r="J25" s="139"/>
    </row>
    <row r="26" spans="1:11" x14ac:dyDescent="0.25">
      <c r="A26" s="131"/>
      <c r="B26" s="131"/>
      <c r="C26" s="131"/>
      <c r="D26" s="131"/>
      <c r="E26" s="131"/>
      <c r="F26" s="135" t="s">
        <v>7</v>
      </c>
      <c r="G26" s="99">
        <f t="shared" ref="G26:J27" si="8">+G27</f>
        <v>0</v>
      </c>
      <c r="H26" s="165">
        <f t="shared" si="8"/>
        <v>-16653.5</v>
      </c>
      <c r="I26" s="165">
        <f t="shared" si="8"/>
        <v>-16653.5</v>
      </c>
      <c r="J26" s="140">
        <f t="shared" si="8"/>
        <v>-16653.5</v>
      </c>
      <c r="K26" s="95"/>
    </row>
    <row r="27" spans="1:11" x14ac:dyDescent="0.25">
      <c r="A27" s="131"/>
      <c r="B27" s="131"/>
      <c r="C27" s="131"/>
      <c r="D27" s="131"/>
      <c r="E27" s="131"/>
      <c r="F27" s="136" t="s">
        <v>17</v>
      </c>
      <c r="G27" s="99">
        <f t="shared" si="8"/>
        <v>0</v>
      </c>
      <c r="H27" s="165">
        <f t="shared" si="8"/>
        <v>-16653.5</v>
      </c>
      <c r="I27" s="165">
        <f t="shared" si="8"/>
        <v>-16653.5</v>
      </c>
      <c r="J27" s="140">
        <f t="shared" si="8"/>
        <v>-16653.5</v>
      </c>
      <c r="K27" s="96"/>
    </row>
    <row r="28" spans="1:11" x14ac:dyDescent="0.25">
      <c r="A28" s="131"/>
      <c r="B28" s="131"/>
      <c r="C28" s="131"/>
      <c r="D28" s="131"/>
      <c r="E28" s="131"/>
      <c r="F28" s="193" t="s">
        <v>198</v>
      </c>
      <c r="G28" s="99"/>
      <c r="H28" s="165">
        <f>H29+H31</f>
        <v>-16653.5</v>
      </c>
      <c r="I28" s="165">
        <f t="shared" ref="I28:J28" si="9">I29+I31</f>
        <v>-16653.5</v>
      </c>
      <c r="J28" s="165">
        <f t="shared" si="9"/>
        <v>-16653.5</v>
      </c>
      <c r="K28" s="96"/>
    </row>
    <row r="29" spans="1:11" x14ac:dyDescent="0.25">
      <c r="A29" s="192"/>
      <c r="B29" s="192"/>
      <c r="C29" s="192"/>
      <c r="D29" s="192"/>
      <c r="E29" s="192"/>
      <c r="F29" s="193" t="s">
        <v>199</v>
      </c>
      <c r="G29" s="194"/>
      <c r="H29" s="195">
        <f>H30</f>
        <v>-1350</v>
      </c>
      <c r="I29" s="195">
        <f t="shared" ref="I29:J29" si="10">I30</f>
        <v>-1350</v>
      </c>
      <c r="J29" s="195">
        <f t="shared" si="10"/>
        <v>-1350</v>
      </c>
      <c r="K29" s="96"/>
    </row>
    <row r="30" spans="1:11" x14ac:dyDescent="0.25">
      <c r="A30" s="192"/>
      <c r="B30" s="192"/>
      <c r="C30" s="192"/>
      <c r="D30" s="192"/>
      <c r="E30" s="192"/>
      <c r="F30" s="193" t="s">
        <v>200</v>
      </c>
      <c r="G30" s="194"/>
      <c r="H30" s="195">
        <v>-1350</v>
      </c>
      <c r="I30" s="195">
        <v>-1350</v>
      </c>
      <c r="J30" s="195">
        <v>-1350</v>
      </c>
      <c r="K30" s="96"/>
    </row>
    <row r="31" spans="1:11" x14ac:dyDescent="0.25">
      <c r="A31" s="192"/>
      <c r="B31" s="192"/>
      <c r="C31" s="192"/>
      <c r="D31" s="192"/>
      <c r="E31" s="192"/>
      <c r="F31" s="193" t="s">
        <v>201</v>
      </c>
      <c r="G31" s="194"/>
      <c r="H31" s="195">
        <f>H32+H33+H34</f>
        <v>-15303.5</v>
      </c>
      <c r="I31" s="195">
        <f t="shared" ref="I31:J31" si="11">I32+I33+I34</f>
        <v>-15303.5</v>
      </c>
      <c r="J31" s="195">
        <f t="shared" si="11"/>
        <v>-15303.5</v>
      </c>
      <c r="K31" s="96"/>
    </row>
    <row r="32" spans="1:11" x14ac:dyDescent="0.25">
      <c r="A32" s="192"/>
      <c r="B32" s="192"/>
      <c r="C32" s="192"/>
      <c r="D32" s="192"/>
      <c r="E32" s="192"/>
      <c r="F32" s="193" t="s">
        <v>202</v>
      </c>
      <c r="G32" s="194"/>
      <c r="H32" s="195">
        <v>-1463.3</v>
      </c>
      <c r="I32" s="195">
        <v>-1463.3</v>
      </c>
      <c r="J32" s="195">
        <v>-1463.3</v>
      </c>
      <c r="K32" s="96"/>
    </row>
    <row r="33" spans="1:11" x14ac:dyDescent="0.25">
      <c r="A33" s="192"/>
      <c r="B33" s="192"/>
      <c r="C33" s="192"/>
      <c r="D33" s="192"/>
      <c r="E33" s="192"/>
      <c r="F33" s="193" t="s">
        <v>203</v>
      </c>
      <c r="G33" s="194"/>
      <c r="H33" s="195">
        <v>-13334</v>
      </c>
      <c r="I33" s="195">
        <v>-13334</v>
      </c>
      <c r="J33" s="195">
        <v>-13334</v>
      </c>
      <c r="K33" s="96"/>
    </row>
    <row r="34" spans="1:11" x14ac:dyDescent="0.25">
      <c r="A34" s="131"/>
      <c r="B34" s="131"/>
      <c r="C34" s="131"/>
      <c r="D34" s="131"/>
      <c r="E34" s="131"/>
      <c r="F34" s="193" t="s">
        <v>204</v>
      </c>
      <c r="G34" s="101"/>
      <c r="H34" s="195">
        <v>-506.2</v>
      </c>
      <c r="I34" s="195">
        <v>-506.2</v>
      </c>
      <c r="J34" s="195">
        <v>-506.2</v>
      </c>
      <c r="K34" s="96"/>
    </row>
    <row r="35" spans="1:11" s="2" customFormat="1" ht="28.5" customHeight="1" x14ac:dyDescent="0.25">
      <c r="A35" s="20"/>
      <c r="B35" s="20"/>
      <c r="C35" s="20"/>
      <c r="D35" s="20"/>
      <c r="E35" s="71">
        <v>11001</v>
      </c>
      <c r="F35" s="72" t="s">
        <v>80</v>
      </c>
      <c r="G35" s="21">
        <f>+G37</f>
        <v>0</v>
      </c>
      <c r="H35" s="168">
        <f>+H37</f>
        <v>16653.5</v>
      </c>
      <c r="I35" s="168">
        <f>+I37</f>
        <v>16653.5</v>
      </c>
      <c r="J35" s="21">
        <f>+J37</f>
        <v>16653.5</v>
      </c>
      <c r="K35" s="97"/>
    </row>
    <row r="36" spans="1:11" x14ac:dyDescent="0.25">
      <c r="A36" s="14"/>
      <c r="B36" s="14"/>
      <c r="C36" s="14"/>
      <c r="D36" s="14"/>
      <c r="E36" s="14"/>
      <c r="F36" s="11" t="s">
        <v>14</v>
      </c>
      <c r="G36" s="22"/>
      <c r="H36" s="169"/>
      <c r="I36" s="169"/>
      <c r="J36" s="22"/>
    </row>
    <row r="37" spans="1:11" s="9" customFormat="1" ht="26.25" customHeight="1" x14ac:dyDescent="0.25">
      <c r="A37" s="23"/>
      <c r="B37" s="23"/>
      <c r="C37" s="23"/>
      <c r="D37" s="23"/>
      <c r="E37" s="23"/>
      <c r="F37" s="70" t="s">
        <v>41</v>
      </c>
      <c r="G37" s="24">
        <f>+G39</f>
        <v>0</v>
      </c>
      <c r="H37" s="165">
        <f>+H39</f>
        <v>16653.5</v>
      </c>
      <c r="I37" s="165">
        <f>+I39</f>
        <v>16653.5</v>
      </c>
      <c r="J37" s="24">
        <f>+J39</f>
        <v>16653.5</v>
      </c>
    </row>
    <row r="38" spans="1:11" ht="27" x14ac:dyDescent="0.25">
      <c r="A38" s="14"/>
      <c r="B38" s="14"/>
      <c r="C38" s="14"/>
      <c r="D38" s="14"/>
      <c r="E38" s="14"/>
      <c r="F38" s="11" t="s">
        <v>38</v>
      </c>
      <c r="G38" s="22"/>
      <c r="H38" s="169"/>
      <c r="I38" s="169"/>
      <c r="J38" s="22"/>
    </row>
    <row r="39" spans="1:11" x14ac:dyDescent="0.25">
      <c r="A39" s="14"/>
      <c r="B39" s="14"/>
      <c r="C39" s="14"/>
      <c r="D39" s="14"/>
      <c r="E39" s="14"/>
      <c r="F39" s="17" t="s">
        <v>7</v>
      </c>
      <c r="G39" s="22">
        <f t="shared" ref="G39:J40" si="12">+G40</f>
        <v>0</v>
      </c>
      <c r="H39" s="165">
        <f t="shared" si="12"/>
        <v>16653.5</v>
      </c>
      <c r="I39" s="165">
        <f t="shared" si="12"/>
        <v>16653.5</v>
      </c>
      <c r="J39" s="24">
        <f t="shared" si="12"/>
        <v>16653.5</v>
      </c>
    </row>
    <row r="40" spans="1:11" x14ac:dyDescent="0.25">
      <c r="A40" s="14"/>
      <c r="B40" s="14"/>
      <c r="C40" s="14"/>
      <c r="D40" s="14"/>
      <c r="E40" s="14"/>
      <c r="F40" s="18" t="s">
        <v>17</v>
      </c>
      <c r="G40" s="22">
        <f t="shared" si="12"/>
        <v>0</v>
      </c>
      <c r="H40" s="165">
        <f t="shared" si="12"/>
        <v>16653.5</v>
      </c>
      <c r="I40" s="165">
        <f t="shared" si="12"/>
        <v>16653.5</v>
      </c>
      <c r="J40" s="24">
        <f t="shared" si="12"/>
        <v>16653.5</v>
      </c>
    </row>
    <row r="41" spans="1:11" x14ac:dyDescent="0.25">
      <c r="A41" s="14"/>
      <c r="B41" s="14"/>
      <c r="C41" s="14"/>
      <c r="D41" s="14"/>
      <c r="E41" s="14"/>
      <c r="F41" s="102" t="s">
        <v>194</v>
      </c>
      <c r="G41" s="22"/>
      <c r="H41" s="165">
        <f>+H42</f>
        <v>16653.5</v>
      </c>
      <c r="I41" s="165">
        <f>+I42</f>
        <v>16653.5</v>
      </c>
      <c r="J41" s="24">
        <f>+J42</f>
        <v>16653.5</v>
      </c>
    </row>
    <row r="42" spans="1:11" x14ac:dyDescent="0.25">
      <c r="A42" s="14"/>
      <c r="B42" s="14"/>
      <c r="C42" s="14"/>
      <c r="D42" s="14"/>
      <c r="E42" s="14"/>
      <c r="F42" s="102" t="s">
        <v>195</v>
      </c>
      <c r="G42" s="64"/>
      <c r="H42" s="170">
        <v>16653.5</v>
      </c>
      <c r="I42" s="170">
        <v>16653.5</v>
      </c>
      <c r="J42" s="170">
        <v>16653.5</v>
      </c>
    </row>
    <row r="43" spans="1:11" s="43" customFormat="1" x14ac:dyDescent="0.25">
      <c r="A43" s="39" t="s">
        <v>34</v>
      </c>
      <c r="B43" s="40"/>
      <c r="C43" s="40"/>
      <c r="D43" s="40"/>
      <c r="E43" s="40"/>
      <c r="F43" s="41" t="s">
        <v>35</v>
      </c>
      <c r="G43" s="42" t="e">
        <f t="shared" ref="G43:J43" si="13">G45</f>
        <v>#REF!</v>
      </c>
      <c r="H43" s="83">
        <f t="shared" ref="H43:I43" si="14">H45</f>
        <v>0</v>
      </c>
      <c r="I43" s="83">
        <f t="shared" si="14"/>
        <v>0</v>
      </c>
      <c r="J43" s="83">
        <f t="shared" si="13"/>
        <v>0</v>
      </c>
    </row>
    <row r="44" spans="1:11" s="43" customFormat="1" ht="16.5" x14ac:dyDescent="0.25">
      <c r="A44" s="40"/>
      <c r="B44" s="40"/>
      <c r="C44" s="40"/>
      <c r="D44" s="40"/>
      <c r="E44" s="40"/>
      <c r="F44" s="32" t="s">
        <v>6</v>
      </c>
      <c r="G44" s="44"/>
      <c r="H44" s="171"/>
      <c r="I44" s="171"/>
      <c r="J44" s="44"/>
    </row>
    <row r="45" spans="1:11" s="43" customFormat="1" x14ac:dyDescent="0.25">
      <c r="A45" s="40"/>
      <c r="B45" s="39" t="s">
        <v>13</v>
      </c>
      <c r="C45" s="40"/>
      <c r="D45" s="40"/>
      <c r="E45" s="40"/>
      <c r="F45" s="41" t="s">
        <v>36</v>
      </c>
      <c r="G45" s="42" t="e">
        <f t="shared" ref="G45:J45" si="15">G47</f>
        <v>#REF!</v>
      </c>
      <c r="H45" s="83">
        <f t="shared" ref="H45:I45" si="16">H47</f>
        <v>0</v>
      </c>
      <c r="I45" s="83">
        <f t="shared" si="16"/>
        <v>0</v>
      </c>
      <c r="J45" s="83">
        <f t="shared" si="15"/>
        <v>0</v>
      </c>
    </row>
    <row r="46" spans="1:11" s="43" customFormat="1" ht="16.5" x14ac:dyDescent="0.25">
      <c r="A46" s="40"/>
      <c r="B46" s="40"/>
      <c r="C46" s="40"/>
      <c r="D46" s="40"/>
      <c r="E46" s="40"/>
      <c r="F46" s="32" t="s">
        <v>6</v>
      </c>
      <c r="G46" s="44"/>
      <c r="H46" s="171"/>
      <c r="I46" s="171"/>
      <c r="J46" s="44"/>
    </row>
    <row r="47" spans="1:11" s="43" customFormat="1" x14ac:dyDescent="0.25">
      <c r="A47" s="40"/>
      <c r="B47" s="40"/>
      <c r="C47" s="39" t="s">
        <v>13</v>
      </c>
      <c r="D47" s="40"/>
      <c r="E47" s="40"/>
      <c r="F47" s="41" t="s">
        <v>30</v>
      </c>
      <c r="G47" s="42" t="e">
        <f>+G49</f>
        <v>#REF!</v>
      </c>
      <c r="H47" s="83">
        <f>+H49</f>
        <v>0</v>
      </c>
      <c r="I47" s="83">
        <f>+I49</f>
        <v>0</v>
      </c>
      <c r="J47" s="83">
        <f>+J49</f>
        <v>0</v>
      </c>
    </row>
    <row r="48" spans="1:11" s="43" customFormat="1" x14ac:dyDescent="0.25">
      <c r="A48" s="40"/>
      <c r="B48" s="40"/>
      <c r="C48" s="40"/>
      <c r="D48" s="40"/>
      <c r="E48" s="40"/>
      <c r="F48" s="32" t="s">
        <v>6</v>
      </c>
      <c r="G48" s="44"/>
      <c r="H48" s="83"/>
      <c r="I48" s="83"/>
      <c r="J48" s="83"/>
    </row>
    <row r="49" spans="1:10" s="43" customFormat="1" x14ac:dyDescent="0.25">
      <c r="A49" s="40"/>
      <c r="B49" s="40"/>
      <c r="C49" s="40"/>
      <c r="D49" s="45" t="s">
        <v>29</v>
      </c>
      <c r="E49" s="40"/>
      <c r="F49" s="46" t="s">
        <v>30</v>
      </c>
      <c r="G49" s="47" t="e">
        <f>#REF!</f>
        <v>#REF!</v>
      </c>
      <c r="H49" s="83">
        <v>0</v>
      </c>
      <c r="I49" s="83">
        <v>0</v>
      </c>
      <c r="J49" s="83">
        <v>0</v>
      </c>
    </row>
    <row r="50" spans="1:10" s="43" customFormat="1" ht="16.5" x14ac:dyDescent="0.25">
      <c r="A50" s="48"/>
      <c r="B50" s="48"/>
      <c r="C50" s="48"/>
      <c r="D50" s="40"/>
      <c r="E50" s="40"/>
      <c r="F50" s="32" t="s">
        <v>6</v>
      </c>
      <c r="G50" s="49"/>
      <c r="H50" s="173"/>
      <c r="I50" s="173"/>
      <c r="J50" s="49"/>
    </row>
    <row r="51" spans="1:10" s="43" customFormat="1" ht="16.5" x14ac:dyDescent="0.25">
      <c r="A51" s="40"/>
      <c r="B51" s="40"/>
      <c r="C51" s="40"/>
      <c r="D51" s="45"/>
      <c r="E51" s="45" t="s">
        <v>37</v>
      </c>
      <c r="F51" s="46" t="s">
        <v>30</v>
      </c>
      <c r="G51" s="47">
        <f t="shared" ref="G51:J51" si="17">G53</f>
        <v>0</v>
      </c>
      <c r="H51" s="172">
        <f t="shared" ref="H51:I51" si="18">H53</f>
        <v>-16653.5</v>
      </c>
      <c r="I51" s="172">
        <f t="shared" si="18"/>
        <v>-16653.5</v>
      </c>
      <c r="J51" s="47">
        <f t="shared" si="17"/>
        <v>-16653.5</v>
      </c>
    </row>
    <row r="52" spans="1:10" s="43" customFormat="1" ht="16.5" x14ac:dyDescent="0.25">
      <c r="A52" s="40"/>
      <c r="B52" s="40"/>
      <c r="C52" s="40"/>
      <c r="D52" s="40"/>
      <c r="E52" s="40"/>
      <c r="F52" s="32" t="s">
        <v>14</v>
      </c>
      <c r="G52" s="47"/>
      <c r="H52" s="172"/>
      <c r="I52" s="172"/>
      <c r="J52" s="47"/>
    </row>
    <row r="53" spans="1:10" s="52" customFormat="1" ht="16.5" x14ac:dyDescent="0.25">
      <c r="A53" s="50"/>
      <c r="B53" s="50"/>
      <c r="C53" s="50"/>
      <c r="D53" s="40"/>
      <c r="E53" s="40"/>
      <c r="F53" s="46" t="s">
        <v>28</v>
      </c>
      <c r="G53" s="51">
        <f t="shared" ref="G53:J53" si="19">G55</f>
        <v>0</v>
      </c>
      <c r="H53" s="174">
        <f t="shared" ref="H53:I53" si="20">H55</f>
        <v>-16653.5</v>
      </c>
      <c r="I53" s="174">
        <f t="shared" si="20"/>
        <v>-16653.5</v>
      </c>
      <c r="J53" s="51">
        <f t="shared" si="19"/>
        <v>-16653.5</v>
      </c>
    </row>
    <row r="54" spans="1:10" s="57" customFormat="1" ht="16.5" x14ac:dyDescent="0.25">
      <c r="A54" s="53"/>
      <c r="B54" s="54"/>
      <c r="C54" s="55"/>
      <c r="D54" s="45"/>
      <c r="E54" s="45"/>
      <c r="F54" s="32" t="s">
        <v>38</v>
      </c>
      <c r="G54" s="56"/>
      <c r="H54" s="175"/>
      <c r="I54" s="175"/>
      <c r="J54" s="56"/>
    </row>
    <row r="55" spans="1:10" s="57" customFormat="1" ht="16.5" x14ac:dyDescent="0.25">
      <c r="A55" s="53"/>
      <c r="B55" s="54"/>
      <c r="C55" s="55"/>
      <c r="D55" s="45"/>
      <c r="E55" s="45"/>
      <c r="F55" s="58" t="s">
        <v>39</v>
      </c>
      <c r="G55" s="56"/>
      <c r="H55" s="170">
        <v>-16653.5</v>
      </c>
      <c r="I55" s="170">
        <v>-16653.5</v>
      </c>
      <c r="J55" s="170">
        <v>-16653.5</v>
      </c>
    </row>
    <row r="56" spans="1:10" s="43" customFormat="1" ht="16.5" x14ac:dyDescent="0.25">
      <c r="A56" s="40"/>
      <c r="B56" s="40"/>
      <c r="C56" s="40"/>
      <c r="D56" s="45"/>
      <c r="E56" s="45" t="s">
        <v>37</v>
      </c>
      <c r="F56" s="46" t="s">
        <v>30</v>
      </c>
      <c r="G56" s="47">
        <f t="shared" ref="G56:J56" si="21">G58</f>
        <v>0</v>
      </c>
      <c r="H56" s="172">
        <f t="shared" si="21"/>
        <v>16653.5</v>
      </c>
      <c r="I56" s="172">
        <f t="shared" si="21"/>
        <v>16653.5</v>
      </c>
      <c r="J56" s="47">
        <f t="shared" si="21"/>
        <v>16653.5</v>
      </c>
    </row>
    <row r="57" spans="1:10" s="43" customFormat="1" ht="16.5" x14ac:dyDescent="0.25">
      <c r="A57" s="40"/>
      <c r="B57" s="40"/>
      <c r="C57" s="40"/>
      <c r="D57" s="40"/>
      <c r="E57" s="40"/>
      <c r="F57" s="32" t="s">
        <v>14</v>
      </c>
      <c r="G57" s="47"/>
      <c r="H57" s="172"/>
      <c r="I57" s="172"/>
      <c r="J57" s="47"/>
    </row>
    <row r="58" spans="1:10" s="52" customFormat="1" ht="16.5" x14ac:dyDescent="0.25">
      <c r="A58" s="50"/>
      <c r="B58" s="50"/>
      <c r="C58" s="50"/>
      <c r="D58" s="40"/>
      <c r="E58" s="40"/>
      <c r="F58" s="46" t="s">
        <v>28</v>
      </c>
      <c r="G58" s="51">
        <f t="shared" ref="G58:J58" si="22">G60</f>
        <v>0</v>
      </c>
      <c r="H58" s="174">
        <f t="shared" si="22"/>
        <v>16653.5</v>
      </c>
      <c r="I58" s="174">
        <f t="shared" si="22"/>
        <v>16653.5</v>
      </c>
      <c r="J58" s="51">
        <f t="shared" si="22"/>
        <v>16653.5</v>
      </c>
    </row>
    <row r="59" spans="1:10" s="57" customFormat="1" ht="16.5" x14ac:dyDescent="0.25">
      <c r="A59" s="53"/>
      <c r="B59" s="54"/>
      <c r="C59" s="55"/>
      <c r="D59" s="45"/>
      <c r="E59" s="45"/>
      <c r="F59" s="32" t="s">
        <v>38</v>
      </c>
      <c r="G59" s="56"/>
      <c r="H59" s="175"/>
      <c r="I59" s="175"/>
      <c r="J59" s="56"/>
    </row>
    <row r="60" spans="1:10" s="57" customFormat="1" ht="16.5" x14ac:dyDescent="0.25">
      <c r="A60" s="53"/>
      <c r="B60" s="54"/>
      <c r="C60" s="55"/>
      <c r="D60" s="45"/>
      <c r="E60" s="45"/>
      <c r="F60" s="58" t="s">
        <v>39</v>
      </c>
      <c r="G60" s="56"/>
      <c r="H60" s="170">
        <v>16653.5</v>
      </c>
      <c r="I60" s="170">
        <v>16653.5</v>
      </c>
      <c r="J60" s="170">
        <v>16653.5</v>
      </c>
    </row>
  </sheetData>
  <mergeCells count="11">
    <mergeCell ref="G8:J8"/>
    <mergeCell ref="A18:E18"/>
    <mergeCell ref="G7:J7"/>
    <mergeCell ref="A1:J1"/>
    <mergeCell ref="A2:J2"/>
    <mergeCell ref="A4:J4"/>
    <mergeCell ref="A5:J5"/>
    <mergeCell ref="A3:J3"/>
    <mergeCell ref="A8:C8"/>
    <mergeCell ref="D8:E8"/>
    <mergeCell ref="F8:F9"/>
  </mergeCells>
  <pageMargins left="0.2" right="0.2" top="0.33" bottom="0.37" header="0.17" footer="0.17"/>
  <pageSetup paperSize="9" scale="84" orientation="landscape" r:id="rId1"/>
  <ignoredErrors>
    <ignoredError sqref="A43:E55 A13:E13 B12:E12 A15:E19 A14 C14:E14 A21:E21 A20:C20 E20 A36:E41 A35:D35 A42:E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4" zoomScale="90" zoomScaleNormal="90" workbookViewId="0">
      <selection activeCell="C16" sqref="C16"/>
    </sheetView>
  </sheetViews>
  <sheetFormatPr defaultRowHeight="15" x14ac:dyDescent="0.25"/>
  <cols>
    <col min="1" max="1" width="28.7109375" style="141" customWidth="1"/>
    <col min="2" max="2" width="48.28515625" style="141" customWidth="1"/>
    <col min="3" max="3" width="23.140625" style="153" customWidth="1"/>
    <col min="4" max="4" width="25.42578125" style="153" customWidth="1"/>
    <col min="5" max="5" width="22.140625" style="141" customWidth="1"/>
  </cols>
  <sheetData>
    <row r="1" spans="1:9" x14ac:dyDescent="0.25">
      <c r="A1" s="247" t="s">
        <v>196</v>
      </c>
      <c r="B1" s="247"/>
      <c r="C1" s="247"/>
      <c r="D1" s="247"/>
      <c r="E1" s="247"/>
      <c r="F1" s="89"/>
      <c r="G1" s="89"/>
      <c r="H1" s="89"/>
      <c r="I1" s="89"/>
    </row>
    <row r="2" spans="1:9" ht="15" customHeight="1" x14ac:dyDescent="0.25">
      <c r="A2" s="247" t="s">
        <v>85</v>
      </c>
      <c r="B2" s="247"/>
      <c r="C2" s="247"/>
      <c r="D2" s="247"/>
      <c r="E2" s="247"/>
      <c r="F2" s="89"/>
      <c r="G2" s="89"/>
      <c r="H2" s="89"/>
      <c r="I2" s="89"/>
    </row>
    <row r="3" spans="1:9" ht="15" customHeight="1" x14ac:dyDescent="0.25">
      <c r="A3" s="247" t="s">
        <v>0</v>
      </c>
      <c r="B3" s="247"/>
      <c r="C3" s="247"/>
      <c r="D3" s="247"/>
      <c r="E3" s="247"/>
      <c r="F3" s="89"/>
      <c r="G3" s="89"/>
      <c r="H3" s="89"/>
      <c r="I3" s="89"/>
    </row>
    <row r="5" spans="1:9" ht="48" customHeight="1" x14ac:dyDescent="0.25">
      <c r="A5" s="245" t="s">
        <v>197</v>
      </c>
      <c r="B5" s="246"/>
      <c r="C5" s="246"/>
      <c r="D5" s="246"/>
      <c r="E5" s="246"/>
    </row>
    <row r="6" spans="1:9" ht="23.25" customHeight="1" x14ac:dyDescent="0.25"/>
    <row r="7" spans="1:9" x14ac:dyDescent="0.25">
      <c r="B7" s="142" t="s">
        <v>41</v>
      </c>
      <c r="C7" s="154"/>
      <c r="D7" s="154"/>
    </row>
    <row r="9" spans="1:9" x14ac:dyDescent="0.25">
      <c r="A9" s="248" t="s">
        <v>58</v>
      </c>
      <c r="B9" s="248"/>
      <c r="C9" s="248"/>
      <c r="D9" s="248"/>
      <c r="E9" s="248"/>
    </row>
    <row r="10" spans="1:9" x14ac:dyDescent="0.25">
      <c r="A10" s="143"/>
      <c r="B10" s="143"/>
      <c r="C10" s="155"/>
      <c r="D10" s="155"/>
      <c r="E10" s="150"/>
    </row>
    <row r="11" spans="1:9" x14ac:dyDescent="0.25">
      <c r="A11" s="144" t="s">
        <v>59</v>
      </c>
      <c r="B11" s="240" t="s">
        <v>60</v>
      </c>
      <c r="C11" s="240"/>
      <c r="D11" s="240"/>
      <c r="E11" s="240"/>
    </row>
    <row r="12" spans="1:9" x14ac:dyDescent="0.25">
      <c r="A12" s="145">
        <v>1087</v>
      </c>
      <c r="B12" s="235" t="s">
        <v>42</v>
      </c>
      <c r="C12" s="235"/>
      <c r="D12" s="235"/>
      <c r="E12" s="235"/>
    </row>
    <row r="13" spans="1:9" x14ac:dyDescent="0.25">
      <c r="A13" s="146"/>
      <c r="B13" s="146"/>
      <c r="C13" s="156"/>
      <c r="D13" s="156"/>
      <c r="E13" s="137"/>
    </row>
    <row r="14" spans="1:9" x14ac:dyDescent="0.25">
      <c r="A14" s="240" t="s">
        <v>61</v>
      </c>
      <c r="B14" s="240"/>
      <c r="C14" s="240"/>
      <c r="D14" s="240"/>
      <c r="E14" s="240"/>
    </row>
    <row r="15" spans="1:9" ht="78.75" customHeight="1" x14ac:dyDescent="0.25">
      <c r="A15" s="241"/>
      <c r="B15" s="242"/>
      <c r="C15" s="157" t="s">
        <v>69</v>
      </c>
      <c r="D15" s="157" t="s">
        <v>69</v>
      </c>
      <c r="E15" s="151" t="s">
        <v>69</v>
      </c>
    </row>
    <row r="16" spans="1:9" ht="78.75" customHeight="1" x14ac:dyDescent="0.25">
      <c r="A16" s="243"/>
      <c r="B16" s="244"/>
      <c r="C16" s="158" t="s">
        <v>89</v>
      </c>
      <c r="D16" s="158" t="s">
        <v>90</v>
      </c>
      <c r="E16" s="118" t="s">
        <v>91</v>
      </c>
    </row>
    <row r="17" spans="1:5" ht="45" customHeight="1" x14ac:dyDescent="0.25">
      <c r="A17" s="137" t="s">
        <v>62</v>
      </c>
      <c r="B17" s="145">
        <v>1087</v>
      </c>
      <c r="C17" s="159"/>
      <c r="D17" s="159"/>
      <c r="E17" s="152"/>
    </row>
    <row r="18" spans="1:5" x14ac:dyDescent="0.25">
      <c r="A18" s="137" t="s">
        <v>63</v>
      </c>
      <c r="B18" s="145">
        <v>11001</v>
      </c>
      <c r="C18" s="158"/>
      <c r="D18" s="158"/>
      <c r="E18" s="118"/>
    </row>
    <row r="19" spans="1:5" ht="38.25" x14ac:dyDescent="0.25">
      <c r="A19" s="137" t="s">
        <v>64</v>
      </c>
      <c r="B19" s="147" t="s">
        <v>86</v>
      </c>
      <c r="C19" s="160"/>
      <c r="D19" s="160"/>
      <c r="E19" s="137"/>
    </row>
    <row r="20" spans="1:5" ht="89.25" x14ac:dyDescent="0.25">
      <c r="A20" s="137" t="s">
        <v>65</v>
      </c>
      <c r="B20" s="147" t="s">
        <v>87</v>
      </c>
      <c r="C20" s="160"/>
      <c r="D20" s="160"/>
      <c r="E20" s="137"/>
    </row>
    <row r="21" spans="1:5" x14ac:dyDescent="0.25">
      <c r="A21" s="137" t="s">
        <v>66</v>
      </c>
      <c r="B21" s="147" t="s">
        <v>67</v>
      </c>
      <c r="C21" s="160"/>
      <c r="D21" s="160"/>
      <c r="E21" s="137"/>
    </row>
    <row r="22" spans="1:5" ht="45" x14ac:dyDescent="0.25">
      <c r="A22" s="137" t="s">
        <v>70</v>
      </c>
      <c r="B22" s="148" t="s">
        <v>41</v>
      </c>
      <c r="C22" s="161"/>
      <c r="D22" s="161"/>
      <c r="E22" s="137"/>
    </row>
    <row r="23" spans="1:5" x14ac:dyDescent="0.25">
      <c r="A23" s="236" t="s">
        <v>68</v>
      </c>
      <c r="B23" s="236"/>
      <c r="C23" s="162"/>
      <c r="D23" s="162"/>
      <c r="E23" s="137"/>
    </row>
    <row r="24" spans="1:5" x14ac:dyDescent="0.25">
      <c r="A24" s="237"/>
      <c r="B24" s="238"/>
      <c r="C24" s="163"/>
      <c r="D24" s="163"/>
      <c r="E24" s="137"/>
    </row>
    <row r="25" spans="1:5" ht="17.25" x14ac:dyDescent="0.25">
      <c r="A25" s="239" t="s">
        <v>71</v>
      </c>
      <c r="B25" s="239"/>
      <c r="C25" s="164">
        <v>-16653.5</v>
      </c>
      <c r="D25" s="164">
        <v>-16653.5</v>
      </c>
      <c r="E25" s="164">
        <v>-16653.5</v>
      </c>
    </row>
    <row r="26" spans="1:5" x14ac:dyDescent="0.25">
      <c r="A26" s="137" t="s">
        <v>63</v>
      </c>
      <c r="B26" s="145">
        <v>11001</v>
      </c>
      <c r="C26" s="158"/>
      <c r="D26" s="158"/>
      <c r="E26" s="118"/>
    </row>
    <row r="27" spans="1:5" ht="38.25" x14ac:dyDescent="0.25">
      <c r="A27" s="137" t="s">
        <v>64</v>
      </c>
      <c r="B27" s="147" t="s">
        <v>86</v>
      </c>
      <c r="C27" s="160"/>
      <c r="D27" s="160"/>
      <c r="E27" s="137"/>
    </row>
    <row r="28" spans="1:5" ht="89.25" x14ac:dyDescent="0.25">
      <c r="A28" s="137" t="s">
        <v>65</v>
      </c>
      <c r="B28" s="147" t="s">
        <v>87</v>
      </c>
      <c r="C28" s="160"/>
      <c r="D28" s="160"/>
      <c r="E28" s="137"/>
    </row>
    <row r="29" spans="1:5" x14ac:dyDescent="0.25">
      <c r="A29" s="137" t="s">
        <v>66</v>
      </c>
      <c r="B29" s="147" t="s">
        <v>67</v>
      </c>
      <c r="C29" s="160"/>
      <c r="D29" s="160"/>
      <c r="E29" s="137"/>
    </row>
    <row r="30" spans="1:5" ht="45" x14ac:dyDescent="0.25">
      <c r="A30" s="137" t="s">
        <v>70</v>
      </c>
      <c r="B30" s="148" t="s">
        <v>41</v>
      </c>
      <c r="C30" s="161"/>
      <c r="D30" s="161"/>
      <c r="E30" s="137"/>
    </row>
    <row r="31" spans="1:5" x14ac:dyDescent="0.25">
      <c r="A31" s="236" t="s">
        <v>68</v>
      </c>
      <c r="B31" s="236"/>
      <c r="C31" s="162"/>
      <c r="D31" s="162"/>
      <c r="E31" s="137"/>
    </row>
    <row r="32" spans="1:5" x14ac:dyDescent="0.25">
      <c r="A32" s="237"/>
      <c r="B32" s="238"/>
      <c r="C32" s="163"/>
      <c r="D32" s="163"/>
      <c r="E32" s="137"/>
    </row>
    <row r="33" spans="1:5" ht="17.25" x14ac:dyDescent="0.25">
      <c r="A33" s="239" t="s">
        <v>71</v>
      </c>
      <c r="B33" s="239"/>
      <c r="C33" s="164">
        <v>16653.5</v>
      </c>
      <c r="D33" s="164">
        <v>16653.5</v>
      </c>
      <c r="E33" s="164">
        <v>16653.5</v>
      </c>
    </row>
    <row r="34" spans="1:5" x14ac:dyDescent="0.25">
      <c r="A34" s="143"/>
      <c r="B34" s="143"/>
      <c r="C34" s="155"/>
      <c r="D34" s="155"/>
      <c r="E34" s="150"/>
    </row>
    <row r="35" spans="1:5" x14ac:dyDescent="0.25">
      <c r="A35" s="143"/>
      <c r="B35" s="143"/>
      <c r="C35" s="155"/>
      <c r="D35" s="155"/>
      <c r="E35" s="150"/>
    </row>
    <row r="36" spans="1:5" x14ac:dyDescent="0.25">
      <c r="B36" s="142" t="s">
        <v>72</v>
      </c>
      <c r="C36" s="154"/>
      <c r="D36" s="154"/>
    </row>
    <row r="38" spans="1:5" x14ac:dyDescent="0.25">
      <c r="A38" s="248" t="s">
        <v>58</v>
      </c>
      <c r="B38" s="248"/>
      <c r="C38" s="248"/>
      <c r="D38" s="248"/>
      <c r="E38" s="248"/>
    </row>
    <row r="39" spans="1:5" x14ac:dyDescent="0.25">
      <c r="A39" s="143"/>
      <c r="B39" s="143"/>
      <c r="C39" s="155"/>
      <c r="D39" s="155"/>
      <c r="E39" s="150"/>
    </row>
    <row r="40" spans="1:5" x14ac:dyDescent="0.25">
      <c r="A40" s="144" t="s">
        <v>59</v>
      </c>
      <c r="B40" s="240" t="s">
        <v>60</v>
      </c>
      <c r="C40" s="240"/>
      <c r="D40" s="240"/>
      <c r="E40" s="240"/>
    </row>
    <row r="41" spans="1:5" x14ac:dyDescent="0.25">
      <c r="A41" s="145">
        <v>1139</v>
      </c>
      <c r="B41" s="235" t="s">
        <v>73</v>
      </c>
      <c r="C41" s="235"/>
      <c r="D41" s="235"/>
      <c r="E41" s="235"/>
    </row>
    <row r="42" spans="1:5" x14ac:dyDescent="0.25">
      <c r="A42" s="146"/>
      <c r="B42" s="146"/>
      <c r="C42" s="156"/>
      <c r="D42" s="156"/>
      <c r="E42" s="137"/>
    </row>
    <row r="43" spans="1:5" x14ac:dyDescent="0.25">
      <c r="A43" s="240" t="s">
        <v>61</v>
      </c>
      <c r="B43" s="240"/>
      <c r="C43" s="240"/>
      <c r="D43" s="240"/>
      <c r="E43" s="240"/>
    </row>
    <row r="44" spans="1:5" ht="54" x14ac:dyDescent="0.25">
      <c r="A44" s="241"/>
      <c r="B44" s="242"/>
      <c r="C44" s="157" t="s">
        <v>69</v>
      </c>
      <c r="D44" s="157" t="s">
        <v>69</v>
      </c>
      <c r="E44" s="151" t="s">
        <v>69</v>
      </c>
    </row>
    <row r="45" spans="1:5" x14ac:dyDescent="0.25">
      <c r="A45" s="243"/>
      <c r="B45" s="244"/>
      <c r="C45" s="158" t="s">
        <v>89</v>
      </c>
      <c r="D45" s="158" t="s">
        <v>90</v>
      </c>
      <c r="E45" s="118" t="s">
        <v>91</v>
      </c>
    </row>
    <row r="46" spans="1:5" x14ac:dyDescent="0.25">
      <c r="A46" s="137" t="s">
        <v>62</v>
      </c>
      <c r="B46" s="145">
        <v>1139</v>
      </c>
      <c r="C46" s="159"/>
      <c r="D46" s="159"/>
      <c r="E46" s="152"/>
    </row>
    <row r="47" spans="1:5" x14ac:dyDescent="0.25">
      <c r="A47" s="137" t="s">
        <v>63</v>
      </c>
      <c r="B47" s="145">
        <v>11001</v>
      </c>
    </row>
    <row r="48" spans="1:5" x14ac:dyDescent="0.25">
      <c r="A48" s="137" t="s">
        <v>64</v>
      </c>
      <c r="B48" s="235" t="s">
        <v>73</v>
      </c>
      <c r="C48" s="235"/>
      <c r="D48" s="235"/>
      <c r="E48" s="235"/>
    </row>
    <row r="49" spans="1:5" ht="51" x14ac:dyDescent="0.25">
      <c r="A49" s="137" t="s">
        <v>65</v>
      </c>
      <c r="B49" s="149" t="s">
        <v>74</v>
      </c>
      <c r="C49" s="159"/>
      <c r="D49" s="159"/>
      <c r="E49" s="137"/>
    </row>
    <row r="50" spans="1:5" x14ac:dyDescent="0.25">
      <c r="A50" s="137" t="s">
        <v>66</v>
      </c>
      <c r="B50" s="145" t="s">
        <v>67</v>
      </c>
      <c r="C50" s="159"/>
      <c r="D50" s="159"/>
      <c r="E50" s="137"/>
    </row>
    <row r="51" spans="1:5" ht="31.5" customHeight="1" x14ac:dyDescent="0.25">
      <c r="A51" s="137" t="s">
        <v>76</v>
      </c>
      <c r="B51" s="149" t="s">
        <v>75</v>
      </c>
      <c r="C51" s="159"/>
      <c r="D51" s="159"/>
      <c r="E51" s="137"/>
    </row>
    <row r="52" spans="1:5" x14ac:dyDescent="0.25">
      <c r="A52" s="236" t="s">
        <v>68</v>
      </c>
      <c r="B52" s="236"/>
      <c r="C52" s="162"/>
      <c r="D52" s="162"/>
      <c r="E52" s="137"/>
    </row>
    <row r="53" spans="1:5" x14ac:dyDescent="0.25">
      <c r="A53" s="237"/>
      <c r="B53" s="238"/>
      <c r="C53" s="162"/>
      <c r="D53" s="162"/>
      <c r="E53" s="137"/>
    </row>
    <row r="54" spans="1:5" ht="16.5" x14ac:dyDescent="0.25">
      <c r="A54" s="239" t="s">
        <v>71</v>
      </c>
      <c r="B54" s="239"/>
      <c r="C54" s="165">
        <v>-16653.5</v>
      </c>
      <c r="D54" s="165">
        <v>-16653.5</v>
      </c>
      <c r="E54" s="165">
        <v>-16653.5</v>
      </c>
    </row>
    <row r="55" spans="1:5" ht="16.5" x14ac:dyDescent="0.25">
      <c r="A55" s="126"/>
      <c r="B55" s="126"/>
      <c r="C55" s="165"/>
      <c r="D55" s="165"/>
      <c r="E55" s="140"/>
    </row>
    <row r="56" spans="1:5" x14ac:dyDescent="0.25">
      <c r="A56" s="137" t="s">
        <v>62</v>
      </c>
      <c r="B56" s="145">
        <v>1139</v>
      </c>
      <c r="C56" s="159"/>
      <c r="D56" s="159"/>
      <c r="E56" s="152"/>
    </row>
    <row r="57" spans="1:5" x14ac:dyDescent="0.25">
      <c r="A57" s="137" t="s">
        <v>63</v>
      </c>
      <c r="B57" s="145">
        <v>11001</v>
      </c>
    </row>
    <row r="58" spans="1:5" x14ac:dyDescent="0.25">
      <c r="A58" s="137" t="s">
        <v>64</v>
      </c>
      <c r="B58" s="235" t="s">
        <v>73</v>
      </c>
      <c r="C58" s="235"/>
      <c r="D58" s="235"/>
      <c r="E58" s="235"/>
    </row>
    <row r="59" spans="1:5" ht="51" x14ac:dyDescent="0.25">
      <c r="A59" s="137" t="s">
        <v>65</v>
      </c>
      <c r="B59" s="149" t="s">
        <v>74</v>
      </c>
      <c r="C59" s="159"/>
      <c r="D59" s="159"/>
      <c r="E59" s="137"/>
    </row>
    <row r="60" spans="1:5" x14ac:dyDescent="0.25">
      <c r="A60" s="137" t="s">
        <v>66</v>
      </c>
      <c r="B60" s="145" t="s">
        <v>67</v>
      </c>
      <c r="C60" s="159"/>
      <c r="D60" s="159"/>
      <c r="E60" s="137"/>
    </row>
    <row r="61" spans="1:5" ht="31.5" customHeight="1" x14ac:dyDescent="0.25">
      <c r="A61" s="137" t="s">
        <v>76</v>
      </c>
      <c r="B61" s="149" t="s">
        <v>75</v>
      </c>
      <c r="C61" s="159"/>
      <c r="D61" s="159"/>
      <c r="E61" s="137"/>
    </row>
    <row r="62" spans="1:5" x14ac:dyDescent="0.25">
      <c r="A62" s="236" t="s">
        <v>68</v>
      </c>
      <c r="B62" s="236"/>
      <c r="C62" s="162"/>
      <c r="D62" s="162"/>
      <c r="E62" s="137"/>
    </row>
    <row r="63" spans="1:5" x14ac:dyDescent="0.25">
      <c r="A63" s="237"/>
      <c r="B63" s="238"/>
      <c r="C63" s="162"/>
      <c r="D63" s="162"/>
      <c r="E63" s="137"/>
    </row>
    <row r="64" spans="1:5" ht="16.5" x14ac:dyDescent="0.25">
      <c r="A64" s="239" t="s">
        <v>71</v>
      </c>
      <c r="B64" s="239"/>
      <c r="C64" s="165">
        <v>16653.5</v>
      </c>
      <c r="D64" s="165">
        <v>16653.5</v>
      </c>
      <c r="E64" s="165">
        <v>16653.5</v>
      </c>
    </row>
  </sheetData>
  <mergeCells count="28">
    <mergeCell ref="A44:B45"/>
    <mergeCell ref="A5:E5"/>
    <mergeCell ref="A1:E1"/>
    <mergeCell ref="A2:E2"/>
    <mergeCell ref="A3:E3"/>
    <mergeCell ref="A38:E38"/>
    <mergeCell ref="A15:B16"/>
    <mergeCell ref="A9:E9"/>
    <mergeCell ref="B11:E11"/>
    <mergeCell ref="B12:E12"/>
    <mergeCell ref="A14:E14"/>
    <mergeCell ref="A31:B31"/>
    <mergeCell ref="B58:E58"/>
    <mergeCell ref="A62:B62"/>
    <mergeCell ref="A63:B63"/>
    <mergeCell ref="A64:B64"/>
    <mergeCell ref="A23:B23"/>
    <mergeCell ref="A24:B24"/>
    <mergeCell ref="A25:B25"/>
    <mergeCell ref="A54:B54"/>
    <mergeCell ref="A33:B33"/>
    <mergeCell ref="A52:B52"/>
    <mergeCell ref="A32:B32"/>
    <mergeCell ref="B48:E48"/>
    <mergeCell ref="B40:E40"/>
    <mergeCell ref="B41:E41"/>
    <mergeCell ref="A43:E43"/>
    <mergeCell ref="A53:B5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I6" sqref="I6"/>
    </sheetView>
  </sheetViews>
  <sheetFormatPr defaultColWidth="9.140625" defaultRowHeight="17.25" x14ac:dyDescent="0.25"/>
  <cols>
    <col min="1" max="1" width="15.28515625" style="110" customWidth="1"/>
    <col min="2" max="2" width="41.5703125" style="104" customWidth="1"/>
    <col min="3" max="3" width="12" style="104" customWidth="1"/>
    <col min="4" max="6" width="11.7109375" style="104" customWidth="1"/>
    <col min="7" max="7" width="18.28515625" style="111" customWidth="1"/>
    <col min="8" max="9" width="9.140625" style="104"/>
    <col min="10" max="10" width="14.140625" style="104" bestFit="1" customWidth="1"/>
    <col min="11" max="15" width="9.140625" style="104"/>
    <col min="16" max="16" width="9.7109375" style="104" bestFit="1" customWidth="1"/>
    <col min="17" max="16384" width="9.140625" style="104"/>
  </cols>
  <sheetData>
    <row r="1" spans="1:16" s="103" customFormat="1" ht="17.25" customHeight="1" x14ac:dyDescent="0.25">
      <c r="A1" s="247" t="s">
        <v>57</v>
      </c>
      <c r="B1" s="247"/>
      <c r="C1" s="247"/>
      <c r="D1" s="247"/>
      <c r="E1" s="247"/>
      <c r="F1" s="247"/>
      <c r="G1" s="247"/>
    </row>
    <row r="2" spans="1:16" s="103" customFormat="1" x14ac:dyDescent="0.25">
      <c r="A2" s="247" t="s">
        <v>85</v>
      </c>
      <c r="B2" s="247"/>
      <c r="C2" s="247"/>
      <c r="D2" s="247"/>
      <c r="E2" s="247"/>
      <c r="F2" s="247"/>
      <c r="G2" s="247"/>
    </row>
    <row r="3" spans="1:16" s="103" customFormat="1" x14ac:dyDescent="0.25">
      <c r="A3" s="247" t="s">
        <v>0</v>
      </c>
      <c r="B3" s="247"/>
      <c r="C3" s="247"/>
      <c r="D3" s="247"/>
      <c r="E3" s="247"/>
      <c r="F3" s="247"/>
      <c r="G3" s="247"/>
    </row>
    <row r="5" spans="1:16" ht="55.5" customHeight="1" x14ac:dyDescent="0.25">
      <c r="A5" s="249" t="s">
        <v>148</v>
      </c>
      <c r="B5" s="249"/>
      <c r="C5" s="249"/>
      <c r="D5" s="249"/>
      <c r="E5" s="249"/>
      <c r="F5" s="249"/>
      <c r="G5" s="249"/>
    </row>
    <row r="6" spans="1:16" ht="71.25" customHeight="1" x14ac:dyDescent="0.25">
      <c r="A6" s="112" t="s">
        <v>94</v>
      </c>
      <c r="B6" s="113" t="s">
        <v>95</v>
      </c>
      <c r="C6" s="113" t="s">
        <v>96</v>
      </c>
      <c r="D6" s="113" t="s">
        <v>97</v>
      </c>
      <c r="E6" s="113" t="s">
        <v>205</v>
      </c>
      <c r="F6" s="113" t="s">
        <v>206</v>
      </c>
      <c r="G6" s="117" t="s">
        <v>98</v>
      </c>
    </row>
    <row r="7" spans="1:16" s="106" customFormat="1" x14ac:dyDescent="0.25">
      <c r="A7" s="250" t="s">
        <v>41</v>
      </c>
      <c r="B7" s="250"/>
      <c r="C7" s="250"/>
      <c r="D7" s="250"/>
      <c r="E7" s="251"/>
      <c r="F7" s="251"/>
      <c r="G7" s="105"/>
    </row>
    <row r="8" spans="1:16" ht="45.75" customHeight="1" x14ac:dyDescent="0.25">
      <c r="A8" s="107" t="s">
        <v>99</v>
      </c>
      <c r="B8" s="108" t="s">
        <v>100</v>
      </c>
      <c r="C8" s="108" t="s">
        <v>101</v>
      </c>
      <c r="D8" s="253" t="s">
        <v>149</v>
      </c>
      <c r="E8" s="254"/>
      <c r="F8" s="255"/>
      <c r="G8" s="109">
        <f>G10</f>
        <v>-16653.499999999996</v>
      </c>
    </row>
    <row r="9" spans="1:16" ht="31.5" customHeight="1" x14ac:dyDescent="0.25">
      <c r="A9" s="107" t="s">
        <v>102</v>
      </c>
      <c r="B9" s="253" t="s">
        <v>80</v>
      </c>
      <c r="C9" s="254"/>
      <c r="D9" s="254"/>
      <c r="E9" s="254"/>
      <c r="F9" s="255"/>
      <c r="G9" s="109"/>
    </row>
    <row r="10" spans="1:16" ht="17.25" customHeight="1" x14ac:dyDescent="0.25">
      <c r="A10" s="256" t="s">
        <v>103</v>
      </c>
      <c r="B10" s="257"/>
      <c r="C10" s="257"/>
      <c r="D10" s="257"/>
      <c r="E10" s="257"/>
      <c r="F10" s="258"/>
      <c r="G10" s="109">
        <f>SUM(G11:G50)</f>
        <v>-16653.499999999996</v>
      </c>
      <c r="J10" s="190"/>
      <c r="L10" s="191"/>
      <c r="P10" s="191"/>
    </row>
    <row r="11" spans="1:16" ht="17.25" customHeight="1" x14ac:dyDescent="0.25">
      <c r="A11" s="102" t="s">
        <v>124</v>
      </c>
      <c r="B11" s="88" t="s">
        <v>125</v>
      </c>
      <c r="C11" s="116" t="s">
        <v>126</v>
      </c>
      <c r="D11" s="116" t="s">
        <v>127</v>
      </c>
      <c r="E11" s="252"/>
      <c r="F11" s="252"/>
      <c r="G11" s="115">
        <v>-13334</v>
      </c>
      <c r="J11" s="190"/>
    </row>
    <row r="12" spans="1:16" ht="17.25" customHeight="1" x14ac:dyDescent="0.25">
      <c r="A12" s="102" t="s">
        <v>128</v>
      </c>
      <c r="B12" s="88" t="s">
        <v>129</v>
      </c>
      <c r="C12" s="116" t="s">
        <v>104</v>
      </c>
      <c r="D12" s="116" t="s">
        <v>105</v>
      </c>
      <c r="E12" s="252"/>
      <c r="F12" s="252"/>
      <c r="G12" s="115">
        <v>-6</v>
      </c>
      <c r="J12" s="190"/>
    </row>
    <row r="13" spans="1:16" ht="17.25" customHeight="1" x14ac:dyDescent="0.25">
      <c r="A13" s="102" t="s">
        <v>150</v>
      </c>
      <c r="B13" s="88" t="s">
        <v>147</v>
      </c>
      <c r="C13" s="116" t="s">
        <v>104</v>
      </c>
      <c r="D13" s="116" t="s">
        <v>105</v>
      </c>
      <c r="E13" s="252"/>
      <c r="F13" s="252"/>
      <c r="G13" s="115">
        <v>-1350</v>
      </c>
      <c r="J13" s="190"/>
    </row>
    <row r="14" spans="1:16" ht="17.25" customHeight="1" x14ac:dyDescent="0.25">
      <c r="A14" s="102" t="s">
        <v>151</v>
      </c>
      <c r="B14" s="88" t="s">
        <v>177</v>
      </c>
      <c r="C14" s="116" t="s">
        <v>104</v>
      </c>
      <c r="D14" s="116" t="s">
        <v>105</v>
      </c>
      <c r="E14" s="252"/>
      <c r="F14" s="252"/>
      <c r="G14" s="115">
        <v>-11.4</v>
      </c>
      <c r="J14" s="190"/>
    </row>
    <row r="15" spans="1:16" ht="17.25" customHeight="1" x14ac:dyDescent="0.25">
      <c r="A15" s="102" t="s">
        <v>152</v>
      </c>
      <c r="B15" s="88" t="s">
        <v>107</v>
      </c>
      <c r="C15" s="116" t="s">
        <v>104</v>
      </c>
      <c r="D15" s="116" t="s">
        <v>105</v>
      </c>
      <c r="E15" s="252"/>
      <c r="F15" s="252"/>
      <c r="G15" s="115">
        <v>-32</v>
      </c>
      <c r="J15" s="190"/>
    </row>
    <row r="16" spans="1:16" ht="17.25" customHeight="1" x14ac:dyDescent="0.25">
      <c r="A16" s="102" t="s">
        <v>153</v>
      </c>
      <c r="B16" s="88" t="s">
        <v>178</v>
      </c>
      <c r="C16" s="116" t="s">
        <v>104</v>
      </c>
      <c r="D16" s="116" t="s">
        <v>105</v>
      </c>
      <c r="E16" s="252"/>
      <c r="F16" s="252"/>
      <c r="G16" s="115">
        <v>-63</v>
      </c>
      <c r="J16" s="190"/>
    </row>
    <row r="17" spans="1:10" ht="17.25" customHeight="1" x14ac:dyDescent="0.25">
      <c r="A17" s="102" t="s">
        <v>154</v>
      </c>
      <c r="B17" s="88" t="s">
        <v>108</v>
      </c>
      <c r="C17" s="116" t="s">
        <v>104</v>
      </c>
      <c r="D17" s="116" t="s">
        <v>105</v>
      </c>
      <c r="E17" s="252"/>
      <c r="F17" s="252"/>
      <c r="G17" s="115">
        <v>-20.2</v>
      </c>
      <c r="J17" s="190"/>
    </row>
    <row r="18" spans="1:10" ht="17.25" customHeight="1" x14ac:dyDescent="0.25">
      <c r="A18" s="102" t="s">
        <v>155</v>
      </c>
      <c r="B18" s="88" t="s">
        <v>109</v>
      </c>
      <c r="C18" s="116" t="s">
        <v>104</v>
      </c>
      <c r="D18" s="116" t="s">
        <v>105</v>
      </c>
      <c r="E18" s="252"/>
      <c r="F18" s="252"/>
      <c r="G18" s="115">
        <v>-1</v>
      </c>
      <c r="J18" s="190"/>
    </row>
    <row r="19" spans="1:10" ht="17.25" customHeight="1" x14ac:dyDescent="0.25">
      <c r="A19" s="102" t="s">
        <v>110</v>
      </c>
      <c r="B19" s="88" t="s">
        <v>179</v>
      </c>
      <c r="C19" s="116" t="s">
        <v>104</v>
      </c>
      <c r="D19" s="116" t="s">
        <v>111</v>
      </c>
      <c r="E19" s="252"/>
      <c r="F19" s="252"/>
      <c r="G19" s="115">
        <v>-30</v>
      </c>
      <c r="J19" s="190"/>
    </row>
    <row r="20" spans="1:10" ht="17.25" customHeight="1" x14ac:dyDescent="0.25">
      <c r="A20" s="102" t="s">
        <v>156</v>
      </c>
      <c r="B20" s="88" t="s">
        <v>180</v>
      </c>
      <c r="C20" s="116" t="s">
        <v>104</v>
      </c>
      <c r="D20" s="116" t="s">
        <v>111</v>
      </c>
      <c r="E20" s="252"/>
      <c r="F20" s="252"/>
      <c r="G20" s="115">
        <v>-6</v>
      </c>
      <c r="J20" s="190"/>
    </row>
    <row r="21" spans="1:10" ht="17.25" customHeight="1" x14ac:dyDescent="0.25">
      <c r="A21" s="102" t="s">
        <v>157</v>
      </c>
      <c r="B21" s="88" t="s">
        <v>181</v>
      </c>
      <c r="C21" s="116" t="s">
        <v>104</v>
      </c>
      <c r="D21" s="116" t="s">
        <v>111</v>
      </c>
      <c r="E21" s="252"/>
      <c r="F21" s="252"/>
      <c r="G21" s="115">
        <v>-7.5</v>
      </c>
      <c r="J21" s="190"/>
    </row>
    <row r="22" spans="1:10" ht="17.25" customHeight="1" x14ac:dyDescent="0.25">
      <c r="A22" s="102" t="s">
        <v>158</v>
      </c>
      <c r="B22" s="88" t="s">
        <v>112</v>
      </c>
      <c r="C22" s="116" t="s">
        <v>104</v>
      </c>
      <c r="D22" s="116" t="s">
        <v>105</v>
      </c>
      <c r="E22" s="252"/>
      <c r="F22" s="252"/>
      <c r="G22" s="115">
        <v>-22.2</v>
      </c>
      <c r="J22" s="190"/>
    </row>
    <row r="23" spans="1:10" ht="17.25" customHeight="1" x14ac:dyDescent="0.25">
      <c r="A23" s="102" t="s">
        <v>159</v>
      </c>
      <c r="B23" s="88" t="s">
        <v>113</v>
      </c>
      <c r="C23" s="116" t="s">
        <v>104</v>
      </c>
      <c r="D23" s="116" t="s">
        <v>105</v>
      </c>
      <c r="E23" s="252"/>
      <c r="F23" s="252"/>
      <c r="G23" s="115">
        <v>-185</v>
      </c>
      <c r="J23" s="190"/>
    </row>
    <row r="24" spans="1:10" ht="17.25" customHeight="1" x14ac:dyDescent="0.25">
      <c r="A24" s="102" t="s">
        <v>160</v>
      </c>
      <c r="B24" s="88" t="s">
        <v>114</v>
      </c>
      <c r="C24" s="116" t="s">
        <v>104</v>
      </c>
      <c r="D24" s="116" t="s">
        <v>105</v>
      </c>
      <c r="E24" s="252"/>
      <c r="F24" s="252"/>
      <c r="G24" s="115">
        <v>-26.4</v>
      </c>
      <c r="J24" s="190"/>
    </row>
    <row r="25" spans="1:10" ht="17.25" customHeight="1" x14ac:dyDescent="0.25">
      <c r="A25" s="102" t="s">
        <v>161</v>
      </c>
      <c r="B25" s="88" t="s">
        <v>115</v>
      </c>
      <c r="C25" s="116" t="s">
        <v>104</v>
      </c>
      <c r="D25" s="116" t="s">
        <v>105</v>
      </c>
      <c r="E25" s="252"/>
      <c r="F25" s="252"/>
      <c r="G25" s="115">
        <v>-100</v>
      </c>
      <c r="J25" s="190"/>
    </row>
    <row r="26" spans="1:10" ht="17.25" customHeight="1" x14ac:dyDescent="0.25">
      <c r="A26" s="102" t="s">
        <v>162</v>
      </c>
      <c r="B26" s="88" t="s">
        <v>116</v>
      </c>
      <c r="C26" s="116" t="s">
        <v>104</v>
      </c>
      <c r="D26" s="116" t="s">
        <v>105</v>
      </c>
      <c r="E26" s="252"/>
      <c r="F26" s="252"/>
      <c r="G26" s="115">
        <v>-180</v>
      </c>
      <c r="J26" s="190"/>
    </row>
    <row r="27" spans="1:10" ht="17.25" customHeight="1" x14ac:dyDescent="0.25">
      <c r="A27" s="102" t="s">
        <v>163</v>
      </c>
      <c r="B27" s="88" t="s">
        <v>117</v>
      </c>
      <c r="C27" s="116" t="s">
        <v>104</v>
      </c>
      <c r="D27" s="116" t="s">
        <v>105</v>
      </c>
      <c r="E27" s="252"/>
      <c r="F27" s="252"/>
      <c r="G27" s="115">
        <v>-27</v>
      </c>
      <c r="J27" s="190"/>
    </row>
    <row r="28" spans="1:10" ht="17.25" customHeight="1" x14ac:dyDescent="0.25">
      <c r="A28" s="102" t="s">
        <v>118</v>
      </c>
      <c r="B28" s="88" t="s">
        <v>119</v>
      </c>
      <c r="C28" s="116" t="s">
        <v>104</v>
      </c>
      <c r="D28" s="116" t="s">
        <v>105</v>
      </c>
      <c r="E28" s="252"/>
      <c r="F28" s="252"/>
      <c r="G28" s="115">
        <v>-250</v>
      </c>
      <c r="J28" s="190"/>
    </row>
    <row r="29" spans="1:10" ht="17.25" customHeight="1" x14ac:dyDescent="0.25">
      <c r="A29" s="102" t="s">
        <v>164</v>
      </c>
      <c r="B29" s="88" t="s">
        <v>182</v>
      </c>
      <c r="C29" s="116" t="s">
        <v>104</v>
      </c>
      <c r="D29" s="116" t="s">
        <v>105</v>
      </c>
      <c r="E29" s="252"/>
      <c r="F29" s="252"/>
      <c r="G29" s="115">
        <v>-76.8</v>
      </c>
      <c r="J29" s="190"/>
    </row>
    <row r="30" spans="1:10" ht="17.25" customHeight="1" x14ac:dyDescent="0.25">
      <c r="A30" s="102" t="s">
        <v>165</v>
      </c>
      <c r="B30" s="88" t="s">
        <v>183</v>
      </c>
      <c r="C30" s="116" t="s">
        <v>104</v>
      </c>
      <c r="D30" s="116" t="s">
        <v>105</v>
      </c>
      <c r="E30" s="252"/>
      <c r="F30" s="252"/>
      <c r="G30" s="115">
        <v>-54</v>
      </c>
      <c r="J30" s="190"/>
    </row>
    <row r="31" spans="1:10" ht="17.25" customHeight="1" x14ac:dyDescent="0.25">
      <c r="A31" s="102" t="s">
        <v>166</v>
      </c>
      <c r="B31" s="88" t="s">
        <v>184</v>
      </c>
      <c r="C31" s="116" t="s">
        <v>104</v>
      </c>
      <c r="D31" s="116" t="s">
        <v>105</v>
      </c>
      <c r="E31" s="252"/>
      <c r="F31" s="252"/>
      <c r="G31" s="115">
        <v>-160</v>
      </c>
      <c r="J31" s="190"/>
    </row>
    <row r="32" spans="1:10" ht="17.25" customHeight="1" x14ac:dyDescent="0.25">
      <c r="A32" s="102" t="s">
        <v>167</v>
      </c>
      <c r="B32" s="88" t="s">
        <v>120</v>
      </c>
      <c r="C32" s="116" t="s">
        <v>104</v>
      </c>
      <c r="D32" s="116" t="s">
        <v>105</v>
      </c>
      <c r="E32" s="252"/>
      <c r="F32" s="252"/>
      <c r="G32" s="115">
        <v>-125</v>
      </c>
      <c r="J32" s="190"/>
    </row>
    <row r="33" spans="1:10" ht="17.25" customHeight="1" x14ac:dyDescent="0.25">
      <c r="A33" s="102" t="s">
        <v>130</v>
      </c>
      <c r="B33" s="88" t="s">
        <v>131</v>
      </c>
      <c r="C33" s="116" t="s">
        <v>104</v>
      </c>
      <c r="D33" s="116" t="s">
        <v>105</v>
      </c>
      <c r="E33" s="252"/>
      <c r="F33" s="252"/>
      <c r="G33" s="115">
        <v>-136</v>
      </c>
      <c r="J33" s="190"/>
    </row>
    <row r="34" spans="1:10" ht="17.25" customHeight="1" x14ac:dyDescent="0.25">
      <c r="A34" s="102" t="s">
        <v>168</v>
      </c>
      <c r="B34" s="88" t="s">
        <v>131</v>
      </c>
      <c r="C34" s="116" t="s">
        <v>104</v>
      </c>
      <c r="D34" s="116" t="s">
        <v>105</v>
      </c>
      <c r="E34" s="252"/>
      <c r="F34" s="252"/>
      <c r="G34" s="115">
        <v>-52</v>
      </c>
      <c r="J34" s="190"/>
    </row>
    <row r="35" spans="1:10" ht="17.25" customHeight="1" x14ac:dyDescent="0.25">
      <c r="A35" s="102" t="s">
        <v>132</v>
      </c>
      <c r="B35" s="88" t="s">
        <v>133</v>
      </c>
      <c r="C35" s="116" t="s">
        <v>104</v>
      </c>
      <c r="D35" s="116" t="s">
        <v>105</v>
      </c>
      <c r="E35" s="252"/>
      <c r="F35" s="252"/>
      <c r="G35" s="115">
        <v>-90</v>
      </c>
      <c r="J35" s="190"/>
    </row>
    <row r="36" spans="1:10" ht="17.25" customHeight="1" x14ac:dyDescent="0.25">
      <c r="A36" s="102" t="s">
        <v>169</v>
      </c>
      <c r="B36" s="88" t="s">
        <v>185</v>
      </c>
      <c r="C36" s="116" t="s">
        <v>104</v>
      </c>
      <c r="D36" s="116" t="s">
        <v>105</v>
      </c>
      <c r="E36" s="252"/>
      <c r="F36" s="252"/>
      <c r="G36" s="115">
        <v>-18</v>
      </c>
      <c r="J36" s="190"/>
    </row>
    <row r="37" spans="1:10" ht="17.25" customHeight="1" x14ac:dyDescent="0.25">
      <c r="A37" s="102" t="s">
        <v>170</v>
      </c>
      <c r="B37" s="88" t="s">
        <v>186</v>
      </c>
      <c r="C37" s="116" t="s">
        <v>104</v>
      </c>
      <c r="D37" s="116" t="s">
        <v>105</v>
      </c>
      <c r="E37" s="252"/>
      <c r="F37" s="252"/>
      <c r="G37" s="115">
        <v>-10</v>
      </c>
      <c r="J37" s="190"/>
    </row>
    <row r="38" spans="1:10" ht="17.25" customHeight="1" x14ac:dyDescent="0.25">
      <c r="A38" s="102" t="s">
        <v>171</v>
      </c>
      <c r="B38" s="88" t="s">
        <v>121</v>
      </c>
      <c r="C38" s="116" t="s">
        <v>104</v>
      </c>
      <c r="D38" s="116" t="s">
        <v>105</v>
      </c>
      <c r="E38" s="252"/>
      <c r="F38" s="252"/>
      <c r="G38" s="115">
        <v>-10.4</v>
      </c>
      <c r="J38" s="190"/>
    </row>
    <row r="39" spans="1:10" ht="17.25" customHeight="1" x14ac:dyDescent="0.25">
      <c r="A39" s="102" t="s">
        <v>172</v>
      </c>
      <c r="B39" s="88" t="s">
        <v>122</v>
      </c>
      <c r="C39" s="116" t="s">
        <v>104</v>
      </c>
      <c r="D39" s="116" t="s">
        <v>105</v>
      </c>
      <c r="E39" s="252"/>
      <c r="F39" s="252"/>
      <c r="G39" s="115">
        <v>-20.399999999999999</v>
      </c>
      <c r="J39" s="190"/>
    </row>
    <row r="40" spans="1:10" ht="17.25" customHeight="1" x14ac:dyDescent="0.25">
      <c r="A40" s="102" t="s">
        <v>173</v>
      </c>
      <c r="B40" s="88" t="s">
        <v>123</v>
      </c>
      <c r="C40" s="116" t="s">
        <v>104</v>
      </c>
      <c r="D40" s="116" t="s">
        <v>105</v>
      </c>
      <c r="E40" s="252"/>
      <c r="F40" s="252"/>
      <c r="G40" s="115">
        <v>-24</v>
      </c>
      <c r="J40" s="190"/>
    </row>
    <row r="41" spans="1:10" ht="17.25" customHeight="1" x14ac:dyDescent="0.25">
      <c r="A41" s="102" t="s">
        <v>174</v>
      </c>
      <c r="B41" s="88" t="s">
        <v>187</v>
      </c>
      <c r="C41" s="116" t="s">
        <v>104</v>
      </c>
      <c r="D41" s="116" t="s">
        <v>105</v>
      </c>
      <c r="E41" s="252"/>
      <c r="F41" s="252"/>
      <c r="G41" s="115">
        <v>-3</v>
      </c>
      <c r="J41" s="190"/>
    </row>
    <row r="42" spans="1:10" ht="17.25" customHeight="1" x14ac:dyDescent="0.25">
      <c r="A42" s="102" t="s">
        <v>134</v>
      </c>
      <c r="B42" s="88" t="s">
        <v>135</v>
      </c>
      <c r="C42" s="116" t="s">
        <v>104</v>
      </c>
      <c r="D42" s="116" t="s">
        <v>105</v>
      </c>
      <c r="E42" s="252"/>
      <c r="F42" s="252"/>
      <c r="G42" s="115">
        <v>-19.8</v>
      </c>
      <c r="J42" s="190"/>
    </row>
    <row r="43" spans="1:10" ht="17.25" customHeight="1" x14ac:dyDescent="0.25">
      <c r="A43" s="102" t="s">
        <v>136</v>
      </c>
      <c r="B43" s="88" t="s">
        <v>137</v>
      </c>
      <c r="C43" s="116" t="s">
        <v>104</v>
      </c>
      <c r="D43" s="116" t="s">
        <v>105</v>
      </c>
      <c r="E43" s="252"/>
      <c r="F43" s="252"/>
      <c r="G43" s="115">
        <v>-1.6</v>
      </c>
      <c r="J43" s="190"/>
    </row>
    <row r="44" spans="1:10" ht="17.25" customHeight="1" x14ac:dyDescent="0.25">
      <c r="A44" s="102" t="s">
        <v>138</v>
      </c>
      <c r="B44" s="88" t="s">
        <v>139</v>
      </c>
      <c r="C44" s="116" t="s">
        <v>104</v>
      </c>
      <c r="D44" s="116" t="s">
        <v>105</v>
      </c>
      <c r="E44" s="252"/>
      <c r="F44" s="252"/>
      <c r="G44" s="115">
        <v>-10</v>
      </c>
      <c r="J44" s="190"/>
    </row>
    <row r="45" spans="1:10" ht="17.25" customHeight="1" x14ac:dyDescent="0.25">
      <c r="A45" s="102" t="s">
        <v>140</v>
      </c>
      <c r="B45" s="88" t="s">
        <v>188</v>
      </c>
      <c r="C45" s="116" t="s">
        <v>104</v>
      </c>
      <c r="D45" s="116" t="s">
        <v>105</v>
      </c>
      <c r="E45" s="252"/>
      <c r="F45" s="252"/>
      <c r="G45" s="115">
        <v>-8.8000000000000007</v>
      </c>
      <c r="J45" s="190"/>
    </row>
    <row r="46" spans="1:10" ht="17.25" customHeight="1" x14ac:dyDescent="0.25">
      <c r="A46" s="102" t="s">
        <v>141</v>
      </c>
      <c r="B46" s="88" t="s">
        <v>142</v>
      </c>
      <c r="C46" s="116" t="s">
        <v>104</v>
      </c>
      <c r="D46" s="116" t="s">
        <v>106</v>
      </c>
      <c r="E46" s="252"/>
      <c r="F46" s="252"/>
      <c r="G46" s="115">
        <v>-16.8</v>
      </c>
      <c r="J46" s="190"/>
    </row>
    <row r="47" spans="1:10" ht="17.25" customHeight="1" x14ac:dyDescent="0.25">
      <c r="A47" s="102" t="s">
        <v>143</v>
      </c>
      <c r="B47" s="88" t="s">
        <v>144</v>
      </c>
      <c r="C47" s="116" t="s">
        <v>104</v>
      </c>
      <c r="D47" s="116" t="s">
        <v>127</v>
      </c>
      <c r="E47" s="252"/>
      <c r="F47" s="252"/>
      <c r="G47" s="115">
        <v>-28</v>
      </c>
      <c r="J47" s="190"/>
    </row>
    <row r="48" spans="1:10" ht="17.25" customHeight="1" x14ac:dyDescent="0.25">
      <c r="A48" s="102" t="s">
        <v>145</v>
      </c>
      <c r="B48" s="88" t="s">
        <v>146</v>
      </c>
      <c r="C48" s="116" t="s">
        <v>104</v>
      </c>
      <c r="D48" s="116" t="s">
        <v>127</v>
      </c>
      <c r="E48" s="252"/>
      <c r="F48" s="252"/>
      <c r="G48" s="115">
        <v>-63.2</v>
      </c>
      <c r="J48" s="190"/>
    </row>
    <row r="49" spans="1:10" ht="17.25" customHeight="1" x14ac:dyDescent="0.25">
      <c r="A49" s="102" t="s">
        <v>175</v>
      </c>
      <c r="B49" s="88" t="s">
        <v>189</v>
      </c>
      <c r="C49" s="116" t="s">
        <v>104</v>
      </c>
      <c r="D49" s="116" t="s">
        <v>127</v>
      </c>
      <c r="E49" s="252"/>
      <c r="F49" s="252"/>
      <c r="G49" s="115">
        <v>-58</v>
      </c>
      <c r="J49" s="190"/>
    </row>
    <row r="50" spans="1:10" ht="17.25" customHeight="1" x14ac:dyDescent="0.25">
      <c r="A50" s="102" t="s">
        <v>176</v>
      </c>
      <c r="B50" s="88" t="s">
        <v>190</v>
      </c>
      <c r="C50" s="116" t="s">
        <v>104</v>
      </c>
      <c r="D50" s="116" t="s">
        <v>105</v>
      </c>
      <c r="E50" s="252"/>
      <c r="F50" s="252"/>
      <c r="G50" s="115">
        <v>-16</v>
      </c>
      <c r="J50" s="190"/>
    </row>
  </sheetData>
  <mergeCells count="8">
    <mergeCell ref="A1:G1"/>
    <mergeCell ref="A2:G2"/>
    <mergeCell ref="A3:G3"/>
    <mergeCell ref="A5:G5"/>
    <mergeCell ref="A7:D7"/>
    <mergeCell ref="D8:F8"/>
    <mergeCell ref="B9:F9"/>
    <mergeCell ref="A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https:/mul2-minfin.gov.am/tasks/88862/oneclick/2.Havelvatsner-002.xlsx?token=bafe692ab39e5bae2deb836b9248c37e</cp:keywords>
  <cp:lastModifiedBy>Arpine Sagsyan</cp:lastModifiedBy>
  <cp:lastPrinted>2020-05-13T07:51:34Z</cp:lastPrinted>
  <dcterms:created xsi:type="dcterms:W3CDTF">2019-10-15T06:34:16Z</dcterms:created>
  <dcterms:modified xsi:type="dcterms:W3CDTF">2020-06-24T10:44:49Z</dcterms:modified>
</cp:coreProperties>
</file>