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20730" windowHeight="11730"/>
  </bookViews>
  <sheets>
    <sheet name="Հավելված 1" sheetId="31" r:id="rId1"/>
    <sheet name="Հավելված 2 " sheetId="32" r:id="rId2"/>
    <sheet name="Հավելված 3" sheetId="35" r:id="rId3"/>
    <sheet name="Հավելված 4" sheetId="34" r:id="rId4"/>
    <sheet name="Հավելված 5" sheetId="27" r:id="rId5"/>
    <sheet name="Հավելված 6" sheetId="28" r:id="rId6"/>
    <sheet name="Հավելված 7" sheetId="33" r:id="rId7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25725"/>
</workbook>
</file>

<file path=xl/calcChain.xml><?xml version="1.0" encoding="utf-8"?>
<calcChain xmlns="http://schemas.openxmlformats.org/spreadsheetml/2006/main">
  <c r="F80" i="28"/>
  <c r="F73" i="27"/>
  <c r="H9" i="32"/>
  <c r="I9"/>
  <c r="G9"/>
  <c r="H44"/>
  <c r="H43" s="1"/>
  <c r="H42" s="1"/>
  <c r="H40" s="1"/>
  <c r="H38" s="1"/>
  <c r="H36" s="1"/>
  <c r="H34" s="1"/>
  <c r="H32" s="1"/>
  <c r="H30" s="1"/>
  <c r="H28" s="1"/>
  <c r="G44"/>
  <c r="G43" s="1"/>
  <c r="G42" s="1"/>
  <c r="G40" s="1"/>
  <c r="G38" s="1"/>
  <c r="G36" s="1"/>
  <c r="G34" s="1"/>
  <c r="G32" s="1"/>
  <c r="G30" s="1"/>
  <c r="G28" s="1"/>
  <c r="H52"/>
  <c r="H51" s="1"/>
  <c r="H50" s="1"/>
  <c r="H48" s="1"/>
  <c r="H46" s="1"/>
  <c r="G52"/>
  <c r="G51" s="1"/>
  <c r="G50" s="1"/>
  <c r="G48" s="1"/>
  <c r="G46" s="1"/>
  <c r="I53"/>
  <c r="I52" s="1"/>
  <c r="I51" s="1"/>
  <c r="I50" s="1"/>
  <c r="I48" s="1"/>
  <c r="I46" s="1"/>
  <c r="I44"/>
  <c r="I43" s="1"/>
  <c r="I42" s="1"/>
  <c r="I40" s="1"/>
  <c r="I38" s="1"/>
  <c r="E10" i="31"/>
  <c r="F10"/>
  <c r="D10"/>
  <c r="E25"/>
  <c r="F25"/>
  <c r="D25"/>
  <c r="F38"/>
  <c r="G13" i="33"/>
  <c r="G12"/>
  <c r="G25"/>
  <c r="G21"/>
  <c r="G19"/>
  <c r="G18"/>
  <c r="G23"/>
  <c r="G20"/>
  <c r="I36" i="32" l="1"/>
  <c r="I34" s="1"/>
  <c r="I32" s="1"/>
  <c r="I30" s="1"/>
  <c r="I28" s="1"/>
  <c r="E13" i="34"/>
  <c r="E15"/>
  <c r="F15"/>
  <c r="D15"/>
  <c r="D13" s="1"/>
  <c r="D11" s="1"/>
  <c r="D10" s="1"/>
  <c r="G22" i="33" l="1"/>
  <c r="F41" i="28"/>
  <c r="F21"/>
  <c r="F35" i="27"/>
  <c r="F21"/>
  <c r="G79" i="32" l="1"/>
  <c r="G78" s="1"/>
  <c r="G77" s="1"/>
  <c r="G75" s="1"/>
  <c r="G73" s="1"/>
  <c r="G25"/>
  <c r="G24" s="1"/>
  <c r="G81"/>
  <c r="H81"/>
  <c r="H69"/>
  <c r="H68" s="1"/>
  <c r="H67" s="1"/>
  <c r="H66" s="1"/>
  <c r="H64" s="1"/>
  <c r="H62" s="1"/>
  <c r="I69"/>
  <c r="I68" s="1"/>
  <c r="I67" s="1"/>
  <c r="I66" s="1"/>
  <c r="I64" s="1"/>
  <c r="I62" s="1"/>
  <c r="G69"/>
  <c r="I71"/>
  <c r="G71"/>
  <c r="H71"/>
  <c r="F20" i="31"/>
  <c r="G61" i="32" l="1"/>
  <c r="G60" s="1"/>
  <c r="G68"/>
  <c r="G67" s="1"/>
  <c r="G66" s="1"/>
  <c r="G64" s="1"/>
  <c r="G62" s="1"/>
  <c r="G58"/>
  <c r="G56" s="1"/>
  <c r="G54" s="1"/>
  <c r="G23"/>
  <c r="G21" s="1"/>
  <c r="G17" s="1"/>
  <c r="E44" i="31"/>
  <c r="F44"/>
  <c r="D44"/>
  <c r="E12"/>
  <c r="F12"/>
  <c r="D12"/>
  <c r="G16" i="32" l="1"/>
  <c r="G14"/>
  <c r="G12" s="1"/>
  <c r="G10" s="1"/>
  <c r="E14" i="35" l="1"/>
  <c r="E12" s="1"/>
  <c r="F14"/>
  <c r="F12" s="1"/>
  <c r="G14"/>
  <c r="G12" s="1"/>
  <c r="H14"/>
  <c r="H12" s="1"/>
  <c r="D17"/>
  <c r="F13" i="34"/>
  <c r="D16" i="35" l="1"/>
  <c r="D14" s="1"/>
  <c r="D12" s="1"/>
  <c r="I81" i="32" l="1"/>
  <c r="G30" i="33"/>
  <c r="H79" i="32"/>
  <c r="H78" s="1"/>
  <c r="H77" l="1"/>
  <c r="H75" s="1"/>
  <c r="H73" s="1"/>
  <c r="H61" s="1"/>
  <c r="H58" s="1"/>
  <c r="G26" i="33"/>
  <c r="G28"/>
  <c r="G29"/>
  <c r="E11" i="34"/>
  <c r="E10" s="1"/>
  <c r="I79" i="32"/>
  <c r="H25"/>
  <c r="H24" s="1"/>
  <c r="H23" s="1"/>
  <c r="H21" s="1"/>
  <c r="H17" s="1"/>
  <c r="G27" i="33" l="1"/>
  <c r="G24" s="1"/>
  <c r="I77" i="32"/>
  <c r="I78"/>
  <c r="H56"/>
  <c r="H54" s="1"/>
  <c r="H60"/>
  <c r="H16"/>
  <c r="H14"/>
  <c r="H12" s="1"/>
  <c r="H10" s="1"/>
  <c r="I75" l="1"/>
  <c r="F11" i="34"/>
  <c r="I73" i="32" l="1"/>
  <c r="I61" s="1"/>
  <c r="E10" i="35"/>
  <c r="F10"/>
  <c r="G10"/>
  <c r="H10"/>
  <c r="D10" l="1"/>
  <c r="F10" i="34" l="1"/>
  <c r="I25" i="32" l="1"/>
  <c r="I24" s="1"/>
  <c r="I23" s="1"/>
  <c r="I21" s="1"/>
  <c r="I17" s="1"/>
  <c r="I58" l="1"/>
  <c r="I56" s="1"/>
  <c r="I54" s="1"/>
  <c r="I60"/>
  <c r="I14"/>
  <c r="I12" s="1"/>
  <c r="I10" s="1"/>
  <c r="I16"/>
</calcChain>
</file>

<file path=xl/sharedStrings.xml><?xml version="1.0" encoding="utf-8"?>
<sst xmlns="http://schemas.openxmlformats.org/spreadsheetml/2006/main" count="494" uniqueCount="206">
  <si>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</si>
  <si>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</si>
  <si>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</si>
  <si>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</si>
  <si>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</si>
  <si>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</si>
  <si>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</si>
  <si>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</si>
  <si>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</si>
  <si>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</si>
  <si>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</si>
  <si>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</si>
  <si>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</si>
  <si>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Միջոցառումն իրականացնողի անվանումը </t>
  </si>
  <si>
    <t>Հավելված 1</t>
  </si>
  <si>
    <t>Հավելված 2</t>
  </si>
  <si>
    <t xml:space="preserve"> Ծառայությունների մատուցում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</si>
  <si>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</si>
  <si>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</si>
  <si>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</si>
  <si>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</si>
  <si>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</si>
  <si>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</si>
  <si>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</si>
  <si>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</si>
  <si>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</si>
  <si>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</si>
  <si>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4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</si>
  <si>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</si>
  <si>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</si>
  <si>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</si>
  <si>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</si>
  <si>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11001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</si>
  <si>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</si>
  <si>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</si>
  <si>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</si>
  <si>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</si>
  <si>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</si>
  <si>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</si>
  <si>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</si>
  <si>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</si>
  <si>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</si>
  <si>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</si>
  <si>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</si>
  <si>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</si>
  <si>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</si>
  <si>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</si>
  <si>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</si>
  <si>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</si>
  <si>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ՀԱՍԱՐԱԿԱԿԱՆ ԿԱՐԳ,  ԱՆՎՏԱՆԳՈՒԹՅՈՒՆ ԵՎ ԴԱՏԱԿԱՆ ԳՈՐԾՈՒՆԵՈՒԹՅՈՒՆ</t>
  </si>
  <si>
    <t xml:space="preserve"> 11001 </t>
  </si>
  <si>
    <t>Ցուցանիշների փոփոխությունը (ավելացումները նշված են դրական նշանով)</t>
  </si>
  <si>
    <t>Քրեակատարողական ծառայություններ</t>
  </si>
  <si>
    <t>Պետական մարմինների կողմից օգտագործվող ոչ ֆինանսական ակտիվների հետ գործառնություններ</t>
  </si>
  <si>
    <t>Քրեակատարողական հիմնարկների շենքային պայմանների բարելավում</t>
  </si>
  <si>
    <t>Միջոցառում</t>
  </si>
  <si>
    <t xml:space="preserve"> Քրեակատարողական ծառայություններ</t>
  </si>
  <si>
    <t xml:space="preserve"> ՀՀ արդարադատության նախարարության քրեակատարողական ծառայություն</t>
  </si>
  <si>
    <t xml:space="preserve"> 03</t>
  </si>
  <si>
    <t xml:space="preserve"> 05</t>
  </si>
  <si>
    <t xml:space="preserve"> Կալանավայրեր</t>
  </si>
  <si>
    <t xml:space="preserve"> ՈՉ ՖԻՆԱՆՍԱԿԱՆ ԱԿՏԻՎՆԵՐԻ ԳԾՈՎ ԾԱԽՍԵՐ</t>
  </si>
  <si>
    <t xml:space="preserve"> Քրեակատարողական ծառայություն</t>
  </si>
  <si>
    <t xml:space="preserve">ՀՀ կառավարության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</si>
  <si>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</si>
  <si>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</si>
  <si>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</si>
  <si>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</si>
  <si>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</si>
  <si>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</si>
  <si>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Ցուցանիշների
փոփոխությունները
(ավելացումները նշված են դրական նշանով)</t>
  </si>
  <si>
    <t>քանակը</t>
  </si>
  <si>
    <t>գումարը (հազար դրամով)</t>
  </si>
  <si>
    <t>ԳՀ</t>
  </si>
  <si>
    <t>դրամ</t>
  </si>
  <si>
    <t xml:space="preserve"> ՀՀ արդարադատության նախարարության քրեակատարողական ծառայություն </t>
  </si>
  <si>
    <t xml:space="preserve"> ՄԱՍ 1. ՊԵՏԱԿԱՆ ՄԱՐՄՆԻ ԳԾՈՎ ԱՐԴՅՈՒՆՔԱՅԻՆ (ԿԱՏԱՐՈՂԱԿԱՆ) ՑՈՒՑԱՆԻՇՆԵՐԸ </t>
  </si>
  <si>
    <t>Բաժին N 03  Խումբ N 05  Դաս N 01  Կալանավայրեր</t>
  </si>
  <si>
    <t>Հավելված 5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</si>
  <si>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</si>
  <si>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</si>
  <si>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</t>
  </si>
  <si>
    <t xml:space="preserve">ԸՆԴԱՄԵՆԸ </t>
  </si>
  <si>
    <t>ՀՀ ԱՐԴԱՐԱԴԱՏՈՒԹՅԱՆ ՆԱԽԱՐԱՐՈՒԹՅՈՒՆ</t>
  </si>
  <si>
    <t>այդ թվում`</t>
  </si>
  <si>
    <t>ԸՆԴԱՄԵՆԸ</t>
  </si>
  <si>
    <t>ՀՀ արդարադատության նախարարություն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</si>
  <si>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</si>
  <si>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</si>
  <si>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</si>
  <si>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</si>
  <si>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</si>
  <si>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</si>
  <si>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</si>
  <si>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 xml:space="preserve">Հավելված  N   7  </t>
  </si>
  <si>
    <t>Հավելված  3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</si>
  <si>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</si>
  <si>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</si>
  <si>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>ՄԱՍ 3. ԾԱՌԱՅՈՒԹՅՈՒՆԵՐ</t>
  </si>
  <si>
    <t>Ցուցանիշների փոփոխությունը (ավելացումները նշված են դրական նշանով, իսկ նվազեցումները՝ փակագծերում)</t>
  </si>
  <si>
    <t>31003</t>
  </si>
  <si>
    <t>ՀՀ ԱՆ Քրեակատարողական ծառայություն</t>
  </si>
  <si>
    <t xml:space="preserve"> Ինն ամիս</t>
  </si>
  <si>
    <t xml:space="preserve">ՀՀ կառավարության  2020 թվականի </t>
  </si>
  <si>
    <t>ՀԱՅԱՍՏԱՆԻ ՀԱՆՐԱՊԵՏՈՒԹՅԱՆ ԿԱՌԱՎԱՐՈՒԹՅԱՆ 2019 ԹՎԱԿԱՆԻ ԴԵԿՏԵՄԲԵՐԻ 26-Ի ԹԻՎ 1919-Ն ՈՐՈՇՄԱՆ N3 և N4  ՀԱՎԵԼՎԱԾՆԵՐՈՒՄ  ԿԱՏԱՐՎՈՂ  ՓՈՓՈԽՈՒԹՅՈՒՆՆԵՐԸ ԵՎ ԼՐԱՑՈՒՄՆԵՐԸ</t>
  </si>
  <si>
    <t>ՀԱՅԱՍՏԱՆԻ ՀԱՆՐԱՊԵՏՈՒԹՅԱՆ ԿԱՌԱՎԱՐՈՒԹՅԱՆ 2019 ԹՎԱԿԱՆԻ ԴԵԿՏԵՄԲԵՐԻ 26-Ի ԹԻՎ 1919-Ն ՈՐՈՇՄԱՆ N5 ՀԱՎԵԼՎԱԾԻ N2 ԱՂՅՈՒՍԱԿՈՒՄ ԿԱՏԱՐՎՈՂ  ԼՐԱՑՈՒՄՆԵՐԸ</t>
  </si>
  <si>
    <t xml:space="preserve">2020 թվականի __________ </t>
  </si>
  <si>
    <t>ՀԱՅԱՍՏԱՆԻ ՀԱՆՐԱՊԵՏՈՒԹՅԱՆ ԿԱՌԱՎԱՐՈՒԹՅԱՆ 2019 ԹՎԱԿԱՆԻ ԴԵԿՏԵՄԲԵՐԻ 26-Ի N 1919-Ն ՈՐՈՇՄԱՆ N 10 ՀԱՎԵԼՎԱԾԻ ՑՈՒՑԱՆԻՇՆԵՐՈՒՄ ԿԱՏԱՐՎՈՂ ԼՐԱՑՈՒՄՆԵՐԸ</t>
  </si>
  <si>
    <t xml:space="preserve">  ՀԻՄՆԱԿԱՆ ՄԻՋՈՑՆԵՐ</t>
  </si>
  <si>
    <t xml:space="preserve">  - Շենքերի և շինությունների կապիտալ վերանորոգում</t>
  </si>
  <si>
    <t>ՄԱՍ 2. ԱՇԽԱՏԱՆՔՆԵՐ</t>
  </si>
  <si>
    <t>45611300-1</t>
  </si>
  <si>
    <t xml:space="preserve"> Այլ շենքերի, շինությունների
 հիմնանորոգում</t>
  </si>
  <si>
    <t>71351540-1</t>
  </si>
  <si>
    <t>Տեխնիկական հսկողության
 ծառայություններ</t>
  </si>
  <si>
    <t>98111140-1</t>
  </si>
  <si>
    <t>Հեղինակային պատրաստում, ծախսերի գնահատում</t>
  </si>
  <si>
    <t>ՄԱ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</si>
  <si>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2019ԹՎԱԿԱՆԻ ԴԵԿՏԵՄԲԵՐԻ 26-Ի ԹԻՎ 1919-Ն ՈՐՈՇՄԱՆ N5  ՀԱՎԵԼՎԱԾԻ  N1  ԱՂՅՈՒՍԱԿՈՒՄ ԿԱՏԱՐՎՈՂ ՓՈՓՈԽՈՒԹՅՈՒՆՆԵՐԸ ԵՎ ԼՐԱՑՈՒՄՆԵՐԸ</t>
  </si>
  <si>
    <t>«ՀԱՅԱUՏԱՆԻ ՀԱՆՐԱՊԵՏՈՒԹՅԱՆ 2020 ԹՎԱԿԱՆԻ ՊԵՏԱԿԱՆ ԲՅՈՒՋԵԻ ՄԱUԻՆ» ՀԱՅԱUՏԱՆԻ ՀԱՆՐԱՊԵՏՈՒԹՅԱՆ OՐԵՆՔԻ N 1 ՀԱՎԵԼՎԱԾԻ N 3 ԱՂՅՈՒՍԱԿՈՒՄ ԿԱՏԱՐՎՈՂ ԿԱՏԱՐՎՈՂ   ԼՐԱՑՈՒՄՆԵՐԸ</t>
  </si>
  <si>
    <t>Նախագծերի պատրաստում,
 ծախսերի գնահատում</t>
  </si>
  <si>
    <r>
      <t>71241200</t>
    </r>
    <r>
      <rPr>
        <sz val="10"/>
        <color rgb="FF000000"/>
        <rFont val="GHEA Grapalat"/>
        <family val="3"/>
      </rPr>
      <t>-1</t>
    </r>
  </si>
  <si>
    <t xml:space="preserve"> ԱՅԼ ՀԻՄՆԱԿԱՆ ՄԻՋՈՑՆԵՐ</t>
  </si>
  <si>
    <t xml:space="preserve"> -Նախագծահետազոտական ծախսեր</t>
  </si>
  <si>
    <t xml:space="preserve"> Նախագծահաշվային փաստաթղթերի թիվ, հատ </t>
  </si>
  <si>
    <t>«Արմավիր» ՔԿ հիմնարկի կիսաբաց ռեժիմի տեղամասի  կապիտալ վերակառուցման շինարարական աշխատանքներ</t>
  </si>
  <si>
    <t>Հավելված 6</t>
  </si>
  <si>
    <t>ՀԱՅԱՍՏԱՆԻ ՀԱՆՐԱՊԵՏՈՒԹՅԱՆ ԿԱՌԱՎԱՐՈՒԹՅԱՆ 2019ԹՎԱԿԱՆԻ ԴԵԿՏԵՄԲԵՐԻ 26-Ի ԹԻՎ 1919-Ն ՈՐՈՇՄԱՆ N9.1 ՀԱՎԵԼՎԱԾԻ  9.1.43  ԱՂՅՈՒՍԱԿՈՒՄ ԿԱՏԱՐՎՈՂ ՓՈՓՈԽՈՒԹՅՈՒՆՆԵՐԸ ԵՎ  ԼՐԱՑՈՒՄՆԵՐԸ</t>
  </si>
  <si>
    <t xml:space="preserve">այդ թվում` </t>
  </si>
  <si>
    <t>«Արմավիր» քրեակատարողական հիմնարկի կիսաբաց ռեժիմիային տեղամասի մասնաշենքի վերակառուցում</t>
  </si>
  <si>
    <t xml:space="preserve">այդ թվում`  ըստ կատարողների </t>
  </si>
  <si>
    <t>այդ թվում`  ըստ ուղղությունների</t>
  </si>
  <si>
    <t>«Արմավիր» քրեակատարողական հիմնարկի օդորակման համակարգի ներդրման նախագծահաշվային փաստաթղթերի ձեռքբերում</t>
  </si>
  <si>
    <t>Քրեակատարողական հիմնարկների շենքերի նորոգում, հիմնանորոգում, կառուցում և  նախագծանախահաշվային  փաստաթղթերի  ձեռք բերում</t>
  </si>
  <si>
    <t>Քրեակատարողական հիմնարկների շենքերի նորոգում, հիմնանորոգում, կառուցում և  նախագծանախահաշվային  փաստաթղթերի  ձեռքբերում</t>
  </si>
  <si>
    <t>Ակտիվն օգտագործող կազմակերպության անվանումը</t>
  </si>
  <si>
    <t>Քրեակատարողական հիմնարկների շենքերի նորոգում, հիմնանորագում, կառուցում և  նախագծանախահաշվային  փաստաթղթերի  ձեռքբերում</t>
  </si>
  <si>
    <t>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</si>
  <si>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</si>
  <si>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</si>
  <si>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Ոլորտի քաղաքականության, խորհրդատվության, մոնիտորինգի, արդարադատության ծրագրերի համակարգման ծառայություններ_x000D_
</t>
  </si>
  <si>
    <t xml:space="preserve"> Դատապարտյալների վերահսկողություն, կալանավայրերում դատապարտյալների կացության ապահովում, դատապարտյալների սոցիալ- հոգեբանական վերականգնում, ուսուցում_x000D_
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</si>
  <si>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</si>
  <si>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</si>
  <si>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</si>
  <si>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</si>
  <si>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ՀՀ  արդարադատության նախարարություն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</si>
  <si>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</si>
  <si>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</si>
  <si>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Համակարգչային ծառայություններ</t>
  </si>
  <si>
    <t>Առաջին կիսամյակ</t>
  </si>
  <si>
    <t xml:space="preserve"> Շարունակական ծախսեր</t>
  </si>
  <si>
    <t xml:space="preserve"> - Գույքի և սարքավորումների վարձակալություն</t>
  </si>
  <si>
    <t xml:space="preserve"> - Տեղեկատվական ծառայություններ</t>
  </si>
  <si>
    <t xml:space="preserve"> ՀՀ արդարադատության նախարարություն</t>
  </si>
  <si>
    <t>11001</t>
  </si>
  <si>
    <t xml:space="preserve"> Դատապարտյալների վերահսկողություն,կալանավայրերում դատապարտյալների կացության ապահովում,դատապարտյալների սոցիալ-հոգեբանական վերականգնում, ուսուցում </t>
  </si>
  <si>
    <t>Բաժին N 01  Խումբ N 01  Դաս N 01  Օրենսդիր և  գործադիր մարմիններ, պետական կառավարում</t>
  </si>
  <si>
    <t>Արդարադատության ոլորտում քաղաքականության, խորհրդատվության, մոնիտորինգի, գնման և աջակցության իրականացում</t>
  </si>
  <si>
    <t xml:space="preserve"> 70221100-1</t>
  </si>
  <si>
    <t xml:space="preserve">  ոչ բնակելի անշարժ գույքի վարձակալության կամ լիզինգի ծառայություններ</t>
  </si>
  <si>
    <t xml:space="preserve"> ՄԱ</t>
  </si>
  <si>
    <t>Քրեակատարողական  ծառայություններ</t>
  </si>
  <si>
    <t>22211300/9</t>
  </si>
  <si>
    <t>պարբերական մամուլ</t>
  </si>
  <si>
    <t>հատ</t>
  </si>
  <si>
    <t>79821170/2</t>
  </si>
  <si>
    <t>տպագրական և առաքման ծառայություններ</t>
  </si>
  <si>
    <t xml:space="preserve"> ԳՀ</t>
  </si>
  <si>
    <t xml:space="preserve"> դրամ</t>
  </si>
  <si>
    <t>ՄԱՍ 1. ԱՊՐԱՆՔՆԵՐ</t>
  </si>
  <si>
    <t>72511700/7</t>
  </si>
  <si>
    <t>72311110/1</t>
  </si>
  <si>
    <t>համակարգչային տեխնիկայի կառավարման ծառայություններ համակարգչային համակարգերի սպասարկման համար</t>
  </si>
  <si>
    <t>տվյալների վերափոխման ծառայություններ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</si>
  <si>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</si>
  <si>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</si>
  <si>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թափանցիկության ապահովում</t>
  </si>
  <si>
    <t xml:space="preserve"> Ծրագրի միջոցառումներ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</si>
  <si>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</si>
  <si>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</si>
  <si>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</si>
  <si>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</si>
  <si>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</si>
  <si>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</si>
  <si>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</si>
  <si>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</si>
  <si>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Պահուստային միջոցներ</t>
  </si>
  <si>
    <t>ՀԱՅԱՍՏԱՆԻ ՀԱՆՐԱՊԵՏՈՒԹՅԱՆ ԿԱՌԱՎԱՐՈՒԹՅԱՆ 2019ԹՎԱԿԱՆԻ ԴԵԿՏԵՄԲԵՐԻ 26-Ի ԹԻՎ 1919-Ն ՈՐՈՇՄԱՆ N 9 ՀԱՎԵԼՎԱԾԻ  9.10 ԵՎ  9.47 ԱՂՅՈՒՍԱԿՆԵՐՈՒՄ ԿԱՏԱՐՎՈՂ  ՓՈՓՈԽՈՒԹՅՈՒՆՆԵՐԸ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</si>
  <si>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</si>
  <si>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</si>
  <si>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</si>
  <si>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Ծրագրի միջոցառումները </t>
  </si>
  <si>
    <t xml:space="preserve"> Ծրագրի դասիչը` </t>
  </si>
  <si>
    <t>Ցուցանիշների փոփոխությունները
 (Ավելացումները նշված են դրական նշանով)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</si>
  <si>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</si>
  <si>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</si>
  <si>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</si>
  <si>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</si>
  <si>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</si>
  <si>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</si>
  <si>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</si>
  <si>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</si>
  <si>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Ցուցանիշների փոփոխությունը (նվազեցումները նշված են փակագծերում)</t>
  </si>
  <si>
    <t>ՀԱՅԱՍՏԱՆԻ ՀԱՆՐԱՊԵՏՈՒԹՅԱՆ ԿԱՌԱՎԱՐՈՒԹՅԱՆ 2019ԹՎԱԿԱՆԻ ԴԵԿՏԵՄԲԵՐԻ 26-Ի ԹԻՎ 1919-Ն ՈՐՈՇՄԱՆ N9.1 ՀԱՎԵԼՎԱԾԻ  9.1.10, 9.1.43 և 9.1.58  ԱՂՅՈՒՍԱԿՆԵՐՈՒՄ ԿԱՏԱՐՎՈՂ ՓՈՓՈԽՈՒԹՅՈՒՆՆԵՐԸ  ԵՎ ԼՐԱՑՈՒՄՆԵՐԸ</t>
  </si>
  <si>
    <t xml:space="preserve"> ՄԱՍ 2.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</si>
</sst>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#,##0.0;\(##,##0.0\);\-"/>
    <numFmt numFmtId="167" formatCode="#,##0.0"/>
    <numFmt numFmtId="168" formatCode="#,##0.0_);\(#,##0.0\)"/>
    <numFmt numFmtId="169" formatCode="0_);\(0\)"/>
    <numFmt numFmtId="170" formatCode="0.0_);\(0.0\)"/>
  </numFmts>
  <fonts count="4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9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2"/>
    </font>
    <font>
      <b/>
      <sz val="12"/>
      <name val="GHEA Grapalat"/>
      <family val="3"/>
    </font>
    <font>
      <b/>
      <sz val="10"/>
      <color indexed="8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sz val="10"/>
      <color indexed="8"/>
      <name val="GHEA Mariam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GHEA Grapalat"/>
      <family val="3"/>
    </font>
    <font>
      <b/>
      <u/>
      <sz val="12"/>
      <color theme="1"/>
      <name val="GHEA Grapalat"/>
      <family val="3"/>
    </font>
    <font>
      <i/>
      <sz val="11"/>
      <name val="GHEA Grapalat"/>
      <family val="3"/>
    </font>
    <font>
      <b/>
      <i/>
      <sz val="10"/>
      <name val="GHEA Grapalat"/>
      <family val="3"/>
    </font>
    <font>
      <b/>
      <sz val="11"/>
      <color theme="1"/>
      <name val="GHEA Grapalat"/>
      <family val="3"/>
    </font>
    <font>
      <sz val="10"/>
      <name val="Arial Cyr"/>
      <family val="2"/>
    </font>
    <font>
      <b/>
      <sz val="10"/>
      <color rgb="FF000000"/>
      <name val="GHEA Grapalat"/>
      <family val="3"/>
    </font>
    <font>
      <b/>
      <sz val="11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2"/>
      <color theme="1"/>
      <name val="GHEA Grapalat"/>
      <family val="3"/>
    </font>
    <font>
      <b/>
      <sz val="11"/>
      <color theme="1"/>
      <name val="Calibri"/>
      <family val="2"/>
      <charset val="204"/>
      <scheme val="minor"/>
    </font>
    <font>
      <sz val="10"/>
      <name val="GHEA Grapalat"/>
      <family val="2"/>
    </font>
    <font>
      <b/>
      <sz val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3" fillId="0" borderId="0"/>
    <xf numFmtId="165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166" fontId="22" fillId="0" borderId="0" applyFill="0" applyBorder="0" applyProtection="0">
      <alignment horizontal="right" vertical="top"/>
    </xf>
    <xf numFmtId="0" fontId="27" fillId="0" borderId="0"/>
    <xf numFmtId="9" fontId="1" fillId="0" borderId="0" applyFont="0" applyFill="0" applyBorder="0" applyAlignment="0" applyProtection="0"/>
    <xf numFmtId="0" fontId="33" fillId="0" borderId="0"/>
    <xf numFmtId="0" fontId="39" fillId="0" borderId="0"/>
    <xf numFmtId="43" fontId="14" fillId="0" borderId="0" applyFont="0" applyFill="0" applyBorder="0" applyAlignment="0" applyProtection="0"/>
  </cellStyleXfs>
  <cellXfs count="363">
    <xf numFmtId="0" fontId="0" fillId="0" borderId="0" xfId="0"/>
    <xf numFmtId="0" fontId="6" fillId="0" borderId="0" xfId="0" applyFont="1"/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0" fontId="6" fillId="0" borderId="12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/>
    </xf>
    <xf numFmtId="0" fontId="6" fillId="2" borderId="0" xfId="0" applyFont="1" applyFill="1"/>
    <xf numFmtId="0" fontId="10" fillId="2" borderId="0" xfId="0" applyFont="1" applyFill="1"/>
    <xf numFmtId="49" fontId="11" fillId="0" borderId="0" xfId="8" applyNumberFormat="1" applyFont="1" applyBorder="1" applyAlignment="1">
      <alignment horizontal="right"/>
    </xf>
    <xf numFmtId="49" fontId="11" fillId="0" borderId="3" xfId="8" applyNumberFormat="1" applyFont="1" applyBorder="1" applyAlignment="1">
      <alignment horizontal="right" vertical="top" wrapText="1"/>
    </xf>
    <xf numFmtId="49" fontId="9" fillId="2" borderId="6" xfId="0" applyNumberFormat="1" applyFont="1" applyFill="1" applyBorder="1" applyAlignment="1">
      <alignment vertical="top" wrapText="1"/>
    </xf>
    <xf numFmtId="49" fontId="6" fillId="0" borderId="0" xfId="0" applyNumberFormat="1" applyFont="1"/>
    <xf numFmtId="49" fontId="9" fillId="2" borderId="11" xfId="0" applyNumberFormat="1" applyFont="1" applyFill="1" applyBorder="1" applyAlignment="1">
      <alignment wrapText="1"/>
    </xf>
    <xf numFmtId="0" fontId="28" fillId="0" borderId="0" xfId="12" applyFont="1"/>
    <xf numFmtId="0" fontId="28" fillId="0" borderId="0" xfId="12" applyFont="1" applyAlignment="1" applyProtection="1">
      <alignment horizontal="left" wrapText="1"/>
      <protection locked="0"/>
    </xf>
    <xf numFmtId="0" fontId="24" fillId="0" borderId="0" xfId="12" applyFont="1" applyAlignment="1" applyProtection="1">
      <protection locked="0"/>
    </xf>
    <xf numFmtId="0" fontId="29" fillId="0" borderId="0" xfId="12" applyFont="1"/>
    <xf numFmtId="0" fontId="24" fillId="0" borderId="0" xfId="12" applyFont="1" applyAlignment="1" applyProtection="1">
      <alignment horizontal="right"/>
      <protection locked="0"/>
    </xf>
    <xf numFmtId="0" fontId="28" fillId="0" borderId="0" xfId="12" applyFont="1" applyProtection="1">
      <protection locked="0"/>
    </xf>
    <xf numFmtId="0" fontId="28" fillId="0" borderId="0" xfId="12" applyFont="1" applyAlignment="1" applyProtection="1">
      <alignment horizontal="center"/>
      <protection locked="0"/>
    </xf>
    <xf numFmtId="0" fontId="31" fillId="0" borderId="0" xfId="12" applyFont="1"/>
    <xf numFmtId="0" fontId="26" fillId="0" borderId="0" xfId="12" applyFont="1" applyBorder="1" applyAlignment="1" applyProtection="1">
      <alignment vertical="center" wrapText="1"/>
      <protection locked="0"/>
    </xf>
    <xf numFmtId="0" fontId="31" fillId="0" borderId="0" xfId="12" applyFont="1" applyAlignment="1" applyProtection="1">
      <alignment horizontal="center"/>
      <protection locked="0"/>
    </xf>
    <xf numFmtId="0" fontId="31" fillId="0" borderId="0" xfId="12" applyFont="1" applyProtection="1">
      <protection locked="0"/>
    </xf>
    <xf numFmtId="0" fontId="32" fillId="0" borderId="0" xfId="0" applyFont="1" applyFill="1"/>
    <xf numFmtId="0" fontId="29" fillId="0" borderId="0" xfId="12" applyFont="1" applyAlignment="1" applyProtection="1">
      <alignment horizontal="left" wrapText="1"/>
      <protection locked="0"/>
    </xf>
    <xf numFmtId="0" fontId="29" fillId="0" borderId="0" xfId="12" applyFont="1" applyProtection="1">
      <protection locked="0"/>
    </xf>
    <xf numFmtId="0" fontId="29" fillId="0" borderId="0" xfId="12" applyFont="1" applyAlignment="1" applyProtection="1">
      <alignment horizontal="center"/>
      <protection locked="0"/>
    </xf>
    <xf numFmtId="0" fontId="6" fillId="0" borderId="1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0" fillId="2" borderId="7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0" fontId="16" fillId="0" borderId="11" xfId="0" applyFont="1" applyBorder="1" applyAlignment="1">
      <alignment horizontal="center" vertical="top" wrapText="1"/>
    </xf>
    <xf numFmtId="0" fontId="6" fillId="0" borderId="0" xfId="0" applyFont="1"/>
    <xf numFmtId="0" fontId="9" fillId="0" borderId="11" xfId="0" applyFont="1" applyBorder="1" applyAlignment="1">
      <alignment horizontal="left" vertical="top" wrapText="1"/>
    </xf>
    <xf numFmtId="0" fontId="6" fillId="2" borderId="11" xfId="0" applyFont="1" applyFill="1" applyBorder="1" applyAlignment="1">
      <alignment vertical="top" wrapText="1"/>
    </xf>
    <xf numFmtId="0" fontId="9" fillId="2" borderId="11" xfId="0" applyFont="1" applyFill="1" applyBorder="1" applyAlignment="1">
      <alignment horizontal="left" vertical="top" wrapText="1"/>
    </xf>
    <xf numFmtId="0" fontId="8" fillId="2" borderId="11" xfId="0" applyFont="1" applyFill="1" applyBorder="1" applyAlignment="1">
      <alignment vertical="top" wrapText="1"/>
    </xf>
    <xf numFmtId="0" fontId="6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6" fillId="0" borderId="11" xfId="0" applyFont="1" applyBorder="1"/>
    <xf numFmtId="0" fontId="8" fillId="0" borderId="1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49" fontId="6" fillId="2" borderId="11" xfId="0" applyNumberFormat="1" applyFont="1" applyFill="1" applyBorder="1" applyAlignment="1">
      <alignment vertical="top" wrapText="1"/>
    </xf>
    <xf numFmtId="164" fontId="9" fillId="0" borderId="11" xfId="0" applyNumberFormat="1" applyFont="1" applyFill="1" applyBorder="1" applyAlignment="1">
      <alignment horizontal="right" vertical="top"/>
    </xf>
    <xf numFmtId="166" fontId="9" fillId="0" borderId="0" xfId="0" applyNumberFormat="1" applyFont="1" applyBorder="1" applyAlignment="1">
      <alignment horizontal="right" vertical="top" wrapText="1"/>
    </xf>
    <xf numFmtId="0" fontId="6" fillId="0" borderId="0" xfId="0" applyFont="1" applyBorder="1"/>
    <xf numFmtId="0" fontId="34" fillId="0" borderId="11" xfId="0" applyFont="1" applyBorder="1" applyAlignment="1">
      <alignment vertical="center" wrapText="1"/>
    </xf>
    <xf numFmtId="0" fontId="15" fillId="0" borderId="11" xfId="12" applyFont="1" applyFill="1" applyBorder="1" applyAlignment="1" applyProtection="1">
      <alignment horizontal="center" vertical="center" wrapText="1"/>
      <protection locked="0"/>
    </xf>
    <xf numFmtId="1" fontId="15" fillId="0" borderId="11" xfId="12" applyNumberFormat="1" applyFont="1" applyFill="1" applyBorder="1" applyAlignment="1" applyProtection="1">
      <alignment horizontal="right" vertical="center" wrapText="1"/>
      <protection locked="0"/>
    </xf>
    <xf numFmtId="1" fontId="15" fillId="0" borderId="11" xfId="12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center" vertical="center" wrapText="1"/>
    </xf>
    <xf numFmtId="43" fontId="15" fillId="0" borderId="0" xfId="8" applyFont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textRotation="90" wrapText="1"/>
    </xf>
    <xf numFmtId="49" fontId="30" fillId="0" borderId="11" xfId="0" applyNumberFormat="1" applyFont="1" applyFill="1" applyBorder="1" applyAlignment="1">
      <alignment horizontal="center" vertical="center" textRotation="90" wrapText="1"/>
    </xf>
    <xf numFmtId="0" fontId="26" fillId="0" borderId="0" xfId="0" applyFont="1" applyAlignment="1">
      <alignment horizontal="center" vertical="center" wrapText="1"/>
    </xf>
    <xf numFmtId="43" fontId="26" fillId="0" borderId="0" xfId="8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26" fillId="0" borderId="11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43" fontId="23" fillId="0" borderId="0" xfId="8" applyFont="1" applyAlignment="1">
      <alignment vertical="center" wrapText="1"/>
    </xf>
    <xf numFmtId="0" fontId="25" fillId="0" borderId="0" xfId="0" applyFont="1" applyAlignment="1">
      <alignment vertical="center" wrapText="1"/>
    </xf>
    <xf numFmtId="43" fontId="25" fillId="0" borderId="0" xfId="8" applyFont="1" applyAlignment="1">
      <alignment vertical="center" wrapText="1"/>
    </xf>
    <xf numFmtId="49" fontId="7" fillId="2" borderId="11" xfId="0" applyNumberFormat="1" applyFont="1" applyFill="1" applyBorder="1" applyAlignment="1">
      <alignment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30" fillId="0" borderId="11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wrapText="1"/>
    </xf>
    <xf numFmtId="0" fontId="9" fillId="0" borderId="11" xfId="0" applyFont="1" applyBorder="1"/>
    <xf numFmtId="0" fontId="15" fillId="0" borderId="11" xfId="0" applyFont="1" applyBorder="1"/>
    <xf numFmtId="164" fontId="8" fillId="0" borderId="11" xfId="0" applyNumberFormat="1" applyFont="1" applyBorder="1"/>
    <xf numFmtId="0" fontId="9" fillId="2" borderId="11" xfId="0" applyFont="1" applyFill="1" applyBorder="1" applyAlignment="1">
      <alignment wrapText="1"/>
    </xf>
    <xf numFmtId="164" fontId="17" fillId="2" borderId="11" xfId="0" applyNumberFormat="1" applyFont="1" applyFill="1" applyBorder="1" applyAlignment="1">
      <alignment horizontal="center" vertical="top" wrapText="1"/>
    </xf>
    <xf numFmtId="164" fontId="8" fillId="2" borderId="11" xfId="0" applyNumberFormat="1" applyFont="1" applyFill="1" applyBorder="1" applyAlignment="1">
      <alignment vertical="top" wrapText="1"/>
    </xf>
    <xf numFmtId="0" fontId="6" fillId="0" borderId="13" xfId="0" applyFont="1" applyBorder="1"/>
    <xf numFmtId="0" fontId="26" fillId="0" borderId="0" xfId="0" applyFont="1" applyAlignment="1">
      <alignment vertical="center" wrapText="1"/>
    </xf>
    <xf numFmtId="164" fontId="6" fillId="0" borderId="0" xfId="0" applyNumberFormat="1" applyFont="1"/>
    <xf numFmtId="49" fontId="24" fillId="0" borderId="11" xfId="0" applyNumberFormat="1" applyFont="1" applyFill="1" applyBorder="1" applyAlignment="1">
      <alignment horizontal="center" vertical="top" textRotation="90" wrapText="1"/>
    </xf>
    <xf numFmtId="168" fontId="24" fillId="0" borderId="11" xfId="0" applyNumberFormat="1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168" fontId="30" fillId="0" borderId="3" xfId="0" applyNumberFormat="1" applyFont="1" applyFill="1" applyBorder="1" applyAlignment="1">
      <alignment vertical="center" wrapText="1"/>
    </xf>
    <xf numFmtId="168" fontId="26" fillId="0" borderId="11" xfId="0" applyNumberFormat="1" applyFont="1" applyBorder="1" applyAlignment="1">
      <alignment vertical="center" wrapText="1"/>
    </xf>
    <xf numFmtId="168" fontId="23" fillId="0" borderId="11" xfId="0" applyNumberFormat="1" applyFont="1" applyBorder="1" applyAlignment="1">
      <alignment vertical="center" wrapText="1"/>
    </xf>
    <xf numFmtId="0" fontId="30" fillId="0" borderId="1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right"/>
    </xf>
    <xf numFmtId="166" fontId="11" fillId="0" borderId="11" xfId="11" applyNumberFormat="1" applyFont="1" applyBorder="1" applyAlignment="1">
      <alignment horizontal="right" vertical="top"/>
    </xf>
    <xf numFmtId="166" fontId="9" fillId="0" borderId="11" xfId="0" applyNumberFormat="1" applyFont="1" applyBorder="1" applyAlignment="1">
      <alignment horizontal="left" vertical="top" wrapText="1"/>
    </xf>
    <xf numFmtId="166" fontId="11" fillId="0" borderId="11" xfId="9" applyNumberFormat="1" applyFont="1" applyBorder="1" applyAlignment="1">
      <alignment horizontal="right" vertical="top"/>
    </xf>
    <xf numFmtId="166" fontId="11" fillId="0" borderId="11" xfId="10" applyNumberFormat="1" applyFont="1" applyBorder="1" applyAlignment="1">
      <alignment horizontal="right" vertical="top"/>
    </xf>
    <xf numFmtId="0" fontId="7" fillId="0" borderId="11" xfId="0" applyFont="1" applyBorder="1" applyAlignment="1">
      <alignment horizontal="center" vertical="center"/>
    </xf>
    <xf numFmtId="39" fontId="38" fillId="0" borderId="11" xfId="0" applyNumberFormat="1" applyFont="1" applyBorder="1" applyAlignment="1">
      <alignment vertical="center"/>
    </xf>
    <xf numFmtId="0" fontId="38" fillId="0" borderId="11" xfId="0" applyFont="1" applyBorder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top"/>
    </xf>
    <xf numFmtId="4" fontId="28" fillId="0" borderId="11" xfId="12" applyNumberFormat="1" applyFont="1" applyBorder="1" applyProtection="1">
      <protection locked="0"/>
    </xf>
    <xf numFmtId="0" fontId="15" fillId="0" borderId="8" xfId="12" applyFont="1" applyBorder="1" applyAlignment="1" applyProtection="1">
      <alignment horizontal="center" vertical="center" wrapText="1"/>
      <protection locked="0"/>
    </xf>
    <xf numFmtId="167" fontId="10" fillId="3" borderId="11" xfId="5" applyNumberFormat="1" applyFont="1" applyFill="1" applyBorder="1" applyAlignment="1" applyProtection="1">
      <alignment horizontal="right" vertical="center" wrapText="1"/>
      <protection locked="0"/>
    </xf>
    <xf numFmtId="0" fontId="34" fillId="0" borderId="11" xfId="0" applyFont="1" applyBorder="1" applyAlignment="1">
      <alignment horizontal="center" vertical="center"/>
    </xf>
    <xf numFmtId="167" fontId="15" fillId="0" borderId="11" xfId="5" applyNumberFormat="1" applyFont="1" applyFill="1" applyBorder="1" applyAlignment="1" applyProtection="1">
      <alignment horizontal="right" vertical="center" wrapText="1"/>
      <protection locked="0"/>
    </xf>
    <xf numFmtId="0" fontId="6" fillId="0" borderId="0" xfId="0" applyFont="1" applyAlignment="1">
      <alignment horizontal="right"/>
    </xf>
    <xf numFmtId="0" fontId="6" fillId="0" borderId="17" xfId="0" applyFont="1" applyBorder="1" applyAlignment="1">
      <alignment horizontal="center" vertical="top" wrapText="1"/>
    </xf>
    <xf numFmtId="0" fontId="15" fillId="0" borderId="8" xfId="12" applyFont="1" applyBorder="1" applyAlignment="1" applyProtection="1">
      <alignment horizontal="left" vertical="center" wrapText="1"/>
      <protection locked="0"/>
    </xf>
    <xf numFmtId="0" fontId="31" fillId="0" borderId="11" xfId="12" applyFont="1" applyBorder="1" applyAlignment="1">
      <alignment horizontal="center" vertical="center"/>
    </xf>
    <xf numFmtId="0" fontId="26" fillId="0" borderId="11" xfId="12" applyFont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6" fillId="2" borderId="10" xfId="0" applyFont="1" applyFill="1" applyBorder="1" applyAlignment="1">
      <alignment vertical="top" wrapText="1"/>
    </xf>
    <xf numFmtId="0" fontId="6" fillId="0" borderId="13" xfId="0" applyFont="1" applyBorder="1" applyAlignment="1"/>
    <xf numFmtId="0" fontId="6" fillId="0" borderId="13" xfId="0" applyFont="1" applyBorder="1" applyAlignment="1">
      <alignment vertical="center" wrapText="1"/>
    </xf>
    <xf numFmtId="0" fontId="10" fillId="0" borderId="8" xfId="12" applyFont="1" applyBorder="1" applyAlignment="1" applyProtection="1">
      <alignment horizontal="center" vertical="center" wrapText="1"/>
      <protection locked="0"/>
    </xf>
    <xf numFmtId="0" fontId="40" fillId="0" borderId="11" xfId="0" applyFont="1" applyBorder="1" applyAlignment="1">
      <alignment horizontal="center" vertical="center" wrapText="1"/>
    </xf>
    <xf numFmtId="0" fontId="34" fillId="0" borderId="11" xfId="0" applyFont="1" applyBorder="1" applyAlignment="1">
      <alignment wrapText="1"/>
    </xf>
    <xf numFmtId="167" fontId="10" fillId="0" borderId="11" xfId="5" applyNumberFormat="1" applyFont="1" applyFill="1" applyBorder="1" applyAlignment="1" applyProtection="1">
      <alignment horizontal="right" vertical="center" wrapText="1"/>
      <protection locked="0"/>
    </xf>
    <xf numFmtId="0" fontId="40" fillId="0" borderId="11" xfId="0" applyFont="1" applyBorder="1"/>
    <xf numFmtId="0" fontId="34" fillId="0" borderId="11" xfId="0" applyFont="1" applyBorder="1" applyAlignment="1">
      <alignment horizontal="left" vertical="center" wrapText="1"/>
    </xf>
    <xf numFmtId="168" fontId="41" fillId="0" borderId="3" xfId="0" applyNumberFormat="1" applyFont="1" applyFill="1" applyBorder="1" applyAlignment="1">
      <alignment vertical="center" wrapText="1"/>
    </xf>
    <xf numFmtId="168" fontId="38" fillId="0" borderId="11" xfId="0" applyNumberFormat="1" applyFont="1" applyBorder="1" applyAlignment="1">
      <alignment vertical="center" wrapText="1"/>
    </xf>
    <xf numFmtId="168" fontId="42" fillId="0" borderId="11" xfId="0" applyNumberFormat="1" applyFont="1" applyBorder="1" applyAlignment="1">
      <alignment vertical="center" wrapText="1"/>
    </xf>
    <xf numFmtId="39" fontId="43" fillId="0" borderId="11" xfId="0" applyNumberFormat="1" applyFont="1" applyBorder="1" applyAlignment="1">
      <alignment vertical="center" wrapText="1"/>
    </xf>
    <xf numFmtId="168" fontId="43" fillId="0" borderId="11" xfId="0" applyNumberFormat="1" applyFont="1" applyBorder="1" applyAlignment="1">
      <alignment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28" fillId="0" borderId="11" xfId="12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 vertical="center"/>
    </xf>
    <xf numFmtId="164" fontId="38" fillId="0" borderId="11" xfId="0" applyNumberFormat="1" applyFont="1" applyBorder="1" applyAlignment="1">
      <alignment vertical="center"/>
    </xf>
    <xf numFmtId="164" fontId="9" fillId="0" borderId="11" xfId="0" applyNumberFormat="1" applyFont="1" applyBorder="1"/>
    <xf numFmtId="0" fontId="6" fillId="0" borderId="0" xfId="0" applyFont="1" applyAlignment="1">
      <alignment horizontal="right"/>
    </xf>
    <xf numFmtId="0" fontId="12" fillId="0" borderId="11" xfId="0" applyFont="1" applyBorder="1" applyAlignment="1">
      <alignment horizontal="right" vertical="top" wrapText="1"/>
    </xf>
    <xf numFmtId="0" fontId="6" fillId="2" borderId="1" xfId="0" applyFont="1" applyFill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23" fillId="0" borderId="17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49" fontId="44" fillId="2" borderId="11" xfId="0" applyNumberFormat="1" applyFont="1" applyFill="1" applyBorder="1" applyAlignment="1">
      <alignment vertical="top" wrapText="1"/>
    </xf>
    <xf numFmtId="168" fontId="41" fillId="0" borderId="11" xfId="0" applyNumberFormat="1" applyFont="1" applyFill="1" applyBorder="1" applyAlignment="1">
      <alignment horizontal="center" vertical="center" wrapText="1"/>
    </xf>
    <xf numFmtId="168" fontId="38" fillId="0" borderId="11" xfId="0" applyNumberFormat="1" applyFont="1" applyBorder="1" applyAlignment="1">
      <alignment horizontal="center" vertical="center" wrapText="1"/>
    </xf>
    <xf numFmtId="168" fontId="42" fillId="0" borderId="11" xfId="0" applyNumberFormat="1" applyFont="1" applyBorder="1" applyAlignment="1">
      <alignment horizontal="center" vertical="center" wrapText="1"/>
    </xf>
    <xf numFmtId="168" fontId="43" fillId="0" borderId="11" xfId="0" applyNumberFormat="1" applyFont="1" applyBorder="1" applyAlignment="1">
      <alignment horizontal="center" vertical="center" wrapText="1"/>
    </xf>
    <xf numFmtId="168" fontId="43" fillId="0" borderId="3" xfId="0" applyNumberFormat="1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166" fontId="36" fillId="0" borderId="17" xfId="9" applyNumberFormat="1" applyFont="1" applyBorder="1" applyAlignment="1">
      <alignment horizontal="center" vertical="top"/>
    </xf>
    <xf numFmtId="0" fontId="38" fillId="0" borderId="11" xfId="0" applyFont="1" applyBorder="1" applyAlignment="1">
      <alignment horizontal="center" vertical="center"/>
    </xf>
    <xf numFmtId="164" fontId="38" fillId="0" borderId="11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vertical="top" wrapText="1"/>
    </xf>
    <xf numFmtId="0" fontId="10" fillId="0" borderId="3" xfId="0" applyFont="1" applyBorder="1" applyAlignment="1">
      <alignment horizontal="center" vertical="top" wrapText="1"/>
    </xf>
    <xf numFmtId="0" fontId="25" fillId="0" borderId="11" xfId="0" applyFont="1" applyBorder="1" applyAlignment="1">
      <alignment horizontal="left" vertical="top" wrapText="1"/>
    </xf>
    <xf numFmtId="49" fontId="11" fillId="0" borderId="0" xfId="8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9" fillId="0" borderId="18" xfId="0" applyFont="1" applyBorder="1" applyAlignment="1">
      <alignment horizontal="left" vertical="top" wrapText="1"/>
    </xf>
    <xf numFmtId="0" fontId="15" fillId="2" borderId="8" xfId="0" applyFont="1" applyFill="1" applyBorder="1" applyAlignment="1">
      <alignment horizontal="left" wrapText="1"/>
    </xf>
    <xf numFmtId="0" fontId="16" fillId="0" borderId="11" xfId="0" applyFont="1" applyBorder="1" applyAlignment="1">
      <alignment wrapText="1"/>
    </xf>
    <xf numFmtId="164" fontId="9" fillId="2" borderId="11" xfId="0" applyNumberFormat="1" applyFont="1" applyFill="1" applyBorder="1" applyAlignment="1">
      <alignment wrapText="1"/>
    </xf>
    <xf numFmtId="0" fontId="11" fillId="2" borderId="8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left" wrapText="1"/>
    </xf>
    <xf numFmtId="0" fontId="6" fillId="0" borderId="0" xfId="0" applyFont="1" applyFill="1" applyBorder="1"/>
    <xf numFmtId="0" fontId="15" fillId="2" borderId="14" xfId="0" applyFont="1" applyFill="1" applyBorder="1" applyAlignment="1">
      <alignment horizontal="left" wrapText="1"/>
    </xf>
    <xf numFmtId="0" fontId="11" fillId="2" borderId="15" xfId="0" applyFont="1" applyFill="1" applyBorder="1" applyAlignment="1">
      <alignment horizontal="left" wrapText="1"/>
    </xf>
    <xf numFmtId="0" fontId="12" fillId="0" borderId="2" xfId="0" applyFont="1" applyBorder="1" applyAlignment="1">
      <alignment horizontal="left" vertical="top" wrapText="1"/>
    </xf>
    <xf numFmtId="0" fontId="6" fillId="2" borderId="18" xfId="0" applyFont="1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vertical="top" wrapText="1"/>
    </xf>
    <xf numFmtId="0" fontId="6" fillId="2" borderId="11" xfId="0" applyFont="1" applyFill="1" applyBorder="1" applyAlignment="1">
      <alignment wrapText="1"/>
    </xf>
    <xf numFmtId="0" fontId="9" fillId="2" borderId="11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top" wrapText="1"/>
    </xf>
    <xf numFmtId="0" fontId="6" fillId="2" borderId="8" xfId="0" applyFont="1" applyFill="1" applyBorder="1" applyAlignment="1">
      <alignment horizontal="left" vertical="top"/>
    </xf>
    <xf numFmtId="0" fontId="7" fillId="2" borderId="0" xfId="0" applyFont="1" applyFill="1" applyAlignment="1"/>
    <xf numFmtId="0" fontId="15" fillId="2" borderId="11" xfId="0" applyFont="1" applyFill="1" applyBorder="1" applyAlignment="1">
      <alignment horizontal="left" wrapText="1"/>
    </xf>
    <xf numFmtId="0" fontId="16" fillId="0" borderId="0" xfId="0" applyFont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164" fontId="7" fillId="2" borderId="11" xfId="0" applyNumberFormat="1" applyFont="1" applyFill="1" applyBorder="1" applyAlignment="1">
      <alignment horizontal="center" vertical="center"/>
    </xf>
    <xf numFmtId="169" fontId="15" fillId="0" borderId="11" xfId="12" applyNumberFormat="1" applyFont="1" applyFill="1" applyBorder="1" applyAlignment="1" applyProtection="1">
      <alignment horizontal="center" vertical="center" wrapText="1"/>
      <protection locked="0"/>
    </xf>
    <xf numFmtId="170" fontId="15" fillId="0" borderId="11" xfId="12" applyNumberFormat="1" applyFont="1" applyFill="1" applyBorder="1" applyAlignment="1" applyProtection="1">
      <alignment horizontal="center" vertical="center" wrapText="1"/>
      <protection locked="0"/>
    </xf>
    <xf numFmtId="170" fontId="10" fillId="0" borderId="11" xfId="12" applyNumberFormat="1" applyFont="1" applyFill="1" applyBorder="1" applyAlignment="1" applyProtection="1">
      <alignment horizontal="center" vertical="center" wrapText="1"/>
      <protection locked="0"/>
    </xf>
    <xf numFmtId="170" fontId="15" fillId="0" borderId="11" xfId="12" applyNumberFormat="1" applyFont="1" applyFill="1" applyBorder="1" applyAlignment="1" applyProtection="1">
      <alignment horizontal="right" vertical="center" wrapText="1"/>
      <protection locked="0"/>
    </xf>
    <xf numFmtId="164" fontId="15" fillId="0" borderId="11" xfId="12" applyNumberFormat="1" applyFont="1" applyFill="1" applyBorder="1" applyAlignment="1" applyProtection="1">
      <alignment horizontal="center" vertical="center" wrapText="1"/>
      <protection locked="0"/>
    </xf>
    <xf numFmtId="167" fontId="10" fillId="3" borderId="11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>
      <alignment horizontal="left" vertical="top" wrapText="1"/>
    </xf>
    <xf numFmtId="0" fontId="6" fillId="0" borderId="2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11" xfId="0" applyFont="1" applyBorder="1" applyAlignment="1">
      <alignment horizontal="center" vertical="top" wrapText="1"/>
    </xf>
    <xf numFmtId="49" fontId="6" fillId="2" borderId="11" xfId="0" applyNumberFormat="1" applyFont="1" applyFill="1" applyBorder="1" applyAlignment="1">
      <alignment vertical="center" wrapText="1"/>
    </xf>
    <xf numFmtId="0" fontId="8" fillId="0" borderId="17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1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7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6" fillId="0" borderId="15" xfId="0" applyFont="1" applyBorder="1" applyAlignment="1">
      <alignment horizontal="center" vertical="top" wrapText="1"/>
    </xf>
    <xf numFmtId="0" fontId="16" fillId="0" borderId="16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49" fontId="24" fillId="0" borderId="8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0" fontId="24" fillId="0" borderId="17" xfId="0" applyNumberFormat="1" applyFont="1" applyFill="1" applyBorder="1" applyAlignment="1">
      <alignment horizontal="center" vertical="top" wrapText="1"/>
    </xf>
    <xf numFmtId="0" fontId="24" fillId="0" borderId="3" xfId="0" applyNumberFormat="1" applyFont="1" applyFill="1" applyBorder="1" applyAlignment="1">
      <alignment horizontal="center" vertical="top" wrapText="1"/>
    </xf>
    <xf numFmtId="168" fontId="24" fillId="0" borderId="17" xfId="0" applyNumberFormat="1" applyFont="1" applyFill="1" applyBorder="1" applyAlignment="1">
      <alignment horizontal="center" vertical="top" wrapText="1"/>
    </xf>
    <xf numFmtId="168" fontId="24" fillId="0" borderId="3" xfId="0" applyNumberFormat="1" applyFont="1" applyFill="1" applyBorder="1" applyAlignment="1">
      <alignment horizontal="center" vertical="top" wrapText="1"/>
    </xf>
    <xf numFmtId="168" fontId="24" fillId="0" borderId="8" xfId="0" applyNumberFormat="1" applyFont="1" applyFill="1" applyBorder="1" applyAlignment="1">
      <alignment horizontal="center" vertical="center" wrapText="1"/>
    </xf>
    <xf numFmtId="168" fontId="24" fillId="0" borderId="9" xfId="0" applyNumberFormat="1" applyFont="1" applyFill="1" applyBorder="1" applyAlignment="1">
      <alignment horizontal="center" vertical="center" wrapText="1"/>
    </xf>
    <xf numFmtId="168" fontId="24" fillId="0" borderId="10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49" fontId="30" fillId="0" borderId="11" xfId="0" applyNumberFormat="1" applyFont="1" applyFill="1" applyBorder="1" applyAlignment="1">
      <alignment horizontal="center" vertical="center" wrapText="1"/>
    </xf>
    <xf numFmtId="0" fontId="30" fillId="0" borderId="11" xfId="0" applyNumberFormat="1" applyFont="1" applyFill="1" applyBorder="1" applyAlignment="1">
      <alignment horizontal="center" vertical="center" wrapText="1"/>
    </xf>
    <xf numFmtId="168" fontId="30" fillId="0" borderId="8" xfId="0" applyNumberFormat="1" applyFont="1" applyFill="1" applyBorder="1" applyAlignment="1">
      <alignment horizontal="center" vertical="center" wrapText="1"/>
    </xf>
    <xf numFmtId="168" fontId="30" fillId="0" borderId="9" xfId="0" applyNumberFormat="1" applyFont="1" applyFill="1" applyBorder="1" applyAlignment="1">
      <alignment horizontal="center" vertical="center" wrapText="1"/>
    </xf>
    <xf numFmtId="168" fontId="30" fillId="0" borderId="10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9" fillId="2" borderId="8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22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/>
    </xf>
    <xf numFmtId="0" fontId="6" fillId="2" borderId="8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10" xfId="0" applyFont="1" applyFill="1" applyBorder="1" applyAlignment="1">
      <alignment horizontal="left" vertical="top" wrapText="1"/>
    </xf>
    <xf numFmtId="0" fontId="28" fillId="0" borderId="0" xfId="12" applyFont="1" applyAlignment="1" applyProtection="1">
      <alignment horizontal="right"/>
      <protection locked="0"/>
    </xf>
    <xf numFmtId="0" fontId="31" fillId="3" borderId="0" xfId="12" applyFont="1" applyFill="1" applyAlignment="1" applyProtection="1">
      <alignment horizontal="center" vertical="center" wrapText="1"/>
      <protection locked="0"/>
    </xf>
    <xf numFmtId="0" fontId="31" fillId="0" borderId="17" xfId="12" applyFont="1" applyBorder="1" applyAlignment="1">
      <alignment horizontal="center" vertical="center" wrapText="1"/>
    </xf>
    <xf numFmtId="0" fontId="31" fillId="0" borderId="3" xfId="12" applyFont="1" applyBorder="1" applyAlignment="1">
      <alignment horizontal="center" vertical="center" wrapText="1"/>
    </xf>
    <xf numFmtId="0" fontId="26" fillId="0" borderId="17" xfId="12" applyFont="1" applyBorder="1" applyAlignment="1" applyProtection="1">
      <alignment horizontal="center" vertical="center" wrapText="1"/>
      <protection locked="0"/>
    </xf>
    <xf numFmtId="0" fontId="26" fillId="0" borderId="3" xfId="12" applyFont="1" applyBorder="1" applyAlignment="1" applyProtection="1">
      <alignment horizontal="center" vertical="center" wrapText="1"/>
      <protection locked="0"/>
    </xf>
    <xf numFmtId="0" fontId="31" fillId="0" borderId="8" xfId="12" applyFont="1" applyBorder="1" applyAlignment="1" applyProtection="1">
      <alignment horizontal="center" vertical="center" wrapText="1"/>
      <protection locked="0"/>
    </xf>
    <xf numFmtId="0" fontId="31" fillId="0" borderId="10" xfId="12" applyFont="1" applyBorder="1" applyAlignment="1" applyProtection="1">
      <alignment horizontal="center" vertical="center" wrapText="1"/>
      <protection locked="0"/>
    </xf>
    <xf numFmtId="0" fontId="15" fillId="0" borderId="0" xfId="0" applyFont="1" applyFill="1" applyAlignment="1">
      <alignment horizontal="right"/>
    </xf>
    <xf numFmtId="0" fontId="45" fillId="0" borderId="11" xfId="0" applyFont="1" applyBorder="1" applyAlignment="1">
      <alignment horizontal="left" vertical="top" wrapText="1"/>
    </xf>
    <xf numFmtId="0" fontId="10" fillId="0" borderId="8" xfId="12" applyFont="1" applyBorder="1" applyAlignment="1" applyProtection="1">
      <alignment horizontal="left" vertical="center" wrapText="1"/>
      <protection locked="0"/>
    </xf>
    <xf numFmtId="0" fontId="10" fillId="0" borderId="9" xfId="12" applyFont="1" applyBorder="1" applyAlignment="1" applyProtection="1">
      <alignment horizontal="left" vertical="center" wrapText="1"/>
      <protection locked="0"/>
    </xf>
    <xf numFmtId="0" fontId="10" fillId="0" borderId="10" xfId="12" applyFont="1" applyBorder="1" applyAlignment="1" applyProtection="1">
      <alignment horizontal="left" vertical="center" wrapText="1"/>
      <protection locked="0"/>
    </xf>
    <xf numFmtId="0" fontId="10" fillId="0" borderId="8" xfId="12" applyFont="1" applyFill="1" applyBorder="1" applyAlignment="1" applyProtection="1">
      <alignment horizontal="center" vertical="center" wrapText="1"/>
      <protection locked="0"/>
    </xf>
    <xf numFmtId="0" fontId="10" fillId="0" borderId="9" xfId="12" applyFont="1" applyFill="1" applyBorder="1" applyAlignment="1" applyProtection="1">
      <alignment horizontal="center" vertical="center" wrapText="1"/>
      <protection locked="0"/>
    </xf>
    <xf numFmtId="0" fontId="10" fillId="0" borderId="10" xfId="12" applyFont="1" applyFill="1" applyBorder="1" applyAlignment="1" applyProtection="1">
      <alignment horizontal="center" vertical="center" wrapText="1"/>
      <protection locked="0"/>
    </xf>
    <xf numFmtId="0" fontId="10" fillId="0" borderId="8" xfId="12" applyFont="1" applyBorder="1" applyAlignment="1" applyProtection="1">
      <alignment horizontal="left" vertical="top" wrapText="1"/>
      <protection locked="0"/>
    </xf>
    <xf numFmtId="0" fontId="10" fillId="0" borderId="9" xfId="12" applyFont="1" applyBorder="1" applyAlignment="1" applyProtection="1">
      <alignment horizontal="left" vertical="top" wrapText="1"/>
      <protection locked="0"/>
    </xf>
    <xf numFmtId="0" fontId="10" fillId="0" borderId="10" xfId="12" applyFont="1" applyBorder="1" applyAlignment="1" applyProtection="1">
      <alignment horizontal="left" vertical="top" wrapText="1"/>
      <protection locked="0"/>
    </xf>
    <xf numFmtId="0" fontId="15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9" fillId="0" borderId="11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46" fillId="0" borderId="11" xfId="0" applyFont="1" applyBorder="1" applyAlignment="1">
      <alignment horizontal="left" vertical="top" wrapText="1"/>
    </xf>
    <xf numFmtId="164" fontId="6" fillId="0" borderId="11" xfId="0" applyNumberFormat="1" applyFont="1" applyBorder="1"/>
    <xf numFmtId="0" fontId="15" fillId="0" borderId="11" xfId="0" applyFont="1" applyBorder="1" applyAlignment="1">
      <alignment horizontal="left" vertical="top" wrapText="1"/>
    </xf>
    <xf numFmtId="166" fontId="46" fillId="0" borderId="11" xfId="9" applyNumberFormat="1" applyFont="1" applyBorder="1" applyAlignment="1">
      <alignment horizontal="right" vertical="top"/>
    </xf>
    <xf numFmtId="166" fontId="6" fillId="0" borderId="11" xfId="0" applyNumberFormat="1" applyFont="1" applyBorder="1"/>
    <xf numFmtId="168" fontId="9" fillId="0" borderId="10" xfId="0" applyNumberFormat="1" applyFont="1" applyBorder="1" applyAlignment="1">
      <alignment horizontal="right" wrapText="1"/>
    </xf>
    <xf numFmtId="0" fontId="15" fillId="0" borderId="19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top" wrapText="1"/>
    </xf>
    <xf numFmtId="0" fontId="6" fillId="0" borderId="21" xfId="0" applyFont="1" applyBorder="1"/>
    <xf numFmtId="166" fontId="37" fillId="0" borderId="19" xfId="11" applyNumberFormat="1" applyFont="1" applyBorder="1" applyAlignment="1">
      <alignment horizontal="right" vertical="top"/>
    </xf>
    <xf numFmtId="0" fontId="15" fillId="0" borderId="22" xfId="0" applyFont="1" applyBorder="1" applyAlignment="1">
      <alignment horizontal="left" vertical="top" wrapText="1"/>
    </xf>
    <xf numFmtId="0" fontId="15" fillId="0" borderId="23" xfId="0" applyFont="1" applyBorder="1" applyAlignment="1">
      <alignment horizontal="left" vertical="top" wrapText="1"/>
    </xf>
    <xf numFmtId="0" fontId="15" fillId="0" borderId="24" xfId="0" applyFont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0" fillId="0" borderId="25" xfId="0" applyFont="1" applyBorder="1" applyAlignment="1">
      <alignment horizontal="center" vertical="top" wrapText="1"/>
    </xf>
    <xf numFmtId="0" fontId="15" fillId="0" borderId="21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 wrapText="1"/>
    </xf>
    <xf numFmtId="0" fontId="10" fillId="0" borderId="24" xfId="0" applyFont="1" applyBorder="1" applyAlignment="1">
      <alignment horizontal="left" vertical="top" wrapText="1"/>
    </xf>
    <xf numFmtId="0" fontId="15" fillId="0" borderId="27" xfId="3" applyFont="1" applyBorder="1" applyAlignment="1">
      <alignment horizontal="left" vertical="top" wrapText="1"/>
    </xf>
    <xf numFmtId="0" fontId="15" fillId="0" borderId="21" xfId="3" applyFont="1" applyBorder="1" applyAlignment="1">
      <alignment horizontal="left" vertical="top" wrapText="1"/>
    </xf>
    <xf numFmtId="0" fontId="10" fillId="0" borderId="28" xfId="0" applyFont="1" applyBorder="1" applyAlignment="1">
      <alignment horizontal="left" vertical="top" wrapText="1"/>
    </xf>
    <xf numFmtId="166" fontId="37" fillId="0" borderId="21" xfId="3" applyNumberFormat="1" applyFont="1" applyBorder="1" applyAlignment="1">
      <alignment horizontal="right" vertical="top" wrapText="1"/>
    </xf>
    <xf numFmtId="0" fontId="15" fillId="0" borderId="28" xfId="0" applyFont="1" applyBorder="1" applyAlignment="1">
      <alignment horizontal="left" vertical="top" wrapText="1"/>
    </xf>
    <xf numFmtId="0" fontId="11" fillId="0" borderId="21" xfId="3" applyFont="1" applyBorder="1" applyAlignment="1">
      <alignment horizontal="left" vertical="top" wrapText="1"/>
    </xf>
    <xf numFmtId="0" fontId="15" fillId="0" borderId="25" xfId="0" applyFont="1" applyBorder="1" applyAlignment="1">
      <alignment horizontal="center" vertical="top" wrapText="1"/>
    </xf>
    <xf numFmtId="166" fontId="11" fillId="0" borderId="21" xfId="9" applyNumberFormat="1" applyFont="1" applyBorder="1" applyAlignment="1">
      <alignment horizontal="right" vertical="top"/>
    </xf>
    <xf numFmtId="0" fontId="15" fillId="0" borderId="2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left" vertical="top" wrapText="1"/>
    </xf>
    <xf numFmtId="0" fontId="11" fillId="0" borderId="28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29" xfId="0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21" xfId="3" applyFont="1" applyBorder="1" applyAlignment="1">
      <alignment horizontal="left" vertical="top" wrapText="1"/>
    </xf>
    <xf numFmtId="0" fontId="10" fillId="0" borderId="21" xfId="3" applyFont="1" applyBorder="1" applyAlignment="1">
      <alignment vertical="top" wrapText="1"/>
    </xf>
    <xf numFmtId="0" fontId="15" fillId="0" borderId="21" xfId="0" applyFont="1" applyBorder="1" applyAlignment="1">
      <alignment vertical="top" wrapText="1"/>
    </xf>
    <xf numFmtId="0" fontId="8" fillId="0" borderId="21" xfId="0" applyFont="1" applyBorder="1"/>
    <xf numFmtId="0" fontId="9" fillId="0" borderId="0" xfId="0" applyFont="1"/>
    <xf numFmtId="0" fontId="6" fillId="0" borderId="28" xfId="0" applyFont="1" applyBorder="1" applyAlignment="1">
      <alignment horizontal="center" wrapText="1"/>
    </xf>
    <xf numFmtId="0" fontId="6" fillId="0" borderId="31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15" fillId="0" borderId="21" xfId="0" applyFont="1" applyBorder="1" applyAlignment="1">
      <alignment horizontal="center" vertical="top" wrapText="1"/>
    </xf>
    <xf numFmtId="0" fontId="15" fillId="0" borderId="21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top" wrapText="1"/>
    </xf>
  </cellXfs>
  <cellStyles count="17">
    <cellStyle name="Comma" xfId="8" builtinId="3"/>
    <cellStyle name="Comma 2" xfId="16"/>
    <cellStyle name="Normal" xfId="0" builtinId="0"/>
    <cellStyle name="Normal 10" xfId="4"/>
    <cellStyle name="Normal 2" xfId="1"/>
    <cellStyle name="Normal 3" xfId="3"/>
    <cellStyle name="Normal 4" xfId="5"/>
    <cellStyle name="Normal 4 2" xfId="15"/>
    <cellStyle name="Normal 5" xfId="14"/>
    <cellStyle name="Normal_MVD artabyug" xfId="12"/>
    <cellStyle name="Percent 2" xfId="2"/>
    <cellStyle name="Percent 2 2" xfId="13"/>
    <cellStyle name="SN_241" xfId="9"/>
    <cellStyle name="SN_b" xfId="11"/>
    <cellStyle name="SN_it" xfId="10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2"/>
  <sheetViews>
    <sheetView tabSelected="1" topLeftCell="A13" zoomScaleNormal="100" zoomScaleSheetLayoutView="100" workbookViewId="0">
      <selection activeCell="B44" sqref="B44:B49"/>
    </sheetView>
  </sheetViews>
  <sheetFormatPr defaultColWidth="9.140625" defaultRowHeight="13.5"/>
  <cols>
    <col min="1" max="1" width="10.42578125" style="1" customWidth="1"/>
    <col min="2" max="2" width="11.140625" style="1" customWidth="1"/>
    <col min="3" max="3" width="67.42578125" style="1" customWidth="1"/>
    <col min="4" max="5" width="15" style="49" customWidth="1"/>
    <col min="6" max="6" width="14.140625" style="1" customWidth="1"/>
    <col min="7" max="7" width="10.28515625" style="1" customWidth="1"/>
    <col min="8" max="8" width="14" style="1" customWidth="1"/>
    <col min="9" max="16384" width="9.140625" style="1"/>
  </cols>
  <sheetData>
    <row r="1" spans="1:6">
      <c r="A1" s="63"/>
      <c r="B1" s="63"/>
      <c r="C1" s="63"/>
      <c r="D1" s="63"/>
      <c r="E1" s="63"/>
      <c r="F1" s="63" t="s">
        <v>14</v>
      </c>
    </row>
    <row r="2" spans="1:6">
      <c r="A2" s="63"/>
      <c r="B2" s="63"/>
      <c r="C2" s="240" t="s">
        <v>103</v>
      </c>
      <c r="D2" s="240"/>
      <c r="E2" s="240"/>
      <c r="F2" s="240"/>
    </row>
    <row r="3" spans="1:6">
      <c r="A3" s="63"/>
      <c r="B3" s="63"/>
      <c r="C3" s="240" t="s">
        <v>10</v>
      </c>
      <c r="D3" s="240"/>
      <c r="E3" s="240"/>
      <c r="F3" s="240"/>
    </row>
    <row r="4" spans="1:6" s="49" customFormat="1">
      <c r="A4" s="63"/>
      <c r="B4" s="63"/>
      <c r="C4" s="158"/>
      <c r="D4" s="177"/>
      <c r="E4" s="158"/>
      <c r="F4" s="158"/>
    </row>
    <row r="5" spans="1:6" ht="85.5" customHeight="1">
      <c r="A5" s="241" t="s">
        <v>118</v>
      </c>
      <c r="B5" s="241"/>
      <c r="C5" s="241"/>
      <c r="D5" s="241"/>
      <c r="E5" s="241"/>
      <c r="F5" s="241"/>
    </row>
    <row r="6" spans="1:6">
      <c r="A6" s="63"/>
      <c r="B6" s="63"/>
      <c r="C6" s="63"/>
      <c r="D6" s="63"/>
      <c r="E6" s="63"/>
      <c r="F6" s="63"/>
    </row>
    <row r="7" spans="1:6">
      <c r="A7" s="92"/>
      <c r="B7" s="92"/>
      <c r="C7" s="92"/>
      <c r="D7" s="92"/>
      <c r="E7" s="92"/>
      <c r="F7" s="92"/>
    </row>
    <row r="8" spans="1:6" s="13" customFormat="1" ht="91.5" customHeight="1">
      <c r="A8" s="218" t="s">
        <v>17</v>
      </c>
      <c r="B8" s="218"/>
      <c r="C8" s="218" t="s">
        <v>18</v>
      </c>
      <c r="D8" s="237" t="s">
        <v>99</v>
      </c>
      <c r="E8" s="238"/>
      <c r="F8" s="239"/>
    </row>
    <row r="9" spans="1:6" s="13" customFormat="1" ht="30" customHeight="1">
      <c r="A9" s="82" t="s">
        <v>20</v>
      </c>
      <c r="B9" s="85" t="s">
        <v>55</v>
      </c>
      <c r="C9" s="219"/>
      <c r="D9" s="176" t="s">
        <v>150</v>
      </c>
      <c r="E9" s="118" t="s">
        <v>102</v>
      </c>
      <c r="F9" s="126" t="s">
        <v>19</v>
      </c>
    </row>
    <row r="10" spans="1:6" s="13" customFormat="1" ht="30" customHeight="1">
      <c r="A10" s="83"/>
      <c r="B10" s="235" t="s">
        <v>85</v>
      </c>
      <c r="C10" s="236"/>
      <c r="D10" s="320">
        <f>D12+D44+D25</f>
        <v>0</v>
      </c>
      <c r="E10" s="320">
        <f t="shared" ref="E10:F10" si="0">E12+E44+E25</f>
        <v>0</v>
      </c>
      <c r="F10" s="320">
        <f t="shared" si="0"/>
        <v>0</v>
      </c>
    </row>
    <row r="11" spans="1:6" s="13" customFormat="1" ht="30" customHeight="1">
      <c r="A11" s="48"/>
      <c r="B11" s="233" t="s">
        <v>5</v>
      </c>
      <c r="C11" s="234"/>
      <c r="D11" s="179"/>
      <c r="E11" s="23"/>
      <c r="F11" s="23"/>
    </row>
    <row r="12" spans="1:6" s="13" customFormat="1" ht="15">
      <c r="A12" s="223">
        <v>1057</v>
      </c>
      <c r="B12" s="219"/>
      <c r="C12" s="55" t="s">
        <v>42</v>
      </c>
      <c r="D12" s="108">
        <f>D20</f>
        <v>-25800</v>
      </c>
      <c r="E12" s="108">
        <f t="shared" ref="E12:F12" si="1">E20</f>
        <v>-50580.800000000003</v>
      </c>
      <c r="F12" s="108">
        <f t="shared" si="1"/>
        <v>-50580.800000000003</v>
      </c>
    </row>
    <row r="13" spans="1:6" s="13" customFormat="1" ht="30" customHeight="1">
      <c r="A13" s="224"/>
      <c r="B13" s="219"/>
      <c r="C13" s="180" t="s">
        <v>137</v>
      </c>
      <c r="D13" s="23"/>
      <c r="E13" s="23"/>
      <c r="F13" s="23"/>
    </row>
    <row r="14" spans="1:6" s="13" customFormat="1" ht="16.5">
      <c r="A14" s="224"/>
      <c r="B14" s="219"/>
      <c r="C14" s="55" t="s">
        <v>43</v>
      </c>
      <c r="D14" s="55"/>
      <c r="E14" s="55"/>
      <c r="F14" s="48"/>
    </row>
    <row r="15" spans="1:6" s="13" customFormat="1" ht="27">
      <c r="A15" s="224"/>
      <c r="B15" s="219"/>
      <c r="C15" s="180" t="s">
        <v>138</v>
      </c>
      <c r="D15" s="54"/>
      <c r="E15" s="54"/>
      <c r="F15" s="48"/>
    </row>
    <row r="16" spans="1:6" s="13" customFormat="1" ht="16.5">
      <c r="A16" s="224"/>
      <c r="B16" s="219"/>
      <c r="C16" s="55" t="s">
        <v>44</v>
      </c>
      <c r="D16" s="55"/>
      <c r="E16" s="55"/>
      <c r="F16" s="48"/>
    </row>
    <row r="17" spans="1:7" s="13" customFormat="1" ht="30" customHeight="1">
      <c r="A17" s="225"/>
      <c r="B17" s="219"/>
      <c r="C17" s="180" t="s">
        <v>139</v>
      </c>
      <c r="D17" s="54"/>
      <c r="E17" s="54"/>
      <c r="F17" s="48"/>
    </row>
    <row r="18" spans="1:7" ht="14.25">
      <c r="A18" s="226"/>
      <c r="B18" s="227"/>
      <c r="C18" s="228" t="s">
        <v>25</v>
      </c>
      <c r="D18" s="229"/>
      <c r="E18" s="229"/>
      <c r="F18" s="230"/>
    </row>
    <row r="19" spans="1:7" s="13" customFormat="1" ht="16.5">
      <c r="A19" s="231"/>
      <c r="B19" s="223" t="s">
        <v>32</v>
      </c>
      <c r="C19" s="55" t="s">
        <v>45</v>
      </c>
      <c r="D19" s="55"/>
      <c r="E19" s="55"/>
      <c r="F19" s="48"/>
    </row>
    <row r="20" spans="1:7" s="13" customFormat="1" ht="38.25" customHeight="1">
      <c r="A20" s="232"/>
      <c r="B20" s="224"/>
      <c r="C20" s="180" t="s">
        <v>138</v>
      </c>
      <c r="D20" s="108">
        <v>-25800</v>
      </c>
      <c r="E20" s="108">
        <v>-50580.800000000003</v>
      </c>
      <c r="F20" s="108">
        <f>-50580.8</f>
        <v>-50580.800000000003</v>
      </c>
    </row>
    <row r="21" spans="1:7" s="13" customFormat="1" ht="16.5">
      <c r="A21" s="232"/>
      <c r="B21" s="224"/>
      <c r="C21" s="55" t="s">
        <v>46</v>
      </c>
      <c r="D21" s="55"/>
      <c r="E21" s="55"/>
      <c r="F21" s="48"/>
    </row>
    <row r="22" spans="1:7" s="13" customFormat="1" ht="40.5">
      <c r="A22" s="232"/>
      <c r="B22" s="224"/>
      <c r="C22" s="180" t="s">
        <v>140</v>
      </c>
      <c r="D22" s="54"/>
      <c r="E22" s="54"/>
      <c r="F22" s="48"/>
    </row>
    <row r="23" spans="1:7" s="13" customFormat="1" ht="16.5">
      <c r="A23" s="232"/>
      <c r="B23" s="224"/>
      <c r="C23" s="55" t="s">
        <v>47</v>
      </c>
      <c r="D23" s="55"/>
      <c r="E23" s="55"/>
      <c r="F23" s="48"/>
    </row>
    <row r="24" spans="1:7" s="13" customFormat="1" ht="16.5">
      <c r="A24" s="218"/>
      <c r="B24" s="225"/>
      <c r="C24" s="54" t="s">
        <v>48</v>
      </c>
      <c r="D24" s="54"/>
      <c r="E24" s="54"/>
      <c r="F24" s="48"/>
      <c r="G24" s="15"/>
    </row>
    <row r="25" spans="1:7" s="49" customFormat="1">
      <c r="A25" s="308">
        <v>1139</v>
      </c>
      <c r="B25" s="309"/>
      <c r="C25" s="310" t="s">
        <v>42</v>
      </c>
      <c r="D25" s="319">
        <f>D32+D38</f>
        <v>0</v>
      </c>
      <c r="E25" s="319">
        <f t="shared" ref="E25:F25" si="2">E32+E38</f>
        <v>0</v>
      </c>
      <c r="F25" s="319">
        <f t="shared" si="2"/>
        <v>0</v>
      </c>
    </row>
    <row r="26" spans="1:7" s="49" customFormat="1">
      <c r="A26" s="309"/>
      <c r="B26" s="309"/>
      <c r="C26" s="311" t="s">
        <v>175</v>
      </c>
      <c r="D26" s="56"/>
      <c r="E26" s="56"/>
      <c r="F26" s="56"/>
    </row>
    <row r="27" spans="1:7" s="49" customFormat="1">
      <c r="A27" s="309"/>
      <c r="B27" s="309"/>
      <c r="C27" s="310" t="s">
        <v>43</v>
      </c>
      <c r="D27" s="56"/>
      <c r="E27" s="56"/>
      <c r="F27" s="56"/>
    </row>
    <row r="28" spans="1:7" s="49" customFormat="1" ht="30" customHeight="1">
      <c r="A28" s="309"/>
      <c r="B28" s="309"/>
      <c r="C28" s="312" t="s">
        <v>176</v>
      </c>
      <c r="D28" s="56"/>
      <c r="E28" s="56"/>
      <c r="F28" s="56"/>
    </row>
    <row r="29" spans="1:7" s="49" customFormat="1">
      <c r="A29" s="309"/>
      <c r="B29" s="309"/>
      <c r="C29" s="310" t="s">
        <v>44</v>
      </c>
      <c r="D29" s="56"/>
      <c r="E29" s="56"/>
      <c r="F29" s="56"/>
    </row>
    <row r="30" spans="1:7" s="49" customFormat="1" ht="27">
      <c r="A30" s="309"/>
      <c r="B30" s="309"/>
      <c r="C30" s="311" t="s">
        <v>177</v>
      </c>
      <c r="D30" s="56"/>
      <c r="E30" s="56"/>
      <c r="F30" s="56"/>
    </row>
    <row r="31" spans="1:7" s="49" customFormat="1">
      <c r="A31" s="313"/>
      <c r="B31" s="313"/>
      <c r="C31" s="314" t="s">
        <v>178</v>
      </c>
      <c r="D31" s="56"/>
      <c r="E31" s="56"/>
      <c r="F31" s="56"/>
    </row>
    <row r="32" spans="1:7" s="49" customFormat="1">
      <c r="A32" s="309"/>
      <c r="B32" s="308" t="s">
        <v>32</v>
      </c>
      <c r="C32" s="310" t="s">
        <v>45</v>
      </c>
      <c r="D32" s="108">
        <v>25800</v>
      </c>
      <c r="E32" s="108">
        <v>50580.800000000003</v>
      </c>
      <c r="F32" s="108">
        <v>50580.800000000003</v>
      </c>
    </row>
    <row r="33" spans="1:8" s="49" customFormat="1">
      <c r="A33" s="309"/>
      <c r="B33" s="309"/>
      <c r="C33" s="311" t="s">
        <v>179</v>
      </c>
      <c r="D33" s="315"/>
      <c r="E33" s="315"/>
      <c r="F33" s="316"/>
    </row>
    <row r="34" spans="1:8" s="49" customFormat="1">
      <c r="A34" s="309"/>
      <c r="B34" s="309"/>
      <c r="C34" s="310" t="s">
        <v>46</v>
      </c>
      <c r="D34" s="56"/>
      <c r="E34" s="56"/>
      <c r="F34" s="56"/>
    </row>
    <row r="35" spans="1:8" s="49" customFormat="1" ht="42" customHeight="1">
      <c r="A35" s="309"/>
      <c r="B35" s="309"/>
      <c r="C35" s="317" t="s">
        <v>180</v>
      </c>
      <c r="D35" s="56"/>
      <c r="E35" s="56"/>
      <c r="F35" s="56"/>
    </row>
    <row r="36" spans="1:8" s="49" customFormat="1">
      <c r="A36" s="309"/>
      <c r="B36" s="309"/>
      <c r="C36" s="310" t="s">
        <v>47</v>
      </c>
      <c r="D36" s="56"/>
      <c r="E36" s="56"/>
      <c r="F36" s="56"/>
    </row>
    <row r="37" spans="1:8" s="49" customFormat="1">
      <c r="A37" s="309"/>
      <c r="B37" s="309"/>
      <c r="C37" s="311" t="s">
        <v>48</v>
      </c>
      <c r="D37" s="56"/>
      <c r="E37" s="56"/>
      <c r="F37" s="56"/>
    </row>
    <row r="38" spans="1:8" s="49" customFormat="1">
      <c r="A38" s="309"/>
      <c r="B38" s="308" t="s">
        <v>32</v>
      </c>
      <c r="C38" s="310" t="s">
        <v>45</v>
      </c>
      <c r="D38" s="108">
        <v>-25800</v>
      </c>
      <c r="E38" s="108">
        <v>-50580.800000000003</v>
      </c>
      <c r="F38" s="108">
        <f>-50580.8</f>
        <v>-50580.800000000003</v>
      </c>
    </row>
    <row r="39" spans="1:8" s="49" customFormat="1">
      <c r="A39" s="309"/>
      <c r="B39" s="309"/>
      <c r="C39" s="311" t="s">
        <v>179</v>
      </c>
      <c r="D39" s="315"/>
      <c r="E39" s="315"/>
      <c r="F39" s="318"/>
    </row>
    <row r="40" spans="1:8" s="49" customFormat="1">
      <c r="A40" s="309"/>
      <c r="B40" s="309"/>
      <c r="C40" s="310" t="s">
        <v>46</v>
      </c>
      <c r="D40" s="56"/>
      <c r="E40" s="56"/>
      <c r="F40" s="56"/>
    </row>
    <row r="41" spans="1:8" s="49" customFormat="1" ht="42.75" customHeight="1">
      <c r="A41" s="309"/>
      <c r="B41" s="309"/>
      <c r="C41" s="317" t="s">
        <v>180</v>
      </c>
      <c r="D41" s="56"/>
      <c r="E41" s="56"/>
      <c r="F41" s="56"/>
    </row>
    <row r="42" spans="1:8" s="49" customFormat="1">
      <c r="A42" s="309"/>
      <c r="B42" s="309"/>
      <c r="C42" s="310" t="s">
        <v>47</v>
      </c>
      <c r="D42" s="56"/>
      <c r="E42" s="56"/>
      <c r="F42" s="56"/>
    </row>
    <row r="43" spans="1:8" s="49" customFormat="1">
      <c r="A43" s="309"/>
      <c r="B43" s="309"/>
      <c r="C43" s="311" t="s">
        <v>48</v>
      </c>
      <c r="D43" s="56"/>
      <c r="E43" s="56"/>
      <c r="F43" s="56"/>
    </row>
    <row r="44" spans="1:8">
      <c r="A44" s="215">
        <v>1120</v>
      </c>
      <c r="B44" s="220"/>
      <c r="C44" s="86" t="s">
        <v>22</v>
      </c>
      <c r="D44" s="151">
        <f>D51+D57</f>
        <v>25800</v>
      </c>
      <c r="E44" s="151">
        <f t="shared" ref="E44:F44" si="3">E51+E57</f>
        <v>50580.800000000003</v>
      </c>
      <c r="F44" s="151">
        <f t="shared" si="3"/>
        <v>50580.800000000003</v>
      </c>
    </row>
    <row r="45" spans="1:8" ht="18" customHeight="1">
      <c r="A45" s="216"/>
      <c r="B45" s="221"/>
      <c r="C45" s="87" t="s">
        <v>52</v>
      </c>
      <c r="D45" s="87"/>
      <c r="E45" s="61"/>
      <c r="F45" s="61"/>
      <c r="G45" s="25"/>
      <c r="H45" s="94"/>
    </row>
    <row r="46" spans="1:8" ht="14.25">
      <c r="A46" s="216"/>
      <c r="B46" s="221"/>
      <c r="C46" s="86" t="s">
        <v>23</v>
      </c>
      <c r="D46" s="86"/>
      <c r="E46" s="86"/>
      <c r="F46" s="88"/>
    </row>
    <row r="47" spans="1:8" ht="27">
      <c r="A47" s="216"/>
      <c r="B47" s="221"/>
      <c r="C47" s="54" t="s">
        <v>96</v>
      </c>
      <c r="D47" s="54"/>
      <c r="E47" s="54"/>
      <c r="F47" s="88"/>
    </row>
    <row r="48" spans="1:8" ht="14.25">
      <c r="A48" s="216"/>
      <c r="B48" s="221"/>
      <c r="C48" s="50" t="s">
        <v>24</v>
      </c>
      <c r="D48" s="50"/>
      <c r="E48" s="50"/>
      <c r="F48" s="88"/>
    </row>
    <row r="49" spans="1:8" ht="14.25">
      <c r="A49" s="217"/>
      <c r="B49" s="222"/>
      <c r="C49" s="54" t="s">
        <v>97</v>
      </c>
      <c r="D49" s="54"/>
      <c r="E49" s="54"/>
      <c r="F49" s="88"/>
    </row>
    <row r="50" spans="1:8" ht="14.25">
      <c r="A50" s="226"/>
      <c r="B50" s="227"/>
      <c r="C50" s="228" t="s">
        <v>25</v>
      </c>
      <c r="D50" s="229"/>
      <c r="E50" s="229"/>
      <c r="F50" s="230"/>
    </row>
    <row r="51" spans="1:8" ht="17.25" customHeight="1">
      <c r="A51" s="212"/>
      <c r="B51" s="215">
        <v>11001</v>
      </c>
      <c r="C51" s="89" t="s">
        <v>7</v>
      </c>
      <c r="D51" s="108">
        <v>-3342</v>
      </c>
      <c r="E51" s="108">
        <v>-5013</v>
      </c>
      <c r="F51" s="108">
        <v>-9144.5</v>
      </c>
    </row>
    <row r="52" spans="1:8" ht="18.75" customHeight="1">
      <c r="A52" s="213"/>
      <c r="B52" s="216"/>
      <c r="C52" s="54" t="s">
        <v>56</v>
      </c>
      <c r="D52" s="24"/>
      <c r="E52" s="24"/>
      <c r="F52" s="61"/>
      <c r="G52" s="25"/>
      <c r="H52" s="94"/>
    </row>
    <row r="53" spans="1:8" ht="17.25" customHeight="1">
      <c r="A53" s="213"/>
      <c r="B53" s="216"/>
      <c r="C53" s="89" t="s">
        <v>26</v>
      </c>
      <c r="D53" s="89"/>
      <c r="E53" s="89"/>
      <c r="F53" s="90"/>
      <c r="G53" s="25"/>
    </row>
    <row r="54" spans="1:8" ht="54">
      <c r="A54" s="213"/>
      <c r="B54" s="216"/>
      <c r="C54" s="54" t="s">
        <v>141</v>
      </c>
      <c r="D54" s="181"/>
      <c r="E54" s="181"/>
      <c r="F54" s="91"/>
    </row>
    <row r="55" spans="1:8" ht="14.25">
      <c r="A55" s="213"/>
      <c r="B55" s="216"/>
      <c r="C55" s="89" t="s">
        <v>8</v>
      </c>
      <c r="D55" s="89"/>
      <c r="E55" s="89"/>
      <c r="F55" s="53"/>
    </row>
    <row r="56" spans="1:8">
      <c r="A56" s="214"/>
      <c r="B56" s="217"/>
      <c r="C56" s="54" t="s">
        <v>48</v>
      </c>
      <c r="D56" s="61"/>
      <c r="E56" s="61"/>
      <c r="F56" s="61"/>
    </row>
    <row r="57" spans="1:8">
      <c r="A57" s="212"/>
      <c r="B57" s="215">
        <v>31003</v>
      </c>
      <c r="C57" s="89" t="s">
        <v>7</v>
      </c>
      <c r="D57" s="182">
        <v>29142</v>
      </c>
      <c r="E57" s="89">
        <v>55593.8</v>
      </c>
      <c r="F57" s="89">
        <v>59725.3</v>
      </c>
    </row>
    <row r="58" spans="1:8">
      <c r="A58" s="213"/>
      <c r="B58" s="216"/>
      <c r="C58" s="60" t="s">
        <v>54</v>
      </c>
      <c r="D58" s="60"/>
      <c r="E58" s="61"/>
      <c r="F58" s="61"/>
    </row>
    <row r="59" spans="1:8">
      <c r="A59" s="213"/>
      <c r="B59" s="216"/>
      <c r="C59" s="89" t="s">
        <v>26</v>
      </c>
      <c r="D59" s="89"/>
      <c r="E59" s="89"/>
      <c r="F59" s="90"/>
    </row>
    <row r="60" spans="1:8" ht="33" customHeight="1">
      <c r="A60" s="213"/>
      <c r="B60" s="216"/>
      <c r="C60" s="156" t="s">
        <v>133</v>
      </c>
      <c r="D60" s="156"/>
      <c r="E60" s="54"/>
      <c r="F60" s="91"/>
    </row>
    <row r="61" spans="1:8" ht="14.25">
      <c r="A61" s="213"/>
      <c r="B61" s="216"/>
      <c r="C61" s="89" t="s">
        <v>8</v>
      </c>
      <c r="D61" s="89"/>
      <c r="E61" s="89"/>
      <c r="F61" s="53"/>
    </row>
    <row r="62" spans="1:8" ht="27">
      <c r="A62" s="214"/>
      <c r="B62" s="217"/>
      <c r="C62" s="55" t="s">
        <v>53</v>
      </c>
      <c r="D62" s="55"/>
      <c r="E62" s="55"/>
      <c r="F62" s="53"/>
    </row>
  </sheetData>
  <mergeCells count="22">
    <mergeCell ref="C2:F2"/>
    <mergeCell ref="C3:F3"/>
    <mergeCell ref="A50:B50"/>
    <mergeCell ref="C50:F50"/>
    <mergeCell ref="A51:A56"/>
    <mergeCell ref="B51:B56"/>
    <mergeCell ref="A5:F5"/>
    <mergeCell ref="A57:A62"/>
    <mergeCell ref="B57:B62"/>
    <mergeCell ref="A8:B8"/>
    <mergeCell ref="C8:C9"/>
    <mergeCell ref="A44:A49"/>
    <mergeCell ref="B44:B49"/>
    <mergeCell ref="A12:A17"/>
    <mergeCell ref="B12:B17"/>
    <mergeCell ref="A18:B18"/>
    <mergeCell ref="C18:F18"/>
    <mergeCell ref="A19:A24"/>
    <mergeCell ref="B19:B24"/>
    <mergeCell ref="B11:C11"/>
    <mergeCell ref="B10:C10"/>
    <mergeCell ref="D8:F8"/>
  </mergeCells>
  <printOptions horizontalCentered="1"/>
  <pageMargins left="0" right="0" top="0" bottom="0" header="0" footer="0"/>
  <pageSetup paperSize="9" fitToHeight="0" orientation="landscape" errors="blank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2"/>
  <sheetViews>
    <sheetView topLeftCell="A37" zoomScaleNormal="100" zoomScaleSheetLayoutView="80" workbookViewId="0">
      <selection activeCell="G45" sqref="G45:I45"/>
    </sheetView>
  </sheetViews>
  <sheetFormatPr defaultColWidth="9.140625" defaultRowHeight="13.5"/>
  <cols>
    <col min="1" max="1" width="5" style="1" customWidth="1"/>
    <col min="2" max="2" width="5.85546875" style="1" customWidth="1"/>
    <col min="3" max="3" width="5.5703125" style="1" customWidth="1"/>
    <col min="4" max="4" width="5.7109375" style="1" customWidth="1"/>
    <col min="5" max="5" width="8.42578125" style="1" customWidth="1"/>
    <col min="6" max="6" width="62.7109375" style="1" customWidth="1"/>
    <col min="7" max="7" width="18" style="49" customWidth="1"/>
    <col min="8" max="8" width="13.5703125" style="49" customWidth="1"/>
    <col min="9" max="9" width="15" style="1" customWidth="1"/>
    <col min="10" max="10" width="9.140625" style="1"/>
    <col min="11" max="11" width="49.85546875" style="1" customWidth="1"/>
    <col min="12" max="16384" width="9.140625" style="1"/>
  </cols>
  <sheetData>
    <row r="1" spans="1:10">
      <c r="I1" s="49" t="s">
        <v>15</v>
      </c>
    </row>
    <row r="2" spans="1:10" s="49" customFormat="1" ht="15" customHeight="1">
      <c r="F2" s="240" t="s">
        <v>103</v>
      </c>
      <c r="G2" s="240"/>
      <c r="H2" s="240"/>
      <c r="I2" s="240"/>
      <c r="J2" s="104"/>
    </row>
    <row r="3" spans="1:10" ht="15" customHeight="1">
      <c r="F3" s="240" t="s">
        <v>10</v>
      </c>
      <c r="G3" s="240"/>
      <c r="H3" s="240"/>
      <c r="I3" s="240"/>
      <c r="J3" s="104"/>
    </row>
    <row r="4" spans="1:10" ht="70.5" customHeight="1">
      <c r="A4" s="245" t="s">
        <v>104</v>
      </c>
      <c r="B4" s="245"/>
      <c r="C4" s="245"/>
      <c r="D4" s="245"/>
      <c r="E4" s="245"/>
      <c r="F4" s="245"/>
      <c r="G4" s="245"/>
      <c r="H4" s="245"/>
      <c r="I4" s="245"/>
    </row>
    <row r="6" spans="1:10">
      <c r="I6" s="49" t="s">
        <v>28</v>
      </c>
    </row>
    <row r="7" spans="1:10" s="44" customFormat="1" ht="72.75" customHeight="1">
      <c r="A7" s="255" t="s">
        <v>37</v>
      </c>
      <c r="B7" s="256"/>
      <c r="C7" s="257"/>
      <c r="D7" s="242" t="s">
        <v>17</v>
      </c>
      <c r="E7" s="242"/>
      <c r="F7" s="242" t="s">
        <v>29</v>
      </c>
      <c r="G7" s="237" t="s">
        <v>99</v>
      </c>
      <c r="H7" s="238"/>
      <c r="I7" s="239"/>
    </row>
    <row r="8" spans="1:10" s="44" customFormat="1" ht="44.25" customHeight="1">
      <c r="A8" s="42" t="s">
        <v>38</v>
      </c>
      <c r="B8" s="42" t="s">
        <v>39</v>
      </c>
      <c r="C8" s="42" t="s">
        <v>40</v>
      </c>
      <c r="D8" s="43" t="s">
        <v>20</v>
      </c>
      <c r="E8" s="43" t="s">
        <v>21</v>
      </c>
      <c r="F8" s="242"/>
      <c r="G8" s="176" t="s">
        <v>150</v>
      </c>
      <c r="H8" s="118" t="s">
        <v>102</v>
      </c>
      <c r="I8" s="19" t="s">
        <v>19</v>
      </c>
    </row>
    <row r="9" spans="1:10" s="44" customFormat="1" ht="16.5">
      <c r="A9" s="45"/>
      <c r="B9" s="45"/>
      <c r="C9" s="45"/>
      <c r="D9" s="43"/>
      <c r="E9" s="43"/>
      <c r="F9" s="58" t="s">
        <v>30</v>
      </c>
      <c r="G9" s="108">
        <f>G10+G54+G28</f>
        <v>0</v>
      </c>
      <c r="H9" s="108">
        <f t="shared" ref="H9:I9" si="0">H10+H54+H28</f>
        <v>0</v>
      </c>
      <c r="I9" s="108">
        <f t="shared" si="0"/>
        <v>0</v>
      </c>
    </row>
    <row r="10" spans="1:10" s="44" customFormat="1" ht="31.5" customHeight="1">
      <c r="A10" s="46" t="s">
        <v>41</v>
      </c>
      <c r="B10" s="246"/>
      <c r="C10" s="247"/>
      <c r="D10" s="251"/>
      <c r="E10" s="252"/>
      <c r="F10" s="58" t="s">
        <v>142</v>
      </c>
      <c r="G10" s="108">
        <f t="shared" ref="G10" si="1">G12</f>
        <v>-25800</v>
      </c>
      <c r="H10" s="108">
        <f t="shared" ref="H10:I10" si="2">H12</f>
        <v>-50580.800000000003</v>
      </c>
      <c r="I10" s="108">
        <f t="shared" si="2"/>
        <v>-50580.800000000003</v>
      </c>
    </row>
    <row r="11" spans="1:10" s="44" customFormat="1" ht="16.5">
      <c r="A11" s="47"/>
      <c r="B11" s="246"/>
      <c r="C11" s="248"/>
      <c r="D11" s="251"/>
      <c r="E11" s="253"/>
      <c r="F11" s="12" t="s">
        <v>31</v>
      </c>
      <c r="G11" s="108"/>
      <c r="H11" s="108"/>
      <c r="I11" s="108"/>
    </row>
    <row r="12" spans="1:10" s="44" customFormat="1" ht="54.75" customHeight="1">
      <c r="A12" s="47"/>
      <c r="B12" s="46" t="s">
        <v>41</v>
      </c>
      <c r="C12" s="249"/>
      <c r="D12" s="251"/>
      <c r="E12" s="253"/>
      <c r="F12" s="58" t="s">
        <v>143</v>
      </c>
      <c r="G12" s="108">
        <f t="shared" ref="G12" si="3">G14</f>
        <v>-25800</v>
      </c>
      <c r="H12" s="108">
        <f t="shared" ref="H12:I12" si="4">H14</f>
        <v>-50580.800000000003</v>
      </c>
      <c r="I12" s="108">
        <f t="shared" si="4"/>
        <v>-50580.800000000003</v>
      </c>
    </row>
    <row r="13" spans="1:10" s="44" customFormat="1" ht="16.5">
      <c r="A13" s="47"/>
      <c r="B13" s="47"/>
      <c r="C13" s="250"/>
      <c r="D13" s="251"/>
      <c r="E13" s="253"/>
      <c r="F13" s="16" t="s">
        <v>31</v>
      </c>
      <c r="G13" s="108"/>
      <c r="H13" s="108"/>
      <c r="I13" s="108"/>
    </row>
    <row r="14" spans="1:10" s="44" customFormat="1" ht="16.5">
      <c r="A14" s="47"/>
      <c r="B14" s="47"/>
      <c r="C14" s="46" t="s">
        <v>41</v>
      </c>
      <c r="D14" s="251"/>
      <c r="E14" s="253"/>
      <c r="F14" s="58" t="s">
        <v>144</v>
      </c>
      <c r="G14" s="108">
        <f t="shared" ref="G14" si="5">G17</f>
        <v>-25800</v>
      </c>
      <c r="H14" s="108">
        <f t="shared" ref="H14:I14" si="6">H17</f>
        <v>-50580.800000000003</v>
      </c>
      <c r="I14" s="108">
        <f t="shared" si="6"/>
        <v>-50580.800000000003</v>
      </c>
    </row>
    <row r="15" spans="1:10" s="44" customFormat="1" ht="16.5">
      <c r="A15" s="47"/>
      <c r="B15" s="47"/>
      <c r="C15" s="47"/>
      <c r="D15" s="251"/>
      <c r="E15" s="254"/>
      <c r="F15" s="12" t="s">
        <v>31</v>
      </c>
      <c r="G15" s="108"/>
      <c r="H15" s="108"/>
      <c r="I15" s="108"/>
    </row>
    <row r="16" spans="1:10" s="44" customFormat="1" ht="16.5">
      <c r="A16" s="47"/>
      <c r="B16" s="47"/>
      <c r="C16" s="47"/>
      <c r="D16" s="48"/>
      <c r="E16" s="18"/>
      <c r="F16" s="57" t="s">
        <v>86</v>
      </c>
      <c r="G16" s="108">
        <f t="shared" ref="G16:I16" si="7">G17</f>
        <v>-25800</v>
      </c>
      <c r="H16" s="108">
        <f t="shared" si="7"/>
        <v>-50580.800000000003</v>
      </c>
      <c r="I16" s="108">
        <f t="shared" si="7"/>
        <v>-50580.800000000003</v>
      </c>
    </row>
    <row r="17" spans="1:9" s="44" customFormat="1" ht="40.5">
      <c r="A17" s="47"/>
      <c r="B17" s="47"/>
      <c r="C17" s="47"/>
      <c r="D17" s="209">
        <v>1057</v>
      </c>
      <c r="E17" s="209"/>
      <c r="F17" s="60" t="s">
        <v>145</v>
      </c>
      <c r="G17" s="108">
        <f t="shared" ref="G17" si="8">G21</f>
        <v>-25800</v>
      </c>
      <c r="H17" s="108">
        <f t="shared" ref="H17:I17" si="9">H21</f>
        <v>-50580.800000000003</v>
      </c>
      <c r="I17" s="108">
        <f t="shared" si="9"/>
        <v>-50580.800000000003</v>
      </c>
    </row>
    <row r="18" spans="1:9" s="44" customFormat="1" ht="16.5">
      <c r="A18" s="47"/>
      <c r="B18" s="47"/>
      <c r="C18" s="47"/>
      <c r="D18" s="208"/>
      <c r="E18" s="208"/>
      <c r="F18" s="12" t="s">
        <v>31</v>
      </c>
      <c r="G18" s="108"/>
      <c r="H18" s="108"/>
      <c r="I18" s="108"/>
    </row>
    <row r="19" spans="1:9" s="44" customFormat="1" ht="40.5">
      <c r="A19" s="47"/>
      <c r="B19" s="47"/>
      <c r="C19" s="47"/>
      <c r="D19" s="209"/>
      <c r="E19" s="209">
        <v>11001</v>
      </c>
      <c r="F19" s="180" t="s">
        <v>138</v>
      </c>
      <c r="G19" s="108"/>
      <c r="H19" s="108"/>
      <c r="I19" s="108"/>
    </row>
    <row r="20" spans="1:9" s="44" customFormat="1" ht="16.5">
      <c r="A20" s="47"/>
      <c r="B20" s="47"/>
      <c r="C20" s="47"/>
      <c r="D20" s="208"/>
      <c r="E20" s="208"/>
      <c r="F20" s="12" t="s">
        <v>33</v>
      </c>
      <c r="G20" s="108"/>
      <c r="H20" s="108"/>
      <c r="I20" s="108"/>
    </row>
    <row r="21" spans="1:9" s="44" customFormat="1" ht="16.5">
      <c r="A21" s="47"/>
      <c r="B21" s="47"/>
      <c r="C21" s="47"/>
      <c r="D21" s="208"/>
      <c r="E21" s="208"/>
      <c r="F21" s="207" t="s">
        <v>146</v>
      </c>
      <c r="G21" s="108">
        <f t="shared" ref="G21" si="10">G23</f>
        <v>-25800</v>
      </c>
      <c r="H21" s="108">
        <f t="shared" ref="H21:I21" si="11">H23</f>
        <v>-50580.800000000003</v>
      </c>
      <c r="I21" s="108">
        <f t="shared" si="11"/>
        <v>-50580.800000000003</v>
      </c>
    </row>
    <row r="22" spans="1:9" s="44" customFormat="1" ht="27">
      <c r="A22" s="47"/>
      <c r="B22" s="47"/>
      <c r="C22" s="47"/>
      <c r="D22" s="208"/>
      <c r="E22" s="208"/>
      <c r="F22" s="12" t="s">
        <v>34</v>
      </c>
      <c r="G22" s="108"/>
      <c r="H22" s="108"/>
      <c r="I22" s="108"/>
    </row>
    <row r="23" spans="1:9" s="44" customFormat="1" ht="16.5">
      <c r="A23" s="47"/>
      <c r="B23" s="47"/>
      <c r="C23" s="47"/>
      <c r="D23" s="208"/>
      <c r="E23" s="208"/>
      <c r="F23" s="12" t="s">
        <v>35</v>
      </c>
      <c r="G23" s="108">
        <f t="shared" ref="G23:I24" si="12">G24</f>
        <v>-25800</v>
      </c>
      <c r="H23" s="108">
        <f t="shared" si="12"/>
        <v>-50580.800000000003</v>
      </c>
      <c r="I23" s="108">
        <f t="shared" si="12"/>
        <v>-50580.800000000003</v>
      </c>
    </row>
    <row r="24" spans="1:9" s="44" customFormat="1" ht="16.5">
      <c r="A24" s="47"/>
      <c r="B24" s="47"/>
      <c r="C24" s="47"/>
      <c r="D24" s="208"/>
      <c r="E24" s="208"/>
      <c r="F24" s="12" t="s">
        <v>36</v>
      </c>
      <c r="G24" s="108">
        <f>G25</f>
        <v>-25800</v>
      </c>
      <c r="H24" s="108">
        <f t="shared" si="12"/>
        <v>-50580.800000000003</v>
      </c>
      <c r="I24" s="108">
        <f t="shared" si="12"/>
        <v>-50580.800000000003</v>
      </c>
    </row>
    <row r="25" spans="1:9" ht="14.25">
      <c r="A25" s="47"/>
      <c r="B25" s="47"/>
      <c r="C25" s="47"/>
      <c r="D25" s="208"/>
      <c r="E25" s="208"/>
      <c r="F25" s="60" t="s">
        <v>147</v>
      </c>
      <c r="G25" s="108">
        <f>G27</f>
        <v>-25800</v>
      </c>
      <c r="H25" s="108">
        <f>H27</f>
        <v>-50580.800000000003</v>
      </c>
      <c r="I25" s="108">
        <f>I27</f>
        <v>-50580.800000000003</v>
      </c>
    </row>
    <row r="26" spans="1:9" s="49" customFormat="1" ht="14.25">
      <c r="A26" s="47"/>
      <c r="B26" s="47"/>
      <c r="C26" s="47"/>
      <c r="D26" s="208"/>
      <c r="E26" s="208"/>
      <c r="F26" s="60" t="s">
        <v>148</v>
      </c>
      <c r="G26" s="108"/>
      <c r="H26" s="108"/>
      <c r="I26" s="108"/>
    </row>
    <row r="27" spans="1:9" ht="14.25">
      <c r="A27" s="47"/>
      <c r="B27" s="47"/>
      <c r="C27" s="47"/>
      <c r="D27" s="208"/>
      <c r="E27" s="208"/>
      <c r="F27" s="60" t="s">
        <v>149</v>
      </c>
      <c r="G27" s="108">
        <v>-25800</v>
      </c>
      <c r="H27" s="108">
        <v>-50580.800000000003</v>
      </c>
      <c r="I27" s="108">
        <v>-50580.800000000003</v>
      </c>
    </row>
    <row r="28" spans="1:9" s="49" customFormat="1" ht="28.5">
      <c r="A28" s="329" t="s">
        <v>181</v>
      </c>
      <c r="B28" s="345"/>
      <c r="C28" s="346"/>
      <c r="D28" s="346"/>
      <c r="E28" s="346"/>
      <c r="F28" s="322" t="s">
        <v>182</v>
      </c>
      <c r="G28" s="324">
        <f>G30</f>
        <v>0</v>
      </c>
      <c r="H28" s="324">
        <f>H30</f>
        <v>0</v>
      </c>
      <c r="I28" s="324">
        <f>I30</f>
        <v>0</v>
      </c>
    </row>
    <row r="29" spans="1:9" s="49" customFormat="1">
      <c r="A29" s="244"/>
      <c r="B29" s="325"/>
      <c r="C29" s="326"/>
      <c r="D29" s="321"/>
      <c r="E29" s="321"/>
      <c r="F29" s="327" t="s">
        <v>31</v>
      </c>
      <c r="G29" s="328"/>
      <c r="H29" s="328"/>
      <c r="I29" s="328"/>
    </row>
    <row r="30" spans="1:9" s="49" customFormat="1" ht="14.25">
      <c r="A30" s="244"/>
      <c r="B30" s="329" t="s">
        <v>41</v>
      </c>
      <c r="C30" s="330"/>
      <c r="D30" s="331"/>
      <c r="E30" s="321"/>
      <c r="F30" s="332" t="s">
        <v>183</v>
      </c>
      <c r="G30" s="324">
        <f>G32</f>
        <v>0</v>
      </c>
      <c r="H30" s="324">
        <f>H32</f>
        <v>0</v>
      </c>
      <c r="I30" s="324">
        <f>I32</f>
        <v>0</v>
      </c>
    </row>
    <row r="31" spans="1:9" s="49" customFormat="1">
      <c r="A31" s="244"/>
      <c r="B31" s="244"/>
      <c r="C31" s="330"/>
      <c r="D31" s="331"/>
      <c r="E31" s="321"/>
      <c r="F31" s="327" t="s">
        <v>31</v>
      </c>
      <c r="G31" s="328"/>
      <c r="H31" s="328"/>
      <c r="I31" s="328"/>
    </row>
    <row r="32" spans="1:9" s="49" customFormat="1" ht="14.25">
      <c r="A32" s="244"/>
      <c r="B32" s="244"/>
      <c r="C32" s="329" t="s">
        <v>41</v>
      </c>
      <c r="D32" s="331"/>
      <c r="E32" s="321"/>
      <c r="F32" s="332" t="s">
        <v>175</v>
      </c>
      <c r="G32" s="324">
        <f>G34</f>
        <v>0</v>
      </c>
      <c r="H32" s="324">
        <f>H34</f>
        <v>0</v>
      </c>
      <c r="I32" s="324">
        <f>I34</f>
        <v>0</v>
      </c>
    </row>
    <row r="33" spans="1:9" s="49" customFormat="1">
      <c r="A33" s="244"/>
      <c r="B33" s="244"/>
      <c r="C33" s="244"/>
      <c r="D33" s="331"/>
      <c r="E33" s="321"/>
      <c r="F33" s="327" t="s">
        <v>31</v>
      </c>
      <c r="G33" s="328"/>
      <c r="H33" s="328"/>
      <c r="I33" s="328"/>
    </row>
    <row r="34" spans="1:9" s="49" customFormat="1" ht="14.25">
      <c r="A34" s="244"/>
      <c r="B34" s="244"/>
      <c r="C34" s="244"/>
      <c r="D34" s="333"/>
      <c r="E34" s="334"/>
      <c r="F34" s="335" t="s">
        <v>184</v>
      </c>
      <c r="G34" s="336">
        <f>G36</f>
        <v>0</v>
      </c>
      <c r="H34" s="336">
        <f>H36</f>
        <v>0</v>
      </c>
      <c r="I34" s="336">
        <f>I36</f>
        <v>0</v>
      </c>
    </row>
    <row r="35" spans="1:9" s="49" customFormat="1">
      <c r="A35" s="244"/>
      <c r="B35" s="244"/>
      <c r="C35" s="244"/>
      <c r="D35" s="333"/>
      <c r="E35" s="334"/>
      <c r="F35" s="337" t="s">
        <v>31</v>
      </c>
      <c r="G35" s="338"/>
      <c r="H35" s="338"/>
      <c r="I35" s="338"/>
    </row>
    <row r="36" spans="1:9" s="49" customFormat="1">
      <c r="A36" s="244"/>
      <c r="B36" s="244"/>
      <c r="C36" s="244"/>
      <c r="D36" s="339" t="s">
        <v>185</v>
      </c>
      <c r="E36" s="330"/>
      <c r="F36" s="337" t="s">
        <v>175</v>
      </c>
      <c r="G36" s="340">
        <f>G38+G46</f>
        <v>0</v>
      </c>
      <c r="H36" s="340">
        <f>H38+H46</f>
        <v>0</v>
      </c>
      <c r="I36" s="340">
        <f>I38+I46</f>
        <v>0</v>
      </c>
    </row>
    <row r="37" spans="1:9" s="49" customFormat="1">
      <c r="A37" s="244"/>
      <c r="B37" s="244"/>
      <c r="C37" s="244"/>
      <c r="D37" s="341"/>
      <c r="E37" s="330"/>
      <c r="F37" s="337" t="s">
        <v>31</v>
      </c>
      <c r="G37" s="342"/>
      <c r="H37" s="342"/>
      <c r="I37" s="342"/>
    </row>
    <row r="38" spans="1:9" s="49" customFormat="1">
      <c r="A38" s="244"/>
      <c r="B38" s="244"/>
      <c r="C38" s="244"/>
      <c r="D38" s="341"/>
      <c r="E38" s="339" t="s">
        <v>32</v>
      </c>
      <c r="F38" s="337" t="s">
        <v>175</v>
      </c>
      <c r="G38" s="108">
        <f>G40</f>
        <v>25800</v>
      </c>
      <c r="H38" s="108">
        <f>H40</f>
        <v>50580.800000000003</v>
      </c>
      <c r="I38" s="108">
        <f>I40</f>
        <v>50580.800000000003</v>
      </c>
    </row>
    <row r="39" spans="1:9" s="49" customFormat="1">
      <c r="A39" s="244"/>
      <c r="B39" s="244"/>
      <c r="C39" s="244"/>
      <c r="D39" s="341"/>
      <c r="E39" s="341"/>
      <c r="F39" s="337" t="s">
        <v>33</v>
      </c>
      <c r="G39" s="108"/>
      <c r="H39" s="108"/>
      <c r="I39" s="108"/>
    </row>
    <row r="40" spans="1:9" s="49" customFormat="1">
      <c r="A40" s="244"/>
      <c r="B40" s="244"/>
      <c r="C40" s="244"/>
      <c r="D40" s="341"/>
      <c r="E40" s="341"/>
      <c r="F40" s="343" t="s">
        <v>184</v>
      </c>
      <c r="G40" s="108">
        <f>G42</f>
        <v>25800</v>
      </c>
      <c r="H40" s="108">
        <f>H42</f>
        <v>50580.800000000003</v>
      </c>
      <c r="I40" s="108">
        <f>I42</f>
        <v>50580.800000000003</v>
      </c>
    </row>
    <row r="41" spans="1:9" s="49" customFormat="1" ht="27">
      <c r="A41" s="244"/>
      <c r="B41" s="244"/>
      <c r="C41" s="244"/>
      <c r="D41" s="341"/>
      <c r="E41" s="341"/>
      <c r="F41" s="337" t="s">
        <v>34</v>
      </c>
      <c r="G41" s="108"/>
      <c r="H41" s="108"/>
      <c r="I41" s="108"/>
    </row>
    <row r="42" spans="1:9" s="49" customFormat="1">
      <c r="A42" s="244"/>
      <c r="B42" s="244"/>
      <c r="C42" s="244"/>
      <c r="D42" s="341"/>
      <c r="E42" s="341"/>
      <c r="F42" s="337" t="s">
        <v>35</v>
      </c>
      <c r="G42" s="108">
        <f>G43</f>
        <v>25800</v>
      </c>
      <c r="H42" s="108">
        <f>H43</f>
        <v>50580.800000000003</v>
      </c>
      <c r="I42" s="108">
        <f>I43</f>
        <v>50580.800000000003</v>
      </c>
    </row>
    <row r="43" spans="1:9" s="49" customFormat="1">
      <c r="A43" s="244"/>
      <c r="B43" s="244"/>
      <c r="C43" s="244"/>
      <c r="D43" s="341"/>
      <c r="E43" s="341"/>
      <c r="F43" s="337" t="s">
        <v>36</v>
      </c>
      <c r="G43" s="108">
        <f>G44</f>
        <v>25800</v>
      </c>
      <c r="H43" s="108">
        <f>H44</f>
        <v>50580.800000000003</v>
      </c>
      <c r="I43" s="108">
        <f>I44</f>
        <v>50580.800000000003</v>
      </c>
    </row>
    <row r="44" spans="1:9" s="49" customFormat="1">
      <c r="A44" s="244"/>
      <c r="B44" s="244"/>
      <c r="C44" s="244"/>
      <c r="D44" s="341"/>
      <c r="E44" s="341"/>
      <c r="F44" s="337" t="s">
        <v>186</v>
      </c>
      <c r="G44" s="108">
        <f>G45</f>
        <v>25800</v>
      </c>
      <c r="H44" s="108">
        <f>H45</f>
        <v>50580.800000000003</v>
      </c>
      <c r="I44" s="108">
        <f>I45</f>
        <v>50580.800000000003</v>
      </c>
    </row>
    <row r="45" spans="1:9" s="49" customFormat="1">
      <c r="A45" s="244"/>
      <c r="B45" s="244"/>
      <c r="C45" s="244"/>
      <c r="D45" s="341"/>
      <c r="E45" s="344"/>
      <c r="F45" s="337" t="s">
        <v>187</v>
      </c>
      <c r="G45" s="108">
        <v>25800</v>
      </c>
      <c r="H45" s="108">
        <v>50580.800000000003</v>
      </c>
      <c r="I45" s="108">
        <v>50580.800000000003</v>
      </c>
    </row>
    <row r="46" spans="1:9" s="49" customFormat="1">
      <c r="A46" s="244"/>
      <c r="B46" s="244"/>
      <c r="C46" s="244"/>
      <c r="D46" s="341"/>
      <c r="E46" s="339" t="s">
        <v>32</v>
      </c>
      <c r="F46" s="337" t="s">
        <v>175</v>
      </c>
      <c r="G46" s="108">
        <f>G48</f>
        <v>-25800</v>
      </c>
      <c r="H46" s="108">
        <f>H48</f>
        <v>-50580.800000000003</v>
      </c>
      <c r="I46" s="108">
        <f>I48</f>
        <v>-50580.800000000003</v>
      </c>
    </row>
    <row r="47" spans="1:9" s="49" customFormat="1">
      <c r="A47" s="244"/>
      <c r="B47" s="244"/>
      <c r="C47" s="244"/>
      <c r="D47" s="341"/>
      <c r="E47" s="341"/>
      <c r="F47" s="337" t="s">
        <v>33</v>
      </c>
      <c r="G47" s="108"/>
      <c r="H47" s="108"/>
      <c r="I47" s="108"/>
    </row>
    <row r="48" spans="1:9" s="49" customFormat="1">
      <c r="A48" s="244"/>
      <c r="B48" s="244"/>
      <c r="C48" s="244"/>
      <c r="D48" s="341"/>
      <c r="E48" s="341"/>
      <c r="F48" s="343" t="s">
        <v>184</v>
      </c>
      <c r="G48" s="108">
        <f>G50</f>
        <v>-25800</v>
      </c>
      <c r="H48" s="108">
        <f>H50</f>
        <v>-50580.800000000003</v>
      </c>
      <c r="I48" s="108">
        <f>I50</f>
        <v>-50580.800000000003</v>
      </c>
    </row>
    <row r="49" spans="1:9" s="49" customFormat="1" ht="27">
      <c r="A49" s="244"/>
      <c r="B49" s="244"/>
      <c r="C49" s="244"/>
      <c r="D49" s="341"/>
      <c r="E49" s="341"/>
      <c r="F49" s="337" t="s">
        <v>34</v>
      </c>
      <c r="G49" s="108"/>
      <c r="H49" s="108"/>
      <c r="I49" s="108"/>
    </row>
    <row r="50" spans="1:9" s="49" customFormat="1">
      <c r="A50" s="244"/>
      <c r="B50" s="244"/>
      <c r="C50" s="244"/>
      <c r="D50" s="341"/>
      <c r="E50" s="341"/>
      <c r="F50" s="337" t="s">
        <v>35</v>
      </c>
      <c r="G50" s="108">
        <f>G51</f>
        <v>-25800</v>
      </c>
      <c r="H50" s="108">
        <f>H51</f>
        <v>-50580.800000000003</v>
      </c>
      <c r="I50" s="108">
        <f>I51</f>
        <v>-50580.800000000003</v>
      </c>
    </row>
    <row r="51" spans="1:9" s="49" customFormat="1">
      <c r="A51" s="244"/>
      <c r="B51" s="244"/>
      <c r="C51" s="244"/>
      <c r="D51" s="341"/>
      <c r="E51" s="341"/>
      <c r="F51" s="337" t="s">
        <v>36</v>
      </c>
      <c r="G51" s="108">
        <f>G52</f>
        <v>-25800</v>
      </c>
      <c r="H51" s="108">
        <f>H52</f>
        <v>-50580.800000000003</v>
      </c>
      <c r="I51" s="108">
        <f>I52</f>
        <v>-50580.800000000003</v>
      </c>
    </row>
    <row r="52" spans="1:9" s="49" customFormat="1">
      <c r="A52" s="244"/>
      <c r="B52" s="244"/>
      <c r="C52" s="244"/>
      <c r="D52" s="341"/>
      <c r="E52" s="341"/>
      <c r="F52" s="337" t="s">
        <v>186</v>
      </c>
      <c r="G52" s="108">
        <f>G53</f>
        <v>-25800</v>
      </c>
      <c r="H52" s="108">
        <f>H53</f>
        <v>-50580.800000000003</v>
      </c>
      <c r="I52" s="108">
        <f>I53</f>
        <v>-50580.800000000003</v>
      </c>
    </row>
    <row r="53" spans="1:9" s="49" customFormat="1">
      <c r="A53" s="268"/>
      <c r="B53" s="268"/>
      <c r="C53" s="268"/>
      <c r="D53" s="344"/>
      <c r="E53" s="344"/>
      <c r="F53" s="337" t="s">
        <v>187</v>
      </c>
      <c r="G53" s="108">
        <v>-25800</v>
      </c>
      <c r="H53" s="108">
        <v>-50580.800000000003</v>
      </c>
      <c r="I53" s="108">
        <f>-50580.8</f>
        <v>-50580.800000000003</v>
      </c>
    </row>
    <row r="54" spans="1:9" s="44" customFormat="1" ht="38.25" customHeight="1">
      <c r="A54" s="243" t="s">
        <v>58</v>
      </c>
      <c r="B54" s="54"/>
      <c r="C54" s="54"/>
      <c r="D54" s="54"/>
      <c r="E54" s="54"/>
      <c r="F54" s="58" t="s">
        <v>49</v>
      </c>
      <c r="G54" s="106">
        <f>G56</f>
        <v>25800</v>
      </c>
      <c r="H54" s="106">
        <f>H56</f>
        <v>50580.800000000003</v>
      </c>
      <c r="I54" s="106">
        <f>I56</f>
        <v>50580.800000000003</v>
      </c>
    </row>
    <row r="55" spans="1:9" s="44" customFormat="1" ht="16.5">
      <c r="A55" s="244"/>
      <c r="B55" s="54"/>
      <c r="C55" s="54"/>
      <c r="D55" s="54"/>
      <c r="E55" s="54"/>
      <c r="F55" s="54" t="s">
        <v>31</v>
      </c>
      <c r="G55" s="54"/>
      <c r="H55" s="54"/>
      <c r="I55" s="107"/>
    </row>
    <row r="56" spans="1:9" s="44" customFormat="1" ht="16.5">
      <c r="A56" s="244"/>
      <c r="B56" s="243" t="s">
        <v>59</v>
      </c>
      <c r="C56" s="54"/>
      <c r="D56" s="54"/>
      <c r="E56" s="54"/>
      <c r="F56" s="58" t="s">
        <v>60</v>
      </c>
      <c r="G56" s="106">
        <f>G58</f>
        <v>25800</v>
      </c>
      <c r="H56" s="106">
        <f>H58</f>
        <v>50580.800000000003</v>
      </c>
      <c r="I56" s="106">
        <f>I58</f>
        <v>50580.800000000003</v>
      </c>
    </row>
    <row r="57" spans="1:9" s="44" customFormat="1" ht="16.5">
      <c r="A57" s="244"/>
      <c r="B57" s="244"/>
      <c r="C57" s="54"/>
      <c r="D57" s="54"/>
      <c r="E57" s="54"/>
      <c r="F57" s="54" t="s">
        <v>31</v>
      </c>
      <c r="G57" s="54"/>
      <c r="H57" s="54"/>
      <c r="I57" s="107"/>
    </row>
    <row r="58" spans="1:9" s="44" customFormat="1" ht="16.5">
      <c r="A58" s="244"/>
      <c r="B58" s="244"/>
      <c r="C58" s="243" t="s">
        <v>41</v>
      </c>
      <c r="D58" s="54"/>
      <c r="E58" s="54"/>
      <c r="F58" s="58" t="s">
        <v>60</v>
      </c>
      <c r="G58" s="106">
        <f>G61</f>
        <v>25800</v>
      </c>
      <c r="H58" s="106">
        <f>H61</f>
        <v>50580.800000000003</v>
      </c>
      <c r="I58" s="106">
        <f>I61</f>
        <v>50580.800000000003</v>
      </c>
    </row>
    <row r="59" spans="1:9" s="44" customFormat="1" ht="16.5">
      <c r="A59" s="244"/>
      <c r="B59" s="244"/>
      <c r="C59" s="244"/>
      <c r="D59" s="54"/>
      <c r="E59" s="54"/>
      <c r="F59" s="54" t="s">
        <v>31</v>
      </c>
      <c r="G59" s="54"/>
      <c r="H59" s="54"/>
      <c r="I59" s="107"/>
    </row>
    <row r="60" spans="1:9" s="44" customFormat="1" ht="16.5">
      <c r="A60" s="244"/>
      <c r="B60" s="244"/>
      <c r="C60" s="244"/>
      <c r="D60" s="54"/>
      <c r="E60" s="54"/>
      <c r="F60" s="57" t="s">
        <v>86</v>
      </c>
      <c r="G60" s="108">
        <f t="shared" ref="G60:I60" si="13">G61</f>
        <v>25800</v>
      </c>
      <c r="H60" s="108">
        <f t="shared" si="13"/>
        <v>50580.800000000003</v>
      </c>
      <c r="I60" s="108">
        <f t="shared" si="13"/>
        <v>50580.800000000003</v>
      </c>
    </row>
    <row r="61" spans="1:9" s="44" customFormat="1" ht="16.5">
      <c r="A61" s="244"/>
      <c r="B61" s="244"/>
      <c r="C61" s="244"/>
      <c r="D61" s="231">
        <v>1120</v>
      </c>
      <c r="E61" s="54"/>
      <c r="F61" s="199" t="s">
        <v>56</v>
      </c>
      <c r="G61" s="108">
        <f>G62+G73</f>
        <v>25800</v>
      </c>
      <c r="H61" s="108">
        <f t="shared" ref="H61:I61" si="14">H62+H73</f>
        <v>50580.800000000003</v>
      </c>
      <c r="I61" s="108">
        <f t="shared" si="14"/>
        <v>50580.800000000003</v>
      </c>
    </row>
    <row r="62" spans="1:9" s="44" customFormat="1" ht="18.75" customHeight="1">
      <c r="A62" s="244"/>
      <c r="B62" s="244"/>
      <c r="C62" s="244"/>
      <c r="D62" s="232"/>
      <c r="E62" s="231">
        <v>11001</v>
      </c>
      <c r="F62" s="12" t="s">
        <v>56</v>
      </c>
      <c r="G62" s="108">
        <f>G64</f>
        <v>-3342</v>
      </c>
      <c r="H62" s="108">
        <f t="shared" ref="H62:I62" si="15">H64</f>
        <v>-5013</v>
      </c>
      <c r="I62" s="108">
        <f t="shared" si="15"/>
        <v>-9144.5</v>
      </c>
    </row>
    <row r="63" spans="1:9" s="44" customFormat="1" ht="16.5">
      <c r="A63" s="244"/>
      <c r="B63" s="244"/>
      <c r="C63" s="244"/>
      <c r="D63" s="232"/>
      <c r="E63" s="232"/>
      <c r="F63" s="12" t="s">
        <v>33</v>
      </c>
      <c r="G63" s="108"/>
      <c r="H63" s="108"/>
      <c r="I63" s="108"/>
    </row>
    <row r="64" spans="1:9" s="44" customFormat="1" ht="31.5" customHeight="1">
      <c r="A64" s="244"/>
      <c r="B64" s="244"/>
      <c r="C64" s="244"/>
      <c r="D64" s="232"/>
      <c r="E64" s="232"/>
      <c r="F64" s="207" t="s">
        <v>57</v>
      </c>
      <c r="G64" s="108">
        <f>G66</f>
        <v>-3342</v>
      </c>
      <c r="H64" s="108">
        <f t="shared" ref="H64:I64" si="16">H66</f>
        <v>-5013</v>
      </c>
      <c r="I64" s="108">
        <f t="shared" si="16"/>
        <v>-9144.5</v>
      </c>
    </row>
    <row r="65" spans="1:11" s="44" customFormat="1" ht="24.75" customHeight="1">
      <c r="A65" s="244"/>
      <c r="B65" s="244"/>
      <c r="C65" s="244"/>
      <c r="D65" s="232"/>
      <c r="E65" s="232"/>
      <c r="F65" s="54" t="s">
        <v>34</v>
      </c>
      <c r="G65" s="108"/>
      <c r="H65" s="108"/>
      <c r="I65" s="108"/>
    </row>
    <row r="66" spans="1:11" s="44" customFormat="1" ht="15.75" customHeight="1">
      <c r="A66" s="244"/>
      <c r="B66" s="244"/>
      <c r="C66" s="244"/>
      <c r="D66" s="232"/>
      <c r="E66" s="232"/>
      <c r="F66" s="12" t="s">
        <v>35</v>
      </c>
      <c r="G66" s="108">
        <f>G67</f>
        <v>-3342</v>
      </c>
      <c r="H66" s="108">
        <f t="shared" ref="H66:I66" si="17">H67</f>
        <v>-5013</v>
      </c>
      <c r="I66" s="108">
        <f t="shared" si="17"/>
        <v>-9144.5</v>
      </c>
    </row>
    <row r="67" spans="1:11" s="44" customFormat="1" ht="16.5" customHeight="1">
      <c r="A67" s="244"/>
      <c r="B67" s="244"/>
      <c r="C67" s="244"/>
      <c r="D67" s="232"/>
      <c r="E67" s="232"/>
      <c r="F67" s="12" t="s">
        <v>36</v>
      </c>
      <c r="G67" s="108">
        <f>G68</f>
        <v>-3342</v>
      </c>
      <c r="H67" s="108">
        <f t="shared" ref="H67:I67" si="18">H68</f>
        <v>-5013</v>
      </c>
      <c r="I67" s="108">
        <f t="shared" si="18"/>
        <v>-9144.5</v>
      </c>
    </row>
    <row r="68" spans="1:11" s="44" customFormat="1" ht="15.75" customHeight="1">
      <c r="A68" s="244"/>
      <c r="B68" s="244"/>
      <c r="C68" s="244"/>
      <c r="D68" s="232"/>
      <c r="E68" s="232"/>
      <c r="F68" s="12" t="s">
        <v>147</v>
      </c>
      <c r="G68" s="108">
        <f>G69+G71</f>
        <v>-3342</v>
      </c>
      <c r="H68" s="108">
        <f t="shared" ref="H68:I68" si="19">H69+H71</f>
        <v>-5013</v>
      </c>
      <c r="I68" s="108">
        <f t="shared" si="19"/>
        <v>-9144.5</v>
      </c>
    </row>
    <row r="69" spans="1:11" s="44" customFormat="1" ht="15.75" customHeight="1">
      <c r="A69" s="244"/>
      <c r="B69" s="244"/>
      <c r="C69" s="244"/>
      <c r="D69" s="232"/>
      <c r="E69" s="232"/>
      <c r="F69" s="12" t="s">
        <v>151</v>
      </c>
      <c r="G69" s="108">
        <f>G70</f>
        <v>-3342</v>
      </c>
      <c r="H69" s="108">
        <f t="shared" ref="H69:I69" si="20">H70</f>
        <v>-5013</v>
      </c>
      <c r="I69" s="108">
        <f t="shared" si="20"/>
        <v>-6684</v>
      </c>
      <c r="K69" s="198"/>
    </row>
    <row r="70" spans="1:11" s="44" customFormat="1" ht="16.5" customHeight="1">
      <c r="A70" s="244"/>
      <c r="B70" s="244"/>
      <c r="C70" s="244"/>
      <c r="D70" s="232"/>
      <c r="E70" s="232"/>
      <c r="F70" s="12" t="s">
        <v>152</v>
      </c>
      <c r="G70" s="108">
        <v>-3342</v>
      </c>
      <c r="H70" s="108">
        <v>-5013</v>
      </c>
      <c r="I70" s="108">
        <v>-6684</v>
      </c>
      <c r="K70" s="198"/>
    </row>
    <row r="71" spans="1:11" s="49" customFormat="1">
      <c r="A71" s="244"/>
      <c r="B71" s="244"/>
      <c r="C71" s="244"/>
      <c r="D71" s="232"/>
      <c r="E71" s="56"/>
      <c r="F71" s="12" t="s">
        <v>148</v>
      </c>
      <c r="G71" s="108">
        <f>G72</f>
        <v>0</v>
      </c>
      <c r="H71" s="108">
        <f>H72</f>
        <v>0</v>
      </c>
      <c r="I71" s="108">
        <f>I72</f>
        <v>-2460.5</v>
      </c>
      <c r="K71" s="104"/>
    </row>
    <row r="72" spans="1:11" s="49" customFormat="1">
      <c r="A72" s="244"/>
      <c r="B72" s="244"/>
      <c r="C72" s="244"/>
      <c r="D72" s="232"/>
      <c r="E72" s="56"/>
      <c r="F72" s="12" t="s">
        <v>153</v>
      </c>
      <c r="G72" s="54"/>
      <c r="H72" s="56"/>
      <c r="I72" s="108">
        <v>-2460.5</v>
      </c>
      <c r="K72" s="104"/>
    </row>
    <row r="73" spans="1:11" s="44" customFormat="1" ht="18.75" customHeight="1">
      <c r="A73" s="244"/>
      <c r="B73" s="244"/>
      <c r="C73" s="244"/>
      <c r="D73" s="232"/>
      <c r="E73" s="231">
        <v>31003</v>
      </c>
      <c r="F73" s="60" t="s">
        <v>54</v>
      </c>
      <c r="G73" s="108">
        <f>G75</f>
        <v>29142</v>
      </c>
      <c r="H73" s="108">
        <f>H75</f>
        <v>55593.8</v>
      </c>
      <c r="I73" s="108">
        <f>I75</f>
        <v>59725.3</v>
      </c>
    </row>
    <row r="74" spans="1:11" s="44" customFormat="1" ht="16.5">
      <c r="A74" s="244"/>
      <c r="B74" s="244"/>
      <c r="C74" s="244"/>
      <c r="D74" s="232"/>
      <c r="E74" s="232"/>
      <c r="F74" s="54" t="s">
        <v>33</v>
      </c>
      <c r="G74" s="54"/>
      <c r="H74" s="54"/>
      <c r="I74" s="109"/>
    </row>
    <row r="75" spans="1:11" s="44" customFormat="1" ht="31.5" customHeight="1">
      <c r="A75" s="244"/>
      <c r="B75" s="244"/>
      <c r="C75" s="244"/>
      <c r="D75" s="232"/>
      <c r="E75" s="232"/>
      <c r="F75" s="55" t="s">
        <v>57</v>
      </c>
      <c r="G75" s="108">
        <f>G77</f>
        <v>29142</v>
      </c>
      <c r="H75" s="108">
        <f>H77</f>
        <v>55593.8</v>
      </c>
      <c r="I75" s="108">
        <f>I77</f>
        <v>59725.3</v>
      </c>
    </row>
    <row r="76" spans="1:11" s="44" customFormat="1" ht="24.75" customHeight="1">
      <c r="A76" s="244"/>
      <c r="B76" s="244"/>
      <c r="C76" s="244"/>
      <c r="D76" s="232"/>
      <c r="E76" s="232"/>
      <c r="F76" s="54" t="s">
        <v>34</v>
      </c>
      <c r="G76" s="54"/>
      <c r="H76" s="54"/>
      <c r="I76" s="108"/>
    </row>
    <row r="77" spans="1:11" s="44" customFormat="1" ht="15.75" customHeight="1">
      <c r="A77" s="244"/>
      <c r="B77" s="244"/>
      <c r="C77" s="244"/>
      <c r="D77" s="232"/>
      <c r="E77" s="232"/>
      <c r="F77" s="54" t="s">
        <v>35</v>
      </c>
      <c r="G77" s="108">
        <f>G78</f>
        <v>29142</v>
      </c>
      <c r="H77" s="108">
        <f>H79+H81</f>
        <v>55593.8</v>
      </c>
      <c r="I77" s="108">
        <f>I79+I81</f>
        <v>59725.3</v>
      </c>
    </row>
    <row r="78" spans="1:11" s="44" customFormat="1" ht="16.5" customHeight="1">
      <c r="A78" s="244"/>
      <c r="B78" s="244"/>
      <c r="C78" s="244"/>
      <c r="D78" s="232"/>
      <c r="E78" s="232"/>
      <c r="F78" s="54" t="s">
        <v>61</v>
      </c>
      <c r="G78" s="108">
        <f>G79+G81</f>
        <v>29142</v>
      </c>
      <c r="H78" s="108">
        <f t="shared" ref="H78:I78" si="21">H79+H81</f>
        <v>55593.8</v>
      </c>
      <c r="I78" s="108">
        <f t="shared" si="21"/>
        <v>59725.3</v>
      </c>
    </row>
    <row r="79" spans="1:11">
      <c r="A79" s="56"/>
      <c r="B79" s="56"/>
      <c r="C79" s="56"/>
      <c r="D79" s="56"/>
      <c r="E79" s="56"/>
      <c r="F79" s="54" t="s">
        <v>108</v>
      </c>
      <c r="G79" s="108">
        <f>G80</f>
        <v>1642</v>
      </c>
      <c r="H79" s="108">
        <f>H80</f>
        <v>28093.8</v>
      </c>
      <c r="I79" s="108">
        <f>I80</f>
        <v>32225.3</v>
      </c>
    </row>
    <row r="80" spans="1:11">
      <c r="A80" s="56"/>
      <c r="B80" s="56"/>
      <c r="C80" s="56"/>
      <c r="D80" s="56"/>
      <c r="E80" s="56"/>
      <c r="F80" s="54" t="s">
        <v>109</v>
      </c>
      <c r="G80" s="108">
        <v>1642</v>
      </c>
      <c r="H80" s="108">
        <v>28093.8</v>
      </c>
      <c r="I80" s="108">
        <v>32225.3</v>
      </c>
    </row>
    <row r="81" spans="1:9">
      <c r="A81" s="56"/>
      <c r="B81" s="56"/>
      <c r="C81" s="56"/>
      <c r="D81" s="56"/>
      <c r="E81" s="56"/>
      <c r="F81" s="54" t="s">
        <v>122</v>
      </c>
      <c r="G81" s="108">
        <f>G82</f>
        <v>27500</v>
      </c>
      <c r="H81" s="108">
        <f>H82</f>
        <v>27500</v>
      </c>
      <c r="I81" s="108">
        <f>I82</f>
        <v>27500</v>
      </c>
    </row>
    <row r="82" spans="1:9">
      <c r="A82" s="56"/>
      <c r="B82" s="56"/>
      <c r="C82" s="56"/>
      <c r="D82" s="56"/>
      <c r="E82" s="56"/>
      <c r="F82" s="54" t="s">
        <v>123</v>
      </c>
      <c r="G82" s="108">
        <v>27500</v>
      </c>
      <c r="H82" s="108">
        <v>27500</v>
      </c>
      <c r="I82" s="108">
        <v>27500</v>
      </c>
    </row>
  </sheetData>
  <sheetProtection selectLockedCells="1" selectUnlockedCells="1"/>
  <mergeCells count="23">
    <mergeCell ref="D7:E7"/>
    <mergeCell ref="A28:A53"/>
    <mergeCell ref="B30:B53"/>
    <mergeCell ref="C32:C53"/>
    <mergeCell ref="D36:D53"/>
    <mergeCell ref="E38:E45"/>
    <mergeCell ref="E46:E53"/>
    <mergeCell ref="F7:F8"/>
    <mergeCell ref="A54:A78"/>
    <mergeCell ref="E73:E78"/>
    <mergeCell ref="F2:I2"/>
    <mergeCell ref="F3:I3"/>
    <mergeCell ref="B56:B78"/>
    <mergeCell ref="C58:C78"/>
    <mergeCell ref="D61:D78"/>
    <mergeCell ref="A4:I4"/>
    <mergeCell ref="B10:B11"/>
    <mergeCell ref="C10:C13"/>
    <mergeCell ref="D10:D15"/>
    <mergeCell ref="E10:E15"/>
    <mergeCell ref="G7:I7"/>
    <mergeCell ref="E62:E70"/>
    <mergeCell ref="A7:C7"/>
  </mergeCells>
  <pageMargins left="0" right="0" top="0" bottom="0" header="0" footer="0"/>
  <pageSetup paperSize="9" scale="98" fitToWidth="0" fitToHeight="0" orientation="landscape" r:id="rId1"/>
  <headerFooter scaleWithDoc="0"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topLeftCell="A5" zoomScaleNormal="100" zoomScaleSheetLayoutView="80" workbookViewId="0">
      <selection activeCell="D19" sqref="D19"/>
    </sheetView>
  </sheetViews>
  <sheetFormatPr defaultRowHeight="15"/>
  <cols>
    <col min="2" max="2" width="19.7109375" customWidth="1"/>
    <col min="3" max="3" width="44.85546875" customWidth="1"/>
    <col min="4" max="4" width="17.140625" customWidth="1"/>
    <col min="5" max="5" width="16" customWidth="1"/>
    <col min="6" max="6" width="19.85546875" customWidth="1"/>
    <col min="7" max="7" width="15.85546875" customWidth="1"/>
    <col min="8" max="8" width="19.7109375" customWidth="1"/>
  </cols>
  <sheetData>
    <row r="1" spans="1:9" s="49" customFormat="1" ht="15" customHeight="1">
      <c r="G1" s="258" t="s">
        <v>95</v>
      </c>
      <c r="H1" s="258"/>
    </row>
    <row r="2" spans="1:9" s="49" customFormat="1" ht="18" customHeight="1">
      <c r="F2" s="240" t="s">
        <v>103</v>
      </c>
      <c r="G2" s="240"/>
      <c r="H2" s="240"/>
    </row>
    <row r="3" spans="1:9" s="49" customFormat="1" ht="13.5">
      <c r="G3" s="49" t="s">
        <v>10</v>
      </c>
    </row>
    <row r="4" spans="1:9" s="49" customFormat="1" ht="13.5"/>
    <row r="5" spans="1:9" s="49" customFormat="1" ht="41.25" customHeight="1">
      <c r="A5" s="245" t="s">
        <v>119</v>
      </c>
      <c r="B5" s="245"/>
      <c r="C5" s="245"/>
      <c r="D5" s="245"/>
      <c r="E5" s="245"/>
      <c r="F5" s="245"/>
      <c r="G5" s="245"/>
      <c r="H5" s="245"/>
      <c r="I5" s="74"/>
    </row>
    <row r="7" spans="1:9">
      <c r="G7" s="1" t="s">
        <v>28</v>
      </c>
    </row>
    <row r="8" spans="1:9" s="68" customFormat="1" ht="78.75" customHeight="1">
      <c r="A8" s="259" t="s">
        <v>79</v>
      </c>
      <c r="B8" s="260"/>
      <c r="C8" s="261" t="s">
        <v>87</v>
      </c>
      <c r="D8" s="263" t="s">
        <v>88</v>
      </c>
      <c r="E8" s="265" t="s">
        <v>51</v>
      </c>
      <c r="F8" s="266"/>
      <c r="G8" s="266"/>
      <c r="H8" s="267"/>
    </row>
    <row r="9" spans="1:9" s="97" customFormat="1" ht="96" customHeight="1">
      <c r="A9" s="95" t="s">
        <v>81</v>
      </c>
      <c r="B9" s="95" t="s">
        <v>55</v>
      </c>
      <c r="C9" s="262"/>
      <c r="D9" s="264"/>
      <c r="E9" s="96" t="s">
        <v>89</v>
      </c>
      <c r="F9" s="96" t="s">
        <v>90</v>
      </c>
      <c r="G9" s="96" t="s">
        <v>91</v>
      </c>
      <c r="H9" s="96" t="s">
        <v>92</v>
      </c>
    </row>
    <row r="10" spans="1:9" s="72" customFormat="1" ht="29.25" customHeight="1">
      <c r="A10" s="71"/>
      <c r="B10" s="71"/>
      <c r="C10" s="84" t="s">
        <v>82</v>
      </c>
      <c r="D10" s="141">
        <f>D12</f>
        <v>59725.3</v>
      </c>
      <c r="E10" s="141">
        <f t="shared" ref="E10:H10" si="0">E12</f>
        <v>0</v>
      </c>
      <c r="F10" s="141">
        <f t="shared" si="0"/>
        <v>32225.3</v>
      </c>
      <c r="G10" s="141">
        <f t="shared" si="0"/>
        <v>27500</v>
      </c>
      <c r="H10" s="98">
        <f t="shared" si="0"/>
        <v>0</v>
      </c>
    </row>
    <row r="11" spans="1:9" s="93" customFormat="1" ht="17.25">
      <c r="A11" s="71"/>
      <c r="B11" s="71"/>
      <c r="C11" s="84" t="s">
        <v>93</v>
      </c>
      <c r="D11" s="141"/>
      <c r="E11" s="141"/>
      <c r="F11" s="141"/>
      <c r="G11" s="141"/>
      <c r="H11" s="98"/>
    </row>
    <row r="12" spans="1:9" s="72" customFormat="1" ht="42.75" customHeight="1">
      <c r="A12" s="75"/>
      <c r="B12" s="76"/>
      <c r="C12" s="76" t="s">
        <v>83</v>
      </c>
      <c r="D12" s="142">
        <f>D14</f>
        <v>59725.3</v>
      </c>
      <c r="E12" s="142">
        <f t="shared" ref="E12:H12" si="1">E14</f>
        <v>0</v>
      </c>
      <c r="F12" s="142">
        <f t="shared" si="1"/>
        <v>32225.3</v>
      </c>
      <c r="G12" s="142">
        <f t="shared" si="1"/>
        <v>27500</v>
      </c>
      <c r="H12" s="142">
        <f t="shared" si="1"/>
        <v>0</v>
      </c>
    </row>
    <row r="13" spans="1:9" s="72" customFormat="1" ht="16.5" customHeight="1">
      <c r="A13" s="75"/>
      <c r="B13" s="75"/>
      <c r="C13" s="75" t="s">
        <v>84</v>
      </c>
      <c r="D13" s="143"/>
      <c r="E13" s="143"/>
      <c r="F13" s="143"/>
      <c r="G13" s="143"/>
      <c r="H13" s="99"/>
    </row>
    <row r="14" spans="1:9" s="77" customFormat="1" ht="54" customHeight="1">
      <c r="A14" s="159">
        <v>1120</v>
      </c>
      <c r="B14" s="110">
        <v>31003</v>
      </c>
      <c r="C14" s="81" t="s">
        <v>54</v>
      </c>
      <c r="D14" s="145">
        <f>D16+D17</f>
        <v>59725.3</v>
      </c>
      <c r="E14" s="145">
        <f t="shared" ref="E14:H14" si="2">E16+E17</f>
        <v>0</v>
      </c>
      <c r="F14" s="145">
        <f t="shared" si="2"/>
        <v>32225.3</v>
      </c>
      <c r="G14" s="145">
        <f t="shared" si="2"/>
        <v>27500</v>
      </c>
      <c r="H14" s="145">
        <f t="shared" si="2"/>
        <v>0</v>
      </c>
    </row>
    <row r="15" spans="1:9" s="77" customFormat="1" ht="17.25">
      <c r="A15" s="160"/>
      <c r="B15" s="110"/>
      <c r="C15" s="60" t="s">
        <v>128</v>
      </c>
      <c r="D15" s="144"/>
      <c r="E15" s="145"/>
      <c r="F15" s="145"/>
      <c r="G15" s="145"/>
      <c r="H15" s="100"/>
    </row>
    <row r="16" spans="1:9" ht="61.5" customHeight="1">
      <c r="A16" s="161"/>
      <c r="B16" s="110"/>
      <c r="C16" s="211" t="s">
        <v>129</v>
      </c>
      <c r="D16" s="111">
        <f>E16+F16+G16+H16</f>
        <v>32225.3</v>
      </c>
      <c r="E16" s="112">
        <v>0</v>
      </c>
      <c r="F16" s="112">
        <v>32225.3</v>
      </c>
      <c r="G16" s="150">
        <v>0</v>
      </c>
      <c r="H16" s="112">
        <v>0</v>
      </c>
    </row>
    <row r="17" spans="1:8" ht="61.5" customHeight="1">
      <c r="A17" s="161"/>
      <c r="B17" s="110"/>
      <c r="C17" s="211" t="s">
        <v>132</v>
      </c>
      <c r="D17" s="111">
        <f>E17+F17+G17+H17</f>
        <v>27500</v>
      </c>
      <c r="E17" s="112">
        <v>0</v>
      </c>
      <c r="F17" s="112">
        <v>0</v>
      </c>
      <c r="G17" s="150">
        <v>27500</v>
      </c>
      <c r="H17" s="112">
        <v>0</v>
      </c>
    </row>
  </sheetData>
  <mergeCells count="7">
    <mergeCell ref="G1:H1"/>
    <mergeCell ref="A8:B8"/>
    <mergeCell ref="C8:C9"/>
    <mergeCell ref="D8:D9"/>
    <mergeCell ref="E8:H8"/>
    <mergeCell ref="A5:H5"/>
    <mergeCell ref="F2:H2"/>
  </mergeCells>
  <printOptions horizontalCentered="1"/>
  <pageMargins left="0" right="0" top="0" bottom="0" header="0" footer="0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topLeftCell="A4" zoomScaleNormal="100" zoomScaleSheetLayoutView="90" workbookViewId="0">
      <selection activeCell="C20" sqref="C20"/>
    </sheetView>
  </sheetViews>
  <sheetFormatPr defaultRowHeight="16.5"/>
  <cols>
    <col min="1" max="2" width="9.140625" style="102"/>
    <col min="3" max="3" width="63.5703125" style="102" customWidth="1"/>
    <col min="4" max="4" width="16" style="102" customWidth="1"/>
    <col min="5" max="5" width="12.85546875" style="102" customWidth="1"/>
    <col min="6" max="6" width="15.28515625" style="102" customWidth="1"/>
    <col min="7" max="7" width="9.140625" style="102"/>
    <col min="8" max="8" width="17" style="102" customWidth="1"/>
    <col min="9" max="16384" width="9.140625" style="102"/>
  </cols>
  <sheetData>
    <row r="1" spans="1:11" s="49" customFormat="1" ht="13.5">
      <c r="C1" s="103"/>
      <c r="D1" s="178"/>
      <c r="E1" s="125"/>
      <c r="F1" s="103" t="s">
        <v>27</v>
      </c>
    </row>
    <row r="2" spans="1:11" s="49" customFormat="1" ht="15" customHeight="1">
      <c r="C2" s="240" t="s">
        <v>103</v>
      </c>
      <c r="D2" s="240"/>
      <c r="E2" s="240"/>
      <c r="F2" s="240"/>
    </row>
    <row r="3" spans="1:11" s="49" customFormat="1" ht="15" customHeight="1">
      <c r="C3" s="240" t="s">
        <v>10</v>
      </c>
      <c r="D3" s="240"/>
      <c r="E3" s="240"/>
      <c r="F3" s="240"/>
    </row>
    <row r="4" spans="1:11" s="49" customFormat="1" ht="13.5"/>
    <row r="5" spans="1:11" s="49" customFormat="1" ht="52.5" customHeight="1">
      <c r="A5" s="245" t="s">
        <v>105</v>
      </c>
      <c r="B5" s="245"/>
      <c r="C5" s="245"/>
      <c r="D5" s="245"/>
      <c r="E5" s="245"/>
      <c r="F5" s="245"/>
      <c r="G5" s="74"/>
      <c r="H5" s="74"/>
    </row>
    <row r="7" spans="1:11">
      <c r="F7" s="49" t="s">
        <v>28</v>
      </c>
    </row>
    <row r="8" spans="1:11" s="68" customFormat="1" ht="78" customHeight="1">
      <c r="A8" s="269" t="s">
        <v>79</v>
      </c>
      <c r="B8" s="269"/>
      <c r="C8" s="270" t="s">
        <v>80</v>
      </c>
      <c r="D8" s="271" t="s">
        <v>51</v>
      </c>
      <c r="E8" s="272"/>
      <c r="F8" s="273"/>
      <c r="H8" s="69"/>
      <c r="I8" s="69"/>
      <c r="J8" s="69"/>
      <c r="K8" s="69"/>
    </row>
    <row r="9" spans="1:11" s="68" customFormat="1" ht="75" customHeight="1">
      <c r="A9" s="70" t="s">
        <v>81</v>
      </c>
      <c r="B9" s="70" t="s">
        <v>55</v>
      </c>
      <c r="C9" s="270"/>
      <c r="D9" s="155" t="s">
        <v>150</v>
      </c>
      <c r="E9" s="155" t="s">
        <v>102</v>
      </c>
      <c r="F9" s="155" t="s">
        <v>19</v>
      </c>
      <c r="H9" s="69"/>
      <c r="I9" s="69"/>
      <c r="J9" s="69"/>
      <c r="K9" s="69"/>
    </row>
    <row r="10" spans="1:11" s="72" customFormat="1" ht="30.75" customHeight="1">
      <c r="A10" s="71"/>
      <c r="B10" s="71"/>
      <c r="C10" s="101" t="s">
        <v>82</v>
      </c>
      <c r="D10" s="163">
        <f t="shared" ref="D10:F10" si="0">D11</f>
        <v>29142</v>
      </c>
      <c r="E10" s="163">
        <f t="shared" si="0"/>
        <v>55593.8</v>
      </c>
      <c r="F10" s="163">
        <f t="shared" si="0"/>
        <v>59725.3</v>
      </c>
      <c r="H10" s="73"/>
      <c r="I10" s="73"/>
      <c r="J10" s="73"/>
      <c r="K10" s="73"/>
    </row>
    <row r="11" spans="1:11" s="72" customFormat="1" ht="28.5" customHeight="1">
      <c r="A11" s="75"/>
      <c r="B11" s="76"/>
      <c r="C11" s="76" t="s">
        <v>83</v>
      </c>
      <c r="D11" s="164">
        <f>D13</f>
        <v>29142</v>
      </c>
      <c r="E11" s="164">
        <f>E13</f>
        <v>55593.8</v>
      </c>
      <c r="F11" s="164">
        <f>F13</f>
        <v>59725.3</v>
      </c>
      <c r="H11" s="73"/>
      <c r="I11" s="73"/>
      <c r="J11" s="73"/>
      <c r="K11" s="73"/>
    </row>
    <row r="12" spans="1:11" s="72" customFormat="1" ht="17.25">
      <c r="A12" s="75"/>
      <c r="B12" s="75"/>
      <c r="C12" s="75" t="s">
        <v>84</v>
      </c>
      <c r="D12" s="146"/>
      <c r="E12" s="146"/>
      <c r="F12" s="165"/>
      <c r="H12" s="73"/>
      <c r="I12" s="73"/>
      <c r="J12" s="73"/>
      <c r="K12" s="73"/>
    </row>
    <row r="13" spans="1:11" s="77" customFormat="1" ht="51" customHeight="1">
      <c r="A13" s="243">
        <v>1120</v>
      </c>
      <c r="B13" s="114">
        <v>31003</v>
      </c>
      <c r="C13" s="81" t="s">
        <v>54</v>
      </c>
      <c r="D13" s="166">
        <f>D15</f>
        <v>29142</v>
      </c>
      <c r="E13" s="166">
        <f>E15</f>
        <v>55593.8</v>
      </c>
      <c r="F13" s="166">
        <f>F15</f>
        <v>59725.3</v>
      </c>
      <c r="H13" s="78"/>
      <c r="I13" s="78"/>
      <c r="J13" s="78"/>
      <c r="K13" s="78"/>
    </row>
    <row r="14" spans="1:11" s="77" customFormat="1" ht="16.5" customHeight="1">
      <c r="A14" s="244"/>
      <c r="B14" s="116"/>
      <c r="C14" s="113" t="s">
        <v>130</v>
      </c>
      <c r="D14" s="147"/>
      <c r="E14" s="147"/>
      <c r="F14" s="167"/>
      <c r="H14" s="78"/>
      <c r="I14" s="78"/>
      <c r="J14" s="78"/>
      <c r="K14" s="78"/>
    </row>
    <row r="15" spans="1:11" s="79" customFormat="1" ht="42" customHeight="1">
      <c r="A15" s="244"/>
      <c r="B15" s="172"/>
      <c r="C15" s="174" t="s">
        <v>57</v>
      </c>
      <c r="D15" s="200">
        <f>D17+D18</f>
        <v>29142</v>
      </c>
      <c r="E15" s="200">
        <f t="shared" ref="E15:F15" si="1">E17+E18</f>
        <v>55593.8</v>
      </c>
      <c r="F15" s="200">
        <f t="shared" si="1"/>
        <v>59725.3</v>
      </c>
      <c r="H15" s="80"/>
      <c r="I15" s="80"/>
      <c r="J15" s="80"/>
      <c r="K15" s="80"/>
    </row>
    <row r="16" spans="1:11" s="79" customFormat="1" ht="17.25">
      <c r="A16" s="244"/>
      <c r="B16" s="115"/>
      <c r="C16" s="113" t="s">
        <v>131</v>
      </c>
      <c r="D16" s="168"/>
      <c r="E16" s="168"/>
      <c r="F16" s="169"/>
      <c r="H16" s="80"/>
      <c r="I16" s="80"/>
      <c r="J16" s="80"/>
      <c r="K16" s="80"/>
    </row>
    <row r="17" spans="1:6" ht="56.25" customHeight="1">
      <c r="A17" s="244"/>
      <c r="B17" s="115"/>
      <c r="C17" s="162" t="s">
        <v>129</v>
      </c>
      <c r="D17" s="171">
        <v>1642</v>
      </c>
      <c r="E17" s="170">
        <v>28093.8</v>
      </c>
      <c r="F17" s="170">
        <v>32225.3</v>
      </c>
    </row>
    <row r="18" spans="1:6" ht="56.25" customHeight="1">
      <c r="A18" s="268"/>
      <c r="B18" s="173"/>
      <c r="C18" s="162" t="s">
        <v>132</v>
      </c>
      <c r="D18" s="171">
        <v>27500</v>
      </c>
      <c r="E18" s="171">
        <v>27500</v>
      </c>
      <c r="F18" s="171">
        <v>27500</v>
      </c>
    </row>
  </sheetData>
  <mergeCells count="7">
    <mergeCell ref="A13:A18"/>
    <mergeCell ref="C2:F2"/>
    <mergeCell ref="C3:F3"/>
    <mergeCell ref="A5:F5"/>
    <mergeCell ref="A8:B8"/>
    <mergeCell ref="C8:C9"/>
    <mergeCell ref="D8:F8"/>
  </mergeCells>
  <printOptions horizontalCentered="1"/>
  <pageMargins left="0" right="0" top="0" bottom="0" header="0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3"/>
  <sheetViews>
    <sheetView topLeftCell="A61" zoomScaleNormal="100" zoomScaleSheetLayoutView="80" workbookViewId="0">
      <selection activeCell="D65" sqref="D65:F65"/>
    </sheetView>
  </sheetViews>
  <sheetFormatPr defaultColWidth="9.140625" defaultRowHeight="13.5"/>
  <cols>
    <col min="1" max="1" width="1.5703125" style="1" customWidth="1"/>
    <col min="2" max="2" width="38" style="1" customWidth="1"/>
    <col min="3" max="3" width="60.85546875" style="1" customWidth="1"/>
    <col min="4" max="4" width="16.140625" style="49" customWidth="1"/>
    <col min="5" max="5" width="14.42578125" style="49" customWidth="1"/>
    <col min="6" max="6" width="16.85546875" style="1" customWidth="1"/>
    <col min="7" max="7" width="9.140625" style="1"/>
    <col min="8" max="8" width="49.85546875" style="1" customWidth="1"/>
    <col min="9" max="16384" width="9.140625" style="1"/>
  </cols>
  <sheetData>
    <row r="1" spans="2:7">
      <c r="C1" s="103"/>
      <c r="D1" s="177"/>
      <c r="E1" s="125"/>
      <c r="F1" s="103" t="s">
        <v>78</v>
      </c>
    </row>
    <row r="2" spans="2:7" ht="14.25" customHeight="1">
      <c r="C2" s="240" t="s">
        <v>103</v>
      </c>
      <c r="D2" s="240"/>
      <c r="E2" s="240"/>
      <c r="F2" s="240"/>
    </row>
    <row r="3" spans="2:7">
      <c r="C3" s="240" t="s">
        <v>10</v>
      </c>
      <c r="D3" s="240"/>
      <c r="E3" s="240"/>
      <c r="F3" s="240"/>
    </row>
    <row r="4" spans="2:7" s="49" customFormat="1" ht="45" customHeight="1">
      <c r="B4" s="281" t="s">
        <v>188</v>
      </c>
      <c r="C4" s="281"/>
      <c r="D4" s="281"/>
      <c r="E4" s="281"/>
      <c r="F4" s="281"/>
      <c r="G4" s="281"/>
    </row>
    <row r="5" spans="2:7" s="49" customFormat="1" ht="17.25">
      <c r="B5" s="282" t="s">
        <v>5</v>
      </c>
      <c r="C5" s="282"/>
      <c r="D5" s="282"/>
      <c r="E5" s="282"/>
      <c r="F5" s="282"/>
      <c r="G5" s="282"/>
    </row>
    <row r="6" spans="2:7" s="49" customFormat="1">
      <c r="B6" s="20"/>
      <c r="C6" s="20"/>
      <c r="D6" s="20"/>
      <c r="E6" s="20"/>
      <c r="F6" s="20"/>
      <c r="G6" s="20"/>
    </row>
    <row r="7" spans="2:7" s="49" customFormat="1" ht="14.25">
      <c r="B7" s="21" t="s">
        <v>12</v>
      </c>
      <c r="C7" s="20"/>
      <c r="D7" s="20"/>
      <c r="E7" s="20"/>
      <c r="F7" s="20"/>
      <c r="G7" s="20"/>
    </row>
    <row r="9" spans="2:7" ht="14.25">
      <c r="B9" s="11" t="s">
        <v>1</v>
      </c>
      <c r="C9" s="53" t="s">
        <v>2</v>
      </c>
      <c r="D9" s="130"/>
      <c r="E9" s="130"/>
    </row>
    <row r="10" spans="2:7" ht="44.25" customHeight="1">
      <c r="B10" s="14">
        <v>1057</v>
      </c>
      <c r="C10" s="197" t="s">
        <v>137</v>
      </c>
      <c r="D10" s="184"/>
      <c r="E10" s="130"/>
    </row>
    <row r="11" spans="2:7">
      <c r="B11" s="2"/>
    </row>
    <row r="12" spans="2:7" ht="14.25">
      <c r="B12" s="191" t="s">
        <v>3</v>
      </c>
      <c r="C12" s="63"/>
      <c r="D12" s="185"/>
    </row>
    <row r="13" spans="2:7">
      <c r="B13" s="2"/>
    </row>
    <row r="14" spans="2:7" ht="57.75" customHeight="1">
      <c r="B14" s="3" t="s">
        <v>4</v>
      </c>
      <c r="C14" s="14">
        <v>1057</v>
      </c>
      <c r="D14" s="237" t="s">
        <v>99</v>
      </c>
      <c r="E14" s="238"/>
      <c r="F14" s="239"/>
    </row>
    <row r="15" spans="2:7" ht="27" customHeight="1">
      <c r="B15" s="3" t="s">
        <v>6</v>
      </c>
      <c r="C15" s="14" t="s">
        <v>50</v>
      </c>
      <c r="D15" s="176" t="s">
        <v>150</v>
      </c>
      <c r="E15" s="118" t="s">
        <v>102</v>
      </c>
      <c r="F15" s="118" t="s">
        <v>19</v>
      </c>
    </row>
    <row r="16" spans="2:7" ht="40.5">
      <c r="B16" s="4" t="s">
        <v>7</v>
      </c>
      <c r="C16" s="180" t="s">
        <v>138</v>
      </c>
      <c r="D16" s="186"/>
      <c r="E16" s="276"/>
      <c r="F16" s="9"/>
    </row>
    <row r="17" spans="2:6" ht="53.25" customHeight="1">
      <c r="B17" s="154" t="s">
        <v>11</v>
      </c>
      <c r="C17" s="183" t="s">
        <v>140</v>
      </c>
      <c r="D17" s="187"/>
      <c r="E17" s="277"/>
      <c r="F17" s="9"/>
    </row>
    <row r="18" spans="2:6">
      <c r="B18" s="4" t="s">
        <v>8</v>
      </c>
      <c r="C18" s="14" t="s">
        <v>16</v>
      </c>
      <c r="D18" s="188"/>
      <c r="E18" s="277"/>
      <c r="F18" s="9"/>
    </row>
    <row r="19" spans="2:6" ht="25.5" customHeight="1">
      <c r="B19" s="12" t="s">
        <v>13</v>
      </c>
      <c r="C19" s="14" t="s">
        <v>154</v>
      </c>
      <c r="D19" s="188"/>
      <c r="E19" s="277"/>
      <c r="F19" s="9"/>
    </row>
    <row r="20" spans="2:6">
      <c r="B20" s="5"/>
      <c r="C20" s="6" t="s">
        <v>0</v>
      </c>
      <c r="D20" s="189"/>
      <c r="E20" s="278"/>
      <c r="F20" s="10"/>
    </row>
    <row r="21" spans="2:6" ht="23.25" customHeight="1">
      <c r="B21" s="7" t="s">
        <v>9</v>
      </c>
      <c r="C21" s="8"/>
      <c r="D21" s="108">
        <v>-25800</v>
      </c>
      <c r="E21" s="108">
        <v>-50580.800000000003</v>
      </c>
      <c r="F21" s="108">
        <f>-50580.8</f>
        <v>-50580.800000000003</v>
      </c>
    </row>
    <row r="22" spans="2:6" s="49" customFormat="1" ht="23.25" customHeight="1">
      <c r="B22" s="59"/>
      <c r="C22" s="59"/>
      <c r="D22" s="59"/>
      <c r="E22" s="175"/>
      <c r="F22" s="175"/>
    </row>
    <row r="23" spans="2:6" s="49" customFormat="1" ht="21" customHeight="1">
      <c r="B23" s="53" t="s">
        <v>1</v>
      </c>
      <c r="C23" s="53" t="s">
        <v>2</v>
      </c>
      <c r="D23" s="63"/>
      <c r="E23" s="63"/>
      <c r="F23" s="63"/>
    </row>
    <row r="24" spans="2:6" s="49" customFormat="1" ht="23.25" customHeight="1">
      <c r="B24" s="50">
        <v>1120</v>
      </c>
      <c r="C24" s="54" t="s">
        <v>56</v>
      </c>
      <c r="D24" s="63"/>
      <c r="E24" s="63"/>
      <c r="F24" s="63"/>
    </row>
    <row r="25" spans="2:6" s="49" customFormat="1" ht="23.25" customHeight="1">
      <c r="B25" s="157"/>
      <c r="C25" s="131"/>
      <c r="D25" s="63"/>
      <c r="E25" s="63"/>
      <c r="F25" s="63"/>
    </row>
    <row r="26" spans="2:6" s="49" customFormat="1" ht="14.25">
      <c r="B26" s="191" t="s">
        <v>3</v>
      </c>
      <c r="C26" s="63"/>
    </row>
    <row r="27" spans="2:6" s="49" customFormat="1">
      <c r="B27" s="59"/>
      <c r="C27" s="59"/>
      <c r="D27" s="62"/>
      <c r="E27" s="62"/>
      <c r="F27" s="62"/>
    </row>
    <row r="28" spans="2:6" s="49" customFormat="1" ht="43.5" customHeight="1">
      <c r="B28" s="51" t="s">
        <v>4</v>
      </c>
      <c r="C28" s="52">
        <v>1120</v>
      </c>
      <c r="D28" s="237" t="s">
        <v>99</v>
      </c>
      <c r="E28" s="238"/>
      <c r="F28" s="239"/>
    </row>
    <row r="29" spans="2:6" s="49" customFormat="1" ht="47.25" customHeight="1">
      <c r="B29" s="51" t="s">
        <v>6</v>
      </c>
      <c r="C29" s="26" t="s">
        <v>155</v>
      </c>
      <c r="D29" s="176" t="s">
        <v>150</v>
      </c>
      <c r="E29" s="118" t="s">
        <v>102</v>
      </c>
      <c r="F29" s="118" t="s">
        <v>19</v>
      </c>
    </row>
    <row r="30" spans="2:6" s="49" customFormat="1">
      <c r="B30" s="192" t="s">
        <v>7</v>
      </c>
      <c r="C30" s="24" t="s">
        <v>52</v>
      </c>
      <c r="D30" s="56"/>
      <c r="E30" s="56"/>
      <c r="F30" s="56"/>
    </row>
    <row r="31" spans="2:6" s="49" customFormat="1" ht="50.25" customHeight="1">
      <c r="B31" s="192" t="s">
        <v>11</v>
      </c>
      <c r="C31" s="193" t="s">
        <v>156</v>
      </c>
      <c r="D31" s="56"/>
      <c r="E31" s="56"/>
      <c r="F31" s="56"/>
    </row>
    <row r="32" spans="2:6" s="49" customFormat="1">
      <c r="B32" s="192" t="s">
        <v>8</v>
      </c>
      <c r="C32" s="55" t="s">
        <v>16</v>
      </c>
      <c r="D32" s="56"/>
      <c r="E32" s="56"/>
      <c r="F32" s="56"/>
    </row>
    <row r="33" spans="2:6" s="49" customFormat="1">
      <c r="B33" s="54" t="s">
        <v>13</v>
      </c>
      <c r="C33" s="54" t="s">
        <v>62</v>
      </c>
      <c r="D33" s="56"/>
      <c r="E33" s="56"/>
      <c r="F33" s="56"/>
    </row>
    <row r="34" spans="2:6" s="49" customFormat="1" ht="18.75" customHeight="1">
      <c r="B34" s="194"/>
      <c r="C34" s="132" t="s">
        <v>0</v>
      </c>
      <c r="D34" s="56"/>
      <c r="E34" s="56"/>
      <c r="F34" s="56"/>
    </row>
    <row r="35" spans="2:6" s="49" customFormat="1">
      <c r="B35" s="195" t="s">
        <v>9</v>
      </c>
      <c r="C35" s="190"/>
      <c r="D35" s="108">
        <v>-3342</v>
      </c>
      <c r="E35" s="108">
        <v>-5013</v>
      </c>
      <c r="F35" s="108">
        <f>-9144.5</f>
        <v>-9144.5</v>
      </c>
    </row>
    <row r="36" spans="2:6" s="49" customFormat="1" ht="17.25" customHeight="1">
      <c r="B36" s="157"/>
      <c r="C36" s="131"/>
      <c r="D36" s="131"/>
      <c r="E36" s="131"/>
      <c r="F36" s="63"/>
    </row>
    <row r="37" spans="2:6">
      <c r="B37" s="59"/>
      <c r="C37" s="59"/>
      <c r="D37" s="59"/>
      <c r="E37" s="59"/>
      <c r="F37" s="62"/>
    </row>
    <row r="38" spans="2:6" ht="46.5" customHeight="1">
      <c r="B38" s="51" t="s">
        <v>4</v>
      </c>
      <c r="C38" s="52">
        <v>1120</v>
      </c>
      <c r="D38" s="237" t="s">
        <v>99</v>
      </c>
      <c r="E38" s="238"/>
      <c r="F38" s="239"/>
    </row>
    <row r="39" spans="2:6" ht="27.75" customHeight="1">
      <c r="B39" s="3" t="s">
        <v>6</v>
      </c>
      <c r="C39" s="26" t="s">
        <v>100</v>
      </c>
      <c r="D39" s="176" t="s">
        <v>150</v>
      </c>
      <c r="E39" s="118" t="s">
        <v>102</v>
      </c>
      <c r="F39" s="118" t="s">
        <v>19</v>
      </c>
    </row>
    <row r="40" spans="2:6" ht="27">
      <c r="B40" s="4" t="s">
        <v>7</v>
      </c>
      <c r="C40" s="60" t="s">
        <v>54</v>
      </c>
      <c r="D40" s="60"/>
      <c r="E40" s="60"/>
      <c r="F40" s="56"/>
    </row>
    <row r="41" spans="2:6" ht="45" customHeight="1">
      <c r="B41" s="154" t="s">
        <v>11</v>
      </c>
      <c r="C41" s="156" t="s">
        <v>134</v>
      </c>
      <c r="D41" s="156"/>
      <c r="E41" s="60"/>
      <c r="F41" s="56"/>
    </row>
    <row r="42" spans="2:6" ht="27">
      <c r="B42" s="4" t="s">
        <v>8</v>
      </c>
      <c r="C42" s="60" t="s">
        <v>53</v>
      </c>
      <c r="D42" s="60"/>
      <c r="E42" s="60"/>
      <c r="F42" s="56"/>
    </row>
    <row r="43" spans="2:6" ht="27">
      <c r="B43" s="12" t="s">
        <v>135</v>
      </c>
      <c r="C43" s="60" t="s">
        <v>62</v>
      </c>
      <c r="D43" s="60"/>
      <c r="E43" s="60"/>
      <c r="F43" s="56"/>
    </row>
    <row r="44" spans="2:6">
      <c r="B44" s="5"/>
      <c r="C44" s="6" t="s">
        <v>0</v>
      </c>
      <c r="D44" s="132"/>
      <c r="E44" s="132"/>
      <c r="F44" s="56"/>
    </row>
    <row r="45" spans="2:6" s="49" customFormat="1" ht="24.75" customHeight="1">
      <c r="B45" s="279" t="s">
        <v>125</v>
      </c>
      <c r="C45" s="280"/>
      <c r="D45" s="86">
        <v>1</v>
      </c>
      <c r="E45" s="86">
        <v>1</v>
      </c>
      <c r="F45" s="86">
        <v>1</v>
      </c>
    </row>
    <row r="46" spans="2:6" s="49" customFormat="1" ht="13.5" customHeight="1">
      <c r="B46" s="274" t="s">
        <v>124</v>
      </c>
      <c r="C46" s="275"/>
      <c r="D46" s="153">
        <v>1</v>
      </c>
      <c r="E46" s="153">
        <v>1</v>
      </c>
      <c r="F46" s="86">
        <v>1</v>
      </c>
    </row>
    <row r="47" spans="2:6">
      <c r="B47" s="7" t="s">
        <v>9</v>
      </c>
      <c r="C47" s="8"/>
      <c r="D47" s="108">
        <v>29142</v>
      </c>
      <c r="E47" s="108">
        <v>55593.8</v>
      </c>
      <c r="F47" s="108">
        <v>59725.3</v>
      </c>
    </row>
    <row r="50" spans="2:6" s="49" customFormat="1" ht="17.25">
      <c r="C50" s="347" t="s">
        <v>184</v>
      </c>
    </row>
    <row r="51" spans="2:6" s="49" customFormat="1" ht="14.25" customHeight="1">
      <c r="B51" s="348" t="s">
        <v>205</v>
      </c>
      <c r="C51" s="348"/>
      <c r="D51" s="348"/>
    </row>
    <row r="52" spans="2:6" s="49" customFormat="1"/>
    <row r="53" spans="2:6" s="49" customFormat="1" ht="14.25">
      <c r="B53" s="349" t="s">
        <v>189</v>
      </c>
      <c r="C53" s="350" t="s">
        <v>190</v>
      </c>
    </row>
    <row r="54" spans="2:6" s="49" customFormat="1">
      <c r="B54" s="330">
        <v>1139</v>
      </c>
      <c r="C54" s="351" t="s">
        <v>191</v>
      </c>
    </row>
    <row r="55" spans="2:6" s="49" customFormat="1"/>
    <row r="56" spans="2:6" s="49" customFormat="1" ht="14.25">
      <c r="B56" s="352" t="s">
        <v>192</v>
      </c>
      <c r="C56" s="323"/>
    </row>
    <row r="57" spans="2:6" s="49" customFormat="1">
      <c r="B57" s="353"/>
    </row>
    <row r="58" spans="2:6" s="49" customFormat="1" ht="48" customHeight="1">
      <c r="B58" s="330" t="s">
        <v>193</v>
      </c>
      <c r="C58" s="330">
        <v>1139</v>
      </c>
      <c r="D58" s="354" t="s">
        <v>194</v>
      </c>
      <c r="E58" s="355"/>
      <c r="F58" s="356"/>
    </row>
    <row r="59" spans="2:6" s="49" customFormat="1" ht="55.5" customHeight="1">
      <c r="B59" s="330" t="s">
        <v>195</v>
      </c>
      <c r="C59" s="330" t="s">
        <v>50</v>
      </c>
      <c r="D59" s="210" t="s">
        <v>150</v>
      </c>
      <c r="E59" s="118" t="s">
        <v>102</v>
      </c>
      <c r="F59" s="118" t="s">
        <v>19</v>
      </c>
    </row>
    <row r="60" spans="2:6" s="49" customFormat="1">
      <c r="B60" s="330" t="s">
        <v>196</v>
      </c>
      <c r="C60" s="330" t="s">
        <v>191</v>
      </c>
      <c r="D60" s="323"/>
      <c r="E60" s="323"/>
      <c r="F60" s="323"/>
    </row>
    <row r="61" spans="2:6" s="49" customFormat="1" ht="54">
      <c r="B61" s="330" t="s">
        <v>197</v>
      </c>
      <c r="C61" s="330" t="s">
        <v>180</v>
      </c>
      <c r="D61" s="323"/>
      <c r="E61" s="323"/>
      <c r="F61" s="323"/>
    </row>
    <row r="62" spans="2:6" s="49" customFormat="1" ht="19.5" customHeight="1">
      <c r="B62" s="330" t="s">
        <v>198</v>
      </c>
      <c r="C62" s="330" t="s">
        <v>16</v>
      </c>
      <c r="D62" s="323"/>
      <c r="E62" s="323"/>
      <c r="F62" s="323"/>
    </row>
    <row r="63" spans="2:6" s="49" customFormat="1" ht="24.75" customHeight="1">
      <c r="B63" s="330" t="s">
        <v>199</v>
      </c>
      <c r="C63" s="330" t="s">
        <v>200</v>
      </c>
      <c r="D63" s="323"/>
      <c r="E63" s="323"/>
      <c r="F63" s="323"/>
    </row>
    <row r="64" spans="2:6" s="49" customFormat="1">
      <c r="B64" s="357" t="s">
        <v>201</v>
      </c>
      <c r="C64" s="357"/>
      <c r="D64" s="323"/>
      <c r="E64" s="323"/>
      <c r="F64" s="323"/>
    </row>
    <row r="65" spans="2:6" s="49" customFormat="1" ht="21.75" customHeight="1">
      <c r="B65" s="358" t="s">
        <v>202</v>
      </c>
      <c r="C65" s="358"/>
      <c r="D65" s="108">
        <v>25800</v>
      </c>
      <c r="E65" s="108">
        <v>50580.800000000003</v>
      </c>
      <c r="F65" s="108">
        <v>50580.800000000003</v>
      </c>
    </row>
    <row r="66" spans="2:6" s="49" customFormat="1" ht="40.5" customHeight="1">
      <c r="B66" s="330" t="s">
        <v>193</v>
      </c>
      <c r="C66" s="330">
        <v>1139</v>
      </c>
      <c r="D66" s="359" t="s">
        <v>203</v>
      </c>
      <c r="E66" s="360"/>
      <c r="F66" s="361"/>
    </row>
    <row r="67" spans="2:6" s="49" customFormat="1" ht="45.75" customHeight="1">
      <c r="B67" s="330" t="s">
        <v>195</v>
      </c>
      <c r="C67" s="330" t="s">
        <v>50</v>
      </c>
      <c r="D67" s="210" t="s">
        <v>150</v>
      </c>
      <c r="E67" s="118" t="s">
        <v>102</v>
      </c>
      <c r="F67" s="118" t="s">
        <v>19</v>
      </c>
    </row>
    <row r="68" spans="2:6" s="49" customFormat="1" ht="18" customHeight="1">
      <c r="B68" s="330" t="s">
        <v>196</v>
      </c>
      <c r="C68" s="330" t="s">
        <v>191</v>
      </c>
      <c r="D68" s="323"/>
      <c r="E68" s="323"/>
      <c r="F68" s="323"/>
    </row>
    <row r="69" spans="2:6" s="49" customFormat="1" ht="54">
      <c r="B69" s="330" t="s">
        <v>197</v>
      </c>
      <c r="C69" s="330" t="s">
        <v>180</v>
      </c>
      <c r="D69" s="323"/>
      <c r="E69" s="323"/>
      <c r="F69" s="323"/>
    </row>
    <row r="70" spans="2:6" s="49" customFormat="1">
      <c r="B70" s="330" t="s">
        <v>198</v>
      </c>
      <c r="C70" s="330" t="s">
        <v>16</v>
      </c>
      <c r="D70" s="323"/>
      <c r="E70" s="323"/>
      <c r="F70" s="323"/>
    </row>
    <row r="71" spans="2:6" s="49" customFormat="1" ht="27">
      <c r="B71" s="330" t="s">
        <v>199</v>
      </c>
      <c r="C71" s="330" t="s">
        <v>200</v>
      </c>
      <c r="D71" s="323"/>
      <c r="E71" s="323"/>
      <c r="F71" s="323"/>
    </row>
    <row r="72" spans="2:6" s="49" customFormat="1">
      <c r="B72" s="357" t="s">
        <v>201</v>
      </c>
      <c r="C72" s="357"/>
      <c r="D72" s="323"/>
      <c r="E72" s="323"/>
      <c r="F72" s="323"/>
    </row>
    <row r="73" spans="2:6" s="49" customFormat="1">
      <c r="B73" s="358" t="s">
        <v>202</v>
      </c>
      <c r="C73" s="358"/>
      <c r="D73" s="108">
        <v>-25800</v>
      </c>
      <c r="E73" s="108">
        <v>-50580.800000000003</v>
      </c>
      <c r="F73" s="108">
        <f>-50580.8</f>
        <v>-50580.800000000003</v>
      </c>
    </row>
  </sheetData>
  <mergeCells count="17">
    <mergeCell ref="B72:C72"/>
    <mergeCell ref="B73:C73"/>
    <mergeCell ref="B51:D51"/>
    <mergeCell ref="D58:F58"/>
    <mergeCell ref="B64:C64"/>
    <mergeCell ref="B65:C65"/>
    <mergeCell ref="D66:F66"/>
    <mergeCell ref="B46:C46"/>
    <mergeCell ref="C2:F2"/>
    <mergeCell ref="C3:F3"/>
    <mergeCell ref="E16:E20"/>
    <mergeCell ref="B45:C45"/>
    <mergeCell ref="B4:G4"/>
    <mergeCell ref="B5:G5"/>
    <mergeCell ref="D14:F14"/>
    <mergeCell ref="D28:F28"/>
    <mergeCell ref="D38:F38"/>
  </mergeCells>
  <pageMargins left="0" right="0" top="0" bottom="0" header="0.3" footer="0.3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81"/>
  <sheetViews>
    <sheetView topLeftCell="A61" zoomScaleNormal="100" zoomScaleSheetLayoutView="80" workbookViewId="0">
      <selection activeCell="G76" sqref="G76"/>
    </sheetView>
  </sheetViews>
  <sheetFormatPr defaultColWidth="9.140625" defaultRowHeight="13.5"/>
  <cols>
    <col min="1" max="1" width="6.140625" style="1" customWidth="1"/>
    <col min="2" max="2" width="40" style="1" customWidth="1"/>
    <col min="3" max="3" width="61.5703125" style="1" customWidth="1"/>
    <col min="4" max="4" width="13.28515625" style="49" customWidth="1"/>
    <col min="5" max="5" width="13" style="1" customWidth="1"/>
    <col min="6" max="6" width="10.7109375" style="1" customWidth="1"/>
    <col min="7" max="7" width="49.85546875" style="1" customWidth="1"/>
    <col min="8" max="16384" width="9.140625" style="1"/>
  </cols>
  <sheetData>
    <row r="1" spans="1:7" s="49" customFormat="1">
      <c r="C1" s="105"/>
      <c r="D1" s="125"/>
      <c r="E1" s="152" t="s">
        <v>126</v>
      </c>
    </row>
    <row r="2" spans="1:7" s="49" customFormat="1" ht="14.25" customHeight="1">
      <c r="C2" s="240" t="s">
        <v>103</v>
      </c>
      <c r="D2" s="240"/>
      <c r="E2" s="240"/>
    </row>
    <row r="3" spans="1:7" s="49" customFormat="1">
      <c r="C3" s="240" t="s">
        <v>10</v>
      </c>
      <c r="D3" s="240"/>
      <c r="E3" s="240"/>
    </row>
    <row r="4" spans="1:7" s="49" customFormat="1" ht="65.25" customHeight="1">
      <c r="B4" s="281" t="s">
        <v>204</v>
      </c>
      <c r="C4" s="281"/>
      <c r="D4" s="281"/>
      <c r="E4" s="281"/>
    </row>
    <row r="5" spans="1:7" s="49" customFormat="1" ht="17.25">
      <c r="A5" s="282" t="s">
        <v>5</v>
      </c>
      <c r="B5" s="282"/>
      <c r="C5" s="282"/>
      <c r="D5" s="282"/>
      <c r="E5" s="282"/>
      <c r="F5" s="282"/>
      <c r="G5" s="196"/>
    </row>
    <row r="6" spans="1:7" s="49" customFormat="1">
      <c r="B6" s="20"/>
      <c r="C6" s="20"/>
      <c r="D6" s="20"/>
      <c r="E6" s="20"/>
      <c r="F6" s="20"/>
      <c r="G6" s="20"/>
    </row>
    <row r="7" spans="1:7" s="49" customFormat="1">
      <c r="B7" s="283" t="s">
        <v>76</v>
      </c>
      <c r="C7" s="283"/>
      <c r="D7" s="283"/>
      <c r="E7" s="283"/>
      <c r="F7" s="283"/>
      <c r="G7" s="20"/>
    </row>
    <row r="8" spans="1:7" s="49" customFormat="1"/>
    <row r="9" spans="1:7" s="49" customFormat="1" ht="14.25">
      <c r="B9" s="11" t="s">
        <v>1</v>
      </c>
      <c r="C9" s="53" t="s">
        <v>2</v>
      </c>
      <c r="D9" s="130"/>
      <c r="E9" s="130"/>
    </row>
    <row r="10" spans="1:7" s="49" customFormat="1" ht="44.25" customHeight="1">
      <c r="B10" s="14">
        <v>1057</v>
      </c>
      <c r="C10" s="197" t="s">
        <v>137</v>
      </c>
      <c r="D10" s="184"/>
      <c r="E10" s="130"/>
    </row>
    <row r="11" spans="1:7" s="49" customFormat="1">
      <c r="B11" s="2"/>
    </row>
    <row r="12" spans="1:7" s="49" customFormat="1" ht="14.25">
      <c r="B12" s="191" t="s">
        <v>3</v>
      </c>
      <c r="C12" s="185"/>
      <c r="D12" s="185"/>
    </row>
    <row r="13" spans="1:7" s="49" customFormat="1">
      <c r="B13" s="2"/>
    </row>
    <row r="14" spans="1:7" s="49" customFormat="1" ht="57.75" customHeight="1">
      <c r="B14" s="3" t="s">
        <v>4</v>
      </c>
      <c r="C14" s="14">
        <v>1057</v>
      </c>
      <c r="D14" s="237" t="s">
        <v>99</v>
      </c>
      <c r="E14" s="238"/>
      <c r="F14" s="239"/>
    </row>
    <row r="15" spans="1:7" s="49" customFormat="1" ht="27" customHeight="1">
      <c r="B15" s="3" t="s">
        <v>6</v>
      </c>
      <c r="C15" s="14" t="s">
        <v>50</v>
      </c>
      <c r="D15" s="176" t="s">
        <v>150</v>
      </c>
      <c r="E15" s="118" t="s">
        <v>102</v>
      </c>
      <c r="F15" s="118" t="s">
        <v>19</v>
      </c>
    </row>
    <row r="16" spans="1:7" s="49" customFormat="1" ht="40.5">
      <c r="B16" s="4" t="s">
        <v>7</v>
      </c>
      <c r="C16" s="180" t="s">
        <v>138</v>
      </c>
      <c r="D16" s="186"/>
      <c r="E16" s="276"/>
      <c r="F16" s="9"/>
    </row>
    <row r="17" spans="2:6" s="49" customFormat="1" ht="53.25" customHeight="1">
      <c r="B17" s="154" t="s">
        <v>11</v>
      </c>
      <c r="C17" s="183" t="s">
        <v>140</v>
      </c>
      <c r="D17" s="187"/>
      <c r="E17" s="277"/>
      <c r="F17" s="9"/>
    </row>
    <row r="18" spans="2:6" s="49" customFormat="1">
      <c r="B18" s="4" t="s">
        <v>8</v>
      </c>
      <c r="C18" s="14" t="s">
        <v>16</v>
      </c>
      <c r="D18" s="188"/>
      <c r="E18" s="277"/>
      <c r="F18" s="9"/>
    </row>
    <row r="19" spans="2:6" s="49" customFormat="1" ht="25.5" customHeight="1">
      <c r="B19" s="12" t="s">
        <v>13</v>
      </c>
      <c r="C19" s="14" t="s">
        <v>154</v>
      </c>
      <c r="D19" s="188"/>
      <c r="E19" s="277"/>
      <c r="F19" s="9"/>
    </row>
    <row r="20" spans="2:6" s="49" customFormat="1">
      <c r="B20" s="5"/>
      <c r="C20" s="6" t="s">
        <v>0</v>
      </c>
      <c r="D20" s="189"/>
      <c r="E20" s="278"/>
      <c r="F20" s="10"/>
    </row>
    <row r="21" spans="2:6" s="49" customFormat="1" ht="23.25" customHeight="1">
      <c r="B21" s="7" t="s">
        <v>9</v>
      </c>
      <c r="C21" s="8"/>
      <c r="D21" s="108">
        <v>-25800</v>
      </c>
      <c r="E21" s="108">
        <v>-50580.800000000003</v>
      </c>
      <c r="F21" s="108">
        <f>-50580.8</f>
        <v>-50580.800000000003</v>
      </c>
    </row>
    <row r="22" spans="2:6" ht="15" customHeight="1">
      <c r="B22" s="17"/>
      <c r="C22" s="17"/>
      <c r="D22" s="59"/>
      <c r="E22" s="22"/>
    </row>
    <row r="23" spans="2:6" s="49" customFormat="1" ht="48.75" customHeight="1">
      <c r="B23" s="245" t="s">
        <v>127</v>
      </c>
      <c r="C23" s="245"/>
      <c r="D23" s="245"/>
      <c r="E23" s="245"/>
      <c r="F23" s="245"/>
    </row>
    <row r="25" spans="2:6" ht="17.25">
      <c r="B25" s="284" t="s">
        <v>75</v>
      </c>
      <c r="C25" s="284"/>
      <c r="D25" s="284"/>
      <c r="E25" s="284"/>
    </row>
    <row r="27" spans="2:6">
      <c r="B27" s="283" t="s">
        <v>76</v>
      </c>
      <c r="C27" s="283"/>
      <c r="D27" s="283"/>
      <c r="E27" s="283"/>
      <c r="F27" s="283"/>
    </row>
    <row r="28" spans="2:6" s="49" customFormat="1" ht="13.5" customHeight="1">
      <c r="B28" s="59"/>
      <c r="C28" s="59"/>
      <c r="D28" s="104"/>
      <c r="E28" s="62"/>
    </row>
    <row r="29" spans="2:6" s="49" customFormat="1" ht="21" customHeight="1">
      <c r="B29" s="53" t="s">
        <v>1</v>
      </c>
      <c r="C29" s="53" t="s">
        <v>2</v>
      </c>
      <c r="D29" s="104"/>
      <c r="E29" s="63"/>
    </row>
    <row r="30" spans="2:6" s="49" customFormat="1" ht="23.25" customHeight="1">
      <c r="B30" s="50">
        <v>1120</v>
      </c>
      <c r="C30" s="54" t="s">
        <v>56</v>
      </c>
      <c r="D30" s="104"/>
      <c r="E30" s="63"/>
    </row>
    <row r="31" spans="2:6" s="49" customFormat="1" ht="13.5" customHeight="1">
      <c r="B31" s="59"/>
      <c r="C31" s="59"/>
      <c r="D31" s="104"/>
      <c r="E31" s="62"/>
    </row>
    <row r="32" spans="2:6" s="49" customFormat="1" ht="14.25">
      <c r="B32" s="191" t="s">
        <v>3</v>
      </c>
      <c r="C32" s="63"/>
    </row>
    <row r="33" spans="2:6" s="49" customFormat="1">
      <c r="B33" s="59"/>
      <c r="C33" s="59"/>
      <c r="D33" s="62"/>
      <c r="E33" s="62"/>
      <c r="F33" s="62"/>
    </row>
    <row r="34" spans="2:6" s="49" customFormat="1" ht="62.25" customHeight="1">
      <c r="B34" s="51" t="s">
        <v>4</v>
      </c>
      <c r="C34" s="52">
        <v>1120</v>
      </c>
      <c r="D34" s="237" t="s">
        <v>99</v>
      </c>
      <c r="E34" s="238"/>
      <c r="F34" s="239"/>
    </row>
    <row r="35" spans="2:6" s="49" customFormat="1" ht="31.5" customHeight="1">
      <c r="B35" s="51" t="s">
        <v>6</v>
      </c>
      <c r="C35" s="26" t="s">
        <v>155</v>
      </c>
      <c r="D35" s="176" t="s">
        <v>150</v>
      </c>
      <c r="E35" s="118" t="s">
        <v>102</v>
      </c>
      <c r="F35" s="118" t="s">
        <v>19</v>
      </c>
    </row>
    <row r="36" spans="2:6" s="49" customFormat="1" ht="21.75" customHeight="1">
      <c r="B36" s="192" t="s">
        <v>7</v>
      </c>
      <c r="C36" s="24" t="s">
        <v>52</v>
      </c>
      <c r="D36" s="56"/>
      <c r="E36" s="56"/>
      <c r="F36" s="56"/>
    </row>
    <row r="37" spans="2:6" s="49" customFormat="1" ht="50.25" customHeight="1">
      <c r="B37" s="192" t="s">
        <v>11</v>
      </c>
      <c r="C37" s="193" t="s">
        <v>156</v>
      </c>
      <c r="D37" s="56"/>
      <c r="E37" s="56"/>
      <c r="F37" s="56"/>
    </row>
    <row r="38" spans="2:6" s="49" customFormat="1">
      <c r="B38" s="192" t="s">
        <v>8</v>
      </c>
      <c r="C38" s="55" t="s">
        <v>16</v>
      </c>
      <c r="D38" s="56"/>
      <c r="E38" s="56"/>
      <c r="F38" s="56"/>
    </row>
    <row r="39" spans="2:6" s="49" customFormat="1">
      <c r="B39" s="54" t="s">
        <v>13</v>
      </c>
      <c r="C39" s="54" t="s">
        <v>62</v>
      </c>
      <c r="D39" s="56"/>
      <c r="E39" s="56"/>
      <c r="F39" s="56"/>
    </row>
    <row r="40" spans="2:6" s="49" customFormat="1" ht="18.75" customHeight="1">
      <c r="B40" s="194"/>
      <c r="C40" s="132" t="s">
        <v>0</v>
      </c>
      <c r="D40" s="56"/>
      <c r="E40" s="56"/>
      <c r="F40" s="56"/>
    </row>
    <row r="41" spans="2:6" s="49" customFormat="1">
      <c r="B41" s="195" t="s">
        <v>9</v>
      </c>
      <c r="C41" s="190"/>
      <c r="D41" s="108">
        <v>-3342</v>
      </c>
      <c r="E41" s="108">
        <v>-5013</v>
      </c>
      <c r="F41" s="108">
        <f>-9144.5</f>
        <v>-9144.5</v>
      </c>
    </row>
    <row r="42" spans="2:6" s="49" customFormat="1" ht="17.25" customHeight="1">
      <c r="B42" s="157"/>
      <c r="C42" s="131"/>
      <c r="D42" s="131"/>
      <c r="E42" s="131"/>
      <c r="F42" s="63"/>
    </row>
    <row r="43" spans="2:6">
      <c r="B43" s="59"/>
      <c r="C43" s="59"/>
      <c r="D43" s="133"/>
      <c r="E43" s="134"/>
    </row>
    <row r="44" spans="2:6" ht="61.5" customHeight="1">
      <c r="B44" s="51" t="s">
        <v>4</v>
      </c>
      <c r="C44" s="52">
        <v>1120</v>
      </c>
      <c r="D44" s="237" t="s">
        <v>99</v>
      </c>
      <c r="E44" s="238"/>
      <c r="F44" s="239"/>
    </row>
    <row r="45" spans="2:6" ht="29.25" customHeight="1">
      <c r="B45" s="3" t="s">
        <v>6</v>
      </c>
      <c r="C45" s="26" t="s">
        <v>100</v>
      </c>
      <c r="D45" s="176" t="s">
        <v>150</v>
      </c>
      <c r="E45" s="118" t="s">
        <v>102</v>
      </c>
      <c r="F45" s="118" t="s">
        <v>19</v>
      </c>
    </row>
    <row r="46" spans="2:6" ht="27">
      <c r="B46" s="4" t="s">
        <v>7</v>
      </c>
      <c r="C46" s="60" t="s">
        <v>54</v>
      </c>
      <c r="D46" s="60"/>
      <c r="E46" s="117"/>
      <c r="F46" s="56"/>
    </row>
    <row r="47" spans="2:6" ht="40.5">
      <c r="B47" s="4" t="s">
        <v>11</v>
      </c>
      <c r="C47" s="156" t="s">
        <v>136</v>
      </c>
      <c r="D47" s="60"/>
      <c r="E47" s="56"/>
      <c r="F47" s="56"/>
    </row>
    <row r="48" spans="2:6" ht="27">
      <c r="B48" s="4" t="s">
        <v>8</v>
      </c>
      <c r="C48" s="55" t="s">
        <v>53</v>
      </c>
      <c r="D48" s="55"/>
      <c r="E48" s="56"/>
      <c r="F48" s="56"/>
    </row>
    <row r="49" spans="2:6" s="49" customFormat="1" ht="27.75" customHeight="1">
      <c r="B49" s="12" t="s">
        <v>135</v>
      </c>
      <c r="C49" s="60" t="s">
        <v>62</v>
      </c>
      <c r="D49" s="60"/>
      <c r="E49" s="56"/>
      <c r="F49" s="56"/>
    </row>
    <row r="50" spans="2:6" s="49" customFormat="1" ht="15" customHeight="1">
      <c r="B50" s="287" t="s">
        <v>0</v>
      </c>
      <c r="C50" s="288"/>
      <c r="D50" s="51"/>
      <c r="E50" s="56"/>
      <c r="F50" s="56"/>
    </row>
    <row r="51" spans="2:6" s="49" customFormat="1" ht="22.5" customHeight="1">
      <c r="B51" s="285" t="s">
        <v>125</v>
      </c>
      <c r="C51" s="286"/>
      <c r="D51" s="86">
        <v>1</v>
      </c>
      <c r="E51" s="86">
        <v>1</v>
      </c>
      <c r="F51" s="86">
        <v>1</v>
      </c>
    </row>
    <row r="52" spans="2:6" s="49" customFormat="1">
      <c r="B52" s="274" t="s">
        <v>124</v>
      </c>
      <c r="C52" s="275"/>
      <c r="D52" s="153">
        <v>1</v>
      </c>
      <c r="E52" s="86">
        <v>1</v>
      </c>
      <c r="F52" s="86">
        <v>1</v>
      </c>
    </row>
    <row r="53" spans="2:6" s="49" customFormat="1">
      <c r="B53" s="119" t="s">
        <v>9</v>
      </c>
      <c r="C53" s="119"/>
      <c r="D53" s="108">
        <v>29142</v>
      </c>
      <c r="E53" s="108">
        <v>55593.8</v>
      </c>
      <c r="F53" s="108">
        <v>59725.3</v>
      </c>
    </row>
    <row r="57" spans="2:6" s="49" customFormat="1" ht="17.25">
      <c r="C57" s="347" t="s">
        <v>184</v>
      </c>
    </row>
    <row r="58" spans="2:6" s="49" customFormat="1">
      <c r="B58" s="362" t="s">
        <v>76</v>
      </c>
      <c r="C58" s="362"/>
      <c r="D58" s="362"/>
    </row>
    <row r="59" spans="2:6" s="49" customFormat="1"/>
    <row r="60" spans="2:6" s="49" customFormat="1" ht="14.25">
      <c r="B60" s="349" t="s">
        <v>189</v>
      </c>
      <c r="C60" s="350" t="s">
        <v>190</v>
      </c>
    </row>
    <row r="61" spans="2:6" s="49" customFormat="1">
      <c r="B61" s="330">
        <v>1139</v>
      </c>
      <c r="C61" s="351" t="s">
        <v>191</v>
      </c>
    </row>
    <row r="62" spans="2:6" s="49" customFormat="1"/>
    <row r="63" spans="2:6" s="49" customFormat="1" ht="14.25">
      <c r="B63" s="352" t="s">
        <v>192</v>
      </c>
      <c r="C63" s="323"/>
    </row>
    <row r="64" spans="2:6" s="49" customFormat="1">
      <c r="B64" s="353"/>
    </row>
    <row r="65" spans="2:6" s="49" customFormat="1" ht="48" customHeight="1">
      <c r="B65" s="330" t="s">
        <v>193</v>
      </c>
      <c r="C65" s="330">
        <v>1139</v>
      </c>
      <c r="D65" s="354" t="s">
        <v>194</v>
      </c>
      <c r="E65" s="355"/>
      <c r="F65" s="356"/>
    </row>
    <row r="66" spans="2:6" s="49" customFormat="1" ht="35.25" customHeight="1">
      <c r="B66" s="330" t="s">
        <v>195</v>
      </c>
      <c r="C66" s="330" t="s">
        <v>50</v>
      </c>
      <c r="D66" s="210" t="s">
        <v>150</v>
      </c>
      <c r="E66" s="118" t="s">
        <v>102</v>
      </c>
      <c r="F66" s="118" t="s">
        <v>19</v>
      </c>
    </row>
    <row r="67" spans="2:6" s="49" customFormat="1">
      <c r="B67" s="330" t="s">
        <v>196</v>
      </c>
      <c r="C67" s="330" t="s">
        <v>191</v>
      </c>
      <c r="D67" s="323"/>
      <c r="E67" s="323"/>
      <c r="F67" s="323"/>
    </row>
    <row r="68" spans="2:6" s="49" customFormat="1" ht="54">
      <c r="B68" s="330" t="s">
        <v>197</v>
      </c>
      <c r="C68" s="330" t="s">
        <v>180</v>
      </c>
      <c r="D68" s="323"/>
      <c r="E68" s="323"/>
      <c r="F68" s="323"/>
    </row>
    <row r="69" spans="2:6" s="49" customFormat="1" ht="19.5" customHeight="1">
      <c r="B69" s="330" t="s">
        <v>198</v>
      </c>
      <c r="C69" s="330" t="s">
        <v>16</v>
      </c>
      <c r="D69" s="323"/>
      <c r="E69" s="323"/>
      <c r="F69" s="323"/>
    </row>
    <row r="70" spans="2:6" s="49" customFormat="1" ht="24.75" customHeight="1">
      <c r="B70" s="330" t="s">
        <v>199</v>
      </c>
      <c r="C70" s="330" t="s">
        <v>200</v>
      </c>
      <c r="D70" s="323"/>
      <c r="E70" s="323"/>
      <c r="F70" s="323"/>
    </row>
    <row r="71" spans="2:6" s="49" customFormat="1">
      <c r="B71" s="357" t="s">
        <v>201</v>
      </c>
      <c r="C71" s="357"/>
      <c r="D71" s="323"/>
      <c r="E71" s="323"/>
      <c r="F71" s="323"/>
    </row>
    <row r="72" spans="2:6" s="49" customFormat="1" ht="21.75" customHeight="1">
      <c r="B72" s="358" t="s">
        <v>202</v>
      </c>
      <c r="C72" s="358"/>
      <c r="D72" s="108">
        <v>25800</v>
      </c>
      <c r="E72" s="108">
        <v>50580.800000000003</v>
      </c>
      <c r="F72" s="108">
        <v>50580.800000000003</v>
      </c>
    </row>
    <row r="73" spans="2:6" s="49" customFormat="1" ht="40.5" customHeight="1">
      <c r="B73" s="330" t="s">
        <v>193</v>
      </c>
      <c r="C73" s="330">
        <v>1139</v>
      </c>
      <c r="D73" s="359" t="s">
        <v>203</v>
      </c>
      <c r="E73" s="360"/>
      <c r="F73" s="361"/>
    </row>
    <row r="74" spans="2:6" s="49" customFormat="1" ht="46.5" customHeight="1">
      <c r="B74" s="330" t="s">
        <v>195</v>
      </c>
      <c r="C74" s="330" t="s">
        <v>50</v>
      </c>
      <c r="D74" s="210" t="s">
        <v>150</v>
      </c>
      <c r="E74" s="118" t="s">
        <v>102</v>
      </c>
      <c r="F74" s="118" t="s">
        <v>19</v>
      </c>
    </row>
    <row r="75" spans="2:6" s="49" customFormat="1">
      <c r="B75" s="330" t="s">
        <v>196</v>
      </c>
      <c r="C75" s="330" t="s">
        <v>191</v>
      </c>
      <c r="D75" s="323"/>
      <c r="E75" s="323"/>
      <c r="F75" s="323"/>
    </row>
    <row r="76" spans="2:6" s="49" customFormat="1" ht="54">
      <c r="B76" s="330" t="s">
        <v>197</v>
      </c>
      <c r="C76" s="330" t="s">
        <v>180</v>
      </c>
      <c r="D76" s="323"/>
      <c r="E76" s="323"/>
      <c r="F76" s="323"/>
    </row>
    <row r="77" spans="2:6" s="49" customFormat="1">
      <c r="B77" s="330" t="s">
        <v>198</v>
      </c>
      <c r="C77" s="330" t="s">
        <v>16</v>
      </c>
      <c r="D77" s="323"/>
      <c r="E77" s="323"/>
      <c r="F77" s="323"/>
    </row>
    <row r="78" spans="2:6" s="49" customFormat="1" ht="27">
      <c r="B78" s="330" t="s">
        <v>199</v>
      </c>
      <c r="C78" s="330" t="s">
        <v>200</v>
      </c>
      <c r="D78" s="323"/>
      <c r="E78" s="323"/>
      <c r="F78" s="323"/>
    </row>
    <row r="79" spans="2:6" s="49" customFormat="1">
      <c r="B79" s="357" t="s">
        <v>201</v>
      </c>
      <c r="C79" s="357"/>
      <c r="D79" s="323"/>
      <c r="E79" s="323"/>
      <c r="F79" s="323"/>
    </row>
    <row r="80" spans="2:6" s="49" customFormat="1">
      <c r="B80" s="358" t="s">
        <v>202</v>
      </c>
      <c r="C80" s="358"/>
      <c r="D80" s="108">
        <v>-25800</v>
      </c>
      <c r="E80" s="108">
        <v>-50580.800000000003</v>
      </c>
      <c r="F80" s="108">
        <f>-50580.8</f>
        <v>-50580.800000000003</v>
      </c>
    </row>
    <row r="81" s="49" customFormat="1"/>
  </sheetData>
  <mergeCells count="22">
    <mergeCell ref="B79:C79"/>
    <mergeCell ref="B80:C80"/>
    <mergeCell ref="B58:D58"/>
    <mergeCell ref="D65:F65"/>
    <mergeCell ref="B71:C71"/>
    <mergeCell ref="B72:C72"/>
    <mergeCell ref="D73:F73"/>
    <mergeCell ref="B52:C52"/>
    <mergeCell ref="B27:F27"/>
    <mergeCell ref="B7:F7"/>
    <mergeCell ref="B25:E25"/>
    <mergeCell ref="B51:C51"/>
    <mergeCell ref="B23:F23"/>
    <mergeCell ref="B50:C50"/>
    <mergeCell ref="D14:F14"/>
    <mergeCell ref="E16:E20"/>
    <mergeCell ref="A5:F5"/>
    <mergeCell ref="D44:F44"/>
    <mergeCell ref="D34:F34"/>
    <mergeCell ref="C2:E2"/>
    <mergeCell ref="C3:E3"/>
    <mergeCell ref="B4:E4"/>
  </mergeCells>
  <printOptions horizontalCentered="1"/>
  <pageMargins left="0" right="0" top="0" bottom="0" header="0" footer="0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53"/>
  <sheetViews>
    <sheetView topLeftCell="A10" zoomScaleNormal="100" zoomScaleSheetLayoutView="90" workbookViewId="0">
      <selection activeCell="D23" sqref="D22:D23"/>
    </sheetView>
  </sheetViews>
  <sheetFormatPr defaultRowHeight="15"/>
  <cols>
    <col min="1" max="1" width="14" style="30" customWidth="1"/>
    <col min="2" max="2" width="48.85546875" style="39" customWidth="1"/>
    <col min="3" max="3" width="9.5703125" style="40" customWidth="1"/>
    <col min="4" max="4" width="11" style="41" customWidth="1"/>
    <col min="5" max="5" width="26" style="41" customWidth="1"/>
    <col min="6" max="6" width="11" style="40" customWidth="1"/>
    <col min="7" max="7" width="18" style="40" customWidth="1"/>
    <col min="8" max="8" width="5.7109375" style="30" hidden="1" customWidth="1"/>
    <col min="9" max="9" width="5.42578125" style="30" hidden="1" customWidth="1"/>
    <col min="10" max="10" width="5.5703125" style="30" hidden="1" customWidth="1"/>
    <col min="11" max="11" width="0.85546875" style="30" hidden="1" customWidth="1"/>
    <col min="12" max="12" width="9.85546875" style="30" bestFit="1" customWidth="1"/>
    <col min="13" max="13" width="10.140625" style="30" bestFit="1" customWidth="1"/>
    <col min="14" max="16384" width="9.140625" style="30"/>
  </cols>
  <sheetData>
    <row r="1" spans="1:8">
      <c r="A1" s="27"/>
      <c r="B1" s="28"/>
      <c r="C1" s="29"/>
      <c r="D1" s="29"/>
      <c r="E1" s="289" t="s">
        <v>94</v>
      </c>
      <c r="F1" s="289"/>
      <c r="G1" s="289"/>
    </row>
    <row r="2" spans="1:8" ht="15.75" customHeight="1">
      <c r="A2" s="27"/>
      <c r="B2" s="31"/>
      <c r="C2" s="31"/>
      <c r="D2" s="31"/>
      <c r="E2" s="297" t="s">
        <v>63</v>
      </c>
      <c r="F2" s="297"/>
      <c r="G2" s="297"/>
    </row>
    <row r="3" spans="1:8" ht="15.75" customHeight="1">
      <c r="A3" s="27"/>
      <c r="B3" s="31"/>
      <c r="C3" s="31"/>
      <c r="D3" s="31"/>
      <c r="E3" s="297" t="s">
        <v>106</v>
      </c>
      <c r="F3" s="297"/>
      <c r="G3" s="297"/>
    </row>
    <row r="4" spans="1:8" ht="15.75" customHeight="1">
      <c r="A4" s="27"/>
      <c r="B4" s="28"/>
      <c r="C4" s="32"/>
      <c r="D4" s="33"/>
      <c r="E4" s="297" t="s">
        <v>64</v>
      </c>
      <c r="F4" s="297"/>
      <c r="G4" s="297"/>
    </row>
    <row r="5" spans="1:8" ht="58.5" customHeight="1">
      <c r="A5" s="290" t="s">
        <v>107</v>
      </c>
      <c r="B5" s="290"/>
      <c r="C5" s="290"/>
      <c r="D5" s="290"/>
      <c r="E5" s="290"/>
      <c r="F5" s="290"/>
      <c r="G5" s="290"/>
    </row>
    <row r="6" spans="1:8" ht="18.75" customHeight="1">
      <c r="A6" s="34"/>
      <c r="B6" s="35"/>
      <c r="C6" s="36"/>
      <c r="D6" s="36"/>
      <c r="E6" s="36"/>
      <c r="F6" s="36"/>
      <c r="G6" s="37"/>
    </row>
    <row r="7" spans="1:8" ht="73.5" customHeight="1">
      <c r="A7" s="291" t="s">
        <v>65</v>
      </c>
      <c r="B7" s="293" t="s">
        <v>66</v>
      </c>
      <c r="C7" s="293" t="s">
        <v>67</v>
      </c>
      <c r="D7" s="293" t="s">
        <v>68</v>
      </c>
      <c r="E7" s="293" t="s">
        <v>69</v>
      </c>
      <c r="F7" s="295" t="s">
        <v>70</v>
      </c>
      <c r="G7" s="296"/>
    </row>
    <row r="8" spans="1:8" ht="55.5" customHeight="1">
      <c r="A8" s="292"/>
      <c r="B8" s="294"/>
      <c r="C8" s="294"/>
      <c r="D8" s="294"/>
      <c r="E8" s="294"/>
      <c r="F8" s="129" t="s">
        <v>71</v>
      </c>
      <c r="G8" s="129" t="s">
        <v>72</v>
      </c>
    </row>
    <row r="9" spans="1:8" ht="18" customHeight="1">
      <c r="A9" s="128">
        <v>1</v>
      </c>
      <c r="B9" s="129">
        <v>2</v>
      </c>
      <c r="C9" s="129">
        <v>3</v>
      </c>
      <c r="D9" s="129">
        <v>4</v>
      </c>
      <c r="E9" s="129">
        <v>5</v>
      </c>
      <c r="F9" s="129">
        <v>6</v>
      </c>
      <c r="G9" s="129">
        <v>7</v>
      </c>
    </row>
    <row r="10" spans="1:8" ht="18" customHeight="1">
      <c r="A10" s="298" t="s">
        <v>146</v>
      </c>
      <c r="B10" s="298"/>
      <c r="C10" s="298"/>
      <c r="D10" s="298"/>
      <c r="E10" s="298"/>
      <c r="F10" s="298"/>
      <c r="G10" s="298"/>
      <c r="H10" s="298"/>
    </row>
    <row r="11" spans="1:8" ht="18" customHeight="1">
      <c r="A11" s="299" t="s">
        <v>157</v>
      </c>
      <c r="B11" s="300"/>
      <c r="C11" s="300"/>
      <c r="D11" s="300"/>
      <c r="E11" s="300"/>
      <c r="F11" s="301"/>
      <c r="G11" s="120"/>
    </row>
    <row r="12" spans="1:8" ht="62.25" customHeight="1">
      <c r="A12" s="135">
        <v>1057</v>
      </c>
      <c r="B12" s="136">
        <v>11001</v>
      </c>
      <c r="C12" s="302" t="s">
        <v>158</v>
      </c>
      <c r="D12" s="303"/>
      <c r="E12" s="304"/>
      <c r="F12" s="67"/>
      <c r="G12" s="203">
        <f>G14+G15</f>
        <v>-50580.800000000003</v>
      </c>
    </row>
    <row r="13" spans="1:8">
      <c r="A13" s="121"/>
      <c r="B13" s="139" t="s">
        <v>98</v>
      </c>
      <c r="C13" s="65"/>
      <c r="D13" s="65"/>
      <c r="E13" s="66"/>
      <c r="F13" s="67"/>
      <c r="G13" s="202">
        <f>G14+G15</f>
        <v>-50580.800000000003</v>
      </c>
    </row>
    <row r="14" spans="1:8" ht="41.25">
      <c r="A14" s="121" t="s">
        <v>171</v>
      </c>
      <c r="B14" s="137" t="s">
        <v>173</v>
      </c>
      <c r="C14" s="65" t="s">
        <v>73</v>
      </c>
      <c r="D14" s="65" t="s">
        <v>74</v>
      </c>
      <c r="E14" s="66"/>
      <c r="F14" s="67"/>
      <c r="G14" s="202">
        <v>-30735.8</v>
      </c>
    </row>
    <row r="15" spans="1:8" ht="51" customHeight="1">
      <c r="A15" s="121" t="s">
        <v>172</v>
      </c>
      <c r="B15" s="64" t="s">
        <v>174</v>
      </c>
      <c r="C15" s="65" t="s">
        <v>73</v>
      </c>
      <c r="D15" s="65" t="s">
        <v>74</v>
      </c>
      <c r="E15" s="67"/>
      <c r="F15" s="201"/>
      <c r="G15" s="202">
        <v>-19845</v>
      </c>
    </row>
    <row r="16" spans="1:8" ht="18" customHeight="1">
      <c r="A16" s="305" t="s">
        <v>101</v>
      </c>
      <c r="B16" s="306"/>
      <c r="C16" s="306"/>
      <c r="D16" s="306"/>
      <c r="E16" s="306"/>
      <c r="F16" s="306"/>
      <c r="G16" s="306"/>
      <c r="H16" s="307"/>
    </row>
    <row r="17" spans="1:18" ht="18" customHeight="1">
      <c r="A17" s="299" t="s">
        <v>77</v>
      </c>
      <c r="B17" s="300"/>
      <c r="C17" s="300"/>
      <c r="D17" s="300"/>
      <c r="E17" s="300"/>
      <c r="F17" s="301"/>
      <c r="G17" s="120"/>
    </row>
    <row r="18" spans="1:18" ht="62.25" customHeight="1">
      <c r="A18" s="135">
        <v>1120</v>
      </c>
      <c r="B18" s="136">
        <v>11001</v>
      </c>
      <c r="C18" s="302" t="s">
        <v>162</v>
      </c>
      <c r="D18" s="303"/>
      <c r="E18" s="304"/>
      <c r="F18" s="67"/>
      <c r="G18" s="203">
        <f>G20+G22+G23</f>
        <v>-9144.5</v>
      </c>
    </row>
    <row r="19" spans="1:18">
      <c r="A19" s="121"/>
      <c r="B19" s="139" t="s">
        <v>170</v>
      </c>
      <c r="C19" s="65"/>
      <c r="D19" s="65"/>
      <c r="E19" s="66"/>
      <c r="F19" s="67"/>
      <c r="G19" s="204">
        <f>G20</f>
        <v>-260.5</v>
      </c>
    </row>
    <row r="20" spans="1:18" ht="30.75" customHeight="1">
      <c r="A20" s="121" t="s">
        <v>163</v>
      </c>
      <c r="B20" s="137" t="s">
        <v>164</v>
      </c>
      <c r="C20" s="65" t="s">
        <v>73</v>
      </c>
      <c r="D20" s="65" t="s">
        <v>165</v>
      </c>
      <c r="E20" s="205">
        <v>100</v>
      </c>
      <c r="F20" s="205">
        <v>-2605</v>
      </c>
      <c r="G20" s="204">
        <f>F20*E20/1000</f>
        <v>-260.5</v>
      </c>
    </row>
    <row r="21" spans="1:18">
      <c r="A21" s="121"/>
      <c r="B21" s="139" t="s">
        <v>98</v>
      </c>
      <c r="C21" s="65"/>
      <c r="D21" s="65"/>
      <c r="E21" s="66"/>
      <c r="F21" s="67"/>
      <c r="G21" s="204">
        <f>G22+G23</f>
        <v>-8884</v>
      </c>
    </row>
    <row r="22" spans="1:18" ht="30.75" customHeight="1">
      <c r="A22" s="121" t="s">
        <v>159</v>
      </c>
      <c r="B22" s="137" t="s">
        <v>160</v>
      </c>
      <c r="C22" s="65" t="s">
        <v>161</v>
      </c>
      <c r="D22" s="65" t="s">
        <v>74</v>
      </c>
      <c r="E22" s="67">
        <v>6684000</v>
      </c>
      <c r="F22" s="201">
        <v>-1</v>
      </c>
      <c r="G22" s="204">
        <f>F22*E22/1000</f>
        <v>-6684</v>
      </c>
    </row>
    <row r="23" spans="1:18" ht="30.75" customHeight="1">
      <c r="A23" s="121" t="s">
        <v>166</v>
      </c>
      <c r="B23" s="137" t="s">
        <v>167</v>
      </c>
      <c r="C23" s="65" t="s">
        <v>168</v>
      </c>
      <c r="D23" s="65" t="s">
        <v>169</v>
      </c>
      <c r="E23" s="67">
        <v>2200000</v>
      </c>
      <c r="F23" s="201">
        <v>-1</v>
      </c>
      <c r="G23" s="204">
        <f>F23*E23/1000</f>
        <v>-2200</v>
      </c>
    </row>
    <row r="24" spans="1:18" ht="62.25" customHeight="1">
      <c r="A24" s="135">
        <v>1120</v>
      </c>
      <c r="B24" s="136">
        <v>31003</v>
      </c>
      <c r="C24" s="302" t="s">
        <v>54</v>
      </c>
      <c r="D24" s="303"/>
      <c r="E24" s="304"/>
      <c r="F24" s="67"/>
      <c r="G24" s="206">
        <f>G26+G27</f>
        <v>59725.34</v>
      </c>
    </row>
    <row r="25" spans="1:18">
      <c r="A25" s="121"/>
      <c r="B25" s="139" t="s">
        <v>110</v>
      </c>
      <c r="C25" s="65"/>
      <c r="D25" s="65"/>
      <c r="E25" s="66"/>
      <c r="F25" s="67"/>
      <c r="G25" s="122">
        <f>G26</f>
        <v>31441.907999999999</v>
      </c>
    </row>
    <row r="26" spans="1:18" ht="30.75" customHeight="1">
      <c r="A26" s="121" t="s">
        <v>111</v>
      </c>
      <c r="B26" s="140" t="s">
        <v>112</v>
      </c>
      <c r="C26" s="65" t="s">
        <v>73</v>
      </c>
      <c r="D26" s="65" t="s">
        <v>74</v>
      </c>
      <c r="E26" s="67">
        <v>31441908</v>
      </c>
      <c r="F26" s="67">
        <v>1</v>
      </c>
      <c r="G26" s="138">
        <f>E26/1000</f>
        <v>31441.907999999999</v>
      </c>
    </row>
    <row r="27" spans="1:18">
      <c r="A27" s="127"/>
      <c r="B27" s="139" t="s">
        <v>98</v>
      </c>
      <c r="C27" s="65"/>
      <c r="D27" s="65"/>
      <c r="E27" s="66"/>
      <c r="F27" s="67"/>
      <c r="G27" s="122">
        <f>G28+G29+G30</f>
        <v>28283.432000000001</v>
      </c>
    </row>
    <row r="28" spans="1:18" ht="27.75">
      <c r="A28" s="121" t="s">
        <v>113</v>
      </c>
      <c r="B28" s="137" t="s">
        <v>114</v>
      </c>
      <c r="C28" s="65" t="s">
        <v>73</v>
      </c>
      <c r="D28" s="65" t="s">
        <v>74</v>
      </c>
      <c r="E28" s="67">
        <v>602640</v>
      </c>
      <c r="F28" s="67">
        <v>1</v>
      </c>
      <c r="G28" s="124">
        <f>E28/1000</f>
        <v>602.64</v>
      </c>
      <c r="R28" s="30">
        <v>1</v>
      </c>
    </row>
    <row r="29" spans="1:18">
      <c r="A29" s="123" t="s">
        <v>115</v>
      </c>
      <c r="B29" s="64" t="s">
        <v>116</v>
      </c>
      <c r="C29" s="65" t="s">
        <v>117</v>
      </c>
      <c r="D29" s="65" t="s">
        <v>74</v>
      </c>
      <c r="E29" s="67">
        <v>180792</v>
      </c>
      <c r="F29" s="67">
        <v>1</v>
      </c>
      <c r="G29" s="124">
        <f>E29/1000</f>
        <v>180.792</v>
      </c>
    </row>
    <row r="30" spans="1:18" ht="27.75">
      <c r="A30" s="149" t="s">
        <v>121</v>
      </c>
      <c r="B30" s="137" t="s">
        <v>120</v>
      </c>
      <c r="C30" s="65" t="s">
        <v>73</v>
      </c>
      <c r="D30" s="65" t="s">
        <v>74</v>
      </c>
      <c r="E30" s="148">
        <v>27500000</v>
      </c>
      <c r="F30" s="148">
        <v>1</v>
      </c>
      <c r="G30" s="124">
        <f>E30/1000</f>
        <v>27500</v>
      </c>
    </row>
    <row r="31" spans="1:18" ht="15.75">
      <c r="A31" s="38"/>
    </row>
    <row r="32" spans="1:18" ht="15.75">
      <c r="A32" s="38"/>
    </row>
    <row r="33" spans="1:1" ht="15.75">
      <c r="A33" s="38"/>
    </row>
    <row r="34" spans="1:1" ht="15.75">
      <c r="A34" s="38"/>
    </row>
    <row r="35" spans="1:1" ht="15.75">
      <c r="A35" s="38"/>
    </row>
    <row r="36" spans="1:1" ht="15.75">
      <c r="A36" s="38"/>
    </row>
    <row r="37" spans="1:1" ht="15.75">
      <c r="A37" s="38"/>
    </row>
    <row r="38" spans="1:1" ht="15.75">
      <c r="A38" s="38"/>
    </row>
    <row r="39" spans="1:1" ht="15.75">
      <c r="A39" s="38"/>
    </row>
    <row r="40" spans="1:1" ht="15.75">
      <c r="A40" s="38"/>
    </row>
    <row r="41" spans="1:1" ht="15.75">
      <c r="A41" s="38"/>
    </row>
    <row r="42" spans="1:1" ht="15.75">
      <c r="A42" s="38"/>
    </row>
    <row r="43" spans="1:1" ht="15.75">
      <c r="A43" s="38"/>
    </row>
    <row r="44" spans="1:1" ht="15.75">
      <c r="A44" s="38"/>
    </row>
    <row r="45" spans="1:1" ht="15.75">
      <c r="A45" s="38"/>
    </row>
    <row r="46" spans="1:1" ht="15.75">
      <c r="A46" s="38"/>
    </row>
    <row r="47" spans="1:1" ht="15.75">
      <c r="A47" s="38"/>
    </row>
    <row r="48" spans="1:1" ht="15.75">
      <c r="A48" s="38"/>
    </row>
    <row r="49" spans="1:1" ht="15.75">
      <c r="A49" s="38"/>
    </row>
    <row r="50" spans="1:1" ht="15.75">
      <c r="A50" s="38"/>
    </row>
    <row r="51" spans="1:1" ht="15.75">
      <c r="A51" s="38"/>
    </row>
    <row r="52" spans="1:1" ht="15.75">
      <c r="A52" s="38"/>
    </row>
    <row r="53" spans="1:1" ht="15.75">
      <c r="A53" s="38"/>
    </row>
  </sheetData>
  <mergeCells count="18">
    <mergeCell ref="A10:H10"/>
    <mergeCell ref="A11:F11"/>
    <mergeCell ref="C12:E12"/>
    <mergeCell ref="C18:E18"/>
    <mergeCell ref="C24:E24"/>
    <mergeCell ref="A17:F17"/>
    <mergeCell ref="A16:H16"/>
    <mergeCell ref="E1:G1"/>
    <mergeCell ref="A5:G5"/>
    <mergeCell ref="A7:A8"/>
    <mergeCell ref="B7:B8"/>
    <mergeCell ref="C7:C8"/>
    <mergeCell ref="D7:D8"/>
    <mergeCell ref="E7:E8"/>
    <mergeCell ref="F7:G7"/>
    <mergeCell ref="E2:G2"/>
    <mergeCell ref="E3:G3"/>
    <mergeCell ref="E4:G4"/>
  </mergeCells>
  <printOptions horizontalCentered="1"/>
  <pageMargins left="0" right="0" top="0" bottom="0" header="0" footer="0"/>
  <pageSetup paperSize="9" scale="87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 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https:/mul2.gov.am/tasks/130041/oneclick/havelvacnor.xlsx?token=9d3b13d529679c9af8a882b55af77eb4</cp:keywords>
  <cp:lastModifiedBy>Z-Margaryan</cp:lastModifiedBy>
  <cp:lastPrinted>2020-06-16T10:28:22Z</cp:lastPrinted>
  <dcterms:created xsi:type="dcterms:W3CDTF">2017-12-06T07:28:20Z</dcterms:created>
  <dcterms:modified xsi:type="dcterms:W3CDTF">2020-06-17T12:48:04Z</dcterms:modified>
</cp:coreProperties>
</file>