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5345" windowHeight="4635" activeTab="4"/>
  </bookViews>
  <sheets>
    <sheet name="N 1" sheetId="13" r:id="rId1"/>
    <sheet name="N 2" sheetId="5" r:id="rId2"/>
    <sheet name="N 3" sheetId="2" r:id="rId3"/>
    <sheet name=" N 4_9" sheetId="14" r:id="rId4"/>
    <sheet name=" N 5_9.1" sheetId="16" r:id="rId5"/>
  </sheets>
  <externalReferences>
    <externalReference r:id="rId6"/>
    <externalReference r:id="rId7"/>
    <externalReference r:id="rId8"/>
  </externalReferences>
  <definedNames>
    <definedName name="\A" localSheetId="4">#REF!</definedName>
    <definedName name="\A">#REF!</definedName>
    <definedName name="Armata" localSheetId="4">#REF!</definedName>
    <definedName name="Armata">#REF!</definedName>
    <definedName name="BOP" localSheetId="4">#REF!</definedName>
    <definedName name="BOP">#REF!</definedName>
    <definedName name="BOPfoot" localSheetId="4">#REF!</definedName>
    <definedName name="BOPfoot">#REF!</definedName>
    <definedName name="DebtCG" localSheetId="4">'[1]Fis-Debt'!#REF!</definedName>
    <definedName name="DebtCG">'[1]Fis-Debt'!#REF!</definedName>
    <definedName name="DebtGG" localSheetId="4">#REF!</definedName>
    <definedName name="DebtGG">#REF!</definedName>
    <definedName name="MonExo" localSheetId="4">#REF!</definedName>
    <definedName name="MonExo">#REF!</definedName>
    <definedName name="MonGrow" localSheetId="4">[2]BM!#REF!</definedName>
    <definedName name="MonGrow">[2]BM!#REF!</definedName>
    <definedName name="_xlnm.Print_Area" localSheetId="1">'N 2'!$A$1:$H$63</definedName>
    <definedName name="_xlnm.Print_Titles">[3]BP!$C:$C,[3]BP!$1:$3</definedName>
    <definedName name="RealExo" localSheetId="4">#REF!</definedName>
    <definedName name="RealExo">#REF!</definedName>
    <definedName name="RealPercent" localSheetId="4">#REF!</definedName>
    <definedName name="RealPercent">#REF!</definedName>
    <definedName name="Table_2._Turkey__Exogenous_assumptions" localSheetId="4">#REF!</definedName>
    <definedName name="Table_2._Turkey__Exogenous_assumptions">#REF!</definedName>
    <definedName name="Z_248BE2BA_E445_11D3_BFE0_00003960F508_.wvu.Cols" localSheetId="4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4">[2]BM!#REF!</definedName>
    <definedName name="է">[2]BM!#REF!</definedName>
    <definedName name="ՀՀՀՀՀ" localSheetId="4">#REF!</definedName>
    <definedName name="ՀՀՀՀՀ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D114" i="16" l="1"/>
  <c r="C114" i="16"/>
  <c r="D82" i="16"/>
  <c r="C82" i="16"/>
  <c r="D60" i="16"/>
  <c r="C60" i="16"/>
  <c r="D20" i="16"/>
  <c r="D29" i="16" s="1"/>
  <c r="D156" i="16" s="1"/>
  <c r="C20" i="16"/>
  <c r="C29" i="16" s="1"/>
  <c r="C156" i="16" s="1"/>
  <c r="E67" i="13" l="1"/>
  <c r="D67" i="13"/>
  <c r="E54" i="13"/>
  <c r="D54" i="13"/>
  <c r="E40" i="13"/>
  <c r="D40" i="13"/>
  <c r="I44" i="13" l="1"/>
  <c r="H44" i="13"/>
  <c r="G44" i="13"/>
  <c r="I71" i="13"/>
  <c r="H71" i="13"/>
  <c r="G71" i="13"/>
  <c r="D61" i="14" l="1"/>
  <c r="C61" i="14"/>
  <c r="D84" i="14"/>
  <c r="C84" i="14"/>
  <c r="D116" i="14"/>
  <c r="C116" i="14"/>
  <c r="C20" i="14" l="1"/>
  <c r="C29" i="14" s="1"/>
  <c r="C158" i="14" s="1"/>
  <c r="D20" i="14"/>
  <c r="D29" i="14" s="1"/>
  <c r="D158" i="14" s="1"/>
  <c r="D60" i="13" l="1"/>
  <c r="E60" i="13"/>
  <c r="D33" i="13" l="1"/>
  <c r="D32" i="13" s="1"/>
  <c r="E33" i="13"/>
  <c r="E32" i="13" s="1"/>
  <c r="G38" i="5" l="1"/>
  <c r="G36" i="5" s="1"/>
  <c r="G34" i="5" s="1"/>
  <c r="H38" i="5"/>
  <c r="G48" i="5"/>
  <c r="H48" i="5"/>
  <c r="H58" i="5"/>
  <c r="G20" i="2" l="1"/>
  <c r="G19" i="2" s="1"/>
  <c r="G46" i="5"/>
  <c r="G44" i="5" s="1"/>
  <c r="G43" i="5" s="1"/>
  <c r="H46" i="5"/>
  <c r="H44" i="5" s="1"/>
  <c r="H43" i="5" s="1"/>
  <c r="G17" i="2"/>
  <c r="H36" i="5"/>
  <c r="H34" i="5" s="1"/>
  <c r="G58" i="5" l="1"/>
  <c r="H42" i="5"/>
  <c r="H41" i="5" s="1"/>
  <c r="H40" i="5" s="1"/>
  <c r="H39" i="5" s="1"/>
  <c r="G42" i="5"/>
  <c r="G41" i="5" s="1"/>
  <c r="G40" i="5" s="1"/>
  <c r="G39" i="5" s="1"/>
  <c r="E47" i="13"/>
  <c r="D47" i="13"/>
  <c r="E46" i="13" l="1"/>
  <c r="D46" i="13"/>
  <c r="G16" i="2"/>
  <c r="G15" i="2" s="1"/>
  <c r="D16" i="13" l="1"/>
  <c r="E16" i="13"/>
  <c r="H56" i="5"/>
  <c r="G56" i="5"/>
  <c r="H54" i="5" l="1"/>
  <c r="G54" i="5"/>
  <c r="G20" i="5" s="1"/>
  <c r="E24" i="13"/>
  <c r="E73" i="13" s="1"/>
  <c r="E7" i="13" s="1"/>
  <c r="D24" i="13"/>
  <c r="D73" i="13" s="1"/>
  <c r="D7" i="13" s="1"/>
  <c r="H20" i="5"/>
  <c r="D9" i="13" l="1"/>
  <c r="D8" i="13" s="1"/>
  <c r="E9" i="13"/>
  <c r="E8" i="13" s="1"/>
  <c r="H28" i="5"/>
  <c r="H27" i="5" s="1"/>
  <c r="H26" i="5" s="1"/>
  <c r="H25" i="5" s="1"/>
  <c r="H23" i="5" s="1"/>
  <c r="H21" i="5" s="1"/>
  <c r="H63" i="5" s="1"/>
  <c r="H61" i="5" s="1"/>
  <c r="H59" i="5" s="1"/>
  <c r="H53" i="5" s="1"/>
  <c r="H52" i="5" s="1"/>
  <c r="H51" i="5" s="1"/>
  <c r="H50" i="5" s="1"/>
  <c r="H49" i="5" s="1"/>
  <c r="H19" i="5"/>
  <c r="H18" i="5" s="1"/>
  <c r="H17" i="5" s="1"/>
  <c r="H15" i="5" s="1"/>
  <c r="H13" i="5" s="1"/>
  <c r="G28" i="5"/>
  <c r="G27" i="5" s="1"/>
  <c r="G26" i="5" s="1"/>
  <c r="G25" i="5" s="1"/>
  <c r="G23" i="5" s="1"/>
  <c r="G21" i="5" s="1"/>
  <c r="G63" i="5" s="1"/>
  <c r="G61" i="5" s="1"/>
  <c r="G59" i="5" s="1"/>
  <c r="G53" i="5" s="1"/>
  <c r="G52" i="5" s="1"/>
  <c r="G51" i="5" s="1"/>
  <c r="G50" i="5" s="1"/>
  <c r="G49" i="5" s="1"/>
  <c r="G19" i="5"/>
  <c r="G18" i="5" s="1"/>
  <c r="G17" i="5" s="1"/>
  <c r="G15" i="5" s="1"/>
  <c r="G13" i="5" s="1"/>
  <c r="H12" i="5" l="1"/>
  <c r="H10" i="5" s="1"/>
  <c r="H9" i="5" s="1"/>
  <c r="H8" i="5" s="1"/>
  <c r="G12" i="5"/>
  <c r="G10" i="5" s="1"/>
  <c r="G9" i="5" s="1"/>
  <c r="G8" i="5" s="1"/>
  <c r="H33" i="5"/>
  <c r="H32" i="5" s="1"/>
  <c r="H31" i="5" s="1"/>
  <c r="G33" i="5"/>
  <c r="G32" i="5" s="1"/>
  <c r="G31" i="5" s="1"/>
  <c r="G30" i="5" l="1"/>
  <c r="G29" i="5" s="1"/>
  <c r="G7" i="5" s="1"/>
  <c r="H30" i="5"/>
  <c r="H29" i="5" s="1"/>
  <c r="H7" i="5" l="1"/>
  <c r="G12" i="2"/>
  <c r="G22" i="2" l="1"/>
  <c r="G21" i="2" s="1"/>
  <c r="G18" i="2" s="1"/>
  <c r="G14" i="2" s="1"/>
  <c r="G11" i="2"/>
  <c r="G10" i="2" s="1"/>
  <c r="G9" i="2" s="1"/>
</calcChain>
</file>

<file path=xl/sharedStrings.xml><?xml version="1.0" encoding="utf-8"?>
<sst xmlns="http://schemas.openxmlformats.org/spreadsheetml/2006/main" count="584" uniqueCount="205">
  <si>
    <t>հազար  դրամներով</t>
  </si>
  <si>
    <t>Ծրագրային դասիչ</t>
  </si>
  <si>
    <t>Տարի</t>
  </si>
  <si>
    <t>Ծրագիր</t>
  </si>
  <si>
    <t>Միջոցառում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</si>
  <si>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</si>
  <si>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</si>
  <si>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</si>
  <si>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</si>
  <si>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</si>
  <si>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- Ընթացիկ դրամաշնորհներ պետական և համայնքային ոչ առևտրային կազմակերպություններին</t>
  </si>
  <si>
    <t xml:space="preserve"> 11005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</si>
  <si>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</si>
  <si>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</si>
  <si>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</si>
  <si>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 xml:space="preserve"> Տարի</t>
  </si>
  <si>
    <t xml:space="preserve"> Ծրագիր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</si>
  <si>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</si>
  <si>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</si>
  <si>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</si>
  <si>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</si>
  <si>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</si>
  <si>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</si>
  <si>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</si>
  <si>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</si>
  <si>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</si>
  <si>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</si>
  <si>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</si>
  <si>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</si>
  <si>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</si>
  <si>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</si>
  <si>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անվանումը՛ </t>
  </si>
  <si>
    <t xml:space="preserve"> 11005 </t>
  </si>
  <si>
    <t xml:space="preserve"> Մասնագիտացված կազմակերպություններ </t>
  </si>
  <si>
    <t xml:space="preserve"> 1173 </t>
  </si>
  <si>
    <t xml:space="preserve"> Անտառների կառավարում </t>
  </si>
  <si>
    <t xml:space="preserve"> Անտառային պետական մոնիտորինգի իրականացում </t>
  </si>
  <si>
    <t xml:space="preserve"> Անտառային տարածքներում ուսումնասիրությունների և մասնակի դիտարկումների անցկացում </t>
  </si>
  <si>
    <t xml:space="preserve"> Անտառներում դիտարկումներ և ուսումնասիրությունների քանակ, հատ </t>
  </si>
  <si>
    <t xml:space="preserve"> Անտառային տարածքներում իրականացված պետական մոնիտորինգի վերաբերյալ հաշվետվությունների հրապարակումների թիվը, հատ </t>
  </si>
  <si>
    <t xml:space="preserve"> Անտառտնտեսությունների և բնության հատուկ պահպանվող տարածքների ընդգրկվածության աստիճանը, տոկոս </t>
  </si>
  <si>
    <t xml:space="preserve"> ՄԱՍ 1. ՊԵՏԱԿԱՆ ՄԱՐՄՆԻ ԳԾՈՎ ԱՐԴՅՈՒՆՔԱՅԻՆ (ԿԱՏԱՐՈՂԱԿԱՆ) ՑՈՒՑԱՆԻՇՆԵՐԸ </t>
  </si>
  <si>
    <t>Ցուցանիշների փոփոխությունը (ծախսերի 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</si>
  <si>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</si>
  <si>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</si>
  <si>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</si>
  <si>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>04</t>
  </si>
  <si>
    <t>ՏՆՏԵՍԱԿԱՆ ՀԱՐԱԲԵՐՈՒԹՅՈՒՆՆԵՐ  
այդ թվում`</t>
  </si>
  <si>
    <t>01</t>
  </si>
  <si>
    <t xml:space="preserve"> 11001 </t>
  </si>
  <si>
    <t xml:space="preserve"> Միջոցառումն իրականացնողի անվանումը </t>
  </si>
  <si>
    <t xml:space="preserve"> ՄԱՍ 2. ՊԵՏԱԿԱՆ ՄԱՐՄՆԻ ԳԾՈՎ ԱՐԴՅՈՒՆՔԱՅԻՆ (ԿԱՏԱՐՈՂԱԿԱՆ) ՑՈՒՑԱՆԻՇՆԵՐԸ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</si>
  <si>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</si>
  <si>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</si>
  <si>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</si>
  <si>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</si>
  <si>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</si>
  <si>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</si>
  <si>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</si>
  <si>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</si>
  <si>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</si>
  <si>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</si>
  <si>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</si>
  <si>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 
այդ թվում`</t>
  </si>
  <si>
    <t>Ցուցանիշների փոփոխությունը (ավելացումները նշված են դրական նշանով, իսկ նվազեցումները` փակագծերում)</t>
  </si>
  <si>
    <t xml:space="preserve"> Հիդրոօդերևութաբանական ծառայություններ</t>
  </si>
  <si>
    <t xml:space="preserve"> ՀՀ արտակարգ իրավիճակների նախարարություն</t>
  </si>
  <si>
    <t>Ընդհանուր բնույթի տնտեսական, առևտրային և աշխատանքի գծով հարաբերություններ`
 այդ թվում`</t>
  </si>
  <si>
    <t xml:space="preserve"> Ընդհանուր բնույթի տնտեսական և առևտրային  հարաբերություններ
այդ թվում`</t>
  </si>
  <si>
    <t xml:space="preserve"> Հիդրոօդերևութաբանական ծառայություններ
այդ թվում`</t>
  </si>
  <si>
    <t>ՀՀ արտակարգ իրավիճակների նախարարություն  
այդ թվում`</t>
  </si>
  <si>
    <t>05</t>
  </si>
  <si>
    <t xml:space="preserve"> ՇՐՋԱԿԱ  ՄԻՋԱՎԱՅՐԻ ՊԱՇՏՊԱՆՈՒԹՅՈՒՆ  
այդ թվում`</t>
  </si>
  <si>
    <t>06</t>
  </si>
  <si>
    <t xml:space="preserve"> Շրջակա միջավայրի պաշտպանություն  (այլ դասերին չպատկանող) 
այդ թվում`</t>
  </si>
  <si>
    <t xml:space="preserve"> ՀՀ շրջակա միջավայրի նախարարություն  
այդ թվում`</t>
  </si>
  <si>
    <t xml:space="preserve"> 1016</t>
  </si>
  <si>
    <t xml:space="preserve"> ՀՀ շրջակա միջավայրի նախարարություն  </t>
  </si>
  <si>
    <t xml:space="preserve"> ՀՀ  Շրջակա միջավայրի  նախարարություն</t>
  </si>
  <si>
    <t xml:space="preserve"> 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</si>
  <si>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</si>
  <si>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</si>
  <si>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Շրջակա միջավայրի մոնիթորինգ և տեղեկատվության ապահովում</t>
  </si>
  <si>
    <t xml:space="preserve"> Շրջակա միջավայրի մոնիթորինգի և տեղեկատվության տրամադրման աշխատանքներ</t>
  </si>
  <si>
    <t xml:space="preserve"> 1020</t>
  </si>
  <si>
    <t xml:space="preserve"> Հիդրոօդերևութաբանական տեղեկատվության  պարբերական և ժամանակին հրապարակման և հասանելիության ապահովում, հիդրոօդերևութաբանական  վտանգավոր  երևույթների ազդեցության  նվազեցում</t>
  </si>
  <si>
    <t xml:space="preserve"> Հիդրոօդերևութաբանական դիտարկումների, կլիմայի  փոփոխության  ուսումնասիրությունների և  մոնիտորինգի  իրականացում: Հիդրոօդերևութաբանական  տվյալների  հավաքագրում, կանխատեսումների իրականացում և վտանգավոր  աղետային  երևույթների  վերաբերյալ  նախազգուշացում</t>
  </si>
  <si>
    <t xml:space="preserve"> Հիդրոօդերևութաբանական վտանգավոր երևույթներից և կլիմայական   ռիսկերից   բնակչության  և  տնտեսության   պաշտպանություն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</si>
  <si>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</si>
  <si>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 xml:space="preserve">Հավելված 1
ՀՀ կառավարության
2020 թվականի____________ի  N _____-Ն որոշման </t>
  </si>
  <si>
    <t>ՀԱՅԱՍՏԱՆԻ ՀԱՆՐԱՊԵՏՈՒԹՅԱՆ ԿԱՌԱՎԱՐՈՒԹՅԱՆ   2019   ԹՎԱԿԱՆԻ  ԴԵԿՏԵՄԲԵՐԻ  26-Ի   N 1919-Ն  ՈՐՈՇՄԱՆ N3 ԵՎ N4 ՀԱՎԵԼՎԱԾՆԵՐՈՒՄ ԿԱՏԱՐՎՈՂ ՓՈՓՈԽՈՒԹՅՈՒՆՆԵՐԸ ԵՎ ԼՐԱՑՈՒՄՆԵՐԸ</t>
  </si>
  <si>
    <t xml:space="preserve">Հավելված 2
ՀՀ կառավարության
2020 թվականի____________ի  N _____-Ն որոշման </t>
  </si>
  <si>
    <t>ՀՀ շրջակա միջավայրի նախարարություն</t>
  </si>
  <si>
    <t>Շրջակա միջավայրի վրա ազդեցության գնահատում և մոնիթորինգ</t>
  </si>
  <si>
    <t>Շրջակա միջավայրի մոնիթորինգ և տեղեկատվության ապահովում</t>
  </si>
  <si>
    <t>«Շրջակա միջավայրի մոնիթորինգի և տեղեկատվության կենտրոն» ՊՈԱԿ</t>
  </si>
  <si>
    <t>ՀԱՅԱՍՏԱՆԻ ՀԱՆՐԱՊԵՏՈՒԹՅԱՆ ԿԱՌԱՎԱՐՈՒԹՅԱՆ 2019 ԹՎԱԿԱՆԻ ԴԵԿՏԵՄԲԵՐԻ 26-Ի N 1919-Ն ՈՐՈՇՄԱՆ N 5 ՀԱՎԵԼՎԱԾԻ N 7 ԱՂՅՈՒՍԱԿՈՒՄ ԿԱՏԱՐՎՈՂ ՓՈՓՈԽՈՒԹՅՈՒՆՆԵՐԸ ԵՎ ԼՐԱՑՈՒՄՆԵՐԸ</t>
  </si>
  <si>
    <t xml:space="preserve">Հավելված 3
ՀՀ կառավարության
2020 թվականի____________ի  N _____-Ն որոշման </t>
  </si>
  <si>
    <t>Մասնագիտացված կազմակերպություններ</t>
  </si>
  <si>
    <t>Ցուցանիշների համապատասխանության տեսակարար կշիռը (արդյունավետությունը) ծրագրով հաստատված մոնիթորինգային ցուցանիշներին, %</t>
  </si>
  <si>
    <t xml:space="preserve"> Արդյունքի չափորոշիչներ</t>
  </si>
  <si>
    <t>Ծառայությունների մատուցում</t>
  </si>
  <si>
    <t xml:space="preserve"> Շրջակա միջավայրի մոնիթորինգ և տեղեկատվության տրամադրման  աշխատանքներ</t>
  </si>
  <si>
    <t xml:space="preserve"> 1016 </t>
  </si>
  <si>
    <t xml:space="preserve"> Շրջակա միջավայրի վրա ազդեցության գնահատում և մոնիթորինգ </t>
  </si>
  <si>
    <t>ՀԱՅԱՍՏԱՆԻ ՀԱՆՐԱՊԵՏՈՒԹՅԱՆ ԿԱՌԱՎԱՐՈՒԹՅԱՆ 2019 ԹՎԱԿԱՆԻ ԴԵԿՏԵՄԲԵՐԻ 26-Ի N 1919-Ն ՈՐՈՇՄԱՆ N 9 ՀԱՎԵԼՎԱԾԻ N 9.13 ԱՂՅՈՒՍԱԿՈՒՄ ԿԱՏԱՐՎՈՂ ՓՈՓՈԽՈՒԹՅՈՒՆՆԵՐԸ ԵՎ ԼՐԱՑՈՒՄՆԵՐԸ</t>
  </si>
  <si>
    <t>ՀԱՅԱՍՏԱՆԻ ՀԱՆՐԱՊԵՏՈՒԹՅԱՆ ԿԱՌԱՎԱՐՈՒԹՅԱՆ 2019 ԹՎԱԿԱՆԻ ԴԵԿՏԵՄԲԵՐԻ 26-Ի N 1919-Ն ՈՐՈՇՄԱՆ N 9.1 ՀԱՎԵԼՎԱԾԻ N 9.1.13 ԱՂՅՈՒՍԱԿՈՒՄ ԿԱՏԱՐՎՈՂ ՓՈՓՈԽՈՒԹՅՈՒՆՆԵՐԸ  ԵՎ ԼՐԱՑՈՒՄՆԵՐԸ</t>
  </si>
  <si>
    <t>ՀԱՅԱՍՏԱՆԻ ՀԱՆՐԱՊԵՏՈՒԹՅԱՆ ԿԱՌԱՎԱՐՈՒԹՅԱՆ 2019 ԹՎԱԿԱՆԻ ԴԵԿՏԵՄԲԵՐԻ 26-Ի N 1919-Ն ՈՐՈՇՄԱՆ N 9.1 ՀԱՎԵԼՎԱԾԻ N 9.1.58 ԱՂՅՈՒՍԱԿՈՒՄ ԿԱՏԱՐՎՈՂ ՓՈՓՈԽՈՒԹՅՈՒՆՆԵՐԸ ԵՎ ԼՐԱՑՈՒՄՆԵՐԸ</t>
  </si>
  <si>
    <t>Մասնագիտացված կազմակերպություն</t>
  </si>
  <si>
    <t>Ռադիոլոգիական դիտարկումներ, որից</t>
  </si>
  <si>
    <t>Հելիոերկրաֆիզիկական դիտարկումներ, որից</t>
  </si>
  <si>
    <t>ակտինոմետրիական դիտարկում,ներ, դիտարկումների թիվը</t>
  </si>
  <si>
    <t>Ագրոօդերևութաμանական դիտարկումներ /հատ/</t>
  </si>
  <si>
    <t>օզոնոմետրիական դիտարկումներ, դիտարկումների թիվը</t>
  </si>
  <si>
    <t>գամմա ֆոնի չափումներ, դիտարկումների թիվը</t>
  </si>
  <si>
    <t>Հիդրոլոգիական դիտարկումներ /հատ/</t>
  </si>
  <si>
    <t>Ռադիոակտիվ փոշու ամենօրյա գումարային μետտա ակտիվության չափումներ Երևանում/ այդ թվում ՀԱԷԿ-ի շրջակայքի 30 կմ-ոց գոտուց μերված ջրի, օդի, հողի նմուշների գումարային μետտա ռադիոակտիվության չափումներ</t>
  </si>
  <si>
    <t>Մթնոլորտային երևույթների վրա ակտիվ ներգործություն/կատարման հաճախականությունն ըստ պրոցեսի առկայության/ /մարտից մինչև հոկտեմμեր/</t>
  </si>
  <si>
    <t>Հակակարկտային տեխնիկական միջոցների կոնսերվացման և ապակոնսերվացման,պրոֆիլակտիկ և ընթացիկ աշխատանքներ /մնացած ժամանակահատվածում/,կայանների թիվը</t>
  </si>
  <si>
    <t>Համաշխարհային օդերևութաμանական կազմակերպության ստանդարտներին համապատասխանության աստիճան,կանխատեսումների արդարացվածության տոկոսը ոչ պակաս</t>
  </si>
  <si>
    <t>ՀՀ արտակարգ իրավիճակների նախարարություն</t>
  </si>
  <si>
    <t>ՀԱՅԱՍՏԱՆԻ ՀԱՆՐԱՊԵՏՈՒԹՅԱՆ ԿԱՌԱՎԱՐՈՒԹՅԱՆ 2019 ԹՎԱԿԱՆԻ ԴԵԿՏԵՄԲԵՐԻ 26-Ի N 1919-Ն ՈՐՈՇՄԱՆ N9 ՀԱՎԵԼՎԱԾԻ N 9.19 ԱՂՅՈՒՍԱԿՈՒՄ ԿԱՏԱՐՎՈՂ ՓՈՓՈԽՈՒԹՅՈՒՆՆԵՐԸ  ԵՎ ԼՐԱՑՈՒՄՆԵՐԸ</t>
  </si>
  <si>
    <t>Հիդրոօդերևութաμանական դիտարկումների« կլիմայի փոփոխության
ուսումնասիրությունների և մոնիտորինգի իրականացում:
Հիդրոօդերևութաμանական տվյալների հավաքագրում« կանխատեսումների իրականացում և վտանգավոր աղետային երևույթների վերաμերյալ
նախազգուշացում</t>
  </si>
  <si>
    <t>Մակերևութային ջրերի որակի մոնիթորինգի իրականացում՝ ՀՀ 6 ջրավազանային կառավարման տարածքի 14 գետավազանի 53 ջրային օբյեկտի 127 դիտակետում ջրերի որակը բնութագրող 40-60 աղտոտիչների վերաբերյալ տվյալներ, ցուցանիշ</t>
  </si>
  <si>
    <t>Մթնոլորտային օդի որակի մոնիթորինգի իրականացում` ՀՀ 10 քաղաքում 15 դիտակայանում և 188 դիտակետում օդի աղտոտվածությունը բնութագրող 2-6 աղտոտիչների վերաբերյալ տվյալներ, ցուցանիշ</t>
  </si>
  <si>
    <t>Արաքս գետի աղտոտվածության հայ-իրանական համատեղ մոնիտորիգի իրականացում` Արաքս գետի ջրի  որակի և հատակային նստվածքների աղտոտիչների վերաբերյալ տվյալներ, ցուցանիշ</t>
  </si>
  <si>
    <t xml:space="preserve"> Հողերի աղտոտվածության մոնիթորինգի իրականացում, ցուցանիշ</t>
  </si>
  <si>
    <t>Եվրոպայում մեծ հեռավորությունների վրա անդրսահմանային աղտոտիչների տարածման դիտարկումների և գնահատման համատեղ (EMEP) ծրագրի  շրջանակներում Հայաստանում օդի անդրսահմանային աղտոտման մոնիթորինգի իրականացում, ցուցանիշ</t>
  </si>
  <si>
    <t>Ստորերկրյա քաղցրահամ ջրերի քանակի մոնիթորինգի իրականցում՝ ՀՀ 6 ջրավազանային կառավարման տարածքի 100 ջրաղբյուրում հիդրոերկրաբանական դիտարկումների  (ջրի մակարդակ (ճնշում), ծախս, ջերմաստիճան և դիտակետերի տեղազննում) վերաբերյալ տվյալներ, ցուցանիշ</t>
  </si>
  <si>
    <t>Ստորերկրյա քաղցրահամ ջրերի որակի մոնիթորինգի իրականացում՝ ՀՀ 6 ջրավազանային կառավարման տարածքի 40 ջրաղբյուրում ջրերի որակը բնութագրող 30-40 աղտոտիչների վերաբերյալ տվյալներ, ցուցանիշ</t>
  </si>
  <si>
    <t>Շրջակա միջավայրի օբյեկտներում (հող և ջուր) կայուն օրգանական աղտոտիչների մնացորդային քանակների մոնիթորինգի իրականցում, ցուցանիշ</t>
  </si>
  <si>
    <t>Թափոնների գոյացման, վերամշակման ու օգտահանման ուսումնասիրվող օբյեկտների և հեռացման վայրերի թիվ,հատ</t>
  </si>
  <si>
    <t>Ներկայացված վարչական վիճակագրական հաշվետվությունների ուսումնասիրություն և վերլուծություն, առաջացած թափոնների հաշվառում և դասակարգում, դրանց հիման վրա հաշվետվությունների կազմում, հաշվետվությունների ընդհանուր թիվ, հատ</t>
  </si>
  <si>
    <t>Միջազգային լավագույն փորձի և վերլուծությունների արդյունքում մշակված տեխնոլոգիաների և տեղեկատվական աղբյուրների թիվ, հատ</t>
  </si>
  <si>
    <t>Շրջակա միջավայրի նախարարության սպասարկվող համակարգիչների, կայքի և տեղային ցանցերի  թիվ, հատ</t>
  </si>
  <si>
    <t>Շրջակա միջավայրի  մոնիթորինգի արդյունքների ամփոփում, այդ թվում՝ շրջակա միջավայրի վիճակի վերաբերյալ եռամսյակային և տարեկան տեղեկագրեր, մակերևութային ջրերի որակի, ստորերկրյա ջրերի քանակի և որակի, մթնոլորտային օդի որակի տվյալների տարեկան ամփոփագիր, հատ</t>
  </si>
  <si>
    <t>Շրջակա միջավայրի օբյեկտներում (հող, ջուր) ԿՕԱ-ների մնացորդային քանակների որոշումª համաձայն Ստոկհոլմի Կոնվենցիայի, %</t>
  </si>
  <si>
    <t>Շրջակա միջավայրի նախարարության պաշտոնական կայքի, սպասարկվող համակարգչային տեխնիկայի, տեղային ցանցերի անխափան աշխատանքի ապահովում (տոկոս)</t>
  </si>
  <si>
    <t>Հիդրոօդերևութաբանություն, շրջակա միջավայրի մոնիթորիգ և տեղեկատվության ապահովում</t>
  </si>
  <si>
    <t>Հիդրոօդերևութաբանություն, շրջակա միջավայրի մոնիթորիգի տեղեկատվության տրամադրման  աշխատանքներ</t>
  </si>
  <si>
    <t xml:space="preserve">Հավելված 4
ՀՀ կառավարության
2020 թվականի____________ի  N _____-Ն որոշման </t>
  </si>
  <si>
    <t>Հիդրոօդերևութաբանական ծառայություններ</t>
  </si>
  <si>
    <t>«Հիդրոօդերևութաբանության և մթնոլորտային երևույթների վրա ակտիվ ներգործության ծառայություն» ՊՈԱԿ</t>
  </si>
  <si>
    <t>Անտառների կառավարում</t>
  </si>
  <si>
    <t>Անտառային պետական մոնիտորինգի իրականացում</t>
  </si>
  <si>
    <t>«Անտառային պետական մոնիթորինգի կենտրոն» ՊՈԱԿ</t>
  </si>
  <si>
    <t>«Հիդրոօդերևութաբանության և մոնիթորինգի կենտրոն» ՊՈԱԿ</t>
  </si>
  <si>
    <t xml:space="preserve"> 1173</t>
  </si>
  <si>
    <t xml:space="preserve"> Անտառների կառավարում</t>
  </si>
  <si>
    <t xml:space="preserve"> Անտառային տարածքների կայուն կառավարում</t>
  </si>
  <si>
    <t xml:space="preserve"> Կայուն կառավարվող անտառային տարածքների աճ</t>
  </si>
  <si>
    <t xml:space="preserve"> Անտառային պետական մոնիտորինգի իրականացում</t>
  </si>
  <si>
    <t xml:space="preserve"> Անտառային տարածքներում ուսումնասիրությունների և մասնակի դիտարկումների անցկացում</t>
  </si>
  <si>
    <t>02</t>
  </si>
  <si>
    <t>Գյուղատնտեսություն, անտառային տնտեսություն, ձկնորսություն և որսորդություն`
 այդ թվում`</t>
  </si>
  <si>
    <t xml:space="preserve"> Անտառային տնտեսություն 
այդ թվում`</t>
  </si>
  <si>
    <t xml:space="preserve"> Անտառների կառավարում  
այդ թվում`</t>
  </si>
  <si>
    <t xml:space="preserve"> Շրջակա միջավայրի վրա ազդեցության գնահատում և մոնիթորինգ
այդ թվում`</t>
  </si>
  <si>
    <t xml:space="preserve"> ՀՀ  շրջակա միջավայրի նախարարություն</t>
  </si>
  <si>
    <t xml:space="preserve">ՀՀ շրջակա միջավայրի նախարարություն  </t>
  </si>
  <si>
    <t xml:space="preserve">Հավելված 5
ՀՀ կառավարության
2020 թվականի____________ի  N _____-Ն որոշման </t>
  </si>
  <si>
    <t xml:space="preserve">Անտառներում դիտարկումներ և ուսումնասիրությունների քանակ, հատ </t>
  </si>
  <si>
    <t xml:space="preserve">Անտառային տարածքներում իրականացված պետական մոնիտորինգի վերաբերյալ հաշվետվությունների հրապարակումների թիվը, հատ </t>
  </si>
  <si>
    <t>Սևանա լճի ջրի թափանցիկության  ցուցանիշների ավելացում, մետր</t>
  </si>
  <si>
    <t>Օդերևութաբանական դիտարկումներ /հատ/</t>
  </si>
  <si>
    <t>Ագրոօդերևութաբանական դիտարկումներ /հատ/</t>
  </si>
  <si>
    <t>Մթնոլորտային երևույթների վրա ակտիվ ներգործություն/կատարման հաճախականությունն ըստ պրոցեսի առկայության/ /մարտից  մինչև  հոկտեմբեր/ ՝ օրերի  թիվը</t>
  </si>
  <si>
    <t>Համաշխարհային օդերևութաբանական կազմակերպության ստանդարտներին համապատասխանության աստիճան,կանխատեսումների արդարացվածության տոկոսը ոչ պակաս</t>
  </si>
  <si>
    <t>ՀՀ կառավարություն</t>
  </si>
  <si>
    <t>Ծրագրի անվանումը</t>
  </si>
  <si>
    <t xml:space="preserve">ՀՀ կառավարության պահուստային ֆոնդ </t>
  </si>
  <si>
    <t>Ծրագրի նպատակը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</si>
  <si>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</si>
  <si>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 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</si>
  <si>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</si>
  <si>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</si>
  <si>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</si>
  <si>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</si>
  <si>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</si>
  <si>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</si>
  <si>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>ՀՀ պետական բյուջեում նախատեսված ելքերի լրացուցիչ ֆինանսավորման,</t>
  </si>
  <si>
    <t>պետական բյուջեում չկանխատեսված ելքերի, ինչպես նաև բյուջետային</t>
  </si>
  <si>
    <t>երաշխիքների ապահովման ելքերի ֆինանսավորման ապահովում</t>
  </si>
  <si>
    <t>Միջոցառման տեսակը</t>
  </si>
  <si>
    <t>11</t>
  </si>
  <si>
    <r>
      <t xml:space="preserve"> ՀԻՄՆԱԿԱՆ ԲԱԺԻՆՆԵՐԻՆ ՉԴԱՍՎՈՂ ՊԱՀՈՒՍՏԱՅԻՆ ՖՈՆԴԵՐ
</t>
    </r>
    <r>
      <rPr>
        <sz val="10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</si>
  <si>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0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</si>
  <si>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0"/>
        <rFont val="GHEA Grapalat"/>
        <family val="3"/>
      </rPr>
      <t>այդ թվում`</t>
    </r>
  </si>
  <si>
    <t xml:space="preserve"> ՀՀ կառավարություն</t>
  </si>
  <si>
    <t xml:space="preserve"> 1139</t>
  </si>
  <si>
    <t xml:space="preserve"> ՀՀ կառավարության պահուստային ֆոնդ  
այդ թվում`</t>
  </si>
  <si>
    <t xml:space="preserve"> ՀՀ կառավարության պահուստային ֆոնդ</t>
  </si>
  <si>
    <t xml:space="preserve"> ԸՆԴԱՄԵՆԸ ԾԱԽՍԵՐ</t>
  </si>
  <si>
    <t xml:space="preserve"> ԸՆԹԱՑԻԿ ԾԱԽՍԵՐ</t>
  </si>
  <si>
    <t xml:space="preserve"> ԱՅԼ  ԾԱԽՍԵՐ</t>
  </si>
  <si>
    <t xml:space="preserve"> -Պահուստային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</si>
  <si>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</si>
  <si>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</si>
  <si>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</si>
  <si>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>Ցուցանիշների փոփոխությունը
(ավելացումները նշված են դրական նշանով, նվազեցումները՝ փակագծերում)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</si>
  <si>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</si>
  <si>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ՀԱՅԱՍՏԱՆԻ ՀԱՆՐԱՊԵՏՈՒԹՅԱՆ ԿԱՌԱՎԱՐՈՒԹՅԱՆ 2019 ԹՎԱԿԱՆԻ ԴԵԿՏԵՄԲԵՐԻ 26-Ի N 1919-Ն ՈՐՈՇՄԱՆ N 9.1 ՀԱՎԵԼՎԱԾԻ N 9.1.19 ԱՂՅՈՒՍԱԿՈՒՄ ԿԱՏԱՐՎՈՂ ՓՈՓՈԽՈՒԹՅՈՒՆՆԵՐԸ ԵՎ ԼՐԱՑՈՒՄՆԵՐԸ</t>
  </si>
  <si>
    <t xml:space="preserve">ՀԱՅԱՍՏԱՆԻ ՀԱՆՐԱՊԵՏՈՒԹՅԱՆ ԿԱՌԱՎԱՐՈՒԹՅԱՆ 2019 ԹՎԱԿԱՆԻ ԴԵԿՏԵՄԲԵՐԻ 26-Ի N 1919-Ն ՈՐՈՇՄԱՆ N9 ՀԱՎԵԼՎԱԾԻ N 9.47 ԱՂՅՈՒՍԱԿՈՒՄ ԿԱՏԱՐՎՈՂ ՓՈՓՈԽՈՒԹՅՈՒՆՆԵՐԸ ԵՎ ԼՐԱՑՈՒՄՆԵՐԸ   </t>
  </si>
  <si>
    <t>Աերոլոգիական դիտարկումներ, տարեկան դիտարկումների թիվը /ռադիոզոնդերի առկայության դեպքում/</t>
  </si>
  <si>
    <t>442.090.6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</si>
</sst>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\ _դ_ր_._-;\-* #,##0.00\ _դ_ր_._-;_-* &quot;-&quot;??\ _դ_ր_._-;_-@_-"/>
    <numFmt numFmtId="167" formatCode="_-* #,##0.00_р_._-;\-* #,##0.00_р_._-;_-* &quot;-&quot;??_р_._-;_-@_-"/>
    <numFmt numFmtId="168" formatCode="#,##0.0_);\(#,##0.0\)"/>
    <numFmt numFmtId="169" formatCode="#,##0.0"/>
    <numFmt numFmtId="170" formatCode="##,##0.0;\(##,##0.0\);\-"/>
    <numFmt numFmtId="171" formatCode="0.0_);\(0.0\)"/>
    <numFmt numFmtId="172" formatCode="0_);\(0\)"/>
    <numFmt numFmtId="173" formatCode="_-* #,##0.00_-;\-* #,##0.00_-;_-* &quot;-&quot;??_-;_-@_-"/>
    <numFmt numFmtId="174" formatCode="General_)"/>
    <numFmt numFmtId="175" formatCode="_([$€-2]* #,##0.00_);_([$€-2]* \(#,##0.00\);_([$€-2]* &quot;-&quot;??_)"/>
    <numFmt numFmtId="176" formatCode="_(* #,##0.0_);_(* \(#,##0.0\);_(* &quot;-&quot;_);_(@_)"/>
    <numFmt numFmtId="177" formatCode="0.0"/>
  </numFmts>
  <fonts count="1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b/>
      <sz val="9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i/>
      <sz val="9"/>
      <name val="GHEA Grapalat"/>
      <family val="3"/>
    </font>
    <font>
      <i/>
      <sz val="10"/>
      <color theme="1"/>
      <name val="GHEA Grapalat"/>
      <family val="3"/>
    </font>
    <font>
      <sz val="9"/>
      <name val="GHEA Grapalat"/>
      <family val="3"/>
    </font>
    <font>
      <i/>
      <sz val="8"/>
      <color theme="1"/>
      <name val="GHEA Grapalat"/>
      <family val="3"/>
    </font>
    <font>
      <b/>
      <sz val="8"/>
      <name val="GHEA Grapalat"/>
      <family val="2"/>
    </font>
    <font>
      <b/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name val="Arial LatArm"/>
      <family val="2"/>
    </font>
    <font>
      <sz val="10"/>
      <name val="Arial Cyr"/>
      <charset val="204"/>
    </font>
    <font>
      <sz val="9"/>
      <name val="Arial Armenian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Helv"/>
      <charset val="204"/>
    </font>
    <font>
      <i/>
      <sz val="8"/>
      <name val="GHEA Grapalat"/>
      <family val="3"/>
    </font>
    <font>
      <sz val="10"/>
      <color rgb="FF000000"/>
      <name val="GHEA Grapalat"/>
      <family val="3"/>
    </font>
    <font>
      <sz val="11"/>
      <color rgb="FF000000"/>
      <name val="GHEA Grapalat"/>
      <family val="3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name val="GHEA Grapalat"/>
      <family val="2"/>
    </font>
    <font>
      <sz val="10"/>
      <color rgb="FFFF0000"/>
      <name val="GHEA Grapalat"/>
      <family val="3"/>
    </font>
    <font>
      <b/>
      <sz val="10"/>
      <color rgb="FFFF0000"/>
      <name val="GHEA Grapalat"/>
      <family val="3"/>
    </font>
    <font>
      <b/>
      <i/>
      <sz val="10"/>
      <color rgb="FFFF0000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1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/>
      <bottom style="medium">
        <color indexed="64"/>
      </bottom>
      <diagonal/>
    </border>
    <border>
      <left style="thin">
        <color indexed="0"/>
      </left>
      <right style="thin">
        <color indexed="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00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2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1" fillId="0" borderId="0"/>
    <xf numFmtId="0" fontId="6" fillId="0" borderId="0"/>
    <xf numFmtId="0" fontId="6" fillId="0" borderId="0"/>
    <xf numFmtId="0" fontId="2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70" fontId="30" fillId="0" borderId="0" applyFill="0" applyBorder="0" applyProtection="0">
      <alignment horizontal="right" vertical="top"/>
    </xf>
    <xf numFmtId="170" fontId="29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2" fillId="0" borderId="0"/>
    <xf numFmtId="0" fontId="6" fillId="0" borderId="0"/>
    <xf numFmtId="0" fontId="11" fillId="21" borderId="13" applyNumberFormat="0" applyAlignment="0" applyProtection="0"/>
    <xf numFmtId="0" fontId="18" fillId="11" borderId="13" applyNumberFormat="0" applyAlignment="0" applyProtection="0"/>
    <xf numFmtId="0" fontId="2" fillId="24" borderId="14" applyNumberFormat="0" applyFont="0" applyAlignment="0" applyProtection="0"/>
    <xf numFmtId="0" fontId="21" fillId="21" borderId="15" applyNumberFormat="0" applyAlignment="0" applyProtection="0"/>
    <xf numFmtId="0" fontId="23" fillId="0" borderId="16" applyNumberFormat="0" applyFill="0" applyAlignment="0" applyProtection="0"/>
    <xf numFmtId="0" fontId="7" fillId="0" borderId="0"/>
    <xf numFmtId="170" fontId="43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6" fontId="56" fillId="0" borderId="0" applyFont="0" applyFill="0" applyBorder="0" applyAlignment="0" applyProtection="0"/>
    <xf numFmtId="6" fontId="5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1" fillId="3" borderId="0" applyNumberFormat="0" applyBorder="0" applyAlignment="0" applyProtection="0"/>
    <xf numFmtId="0" fontId="57" fillId="12" borderId="0" applyNumberFormat="0" applyBorder="0" applyAlignment="0" applyProtection="0"/>
    <xf numFmtId="0" fontId="1" fillId="4" borderId="0" applyNumberFormat="0" applyBorder="0" applyAlignment="0" applyProtection="0"/>
    <xf numFmtId="0" fontId="57" fillId="13" borderId="0" applyNumberFormat="0" applyBorder="0" applyAlignment="0" applyProtection="0"/>
    <xf numFmtId="0" fontId="1" fillId="5" borderId="0" applyNumberFormat="0" applyBorder="0" applyAlignment="0" applyProtection="0"/>
    <xf numFmtId="0" fontId="57" fillId="24" borderId="0" applyNumberFormat="0" applyBorder="0" applyAlignment="0" applyProtection="0"/>
    <xf numFmtId="0" fontId="1" fillId="6" borderId="0" applyNumberFormat="0" applyBorder="0" applyAlignment="0" applyProtection="0"/>
    <xf numFmtId="0" fontId="57" fillId="11" borderId="0" applyNumberFormat="0" applyBorder="0" applyAlignment="0" applyProtection="0"/>
    <xf numFmtId="0" fontId="1" fillId="40" borderId="0" applyNumberFormat="0" applyBorder="0" applyAlignment="0" applyProtection="0"/>
    <xf numFmtId="0" fontId="57" fillId="10" borderId="0" applyNumberFormat="0" applyBorder="0" applyAlignment="0" applyProtection="0"/>
    <xf numFmtId="0" fontId="1" fillId="44" borderId="0" applyNumberFormat="0" applyBorder="0" applyAlignment="0" applyProtection="0"/>
    <xf numFmtId="0" fontId="57" fillId="24" borderId="0" applyNumberFormat="0" applyBorder="0" applyAlignment="0" applyProtection="0"/>
    <xf numFmtId="0" fontId="1" fillId="31" borderId="0" applyNumberFormat="0" applyBorder="0" applyAlignment="0" applyProtection="0"/>
    <xf numFmtId="0" fontId="57" fillId="10" borderId="0" applyNumberFormat="0" applyBorder="0" applyAlignment="0" applyProtection="0"/>
    <xf numFmtId="0" fontId="1" fillId="34" borderId="0" applyNumberFormat="0" applyBorder="0" applyAlignment="0" applyProtection="0"/>
    <xf numFmtId="0" fontId="57" fillId="13" borderId="0" applyNumberFormat="0" applyBorder="0" applyAlignment="0" applyProtection="0"/>
    <xf numFmtId="0" fontId="1" fillId="7" borderId="0" applyNumberFormat="0" applyBorder="0" applyAlignment="0" applyProtection="0"/>
    <xf numFmtId="0" fontId="57" fillId="23" borderId="0" applyNumberFormat="0" applyBorder="0" applyAlignment="0" applyProtection="0"/>
    <xf numFmtId="0" fontId="1" fillId="38" borderId="0" applyNumberFormat="0" applyBorder="0" applyAlignment="0" applyProtection="0"/>
    <xf numFmtId="0" fontId="57" fillId="4" borderId="0" applyNumberFormat="0" applyBorder="0" applyAlignment="0" applyProtection="0"/>
    <xf numFmtId="0" fontId="1" fillId="41" borderId="0" applyNumberFormat="0" applyBorder="0" applyAlignment="0" applyProtection="0"/>
    <xf numFmtId="0" fontId="57" fillId="10" borderId="0" applyNumberFormat="0" applyBorder="0" applyAlignment="0" applyProtection="0"/>
    <xf numFmtId="0" fontId="1" fillId="45" borderId="0" applyNumberFormat="0" applyBorder="0" applyAlignment="0" applyProtection="0"/>
    <xf numFmtId="0" fontId="57" fillId="24" borderId="0" applyNumberFormat="0" applyBorder="0" applyAlignment="0" applyProtection="0"/>
    <xf numFmtId="0" fontId="55" fillId="32" borderId="0" applyNumberFormat="0" applyBorder="0" applyAlignment="0" applyProtection="0"/>
    <xf numFmtId="0" fontId="58" fillId="10" borderId="0" applyNumberFormat="0" applyBorder="0" applyAlignment="0" applyProtection="0"/>
    <xf numFmtId="0" fontId="55" fillId="35" borderId="0" applyNumberFormat="0" applyBorder="0" applyAlignment="0" applyProtection="0"/>
    <xf numFmtId="0" fontId="58" fillId="20" borderId="0" applyNumberFormat="0" applyBorder="0" applyAlignment="0" applyProtection="0"/>
    <xf numFmtId="0" fontId="55" fillId="7" borderId="0" applyNumberFormat="0" applyBorder="0" applyAlignment="0" applyProtection="0"/>
    <xf numFmtId="0" fontId="58" fillId="14" borderId="0" applyNumberFormat="0" applyBorder="0" applyAlignment="0" applyProtection="0"/>
    <xf numFmtId="0" fontId="55" fillId="8" borderId="0" applyNumberFormat="0" applyBorder="0" applyAlignment="0" applyProtection="0"/>
    <xf numFmtId="0" fontId="58" fillId="4" borderId="0" applyNumberFormat="0" applyBorder="0" applyAlignment="0" applyProtection="0"/>
    <xf numFmtId="0" fontId="55" fillId="42" borderId="0" applyNumberFormat="0" applyBorder="0" applyAlignment="0" applyProtection="0"/>
    <xf numFmtId="0" fontId="58" fillId="10" borderId="0" applyNumberFormat="0" applyBorder="0" applyAlignment="0" applyProtection="0"/>
    <xf numFmtId="0" fontId="55" fillId="9" borderId="0" applyNumberFormat="0" applyBorder="0" applyAlignment="0" applyProtection="0"/>
    <xf numFmtId="0" fontId="58" fillId="13" borderId="0" applyNumberFormat="0" applyBorder="0" applyAlignment="0" applyProtection="0"/>
    <xf numFmtId="0" fontId="59" fillId="48" borderId="0" applyNumberFormat="0" applyBorder="0" applyAlignment="0" applyProtection="0"/>
    <xf numFmtId="0" fontId="59" fillId="49" borderId="0" applyNumberFormat="0" applyBorder="0" applyAlignment="0" applyProtection="0"/>
    <xf numFmtId="0" fontId="60" fillId="50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55" fillId="30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60" fillId="51" borderId="0" applyNumberFormat="0" applyBorder="0" applyAlignment="0" applyProtection="0"/>
    <xf numFmtId="0" fontId="59" fillId="48" borderId="0" applyNumberFormat="0" applyBorder="0" applyAlignment="0" applyProtection="0"/>
    <xf numFmtId="0" fontId="59" fillId="52" borderId="0" applyNumberFormat="0" applyBorder="0" applyAlignment="0" applyProtection="0"/>
    <xf numFmtId="0" fontId="60" fillId="53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55" fillId="33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60" fillId="54" borderId="0" applyNumberFormat="0" applyBorder="0" applyAlignment="0" applyProtection="0"/>
    <xf numFmtId="0" fontId="59" fillId="48" borderId="0" applyNumberFormat="0" applyBorder="0" applyAlignment="0" applyProtection="0"/>
    <xf numFmtId="0" fontId="59" fillId="48" borderId="0" applyNumberFormat="0" applyBorder="0" applyAlignment="0" applyProtection="0"/>
    <xf numFmtId="0" fontId="60" fillId="52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55" fillId="36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60" fillId="55" borderId="0" applyNumberFormat="0" applyBorder="0" applyAlignment="0" applyProtection="0"/>
    <xf numFmtId="0" fontId="59" fillId="48" borderId="0" applyNumberFormat="0" applyBorder="0" applyAlignment="0" applyProtection="0"/>
    <xf numFmtId="0" fontId="59" fillId="52" borderId="0" applyNumberFormat="0" applyBorder="0" applyAlignment="0" applyProtection="0"/>
    <xf numFmtId="0" fontId="60" fillId="56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55" fillId="3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60" fillId="57" borderId="0" applyNumberFormat="0" applyBorder="0" applyAlignment="0" applyProtection="0"/>
    <xf numFmtId="0" fontId="59" fillId="48" borderId="0" applyNumberFormat="0" applyBorder="0" applyAlignment="0" applyProtection="0"/>
    <xf numFmtId="0" fontId="59" fillId="50" borderId="0" applyNumberFormat="0" applyBorder="0" applyAlignment="0" applyProtection="0"/>
    <xf numFmtId="0" fontId="60" fillId="50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55" fillId="39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59" fillId="48" borderId="0" applyNumberFormat="0" applyBorder="0" applyAlignment="0" applyProtection="0"/>
    <xf numFmtId="0" fontId="59" fillId="59" borderId="0" applyNumberFormat="0" applyBorder="0" applyAlignment="0" applyProtection="0"/>
    <xf numFmtId="0" fontId="60" fillId="60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55" fillId="43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0" fontId="60" fillId="61" borderId="0" applyNumberFormat="0" applyBorder="0" applyAlignment="0" applyProtection="0"/>
    <xf numFmtId="6" fontId="56" fillId="0" borderId="0" applyFont="0" applyFill="0" applyBorder="0" applyAlignment="0" applyProtection="0"/>
    <xf numFmtId="0" fontId="49" fillId="27" borderId="0" applyNumberFormat="0" applyBorder="0" applyAlignment="0" applyProtection="0"/>
    <xf numFmtId="0" fontId="61" fillId="59" borderId="0" applyNumberFormat="0" applyBorder="0" applyAlignment="0" applyProtection="0"/>
    <xf numFmtId="0" fontId="62" fillId="0" borderId="0" applyNumberFormat="0" applyFill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63" fillId="62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2" fillId="28" borderId="31" applyNumberFormat="0" applyAlignment="0" applyProtection="0"/>
    <xf numFmtId="0" fontId="64" fillId="53" borderId="3" applyNumberFormat="0" applyAlignment="0" applyProtection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7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8" fontId="6" fillId="0" borderId="0" applyFont="0" applyFill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5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0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0" fillId="0" borderId="0" applyFont="0" applyFill="0" applyBorder="0" applyAlignment="0" applyProtection="0">
      <alignment horizontal="left" vertical="top" wrapText="1"/>
    </xf>
    <xf numFmtId="44" fontId="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65" borderId="0" applyNumberFormat="0" applyBorder="0" applyAlignment="0" applyProtection="0"/>
    <xf numFmtId="175" fontId="2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48" fillId="26" borderId="0" applyNumberFormat="0" applyBorder="0" applyAlignment="0" applyProtection="0"/>
    <xf numFmtId="0" fontId="71" fillId="66" borderId="0" applyNumberFormat="0" applyBorder="0" applyAlignment="0" applyProtection="0"/>
    <xf numFmtId="0" fontId="45" fillId="0" borderId="27" applyNumberFormat="0" applyFill="0" applyAlignment="0" applyProtection="0"/>
    <xf numFmtId="0" fontId="72" fillId="0" borderId="36" applyNumberFormat="0" applyFill="0" applyAlignment="0" applyProtection="0"/>
    <xf numFmtId="0" fontId="46" fillId="0" borderId="28" applyNumberFormat="0" applyFill="0" applyAlignment="0" applyProtection="0"/>
    <xf numFmtId="0" fontId="73" fillId="0" borderId="37" applyNumberFormat="0" applyFill="0" applyAlignment="0" applyProtection="0"/>
    <xf numFmtId="0" fontId="47" fillId="0" borderId="29" applyNumberFormat="0" applyFill="0" applyAlignment="0" applyProtection="0"/>
    <xf numFmtId="0" fontId="74" fillId="0" borderId="38" applyNumberFormat="0" applyFill="0" applyAlignment="0" applyProtection="0"/>
    <xf numFmtId="0" fontId="47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77" fillId="60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38" fontId="78" fillId="0" borderId="0"/>
    <xf numFmtId="38" fontId="79" fillId="0" borderId="0"/>
    <xf numFmtId="38" fontId="80" fillId="0" borderId="0"/>
    <xf numFmtId="38" fontId="81" fillId="0" borderId="0"/>
    <xf numFmtId="0" fontId="82" fillId="0" borderId="0"/>
    <xf numFmtId="0" fontId="82" fillId="0" borderId="0"/>
    <xf numFmtId="0" fontId="83" fillId="0" borderId="0"/>
    <xf numFmtId="0" fontId="51" fillId="0" borderId="30" applyNumberFormat="0" applyFill="0" applyAlignment="0" applyProtection="0"/>
    <xf numFmtId="0" fontId="84" fillId="0" borderId="39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0" fillId="2" borderId="0" applyNumberFormat="0" applyBorder="0" applyAlignment="0" applyProtection="0"/>
    <xf numFmtId="0" fontId="84" fillId="60" borderId="0" applyNumberFormat="0" applyBorder="0" applyAlignment="0" applyProtection="0"/>
    <xf numFmtId="37" fontId="85" fillId="0" borderId="0"/>
    <xf numFmtId="0" fontId="68" fillId="0" borderId="0"/>
    <xf numFmtId="0" fontId="86" fillId="0" borderId="0"/>
    <xf numFmtId="0" fontId="5" fillId="0" borderId="0"/>
    <xf numFmtId="0" fontId="1" fillId="0" borderId="0"/>
    <xf numFmtId="0" fontId="5" fillId="0" borderId="0"/>
    <xf numFmtId="0" fontId="2" fillId="0" borderId="0"/>
    <xf numFmtId="0" fontId="5" fillId="0" borderId="0"/>
    <xf numFmtId="0" fontId="1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87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88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9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5" fillId="0" borderId="0"/>
    <xf numFmtId="0" fontId="65" fillId="0" borderId="0"/>
    <xf numFmtId="0" fontId="65" fillId="0" borderId="0"/>
    <xf numFmtId="0" fontId="66" fillId="0" borderId="0"/>
    <xf numFmtId="0" fontId="90" fillId="0" borderId="0"/>
    <xf numFmtId="0" fontId="6" fillId="0" borderId="0"/>
    <xf numFmtId="0" fontId="2" fillId="0" borderId="0"/>
    <xf numFmtId="0" fontId="6" fillId="0" borderId="0"/>
    <xf numFmtId="0" fontId="91" fillId="0" borderId="0"/>
    <xf numFmtId="0" fontId="6" fillId="0" borderId="0"/>
    <xf numFmtId="0" fontId="5" fillId="0" borderId="0"/>
    <xf numFmtId="0" fontId="66" fillId="0" borderId="0"/>
    <xf numFmtId="0" fontId="65" fillId="0" borderId="0"/>
    <xf numFmtId="0" fontId="6" fillId="0" borderId="0"/>
    <xf numFmtId="0" fontId="65" fillId="0" borderId="0"/>
    <xf numFmtId="0" fontId="65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88" fillId="0" borderId="0"/>
    <xf numFmtId="0" fontId="90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>
      <alignment horizontal="left" vertical="top" wrapText="1"/>
    </xf>
    <xf numFmtId="0" fontId="2" fillId="0" borderId="0"/>
    <xf numFmtId="0" fontId="2" fillId="0" borderId="0"/>
    <xf numFmtId="0" fontId="1" fillId="0" borderId="0"/>
    <xf numFmtId="0" fontId="57" fillId="0" borderId="0"/>
    <xf numFmtId="0" fontId="65" fillId="0" borderId="0"/>
    <xf numFmtId="0" fontId="66" fillId="0" borderId="0"/>
    <xf numFmtId="0" fontId="90" fillId="0" borderId="0"/>
    <xf numFmtId="0" fontId="66" fillId="0" borderId="0"/>
    <xf numFmtId="0" fontId="2" fillId="0" borderId="0"/>
    <xf numFmtId="0" fontId="7" fillId="0" borderId="0"/>
    <xf numFmtId="0" fontId="2" fillId="0" borderId="0"/>
    <xf numFmtId="0" fontId="57" fillId="0" borderId="0"/>
    <xf numFmtId="0" fontId="7" fillId="0" borderId="0"/>
    <xf numFmtId="0" fontId="6" fillId="0" borderId="0"/>
    <xf numFmtId="0" fontId="57" fillId="0" borderId="0"/>
    <xf numFmtId="0" fontId="88" fillId="0" borderId="0"/>
    <xf numFmtId="0" fontId="1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1" fillId="0" borderId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4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24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4" fillId="29" borderId="32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" fillId="59" borderId="40" applyNumberFormat="0" applyFon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92" fillId="62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0" fontId="21" fillId="21" borderId="41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4" fillId="0" borderId="0"/>
    <xf numFmtId="0" fontId="95" fillId="0" borderId="0" applyNumberFormat="0" applyFill="0" applyBorder="0" applyAlignment="0" applyProtection="0"/>
    <xf numFmtId="0" fontId="6" fillId="0" borderId="0"/>
    <xf numFmtId="0" fontId="25" fillId="0" borderId="0"/>
    <xf numFmtId="0" fontId="96" fillId="0" borderId="0"/>
    <xf numFmtId="6" fontId="56" fillId="0" borderId="0" applyFont="0" applyFill="0" applyBorder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4" fontId="98" fillId="0" borderId="44">
      <protection locked="0"/>
    </xf>
    <xf numFmtId="174" fontId="99" fillId="67" borderId="44"/>
    <xf numFmtId="0" fontId="1" fillId="0" borderId="0"/>
    <xf numFmtId="0" fontId="6" fillId="0" borderId="0"/>
    <xf numFmtId="0" fontId="25" fillId="0" borderId="0"/>
    <xf numFmtId="0" fontId="96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00" fillId="0" borderId="0"/>
    <xf numFmtId="0" fontId="104" fillId="0" borderId="0" applyNumberFormat="0" applyFill="0" applyBorder="0" applyAlignment="0" applyProtection="0"/>
    <xf numFmtId="0" fontId="45" fillId="0" borderId="27" applyNumberFormat="0" applyFill="0" applyAlignment="0" applyProtection="0"/>
    <xf numFmtId="0" fontId="46" fillId="0" borderId="28" applyNumberFormat="0" applyFill="0" applyAlignment="0" applyProtection="0"/>
    <xf numFmtId="0" fontId="47" fillId="0" borderId="29" applyNumberFormat="0" applyFill="0" applyAlignment="0" applyProtection="0"/>
    <xf numFmtId="0" fontId="47" fillId="0" borderId="0" applyNumberFormat="0" applyFill="0" applyBorder="0" applyAlignment="0" applyProtection="0"/>
    <xf numFmtId="0" fontId="48" fillId="26" borderId="0" applyNumberFormat="0" applyBorder="0" applyAlignment="0" applyProtection="0"/>
    <xf numFmtId="0" fontId="49" fillId="27" borderId="0" applyNumberFormat="0" applyBorder="0" applyAlignment="0" applyProtection="0"/>
    <xf numFmtId="0" fontId="50" fillId="2" borderId="0" applyNumberFormat="0" applyBorder="0" applyAlignment="0" applyProtection="0"/>
    <xf numFmtId="0" fontId="105" fillId="68" borderId="100" applyNumberFormat="0" applyAlignment="0" applyProtection="0"/>
    <xf numFmtId="0" fontId="106" fillId="69" borderId="101" applyNumberFormat="0" applyAlignment="0" applyProtection="0"/>
    <xf numFmtId="0" fontId="107" fillId="69" borderId="100" applyNumberFormat="0" applyAlignment="0" applyProtection="0"/>
    <xf numFmtId="0" fontId="51" fillId="0" borderId="30" applyNumberFormat="0" applyFill="0" applyAlignment="0" applyProtection="0"/>
    <xf numFmtId="0" fontId="52" fillId="28" borderId="31" applyNumberFormat="0" applyAlignment="0" applyProtection="0"/>
    <xf numFmtId="0" fontId="53" fillId="0" borderId="0" applyNumberFormat="0" applyFill="0" applyBorder="0" applyAlignment="0" applyProtection="0"/>
    <xf numFmtId="0" fontId="1" fillId="29" borderId="32" applyNumberFormat="0" applyFont="0" applyAlignment="0" applyProtection="0"/>
    <xf numFmtId="0" fontId="54" fillId="0" borderId="0" applyNumberFormat="0" applyFill="0" applyBorder="0" applyAlignment="0" applyProtection="0"/>
    <xf numFmtId="0" fontId="108" fillId="0" borderId="102" applyNumberFormat="0" applyFill="0" applyAlignment="0" applyProtection="0"/>
    <xf numFmtId="0" fontId="55" fillId="30" borderId="0" applyNumberFormat="0" applyBorder="0" applyAlignment="0" applyProtection="0"/>
    <xf numFmtId="0" fontId="1" fillId="70" borderId="0" applyNumberFormat="0" applyBorder="0" applyAlignment="0" applyProtection="0"/>
    <xf numFmtId="0" fontId="1" fillId="31" borderId="0" applyNumberFormat="0" applyBorder="0" applyAlignment="0" applyProtection="0"/>
    <xf numFmtId="0" fontId="55" fillId="32" borderId="0" applyNumberFormat="0" applyBorder="0" applyAlignment="0" applyProtection="0"/>
    <xf numFmtId="0" fontId="55" fillId="33" borderId="0" applyNumberFormat="0" applyBorder="0" applyAlignment="0" applyProtection="0"/>
    <xf numFmtId="0" fontId="1" fillId="71" borderId="0" applyNumberFormat="0" applyBorder="0" applyAlignment="0" applyProtection="0"/>
    <xf numFmtId="0" fontId="1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1" fillId="72" borderId="0" applyNumberFormat="0" applyBorder="0" applyAlignment="0" applyProtection="0"/>
    <xf numFmtId="0" fontId="1" fillId="73" borderId="0" applyNumberFormat="0" applyBorder="0" applyAlignment="0" applyProtection="0"/>
    <xf numFmtId="0" fontId="55" fillId="74" borderId="0" applyNumberFormat="0" applyBorder="0" applyAlignment="0" applyProtection="0"/>
    <xf numFmtId="0" fontId="55" fillId="37" borderId="0" applyNumberFormat="0" applyBorder="0" applyAlignment="0" applyProtection="0"/>
    <xf numFmtId="0" fontId="1" fillId="75" borderId="0" applyNumberFormat="0" applyBorder="0" applyAlignment="0" applyProtection="0"/>
    <xf numFmtId="0" fontId="1" fillId="38" borderId="0" applyNumberFormat="0" applyBorder="0" applyAlignment="0" applyProtection="0"/>
    <xf numFmtId="0" fontId="55" fillId="76" borderId="0" applyNumberFormat="0" applyBorder="0" applyAlignment="0" applyProtection="0"/>
    <xf numFmtId="0" fontId="55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55" fillId="77" borderId="0" applyNumberFormat="0" applyBorder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69" fillId="0" borderId="107" applyNumberFormat="0" applyFill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77" fillId="60" borderId="103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18" fillId="11" borderId="103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2" fillId="24" borderId="104" applyNumberFormat="0" applyFont="0" applyAlignment="0" applyProtection="0"/>
    <xf numFmtId="0" fontId="77" fillId="60" borderId="103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69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63" fillId="62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3" fillId="62" borderId="103" applyNumberFormat="0" applyAlignment="0" applyProtection="0"/>
    <xf numFmtId="0" fontId="69" fillId="0" borderId="107" applyNumberFormat="0" applyFill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69" fillId="0" borderId="107" applyNumberFormat="0" applyFill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4" fillId="24" borderId="104" applyNumberFormat="0" applyFont="0" applyAlignment="0" applyProtection="0"/>
    <xf numFmtId="0" fontId="63" fillId="62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63" fillId="62" borderId="103" applyNumberFormat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92" fillId="62" borderId="105" applyNumberFormat="0" applyAlignment="0" applyProtection="0"/>
    <xf numFmtId="0" fontId="92" fillId="62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69" fillId="0" borderId="107" applyNumberFormat="0" applyFill="0" applyAlignment="0" applyProtection="0"/>
    <xf numFmtId="0" fontId="69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69" fillId="0" borderId="107" applyNumberFormat="0" applyFill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77" fillId="60" borderId="103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18" fillId="11" borderId="103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2" fillId="24" borderId="104" applyNumberFormat="0" applyFont="0" applyAlignment="0" applyProtection="0"/>
    <xf numFmtId="0" fontId="77" fillId="60" borderId="103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69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63" fillId="62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3" fillId="62" borderId="103" applyNumberFormat="0" applyAlignment="0" applyProtection="0"/>
    <xf numFmtId="0" fontId="69" fillId="0" borderId="107" applyNumberFormat="0" applyFill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69" fillId="0" borderId="107" applyNumberFormat="0" applyFill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4" fillId="24" borderId="104" applyNumberFormat="0" applyFont="0" applyAlignment="0" applyProtection="0"/>
    <xf numFmtId="0" fontId="63" fillId="62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63" fillId="62" borderId="103" applyNumberFormat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69" fillId="0" borderId="107" applyNumberFormat="0" applyFill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77" fillId="60" borderId="103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18" fillId="11" borderId="103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2" fillId="24" borderId="104" applyNumberFormat="0" applyFont="0" applyAlignment="0" applyProtection="0"/>
    <xf numFmtId="0" fontId="77" fillId="60" borderId="103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69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63" fillId="62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3" fillId="62" borderId="103" applyNumberFormat="0" applyAlignment="0" applyProtection="0"/>
    <xf numFmtId="0" fontId="69" fillId="0" borderId="107" applyNumberFormat="0" applyFill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69" fillId="0" borderId="107" applyNumberFormat="0" applyFill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4" fillId="24" borderId="104" applyNumberFormat="0" applyFont="0" applyAlignment="0" applyProtection="0"/>
    <xf numFmtId="0" fontId="63" fillId="62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63" fillId="62" borderId="103" applyNumberFormat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92" fillId="62" borderId="105" applyNumberFormat="0" applyAlignment="0" applyProtection="0"/>
    <xf numFmtId="0" fontId="92" fillId="62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69" fillId="0" borderId="107" applyNumberFormat="0" applyFill="0" applyAlignment="0" applyProtection="0"/>
    <xf numFmtId="0" fontId="69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92" fillId="62" borderId="105" applyNumberFormat="0" applyAlignment="0" applyProtection="0"/>
    <xf numFmtId="0" fontId="92" fillId="62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63" fillId="62" borderId="103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69" fillId="0" borderId="107" applyNumberFormat="0" applyFill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77" fillId="60" borderId="103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18" fillId="11" borderId="103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63" fillId="62" borderId="103" applyNumberFormat="0" applyAlignment="0" applyProtection="0"/>
    <xf numFmtId="0" fontId="2" fillId="24" borderId="104" applyNumberFormat="0" applyFont="0" applyAlignment="0" applyProtection="0"/>
    <xf numFmtId="0" fontId="77" fillId="60" borderId="103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69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63" fillId="62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3" fillId="62" borderId="103" applyNumberFormat="0" applyAlignment="0" applyProtection="0"/>
    <xf numFmtId="0" fontId="69" fillId="0" borderId="107" applyNumberFormat="0" applyFill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77" fillId="60" borderId="103" applyNumberFormat="0" applyAlignment="0" applyProtection="0"/>
    <xf numFmtId="0" fontId="77" fillId="60" borderId="103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69" fillId="0" borderId="107" applyNumberFormat="0" applyFill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11" fillId="21" borderId="103" applyNumberForma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4" fillId="24" borderId="104" applyNumberFormat="0" applyFont="0" applyAlignment="0" applyProtection="0"/>
    <xf numFmtId="0" fontId="63" fillId="62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63" fillId="62" borderId="103" applyNumberFormat="0" applyAlignment="0" applyProtection="0"/>
    <xf numFmtId="0" fontId="2" fillId="59" borderId="104" applyNumberFormat="0" applyFon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63" fillId="62" borderId="103" applyNumberFormat="0" applyAlignment="0" applyProtection="0"/>
    <xf numFmtId="0" fontId="77" fillId="60" borderId="103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69" fillId="0" borderId="107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18" fillId="11" borderId="103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63" fillId="62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69" fillId="0" borderId="107" applyNumberFormat="0" applyFill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77" fillId="60" borderId="103" applyNumberFormat="0" applyAlignment="0" applyProtection="0"/>
    <xf numFmtId="0" fontId="63" fillId="62" borderId="103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59" borderId="104" applyNumberFormat="0" applyFont="0" applyAlignment="0" applyProtection="0"/>
    <xf numFmtId="0" fontId="2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" fillId="59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92" fillId="62" borderId="105" applyNumberForma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92" fillId="62" borderId="105" applyNumberForma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24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" fillId="59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92" fillId="62" borderId="105" applyNumberFormat="0" applyAlignment="0" applyProtection="0"/>
    <xf numFmtId="0" fontId="92" fillId="62" borderId="105" applyNumberFormat="0" applyAlignment="0" applyProtection="0"/>
    <xf numFmtId="0" fontId="92" fillId="62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63" fillId="62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18" fillId="1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23" fillId="0" borderId="136" applyNumberFormat="0" applyFill="0" applyAlignment="0" applyProtection="0"/>
    <xf numFmtId="0" fontId="2" fillId="24" borderId="134" applyNumberFormat="0" applyFont="0" applyAlignment="0" applyProtection="0"/>
    <xf numFmtId="0" fontId="63" fillId="62" borderId="133" applyNumberFormat="0" applyAlignment="0" applyProtection="0"/>
    <xf numFmtId="0" fontId="11" fillId="2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77" fillId="60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8" fillId="11" borderId="133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63" fillId="62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25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63" fillId="62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1" fillId="21" borderId="133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77" fillId="60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18" fillId="11" borderId="125" applyNumberFormat="0" applyAlignment="0" applyProtection="0"/>
    <xf numFmtId="0" fontId="21" fillId="21" borderId="135" applyNumberFormat="0" applyAlignment="0" applyProtection="0"/>
    <xf numFmtId="0" fontId="2" fillId="24" borderId="134" applyNumberFormat="0" applyFont="0" applyAlignment="0" applyProtection="0"/>
    <xf numFmtId="0" fontId="18" fillId="11" borderId="133" applyNumberFormat="0" applyAlignment="0" applyProtection="0"/>
    <xf numFmtId="0" fontId="11" fillId="21" borderId="133" applyNumberFormat="0" applyAlignment="0" applyProtection="0"/>
    <xf numFmtId="0" fontId="23" fillId="0" borderId="136" applyNumberFormat="0" applyFill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4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24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1" fillId="21" borderId="135" applyNumberForma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" fillId="59" borderId="126" applyNumberFormat="0" applyFon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92" fillId="62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21" fillId="21" borderId="127" applyNumberFormat="0" applyAlignment="0" applyProtection="0"/>
    <xf numFmtId="0" fontId="18" fillId="11" borderId="133" applyNumberFormat="0" applyAlignment="0" applyProtection="0"/>
    <xf numFmtId="0" fontId="11" fillId="21" borderId="133" applyNumberFormat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69" fillId="0" borderId="129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3" fillId="0" borderId="128" applyNumberFormat="0" applyFill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4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24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" fillId="59" borderId="134" applyNumberFormat="0" applyFon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92" fillId="62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1" fillId="21" borderId="135" applyNumberFormat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69" fillId="0" borderId="137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  <xf numFmtId="0" fontId="23" fillId="0" borderId="136" applyNumberFormat="0" applyFill="0" applyAlignment="0" applyProtection="0"/>
  </cellStyleXfs>
  <cellXfs count="511">
    <xf numFmtId="0" fontId="0" fillId="0" borderId="0" xfId="0"/>
    <xf numFmtId="0" fontId="33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center" wrapText="1"/>
    </xf>
    <xf numFmtId="0" fontId="36" fillId="0" borderId="0" xfId="0" applyFont="1" applyBorder="1" applyAlignment="1">
      <alignment vertical="center" wrapText="1"/>
    </xf>
    <xf numFmtId="0" fontId="32" fillId="0" borderId="0" xfId="0" applyFont="1"/>
    <xf numFmtId="0" fontId="32" fillId="0" borderId="0" xfId="0" applyFont="1" applyAlignment="1">
      <alignment horizontal="left" vertical="top" wrapText="1"/>
    </xf>
    <xf numFmtId="0" fontId="34" fillId="0" borderId="0" xfId="0" applyFont="1"/>
    <xf numFmtId="171" fontId="34" fillId="0" borderId="0" xfId="0" applyNumberFormat="1" applyFont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8" fillId="0" borderId="23" xfId="0" applyFont="1" applyFill="1" applyBorder="1" applyAlignment="1">
      <alignment horizontal="center" vertical="center" wrapText="1"/>
    </xf>
    <xf numFmtId="1" fontId="42" fillId="0" borderId="26" xfId="0" applyNumberFormat="1" applyFont="1" applyFill="1" applyBorder="1" applyAlignment="1">
      <alignment horizontal="center" vertical="center"/>
    </xf>
    <xf numFmtId="0" fontId="38" fillId="0" borderId="21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 wrapText="1"/>
    </xf>
    <xf numFmtId="0" fontId="36" fillId="0" borderId="23" xfId="0" applyFont="1" applyFill="1" applyBorder="1" applyAlignment="1">
      <alignment horizontal="left" vertical="center" wrapText="1"/>
    </xf>
    <xf numFmtId="0" fontId="37" fillId="0" borderId="33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6" fillId="0" borderId="0" xfId="0" applyFont="1" applyBorder="1" applyAlignment="1">
      <alignment horizontal="left" vertical="top" wrapText="1"/>
    </xf>
    <xf numFmtId="0" fontId="33" fillId="0" borderId="0" xfId="0" applyFont="1" applyAlignment="1">
      <alignment vertical="center"/>
    </xf>
    <xf numFmtId="0" fontId="34" fillId="0" borderId="0" xfId="0" applyNumberFormat="1" applyFont="1" applyAlignment="1">
      <alignment horizontal="left" vertical="top" wrapText="1"/>
    </xf>
    <xf numFmtId="0" fontId="36" fillId="0" borderId="0" xfId="0" applyNumberFormat="1" applyFont="1"/>
    <xf numFmtId="0" fontId="33" fillId="0" borderId="0" xfId="0" applyNumberFormat="1" applyFont="1" applyAlignment="1">
      <alignment horizontal="center" vertical="center" wrapText="1"/>
    </xf>
    <xf numFmtId="0" fontId="36" fillId="0" borderId="0" xfId="0" applyNumberFormat="1" applyFont="1" applyAlignment="1">
      <alignment horizontal="left" vertical="top" wrapText="1"/>
    </xf>
    <xf numFmtId="0" fontId="36" fillId="0" borderId="0" xfId="0" applyNumberFormat="1" applyFont="1" applyBorder="1" applyAlignment="1">
      <alignment horizontal="left" vertical="top" wrapText="1"/>
    </xf>
    <xf numFmtId="0" fontId="33" fillId="0" borderId="23" xfId="0" applyNumberFormat="1" applyFont="1" applyBorder="1" applyAlignment="1">
      <alignment horizontal="left" vertical="top" wrapText="1"/>
    </xf>
    <xf numFmtId="0" fontId="33" fillId="0" borderId="23" xfId="0" applyNumberFormat="1" applyFont="1" applyBorder="1" applyAlignment="1">
      <alignment vertical="top" wrapText="1"/>
    </xf>
    <xf numFmtId="0" fontId="33" fillId="0" borderId="0" xfId="0" applyNumberFormat="1" applyFont="1" applyBorder="1" applyAlignment="1">
      <alignment vertical="top" wrapText="1"/>
    </xf>
    <xf numFmtId="0" fontId="37" fillId="0" borderId="23" xfId="0" applyNumberFormat="1" applyFont="1" applyBorder="1" applyAlignment="1">
      <alignment horizontal="left" vertical="top" wrapText="1"/>
    </xf>
    <xf numFmtId="0" fontId="37" fillId="0" borderId="23" xfId="0" applyNumberFormat="1" applyFont="1" applyBorder="1" applyAlignment="1">
      <alignment vertical="top" wrapText="1"/>
    </xf>
    <xf numFmtId="0" fontId="37" fillId="0" borderId="0" xfId="0" applyNumberFormat="1" applyFont="1" applyBorder="1" applyAlignment="1">
      <alignment vertical="top" wrapText="1"/>
    </xf>
    <xf numFmtId="0" fontId="36" fillId="0" borderId="23" xfId="0" applyNumberFormat="1" applyFont="1" applyBorder="1" applyAlignment="1">
      <alignment horizontal="left" vertical="top" wrapText="1"/>
    </xf>
    <xf numFmtId="0" fontId="36" fillId="25" borderId="23" xfId="0" applyNumberFormat="1" applyFont="1" applyFill="1" applyBorder="1" applyAlignment="1">
      <alignment horizontal="left" vertical="top" wrapText="1"/>
    </xf>
    <xf numFmtId="0" fontId="37" fillId="25" borderId="23" xfId="0" applyNumberFormat="1" applyFont="1" applyFill="1" applyBorder="1" applyAlignment="1">
      <alignment horizontal="left" vertical="top" wrapText="1"/>
    </xf>
    <xf numFmtId="0" fontId="33" fillId="0" borderId="0" xfId="0" applyNumberFormat="1" applyFont="1" applyAlignment="1">
      <alignment horizontal="left" vertical="top" wrapText="1"/>
    </xf>
    <xf numFmtId="0" fontId="33" fillId="0" borderId="0" xfId="0" applyNumberFormat="1" applyFont="1" applyBorder="1" applyAlignment="1">
      <alignment horizontal="left" vertical="top" wrapText="1"/>
    </xf>
    <xf numFmtId="0" fontId="33" fillId="0" borderId="0" xfId="0" applyNumberFormat="1" applyFont="1" applyBorder="1" applyAlignment="1">
      <alignment horizontal="center" vertical="top" wrapText="1"/>
    </xf>
    <xf numFmtId="0" fontId="36" fillId="0" borderId="0" xfId="0" applyNumberFormat="1" applyFont="1" applyBorder="1" applyAlignment="1">
      <alignment vertical="top" wrapText="1"/>
    </xf>
    <xf numFmtId="0" fontId="33" fillId="25" borderId="23" xfId="0" applyNumberFormat="1" applyFont="1" applyFill="1" applyBorder="1" applyAlignment="1">
      <alignment horizontal="left" vertical="top" wrapText="1"/>
    </xf>
    <xf numFmtId="0" fontId="44" fillId="25" borderId="23" xfId="0" applyNumberFormat="1" applyFont="1" applyFill="1" applyBorder="1" applyAlignment="1">
      <alignment horizontal="left" vertical="top" wrapText="1"/>
    </xf>
    <xf numFmtId="0" fontId="33" fillId="25" borderId="25" xfId="88" applyNumberFormat="1" applyFont="1" applyFill="1" applyBorder="1" applyAlignment="1">
      <alignment horizontal="center" vertical="top" wrapText="1"/>
    </xf>
    <xf numFmtId="0" fontId="41" fillId="0" borderId="0" xfId="0" applyNumberFormat="1" applyFont="1" applyAlignment="1">
      <alignment horizontal="left" vertical="top" wrapText="1"/>
    </xf>
    <xf numFmtId="0" fontId="37" fillId="0" borderId="33" xfId="0" applyNumberFormat="1" applyFont="1" applyBorder="1" applyAlignment="1">
      <alignment horizontal="left" vertical="top" wrapText="1"/>
    </xf>
    <xf numFmtId="0" fontId="35" fillId="0" borderId="0" xfId="0" applyNumberFormat="1" applyFont="1"/>
    <xf numFmtId="0" fontId="44" fillId="0" borderId="0" xfId="0" applyNumberFormat="1" applyFont="1" applyBorder="1" applyAlignment="1">
      <alignment horizontal="right" vertical="top" wrapText="1"/>
    </xf>
    <xf numFmtId="0" fontId="44" fillId="25" borderId="1" xfId="0" applyNumberFormat="1" applyFont="1" applyFill="1" applyBorder="1" applyAlignment="1">
      <alignment horizontal="left" vertical="top" wrapText="1"/>
    </xf>
    <xf numFmtId="0" fontId="33" fillId="25" borderId="1" xfId="88" applyNumberFormat="1" applyFont="1" applyFill="1" applyBorder="1" applyAlignment="1">
      <alignment horizontal="center" vertical="top" wrapText="1"/>
    </xf>
    <xf numFmtId="0" fontId="37" fillId="0" borderId="1" xfId="0" applyNumberFormat="1" applyFont="1" applyBorder="1" applyAlignment="1">
      <alignment horizontal="left" vertical="center" wrapText="1"/>
    </xf>
    <xf numFmtId="0" fontId="37" fillId="0" borderId="1" xfId="0" applyNumberFormat="1" applyFont="1" applyBorder="1" applyAlignment="1">
      <alignment vertical="center" wrapText="1"/>
    </xf>
    <xf numFmtId="0" fontId="34" fillId="0" borderId="1" xfId="0" applyNumberFormat="1" applyFont="1" applyBorder="1" applyAlignment="1">
      <alignment horizontal="left" vertical="top" wrapText="1"/>
    </xf>
    <xf numFmtId="0" fontId="37" fillId="0" borderId="1" xfId="0" applyNumberFormat="1" applyFont="1" applyBorder="1" applyAlignment="1">
      <alignment horizontal="left" vertical="top" wrapText="1"/>
    </xf>
    <xf numFmtId="172" fontId="37" fillId="0" borderId="1" xfId="15" applyNumberFormat="1" applyFont="1" applyFill="1" applyBorder="1" applyAlignment="1">
      <alignment horizontal="center" vertical="center"/>
    </xf>
    <xf numFmtId="172" fontId="37" fillId="0" borderId="1" xfId="954" applyNumberFormat="1" applyFont="1" applyFill="1" applyBorder="1" applyAlignment="1">
      <alignment horizontal="center" vertical="center" wrapText="1"/>
    </xf>
    <xf numFmtId="172" fontId="37" fillId="0" borderId="1" xfId="62" applyNumberFormat="1" applyFont="1" applyFill="1" applyBorder="1" applyAlignment="1">
      <alignment horizontal="center" vertical="center"/>
    </xf>
    <xf numFmtId="172" fontId="37" fillId="0" borderId="1" xfId="71" applyNumberFormat="1" applyFont="1" applyFill="1" applyBorder="1" applyAlignment="1">
      <alignment horizontal="center" vertical="center"/>
    </xf>
    <xf numFmtId="172" fontId="37" fillId="0" borderId="1" xfId="15" applyNumberFormat="1" applyFont="1" applyFill="1" applyBorder="1" applyAlignment="1">
      <alignment horizontal="center" vertical="center" wrapText="1"/>
    </xf>
    <xf numFmtId="172" fontId="37" fillId="0" borderId="1" xfId="71" applyNumberFormat="1" applyFont="1" applyFill="1" applyBorder="1" applyAlignment="1">
      <alignment horizontal="center" vertical="center" wrapText="1"/>
    </xf>
    <xf numFmtId="172" fontId="37" fillId="0" borderId="46" xfId="15" applyNumberFormat="1" applyFont="1" applyFill="1" applyBorder="1" applyAlignment="1">
      <alignment horizontal="center" vertical="center"/>
    </xf>
    <xf numFmtId="172" fontId="40" fillId="0" borderId="1" xfId="71" applyNumberFormat="1" applyFont="1" applyFill="1" applyBorder="1" applyAlignment="1">
      <alignment horizontal="center" vertical="top" wrapText="1"/>
    </xf>
    <xf numFmtId="172" fontId="37" fillId="0" borderId="1" xfId="0" applyNumberFormat="1" applyFont="1" applyBorder="1" applyAlignment="1">
      <alignment horizontal="right" vertical="top" wrapText="1"/>
    </xf>
    <xf numFmtId="0" fontId="33" fillId="25" borderId="1" xfId="0" applyNumberFormat="1" applyFont="1" applyFill="1" applyBorder="1" applyAlignment="1">
      <alignment horizontal="left" vertical="top" wrapText="1"/>
    </xf>
    <xf numFmtId="0" fontId="33" fillId="25" borderId="1" xfId="0" applyNumberFormat="1" applyFont="1" applyFill="1" applyBorder="1" applyAlignment="1">
      <alignment horizontal="center" vertical="top" wrapText="1"/>
    </xf>
    <xf numFmtId="0" fontId="36" fillId="0" borderId="1" xfId="0" applyNumberFormat="1" applyFont="1" applyBorder="1" applyAlignment="1">
      <alignment horizontal="left" vertical="top" wrapText="1"/>
    </xf>
    <xf numFmtId="0" fontId="36" fillId="0" borderId="1" xfId="0" applyNumberFormat="1" applyFont="1" applyBorder="1" applyAlignment="1">
      <alignment vertical="top" wrapText="1"/>
    </xf>
    <xf numFmtId="0" fontId="36" fillId="0" borderId="23" xfId="0" applyNumberFormat="1" applyFont="1" applyBorder="1" applyAlignment="1">
      <alignment vertical="top" wrapText="1"/>
    </xf>
    <xf numFmtId="1" fontId="42" fillId="0" borderId="48" xfId="0" applyNumberFormat="1" applyFont="1" applyFill="1" applyBorder="1" applyAlignment="1">
      <alignment horizontal="center" vertical="center"/>
    </xf>
    <xf numFmtId="1" fontId="42" fillId="0" borderId="0" xfId="0" applyNumberFormat="1" applyFont="1" applyFill="1" applyBorder="1" applyAlignment="1">
      <alignment horizontal="center" vertical="center"/>
    </xf>
    <xf numFmtId="1" fontId="42" fillId="0" borderId="49" xfId="0" applyNumberFormat="1" applyFont="1" applyFill="1" applyBorder="1" applyAlignment="1">
      <alignment horizontal="center" vertical="center"/>
    </xf>
    <xf numFmtId="0" fontId="34" fillId="0" borderId="0" xfId="0" applyFont="1" applyFill="1"/>
    <xf numFmtId="0" fontId="38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8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0" fontId="37" fillId="0" borderId="26" xfId="0" applyFont="1" applyFill="1" applyBorder="1" applyAlignment="1">
      <alignment horizontal="left" vertical="center" wrapText="1"/>
    </xf>
    <xf numFmtId="0" fontId="36" fillId="0" borderId="23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/>
    </xf>
    <xf numFmtId="0" fontId="33" fillId="0" borderId="0" xfId="0" applyNumberFormat="1" applyFont="1" applyBorder="1" applyAlignment="1">
      <alignment horizontal="left" vertical="center" wrapText="1"/>
    </xf>
    <xf numFmtId="0" fontId="38" fillId="0" borderId="52" xfId="0" applyFont="1" applyBorder="1" applyAlignment="1">
      <alignment vertical="top" wrapText="1"/>
    </xf>
    <xf numFmtId="0" fontId="34" fillId="0" borderId="53" xfId="0" applyNumberFormat="1" applyFont="1" applyBorder="1" applyAlignment="1">
      <alignment horizontal="center" vertical="top" wrapText="1"/>
    </xf>
    <xf numFmtId="0" fontId="33" fillId="0" borderId="55" xfId="0" applyNumberFormat="1" applyFont="1" applyFill="1" applyBorder="1" applyAlignment="1">
      <alignment horizontal="center" vertical="top" wrapText="1"/>
    </xf>
    <xf numFmtId="0" fontId="33" fillId="0" borderId="56" xfId="0" applyNumberFormat="1" applyFont="1" applyFill="1" applyBorder="1" applyAlignment="1">
      <alignment horizontal="center" vertical="top" wrapText="1"/>
    </xf>
    <xf numFmtId="0" fontId="34" fillId="0" borderId="58" xfId="0" applyNumberFormat="1" applyFont="1" applyBorder="1" applyAlignment="1">
      <alignment horizontal="center" vertical="top" wrapText="1"/>
    </xf>
    <xf numFmtId="1" fontId="42" fillId="0" borderId="26" xfId="0" applyNumberFormat="1" applyFont="1" applyFill="1" applyBorder="1" applyAlignment="1">
      <alignment horizontal="center" vertical="center"/>
    </xf>
    <xf numFmtId="168" fontId="3" fillId="0" borderId="0" xfId="0" applyNumberFormat="1" applyFont="1" applyFill="1" applyAlignment="1">
      <alignment horizontal="right" vertical="center" wrapText="1"/>
    </xf>
    <xf numFmtId="168" fontId="3" fillId="0" borderId="0" xfId="0" applyNumberFormat="1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4" fillId="0" borderId="0" xfId="0" applyNumberFormat="1" applyFont="1" applyBorder="1" applyAlignment="1">
      <alignment horizontal="left" vertical="center" wrapText="1"/>
    </xf>
    <xf numFmtId="171" fontId="37" fillId="0" borderId="0" xfId="0" applyNumberFormat="1" applyFont="1" applyBorder="1" applyAlignment="1">
      <alignment horizontal="right" vertical="center" wrapText="1"/>
    </xf>
    <xf numFmtId="0" fontId="36" fillId="0" borderId="0" xfId="0" applyNumberFormat="1" applyFont="1" applyAlignment="1">
      <alignment horizontal="left" vertical="center" wrapText="1"/>
    </xf>
    <xf numFmtId="0" fontId="34" fillId="0" borderId="51" xfId="0" applyNumberFormat="1" applyFont="1" applyBorder="1" applyAlignment="1">
      <alignment vertical="top" wrapText="1"/>
    </xf>
    <xf numFmtId="0" fontId="34" fillId="0" borderId="57" xfId="0" applyNumberFormat="1" applyFont="1" applyBorder="1" applyAlignment="1">
      <alignment vertical="top" wrapText="1"/>
    </xf>
    <xf numFmtId="0" fontId="33" fillId="0" borderId="64" xfId="0" applyFont="1" applyBorder="1" applyAlignment="1">
      <alignment horizontal="left" vertical="top" wrapText="1"/>
    </xf>
    <xf numFmtId="168" fontId="34" fillId="0" borderId="0" xfId="0" applyNumberFormat="1" applyFont="1" applyAlignment="1">
      <alignment horizontal="left" vertical="top" wrapText="1"/>
    </xf>
    <xf numFmtId="0" fontId="37" fillId="0" borderId="72" xfId="0" applyFont="1" applyBorder="1" applyAlignment="1">
      <alignment horizontal="left" vertical="top" wrapText="1"/>
    </xf>
    <xf numFmtId="0" fontId="36" fillId="0" borderId="72" xfId="0" applyFont="1" applyBorder="1" applyAlignment="1">
      <alignment horizontal="left" vertical="top" wrapText="1"/>
    </xf>
    <xf numFmtId="0" fontId="36" fillId="0" borderId="74" xfId="0" applyFont="1" applyBorder="1" applyAlignment="1">
      <alignment horizontal="left" vertical="top" wrapText="1"/>
    </xf>
    <xf numFmtId="168" fontId="36" fillId="0" borderId="0" xfId="1" applyNumberFormat="1" applyFont="1" applyFill="1" applyAlignment="1">
      <alignment horizontal="center" vertical="center"/>
    </xf>
    <xf numFmtId="168" fontId="33" fillId="46" borderId="46" xfId="0" applyNumberFormat="1" applyFont="1" applyFill="1" applyBorder="1" applyAlignment="1">
      <alignment horizontal="center" vertical="center"/>
    </xf>
    <xf numFmtId="168" fontId="33" fillId="0" borderId="1" xfId="0" applyNumberFormat="1" applyFont="1" applyFill="1" applyBorder="1" applyAlignment="1">
      <alignment horizontal="center" vertical="center"/>
    </xf>
    <xf numFmtId="168" fontId="36" fillId="0" borderId="1" xfId="0" applyNumberFormat="1" applyFont="1" applyFill="1" applyBorder="1" applyAlignment="1">
      <alignment horizontal="center" vertical="center"/>
    </xf>
    <xf numFmtId="168" fontId="42" fillId="0" borderId="47" xfId="0" applyNumberFormat="1" applyFont="1" applyFill="1" applyBorder="1" applyAlignment="1">
      <alignment horizontal="center" vertical="center"/>
    </xf>
    <xf numFmtId="168" fontId="33" fillId="46" borderId="23" xfId="0" applyNumberFormat="1" applyFont="1" applyFill="1" applyBorder="1" applyAlignment="1">
      <alignment horizontal="center" vertical="center" wrapText="1"/>
    </xf>
    <xf numFmtId="168" fontId="36" fillId="0" borderId="23" xfId="0" applyNumberFormat="1" applyFont="1" applyFill="1" applyBorder="1" applyAlignment="1">
      <alignment horizontal="center" vertical="center" wrapText="1"/>
    </xf>
    <xf numFmtId="168" fontId="33" fillId="0" borderId="1" xfId="0" applyNumberFormat="1" applyFont="1" applyFill="1" applyBorder="1" applyAlignment="1">
      <alignment horizontal="center" vertical="center" wrapText="1"/>
    </xf>
    <xf numFmtId="168" fontId="36" fillId="0" borderId="1" xfId="0" applyNumberFormat="1" applyFont="1" applyFill="1" applyBorder="1" applyAlignment="1">
      <alignment horizontal="center" vertical="center" wrapText="1"/>
    </xf>
    <xf numFmtId="168" fontId="32" fillId="0" borderId="0" xfId="0" applyNumberFormat="1" applyFont="1"/>
    <xf numFmtId="168" fontId="33" fillId="0" borderId="64" xfId="72" applyNumberFormat="1" applyFont="1" applyBorder="1" applyAlignment="1">
      <alignment horizontal="right" vertical="top"/>
    </xf>
    <xf numFmtId="168" fontId="33" fillId="0" borderId="65" xfId="72" applyNumberFormat="1" applyFont="1" applyBorder="1" applyAlignment="1">
      <alignment horizontal="right" vertical="top"/>
    </xf>
    <xf numFmtId="168" fontId="36" fillId="0" borderId="60" xfId="72" applyNumberFormat="1" applyFont="1" applyBorder="1" applyAlignment="1">
      <alignment horizontal="right" vertical="top"/>
    </xf>
    <xf numFmtId="0" fontId="34" fillId="0" borderId="68" xfId="0" applyFont="1" applyBorder="1" applyAlignment="1">
      <alignment horizontal="left" vertical="top" wrapText="1"/>
    </xf>
    <xf numFmtId="168" fontId="34" fillId="0" borderId="68" xfId="0" applyNumberFormat="1" applyFont="1" applyBorder="1" applyAlignment="1">
      <alignment horizontal="center" vertical="top" wrapText="1"/>
    </xf>
    <xf numFmtId="168" fontId="34" fillId="0" borderId="69" xfId="0" applyNumberFormat="1" applyFont="1" applyBorder="1" applyAlignment="1">
      <alignment horizontal="center" vertical="top" wrapText="1"/>
    </xf>
    <xf numFmtId="0" fontId="34" fillId="25" borderId="68" xfId="0" applyNumberFormat="1" applyFont="1" applyFill="1" applyBorder="1" applyAlignment="1">
      <alignment horizontal="center" vertical="top" wrapText="1"/>
    </xf>
    <xf numFmtId="0" fontId="38" fillId="0" borderId="68" xfId="0" applyFont="1" applyBorder="1" applyAlignment="1">
      <alignment vertical="top" wrapText="1"/>
    </xf>
    <xf numFmtId="0" fontId="38" fillId="0" borderId="79" xfId="0" applyFont="1" applyBorder="1" applyAlignment="1">
      <alignment horizontal="center" vertical="top" wrapText="1"/>
    </xf>
    <xf numFmtId="0" fontId="38" fillId="0" borderId="80" xfId="0" applyFont="1" applyBorder="1" applyAlignment="1">
      <alignment vertical="top" wrapText="1"/>
    </xf>
    <xf numFmtId="0" fontId="34" fillId="0" borderId="76" xfId="0" applyFont="1" applyBorder="1" applyAlignment="1">
      <alignment vertical="top" wrapText="1"/>
    </xf>
    <xf numFmtId="0" fontId="38" fillId="0" borderId="81" xfId="0" applyFont="1" applyBorder="1" applyAlignment="1">
      <alignment vertical="top" wrapText="1"/>
    </xf>
    <xf numFmtId="168" fontId="36" fillId="0" borderId="0" xfId="0" applyNumberFormat="1" applyFont="1" applyFill="1" applyBorder="1" applyAlignment="1">
      <alignment horizontal="center" vertical="center"/>
    </xf>
    <xf numFmtId="168" fontId="33" fillId="0" borderId="0" xfId="0" applyNumberFormat="1" applyFont="1" applyFill="1" applyBorder="1" applyAlignment="1">
      <alignment horizontal="center" vertical="center" wrapText="1"/>
    </xf>
    <xf numFmtId="168" fontId="36" fillId="0" borderId="0" xfId="0" applyNumberFormat="1" applyFont="1" applyFill="1" applyBorder="1" applyAlignment="1">
      <alignment horizontal="center" vertical="center" wrapText="1"/>
    </xf>
    <xf numFmtId="168" fontId="36" fillId="0" borderId="68" xfId="0" applyNumberFormat="1" applyFont="1" applyFill="1" applyBorder="1" applyAlignment="1">
      <alignment horizontal="center" vertical="center" wrapText="1"/>
    </xf>
    <xf numFmtId="0" fontId="36" fillId="0" borderId="47" xfId="0" applyFont="1" applyFill="1" applyBorder="1" applyAlignment="1">
      <alignment horizontal="center" vertical="center" wrapText="1"/>
    </xf>
    <xf numFmtId="168" fontId="36" fillId="0" borderId="47" xfId="0" applyNumberFormat="1" applyFont="1" applyFill="1" applyBorder="1" applyAlignment="1">
      <alignment horizontal="center" vertical="center" wrapText="1"/>
    </xf>
    <xf numFmtId="0" fontId="36" fillId="0" borderId="68" xfId="0" applyFont="1" applyFill="1" applyBorder="1" applyAlignment="1">
      <alignment horizontal="center" vertical="center" wrapText="1"/>
    </xf>
    <xf numFmtId="0" fontId="36" fillId="0" borderId="68" xfId="0" applyFont="1" applyFill="1" applyBorder="1" applyAlignment="1">
      <alignment vertical="center" wrapText="1"/>
    </xf>
    <xf numFmtId="0" fontId="36" fillId="0" borderId="68" xfId="0" applyFont="1" applyFill="1" applyBorder="1" applyAlignment="1">
      <alignment horizontal="left" vertical="center" wrapText="1"/>
    </xf>
    <xf numFmtId="0" fontId="36" fillId="0" borderId="59" xfId="0" applyFont="1" applyFill="1" applyBorder="1" applyAlignment="1">
      <alignment horizontal="center" vertical="center" wrapText="1"/>
    </xf>
    <xf numFmtId="168" fontId="33" fillId="0" borderId="59" xfId="0" applyNumberFormat="1" applyFont="1" applyFill="1" applyBorder="1" applyAlignment="1">
      <alignment horizontal="center" vertical="center" wrapText="1"/>
    </xf>
    <xf numFmtId="0" fontId="33" fillId="0" borderId="72" xfId="0" applyFont="1" applyBorder="1" applyAlignment="1">
      <alignment horizontal="left" vertical="top" wrapText="1"/>
    </xf>
    <xf numFmtId="168" fontId="33" fillId="0" borderId="72" xfId="72" applyNumberFormat="1" applyFont="1" applyBorder="1" applyAlignment="1">
      <alignment horizontal="right" vertical="top"/>
    </xf>
    <xf numFmtId="168" fontId="33" fillId="0" borderId="73" xfId="72" applyNumberFormat="1" applyFont="1" applyBorder="1" applyAlignment="1">
      <alignment horizontal="right" vertical="top"/>
    </xf>
    <xf numFmtId="0" fontId="36" fillId="0" borderId="71" xfId="0" applyFont="1" applyBorder="1" applyAlignment="1">
      <alignment vertical="top" wrapText="1"/>
    </xf>
    <xf numFmtId="0" fontId="36" fillId="0" borderId="71" xfId="0" applyFont="1" applyBorder="1" applyAlignment="1">
      <alignment vertical="center" wrapText="1"/>
    </xf>
    <xf numFmtId="0" fontId="32" fillId="0" borderId="72" xfId="0" applyFont="1" applyBorder="1" applyAlignment="1">
      <alignment horizontal="left" vertical="top" wrapText="1"/>
    </xf>
    <xf numFmtId="168" fontId="36" fillId="0" borderId="72" xfId="72" applyNumberFormat="1" applyFont="1" applyBorder="1" applyAlignment="1">
      <alignment horizontal="right" vertical="top"/>
    </xf>
    <xf numFmtId="168" fontId="36" fillId="0" borderId="73" xfId="72" applyNumberFormat="1" applyFont="1" applyBorder="1" applyAlignment="1">
      <alignment horizontal="right" vertical="top"/>
    </xf>
    <xf numFmtId="0" fontId="39" fillId="0" borderId="72" xfId="0" applyFont="1" applyBorder="1" applyAlignment="1">
      <alignment horizontal="left" vertical="top" wrapText="1"/>
    </xf>
    <xf numFmtId="168" fontId="37" fillId="0" borderId="72" xfId="73" applyNumberFormat="1" applyFont="1" applyBorder="1" applyAlignment="1">
      <alignment horizontal="right" vertical="top"/>
    </xf>
    <xf numFmtId="168" fontId="37" fillId="0" borderId="73" xfId="73" applyNumberFormat="1" applyFont="1" applyBorder="1" applyAlignment="1">
      <alignment horizontal="right" vertical="top"/>
    </xf>
    <xf numFmtId="0" fontId="32" fillId="0" borderId="74" xfId="0" applyFont="1" applyBorder="1" applyAlignment="1">
      <alignment horizontal="left" vertical="top" wrapText="1"/>
    </xf>
    <xf numFmtId="168" fontId="36" fillId="0" borderId="74" xfId="72" applyNumberFormat="1" applyFont="1" applyBorder="1" applyAlignment="1">
      <alignment horizontal="right" vertical="top"/>
    </xf>
    <xf numFmtId="0" fontId="37" fillId="0" borderId="1" xfId="15" applyFont="1" applyFill="1" applyBorder="1" applyAlignment="1">
      <alignment horizontal="right" vertical="center"/>
    </xf>
    <xf numFmtId="0" fontId="37" fillId="0" borderId="1" xfId="0" applyNumberFormat="1" applyFont="1" applyFill="1" applyBorder="1" applyAlignment="1">
      <alignment horizontal="right" vertical="top" wrapText="1"/>
    </xf>
    <xf numFmtId="168" fontId="36" fillId="0" borderId="73" xfId="0" applyNumberFormat="1" applyFont="1" applyBorder="1" applyAlignment="1">
      <alignment horizontal="right" vertical="top" wrapText="1"/>
    </xf>
    <xf numFmtId="168" fontId="36" fillId="0" borderId="60" xfId="72" applyNumberFormat="1" applyFont="1" applyBorder="1" applyAlignment="1">
      <alignment horizontal="right" vertical="center"/>
    </xf>
    <xf numFmtId="168" fontId="34" fillId="0" borderId="0" xfId="0" applyNumberFormat="1" applyFont="1" applyAlignment="1">
      <alignment horizontal="right" vertical="top" wrapText="1"/>
    </xf>
    <xf numFmtId="0" fontId="33" fillId="0" borderId="56" xfId="0" applyNumberFormat="1" applyFont="1" applyFill="1" applyBorder="1" applyAlignment="1">
      <alignment horizontal="left" vertical="top" wrapText="1"/>
    </xf>
    <xf numFmtId="0" fontId="34" fillId="25" borderId="68" xfId="0" applyFont="1" applyFill="1" applyBorder="1" applyAlignment="1">
      <alignment horizontal="left" vertical="top" wrapText="1"/>
    </xf>
    <xf numFmtId="0" fontId="33" fillId="25" borderId="68" xfId="0" applyFont="1" applyFill="1" applyBorder="1" applyAlignment="1">
      <alignment horizontal="left" vertical="top" wrapText="1"/>
    </xf>
    <xf numFmtId="0" fontId="28" fillId="0" borderId="0" xfId="0" applyNumberFormat="1" applyFont="1" applyAlignment="1">
      <alignment horizontal="right" vertical="center" wrapText="1"/>
    </xf>
    <xf numFmtId="0" fontId="32" fillId="0" borderId="0" xfId="0" applyNumberFormat="1" applyFont="1" applyAlignment="1">
      <alignment horizontal="left" vertical="top" wrapText="1"/>
    </xf>
    <xf numFmtId="4" fontId="0" fillId="0" borderId="0" xfId="0" applyNumberFormat="1"/>
    <xf numFmtId="0" fontId="34" fillId="0" borderId="86" xfId="0" applyFont="1" applyBorder="1" applyAlignment="1">
      <alignment vertical="top" wrapText="1"/>
    </xf>
    <xf numFmtId="0" fontId="101" fillId="0" borderId="86" xfId="0" applyFont="1" applyBorder="1" applyAlignment="1">
      <alignment horizontal="left" vertical="top" wrapText="1"/>
    </xf>
    <xf numFmtId="0" fontId="34" fillId="0" borderId="87" xfId="0" applyNumberFormat="1" applyFont="1" applyBorder="1" applyAlignment="1">
      <alignment horizontal="center" vertical="top" wrapText="1"/>
    </xf>
    <xf numFmtId="0" fontId="33" fillId="0" borderId="0" xfId="0" applyNumberFormat="1" applyFont="1" applyAlignment="1">
      <alignment horizontal="left" vertical="top" wrapText="1"/>
    </xf>
    <xf numFmtId="0" fontId="36" fillId="0" borderId="0" xfId="0" applyNumberFormat="1" applyFont="1" applyBorder="1" applyAlignment="1">
      <alignment horizontal="left" vertical="top" wrapText="1"/>
    </xf>
    <xf numFmtId="171" fontId="37" fillId="47" borderId="1" xfId="15" applyNumberFormat="1" applyFont="1" applyFill="1" applyBorder="1" applyAlignment="1">
      <alignment horizontal="center" vertical="center"/>
    </xf>
    <xf numFmtId="171" fontId="37" fillId="47" borderId="1" xfId="15" applyNumberFormat="1" applyFont="1" applyFill="1" applyBorder="1" applyAlignment="1">
      <alignment horizontal="center" vertical="center" wrapText="1"/>
    </xf>
    <xf numFmtId="166" fontId="34" fillId="0" borderId="0" xfId="0" applyNumberFormat="1" applyFont="1" applyAlignment="1">
      <alignment horizontal="left" vertical="top" wrapText="1"/>
    </xf>
    <xf numFmtId="0" fontId="34" fillId="0" borderId="70" xfId="0" applyFont="1" applyBorder="1" applyAlignment="1">
      <alignment horizontal="left" vertical="top" wrapText="1"/>
    </xf>
    <xf numFmtId="0" fontId="34" fillId="0" borderId="85" xfId="0" applyFont="1" applyBorder="1" applyAlignment="1">
      <alignment horizontal="left" vertical="top" wrapText="1"/>
    </xf>
    <xf numFmtId="0" fontId="38" fillId="0" borderId="85" xfId="0" applyFont="1" applyBorder="1" applyAlignment="1">
      <alignment horizontal="left" vertical="top" wrapText="1"/>
    </xf>
    <xf numFmtId="176" fontId="44" fillId="0" borderId="1" xfId="0" applyNumberFormat="1" applyFont="1" applyFill="1" applyBorder="1" applyAlignment="1">
      <alignment horizontal="center" vertical="center" wrapText="1"/>
    </xf>
    <xf numFmtId="0" fontId="44" fillId="0" borderId="0" xfId="0" applyNumberFormat="1" applyFont="1" applyFill="1" applyAlignment="1">
      <alignment horizontal="left" vertical="top" wrapText="1"/>
    </xf>
    <xf numFmtId="0" fontId="34" fillId="0" borderId="0" xfId="0" applyNumberFormat="1" applyFont="1" applyFill="1" applyAlignment="1">
      <alignment horizontal="left" vertical="top" wrapText="1"/>
    </xf>
    <xf numFmtId="176" fontId="38" fillId="0" borderId="23" xfId="0" applyNumberFormat="1" applyFont="1" applyFill="1" applyBorder="1" applyAlignment="1">
      <alignment horizontal="right" vertical="center" wrapText="1"/>
    </xf>
    <xf numFmtId="176" fontId="44" fillId="0" borderId="1" xfId="0" applyNumberFormat="1" applyFont="1" applyFill="1" applyBorder="1" applyAlignment="1">
      <alignment horizontal="right" vertical="center" wrapText="1"/>
    </xf>
    <xf numFmtId="172" fontId="37" fillId="0" borderId="1" xfId="0" applyNumberFormat="1" applyFont="1" applyFill="1" applyBorder="1" applyAlignment="1">
      <alignment horizontal="center" vertical="top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4" fillId="0" borderId="68" xfId="0" applyFont="1" applyBorder="1" applyAlignment="1">
      <alignment horizontal="center" vertical="top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 vertical="top" wrapText="1"/>
    </xf>
    <xf numFmtId="0" fontId="33" fillId="0" borderId="0" xfId="0" applyFont="1" applyBorder="1" applyAlignment="1">
      <alignment horizontal="left" vertical="top" wrapText="1"/>
    </xf>
    <xf numFmtId="0" fontId="33" fillId="0" borderId="0" xfId="0" applyNumberFormat="1" applyFont="1" applyBorder="1" applyAlignment="1">
      <alignment horizontal="left" vertical="top" wrapText="1"/>
    </xf>
    <xf numFmtId="0" fontId="36" fillId="0" borderId="0" xfId="0" applyNumberFormat="1" applyFont="1" applyAlignment="1">
      <alignment horizontal="left" vertical="top" wrapText="1"/>
    </xf>
    <xf numFmtId="0" fontId="103" fillId="0" borderId="0" xfId="0" applyFont="1" applyAlignment="1">
      <alignment vertical="center" wrapText="1"/>
    </xf>
    <xf numFmtId="0" fontId="40" fillId="0" borderId="91" xfId="0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34" fillId="0" borderId="91" xfId="0" applyFont="1" applyBorder="1" applyAlignment="1">
      <alignment vertical="center" wrapText="1"/>
    </xf>
    <xf numFmtId="0" fontId="33" fillId="0" borderId="11" xfId="0" applyFont="1" applyBorder="1" applyAlignment="1">
      <alignment horizontal="left" vertical="top" wrapText="1"/>
    </xf>
    <xf numFmtId="0" fontId="33" fillId="0" borderId="90" xfId="0" applyFont="1" applyBorder="1" applyAlignment="1">
      <alignment horizontal="left" vertical="top" wrapText="1"/>
    </xf>
    <xf numFmtId="0" fontId="36" fillId="0" borderId="90" xfId="0" applyFont="1" applyBorder="1" applyAlignment="1">
      <alignment horizontal="left" vertical="top" wrapText="1"/>
    </xf>
    <xf numFmtId="0" fontId="34" fillId="0" borderId="90" xfId="0" applyFont="1" applyBorder="1" applyAlignment="1">
      <alignment horizontal="left" vertical="top" wrapText="1"/>
    </xf>
    <xf numFmtId="0" fontId="37" fillId="0" borderId="90" xfId="0" applyFont="1" applyBorder="1" applyAlignment="1">
      <alignment horizontal="left" vertical="top" wrapText="1"/>
    </xf>
    <xf numFmtId="0" fontId="34" fillId="0" borderId="74" xfId="0" applyFont="1" applyBorder="1" applyAlignment="1">
      <alignment horizontal="left" vertical="top" wrapText="1"/>
    </xf>
    <xf numFmtId="0" fontId="33" fillId="0" borderId="90" xfId="0" applyFont="1" applyBorder="1" applyAlignment="1">
      <alignment vertical="top" wrapText="1"/>
    </xf>
    <xf numFmtId="0" fontId="33" fillId="0" borderId="0" xfId="0" applyFont="1" applyBorder="1" applyAlignment="1">
      <alignment vertical="top" wrapText="1"/>
    </xf>
    <xf numFmtId="0" fontId="37" fillId="0" borderId="90" xfId="0" applyFont="1" applyBorder="1" applyAlignment="1">
      <alignment vertical="top" wrapText="1"/>
    </xf>
    <xf numFmtId="0" fontId="37" fillId="0" borderId="0" xfId="0" applyFont="1" applyBorder="1" applyAlignment="1">
      <alignment vertical="top" wrapText="1"/>
    </xf>
    <xf numFmtId="0" fontId="37" fillId="0" borderId="0" xfId="0" applyFont="1" applyBorder="1" applyAlignment="1">
      <alignment horizontal="right" vertical="top" wrapText="1"/>
    </xf>
    <xf numFmtId="0" fontId="36" fillId="0" borderId="90" xfId="88" applyFont="1" applyBorder="1" applyAlignment="1">
      <alignment horizontal="center" vertical="top" wrapText="1"/>
    </xf>
    <xf numFmtId="0" fontId="36" fillId="0" borderId="90" xfId="0" applyFont="1" applyBorder="1" applyAlignment="1">
      <alignment horizontal="center" vertical="top" wrapText="1"/>
    </xf>
    <xf numFmtId="168" fontId="33" fillId="0" borderId="90" xfId="0" applyNumberFormat="1" applyFont="1" applyBorder="1" applyAlignment="1">
      <alignment horizontal="right" vertical="top" wrapText="1"/>
    </xf>
    <xf numFmtId="168" fontId="33" fillId="0" borderId="0" xfId="0" applyNumberFormat="1" applyFont="1" applyBorder="1" applyAlignment="1">
      <alignment horizontal="right" vertical="top" wrapText="1"/>
    </xf>
    <xf numFmtId="171" fontId="44" fillId="0" borderId="0" xfId="0" applyNumberFormat="1" applyFont="1" applyBorder="1" applyAlignment="1">
      <alignment horizontal="right" vertical="top" wrapText="1"/>
    </xf>
    <xf numFmtId="0" fontId="41" fillId="0" borderId="0" xfId="0" applyFont="1" applyAlignment="1">
      <alignment horizontal="left" vertical="top" wrapText="1"/>
    </xf>
    <xf numFmtId="168" fontId="36" fillId="0" borderId="72" xfId="0" applyNumberFormat="1" applyFont="1" applyBorder="1" applyAlignment="1">
      <alignment horizontal="right" vertical="top" wrapText="1"/>
    </xf>
    <xf numFmtId="0" fontId="38" fillId="25" borderId="90" xfId="0" applyFont="1" applyFill="1" applyBorder="1" applyAlignment="1">
      <alignment vertical="center" wrapText="1"/>
    </xf>
    <xf numFmtId="0" fontId="34" fillId="0" borderId="95" xfId="0" applyFont="1" applyBorder="1" applyAlignment="1">
      <alignment horizontal="center" vertical="top" wrapText="1"/>
    </xf>
    <xf numFmtId="0" fontId="34" fillId="25" borderId="95" xfId="0" applyFont="1" applyFill="1" applyBorder="1" applyAlignment="1">
      <alignment horizontal="left" vertical="top" wrapText="1"/>
    </xf>
    <xf numFmtId="0" fontId="34" fillId="0" borderId="91" xfId="0" applyFont="1" applyBorder="1" applyAlignment="1">
      <alignment horizontal="right" vertical="top" wrapText="1"/>
    </xf>
    <xf numFmtId="0" fontId="34" fillId="25" borderId="95" xfId="0" applyNumberFormat="1" applyFont="1" applyFill="1" applyBorder="1" applyAlignment="1">
      <alignment horizontal="left" vertical="top" wrapText="1"/>
    </xf>
    <xf numFmtId="0" fontId="33" fillId="25" borderId="90" xfId="0" applyNumberFormat="1" applyFont="1" applyFill="1" applyBorder="1" applyAlignment="1">
      <alignment horizontal="left" vertical="top" wrapText="1"/>
    </xf>
    <xf numFmtId="0" fontId="44" fillId="0" borderId="93" xfId="0" applyFont="1" applyBorder="1" applyAlignment="1">
      <alignment horizontal="left" vertical="top" wrapText="1"/>
    </xf>
    <xf numFmtId="0" fontId="34" fillId="0" borderId="93" xfId="0" applyFont="1" applyBorder="1" applyAlignment="1">
      <alignment horizontal="left" vertical="top" wrapText="1"/>
    </xf>
    <xf numFmtId="0" fontId="101" fillId="0" borderId="93" xfId="0" applyFont="1" applyBorder="1" applyAlignment="1">
      <alignment horizontal="left" vertical="top" wrapText="1"/>
    </xf>
    <xf numFmtId="0" fontId="34" fillId="0" borderId="93" xfId="0" applyFont="1" applyBorder="1" applyAlignment="1">
      <alignment vertical="top" wrapText="1"/>
    </xf>
    <xf numFmtId="0" fontId="101" fillId="0" borderId="90" xfId="0" applyFont="1" applyBorder="1" applyAlignment="1">
      <alignment horizontal="left" vertical="top" wrapText="1"/>
    </xf>
    <xf numFmtId="0" fontId="37" fillId="0" borderId="93" xfId="0" applyFont="1" applyBorder="1" applyAlignment="1">
      <alignment horizontal="left" vertical="top" wrapText="1"/>
    </xf>
    <xf numFmtId="168" fontId="33" fillId="0" borderId="11" xfId="0" applyNumberFormat="1" applyFont="1" applyBorder="1" applyAlignment="1">
      <alignment horizontal="right" vertical="center" wrapText="1"/>
    </xf>
    <xf numFmtId="168" fontId="33" fillId="0" borderId="12" xfId="0" applyNumberFormat="1" applyFont="1" applyBorder="1" applyAlignment="1">
      <alignment horizontal="right" vertical="center" wrapText="1"/>
    </xf>
    <xf numFmtId="168" fontId="33" fillId="0" borderId="90" xfId="0" applyNumberFormat="1" applyFont="1" applyBorder="1" applyAlignment="1">
      <alignment horizontal="right" vertical="center" wrapText="1"/>
    </xf>
    <xf numFmtId="168" fontId="38" fillId="0" borderId="89" xfId="0" applyNumberFormat="1" applyFont="1" applyBorder="1" applyAlignment="1">
      <alignment horizontal="right" vertical="center"/>
    </xf>
    <xf numFmtId="168" fontId="33" fillId="0" borderId="89" xfId="0" applyNumberFormat="1" applyFont="1" applyBorder="1" applyAlignment="1">
      <alignment horizontal="right" vertical="center" wrapText="1"/>
    </xf>
    <xf numFmtId="168" fontId="34" fillId="0" borderId="90" xfId="0" applyNumberFormat="1" applyFont="1" applyBorder="1" applyAlignment="1">
      <alignment horizontal="right" vertical="center" wrapText="1"/>
    </xf>
    <xf numFmtId="168" fontId="34" fillId="0" borderId="89" xfId="0" applyNumberFormat="1" applyFont="1" applyBorder="1" applyAlignment="1">
      <alignment horizontal="right" vertical="center" wrapText="1"/>
    </xf>
    <xf numFmtId="168" fontId="36" fillId="0" borderId="90" xfId="72" applyNumberFormat="1" applyFont="1" applyBorder="1" applyAlignment="1">
      <alignment horizontal="right" vertical="center"/>
    </xf>
    <xf numFmtId="168" fontId="36" fillId="0" borderId="89" xfId="72" applyNumberFormat="1" applyFont="1" applyBorder="1" applyAlignment="1">
      <alignment horizontal="right" vertical="center"/>
    </xf>
    <xf numFmtId="0" fontId="39" fillId="0" borderId="90" xfId="0" applyFont="1" applyBorder="1" applyAlignment="1">
      <alignment horizontal="left" vertical="top" wrapText="1"/>
    </xf>
    <xf numFmtId="168" fontId="36" fillId="0" borderId="90" xfId="73" applyNumberFormat="1" applyFont="1" applyBorder="1" applyAlignment="1">
      <alignment horizontal="right" vertical="center"/>
    </xf>
    <xf numFmtId="168" fontId="36" fillId="0" borderId="89" xfId="73" applyNumberFormat="1" applyFont="1" applyBorder="1" applyAlignment="1">
      <alignment horizontal="right" vertical="center"/>
    </xf>
    <xf numFmtId="0" fontId="36" fillId="0" borderId="90" xfId="0" applyFont="1" applyFill="1" applyBorder="1" applyAlignment="1">
      <alignment horizontal="left" vertical="top" wrapText="1"/>
    </xf>
    <xf numFmtId="0" fontId="36" fillId="0" borderId="99" xfId="0" applyFont="1" applyBorder="1" applyAlignment="1">
      <alignment horizontal="left" vertical="top" wrapText="1"/>
    </xf>
    <xf numFmtId="168" fontId="36" fillId="0" borderId="99" xfId="72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28" fillId="0" borderId="0" xfId="0" applyFont="1" applyAlignment="1">
      <alignment vertical="center" wrapText="1"/>
    </xf>
    <xf numFmtId="168" fontId="33" fillId="0" borderId="0" xfId="0" applyNumberFormat="1" applyFont="1" applyBorder="1" applyAlignment="1">
      <alignment horizontal="right" vertical="top" wrapText="1"/>
    </xf>
    <xf numFmtId="0" fontId="34" fillId="0" borderId="90" xfId="0" applyFont="1" applyBorder="1" applyAlignment="1">
      <alignment horizontal="center" vertical="center"/>
    </xf>
    <xf numFmtId="0" fontId="34" fillId="0" borderId="75" xfId="0" applyFont="1" applyBorder="1" applyAlignment="1">
      <alignment horizontal="center" vertical="center"/>
    </xf>
    <xf numFmtId="0" fontId="34" fillId="0" borderId="0" xfId="0" applyFont="1" applyAlignment="1">
      <alignment horizontal="left" vertical="top" wrapText="1"/>
    </xf>
    <xf numFmtId="0" fontId="109" fillId="0" borderId="0" xfId="0" applyFont="1" applyAlignment="1">
      <alignment horizontal="center" wrapText="1"/>
    </xf>
    <xf numFmtId="0" fontId="109" fillId="0" borderId="0" xfId="0" applyFont="1" applyAlignment="1">
      <alignment horizontal="right" wrapText="1"/>
    </xf>
    <xf numFmtId="0" fontId="37" fillId="0" borderId="64" xfId="0" applyFont="1" applyBorder="1" applyAlignment="1">
      <alignment horizontal="left" vertical="top" wrapText="1"/>
    </xf>
    <xf numFmtId="0" fontId="34" fillId="0" borderId="34" xfId="0" applyNumberFormat="1" applyFont="1" applyBorder="1" applyAlignment="1">
      <alignment horizontal="center" vertical="center" wrapText="1"/>
    </xf>
    <xf numFmtId="0" fontId="34" fillId="0" borderId="108" xfId="0" applyNumberFormat="1" applyFont="1" applyBorder="1" applyAlignment="1">
      <alignment vertical="top" wrapText="1"/>
    </xf>
    <xf numFmtId="0" fontId="34" fillId="0" borderId="111" xfId="0" applyNumberFormat="1" applyFont="1" applyBorder="1" applyAlignment="1">
      <alignment horizontal="center" vertical="center" wrapText="1"/>
    </xf>
    <xf numFmtId="0" fontId="36" fillId="0" borderId="112" xfId="0" applyNumberFormat="1" applyFont="1" applyBorder="1" applyAlignment="1">
      <alignment horizontal="center" vertical="top" wrapText="1"/>
    </xf>
    <xf numFmtId="0" fontId="37" fillId="0" borderId="113" xfId="0" applyFont="1" applyBorder="1" applyAlignment="1">
      <alignment horizontal="left" vertical="top" wrapText="1"/>
    </xf>
    <xf numFmtId="0" fontId="34" fillId="0" borderId="115" xfId="0" applyNumberFormat="1" applyFont="1" applyBorder="1" applyAlignment="1">
      <alignment horizontal="center" vertical="top" wrapText="1"/>
    </xf>
    <xf numFmtId="0" fontId="36" fillId="0" borderId="113" xfId="0" applyFont="1" applyBorder="1" applyAlignment="1">
      <alignment horizontal="left" vertical="top" wrapText="1"/>
    </xf>
    <xf numFmtId="0" fontId="36" fillId="0" borderId="116" xfId="0" applyFont="1" applyBorder="1" applyAlignment="1">
      <alignment horizontal="left" vertical="top" wrapText="1"/>
    </xf>
    <xf numFmtId="0" fontId="36" fillId="0" borderId="99" xfId="0" applyFont="1" applyBorder="1" applyAlignment="1">
      <alignment horizontal="center" vertical="center" wrapText="1"/>
    </xf>
    <xf numFmtId="168" fontId="36" fillId="0" borderId="99" xfId="0" applyNumberFormat="1" applyFont="1" applyBorder="1" applyAlignment="1">
      <alignment horizontal="center" vertical="center" wrapText="1"/>
    </xf>
    <xf numFmtId="168" fontId="36" fillId="0" borderId="60" xfId="0" applyNumberFormat="1" applyFont="1" applyBorder="1" applyAlignment="1">
      <alignment horizontal="center" vertical="center" wrapText="1"/>
    </xf>
    <xf numFmtId="0" fontId="33" fillId="0" borderId="76" xfId="0" applyFont="1" applyBorder="1" applyAlignment="1">
      <alignment horizontal="left" vertical="top" wrapText="1"/>
    </xf>
    <xf numFmtId="168" fontId="33" fillId="0" borderId="76" xfId="72" applyNumberFormat="1" applyFont="1" applyBorder="1" applyAlignment="1">
      <alignment horizontal="center" vertical="top"/>
    </xf>
    <xf numFmtId="168" fontId="33" fillId="0" borderId="118" xfId="72" applyNumberFormat="1" applyFont="1" applyBorder="1" applyAlignment="1">
      <alignment horizontal="right" vertical="top"/>
    </xf>
    <xf numFmtId="0" fontId="33" fillId="0" borderId="123" xfId="0" applyFont="1" applyBorder="1" applyAlignment="1">
      <alignment horizontal="left" vertical="top" wrapText="1"/>
    </xf>
    <xf numFmtId="168" fontId="33" fillId="0" borderId="123" xfId="72" applyNumberFormat="1" applyFont="1" applyBorder="1" applyAlignment="1">
      <alignment horizontal="right" vertical="top"/>
    </xf>
    <xf numFmtId="168" fontId="33" fillId="0" borderId="124" xfId="72" applyNumberFormat="1" applyFont="1" applyBorder="1" applyAlignment="1">
      <alignment horizontal="right" vertical="top"/>
    </xf>
    <xf numFmtId="0" fontId="33" fillId="0" borderId="110" xfId="0" applyFont="1" applyBorder="1" applyAlignment="1">
      <alignment horizontal="left" vertical="top" wrapText="1"/>
    </xf>
    <xf numFmtId="168" fontId="33" fillId="0" borderId="110" xfId="0" applyNumberFormat="1" applyFont="1" applyBorder="1" applyAlignment="1">
      <alignment horizontal="right" vertical="top" wrapText="1"/>
    </xf>
    <xf numFmtId="0" fontId="38" fillId="0" borderId="110" xfId="0" applyFont="1" applyBorder="1" applyAlignment="1">
      <alignment horizontal="center" vertical="top" wrapText="1"/>
    </xf>
    <xf numFmtId="0" fontId="36" fillId="0" borderId="110" xfId="0" applyFont="1" applyBorder="1" applyAlignment="1">
      <alignment horizontal="left" vertical="top" wrapText="1"/>
    </xf>
    <xf numFmtId="168" fontId="34" fillId="0" borderId="110" xfId="0" applyNumberFormat="1" applyFont="1" applyBorder="1" applyAlignment="1">
      <alignment horizontal="right" vertical="top" wrapText="1"/>
    </xf>
    <xf numFmtId="0" fontId="34" fillId="0" borderId="110" xfId="0" applyFont="1" applyBorder="1" applyAlignment="1">
      <alignment horizontal="left" vertical="top" wrapText="1"/>
    </xf>
    <xf numFmtId="0" fontId="37" fillId="0" borderId="110" xfId="0" applyFont="1" applyBorder="1" applyAlignment="1">
      <alignment horizontal="left" vertical="top" wrapText="1"/>
    </xf>
    <xf numFmtId="168" fontId="37" fillId="0" borderId="110" xfId="0" applyNumberFormat="1" applyFont="1" applyBorder="1" applyAlignment="1">
      <alignment horizontal="right" vertical="top" wrapText="1"/>
    </xf>
    <xf numFmtId="168" fontId="33" fillId="0" borderId="64" xfId="0" applyNumberFormat="1" applyFont="1" applyBorder="1" applyAlignment="1">
      <alignment horizontal="right" vertical="top" wrapText="1"/>
    </xf>
    <xf numFmtId="168" fontId="33" fillId="0" borderId="65" xfId="0" applyNumberFormat="1" applyFont="1" applyBorder="1" applyAlignment="1">
      <alignment horizontal="right" vertical="top" wrapText="1"/>
    </xf>
    <xf numFmtId="168" fontId="38" fillId="0" borderId="109" xfId="0" applyNumberFormat="1" applyFont="1" applyBorder="1" applyAlignment="1">
      <alignment horizontal="right" vertical="top"/>
    </xf>
    <xf numFmtId="168" fontId="33" fillId="0" borderId="109" xfId="0" applyNumberFormat="1" applyFont="1" applyBorder="1" applyAlignment="1">
      <alignment horizontal="right" vertical="top" wrapText="1"/>
    </xf>
    <xf numFmtId="168" fontId="34" fillId="0" borderId="109" xfId="0" applyNumberFormat="1" applyFont="1" applyBorder="1" applyAlignment="1">
      <alignment horizontal="right" vertical="top" wrapText="1"/>
    </xf>
    <xf numFmtId="168" fontId="37" fillId="0" borderId="109" xfId="0" applyNumberFormat="1" applyFont="1" applyBorder="1" applyAlignment="1">
      <alignment horizontal="right" vertical="top" wrapText="1"/>
    </xf>
    <xf numFmtId="0" fontId="34" fillId="0" borderId="99" xfId="0" applyFont="1" applyBorder="1" applyAlignment="1">
      <alignment horizontal="left" vertical="top" wrapText="1"/>
    </xf>
    <xf numFmtId="168" fontId="34" fillId="0" borderId="99" xfId="0" applyNumberFormat="1" applyFont="1" applyBorder="1" applyAlignment="1">
      <alignment horizontal="right" vertical="top" wrapText="1"/>
    </xf>
    <xf numFmtId="168" fontId="34" fillId="0" borderId="60" xfId="0" applyNumberFormat="1" applyFont="1" applyBorder="1" applyAlignment="1">
      <alignment horizontal="right" vertical="top" wrapText="1"/>
    </xf>
    <xf numFmtId="168" fontId="36" fillId="0" borderId="131" xfId="72" applyNumberFormat="1" applyFont="1" applyBorder="1" applyAlignment="1">
      <alignment horizontal="right" vertical="top"/>
    </xf>
    <xf numFmtId="168" fontId="33" fillId="25" borderId="68" xfId="87" applyNumberFormat="1" applyFont="1" applyFill="1" applyBorder="1" applyAlignment="1">
      <alignment horizontal="right" vertical="top"/>
    </xf>
    <xf numFmtId="168" fontId="36" fillId="0" borderId="64" xfId="72" applyNumberFormat="1" applyFont="1" applyBorder="1" applyAlignment="1">
      <alignment horizontal="right" vertical="top"/>
    </xf>
    <xf numFmtId="168" fontId="36" fillId="0" borderId="65" xfId="72" applyNumberFormat="1" applyFont="1" applyBorder="1" applyAlignment="1">
      <alignment horizontal="right" vertical="top"/>
    </xf>
    <xf numFmtId="168" fontId="33" fillId="0" borderId="90" xfId="72" applyNumberFormat="1" applyFont="1" applyBorder="1" applyAlignment="1">
      <alignment horizontal="right" vertical="top"/>
    </xf>
    <xf numFmtId="43" fontId="34" fillId="0" borderId="0" xfId="0" applyNumberFormat="1" applyFont="1" applyAlignment="1">
      <alignment horizontal="left" vertical="top" wrapText="1"/>
    </xf>
    <xf numFmtId="168" fontId="37" fillId="0" borderId="114" xfId="0" applyNumberFormat="1" applyFont="1" applyBorder="1" applyAlignment="1">
      <alignment horizontal="right" vertical="center" wrapText="1"/>
    </xf>
    <xf numFmtId="168" fontId="37" fillId="0" borderId="113" xfId="0" applyNumberFormat="1" applyFont="1" applyBorder="1" applyAlignment="1">
      <alignment horizontal="right" vertical="center" wrapText="1"/>
    </xf>
    <xf numFmtId="168" fontId="34" fillId="0" borderId="117" xfId="0" applyNumberFormat="1" applyFont="1" applyBorder="1" applyAlignment="1">
      <alignment horizontal="right" vertical="top" wrapText="1"/>
    </xf>
    <xf numFmtId="168" fontId="34" fillId="0" borderId="116" xfId="0" applyNumberFormat="1" applyFont="1" applyBorder="1" applyAlignment="1">
      <alignment horizontal="right" vertical="top" wrapText="1"/>
    </xf>
    <xf numFmtId="168" fontId="34" fillId="0" borderId="114" xfId="0" applyNumberFormat="1" applyFont="1" applyBorder="1" applyAlignment="1">
      <alignment horizontal="right" vertical="top" wrapText="1"/>
    </xf>
    <xf numFmtId="168" fontId="34" fillId="0" borderId="113" xfId="0" applyNumberFormat="1" applyFont="1" applyBorder="1" applyAlignment="1">
      <alignment horizontal="right" vertical="top" wrapText="1"/>
    </xf>
    <xf numFmtId="168" fontId="34" fillId="0" borderId="114" xfId="0" applyNumberFormat="1" applyFont="1" applyFill="1" applyBorder="1" applyAlignment="1">
      <alignment horizontal="right" vertical="top" wrapText="1"/>
    </xf>
    <xf numFmtId="168" fontId="34" fillId="0" borderId="113" xfId="0" applyNumberFormat="1" applyFont="1" applyFill="1" applyBorder="1" applyAlignment="1">
      <alignment horizontal="right" vertical="top" wrapText="1"/>
    </xf>
    <xf numFmtId="168" fontId="37" fillId="0" borderId="130" xfId="0" applyNumberFormat="1" applyFont="1" applyFill="1" applyBorder="1" applyAlignment="1">
      <alignment horizontal="right" vertical="center" wrapText="1"/>
    </xf>
    <xf numFmtId="168" fontId="33" fillId="0" borderId="12" xfId="0" applyNumberFormat="1" applyFont="1" applyFill="1" applyBorder="1" applyAlignment="1">
      <alignment horizontal="right" vertical="center" wrapText="1"/>
    </xf>
    <xf numFmtId="168" fontId="33" fillId="0" borderId="11" xfId="0" applyNumberFormat="1" applyFont="1" applyFill="1" applyBorder="1" applyAlignment="1">
      <alignment horizontal="right" vertical="center" wrapText="1"/>
    </xf>
    <xf numFmtId="168" fontId="32" fillId="0" borderId="60" xfId="0" applyNumberFormat="1" applyFont="1" applyBorder="1" applyAlignment="1">
      <alignment horizontal="right" vertical="top" wrapText="1"/>
    </xf>
    <xf numFmtId="168" fontId="32" fillId="0" borderId="74" xfId="0" applyNumberFormat="1" applyFont="1" applyBorder="1" applyAlignment="1">
      <alignment horizontal="right" vertical="top" wrapText="1"/>
    </xf>
    <xf numFmtId="168" fontId="37" fillId="0" borderId="88" xfId="0" applyNumberFormat="1" applyFont="1" applyFill="1" applyBorder="1" applyAlignment="1">
      <alignment horizontal="right" vertical="center" wrapText="1"/>
    </xf>
    <xf numFmtId="168" fontId="37" fillId="0" borderId="123" xfId="0" applyNumberFormat="1" applyFont="1" applyFill="1" applyBorder="1" applyAlignment="1">
      <alignment horizontal="right" vertical="center" wrapText="1"/>
    </xf>
    <xf numFmtId="168" fontId="32" fillId="0" borderId="89" xfId="0" applyNumberFormat="1" applyFont="1" applyBorder="1" applyAlignment="1">
      <alignment horizontal="right" vertical="top" wrapText="1"/>
    </xf>
    <xf numFmtId="168" fontId="32" fillId="0" borderId="90" xfId="0" applyNumberFormat="1" applyFont="1" applyBorder="1" applyAlignment="1">
      <alignment horizontal="right" vertical="top" wrapText="1"/>
    </xf>
    <xf numFmtId="168" fontId="33" fillId="0" borderId="89" xfId="72" applyNumberFormat="1" applyFont="1" applyBorder="1" applyAlignment="1">
      <alignment horizontal="right" vertical="top"/>
    </xf>
    <xf numFmtId="168" fontId="38" fillId="25" borderId="89" xfId="0" applyNumberFormat="1" applyFont="1" applyFill="1" applyBorder="1" applyAlignment="1">
      <alignment horizontal="right" vertical="top" wrapText="1"/>
    </xf>
    <xf numFmtId="168" fontId="38" fillId="25" borderId="90" xfId="0" applyNumberFormat="1" applyFont="1" applyFill="1" applyBorder="1" applyAlignment="1">
      <alignment horizontal="right" vertical="top" wrapText="1"/>
    </xf>
    <xf numFmtId="168" fontId="34" fillId="0" borderId="89" xfId="0" applyNumberFormat="1" applyFont="1" applyBorder="1" applyAlignment="1">
      <alignment horizontal="right" vertical="top" wrapText="1"/>
    </xf>
    <xf numFmtId="168" fontId="34" fillId="0" borderId="90" xfId="0" applyNumberFormat="1" applyFont="1" applyBorder="1" applyAlignment="1">
      <alignment horizontal="right" vertical="top" wrapText="1"/>
    </xf>
    <xf numFmtId="168" fontId="33" fillId="25" borderId="69" xfId="87" applyNumberFormat="1" applyFont="1" applyFill="1" applyBorder="1" applyAlignment="1">
      <alignment horizontal="right" vertical="top"/>
    </xf>
    <xf numFmtId="168" fontId="40" fillId="0" borderId="89" xfId="0" applyNumberFormat="1" applyFont="1" applyBorder="1" applyAlignment="1">
      <alignment horizontal="right" vertical="center" wrapText="1"/>
    </xf>
    <xf numFmtId="168" fontId="40" fillId="0" borderId="90" xfId="0" applyNumberFormat="1" applyFont="1" applyBorder="1" applyAlignment="1">
      <alignment horizontal="right" vertical="center" wrapText="1"/>
    </xf>
    <xf numFmtId="168" fontId="38" fillId="25" borderId="89" xfId="1" applyNumberFormat="1" applyFont="1" applyFill="1" applyBorder="1" applyAlignment="1">
      <alignment horizontal="right" vertical="center" wrapText="1"/>
    </xf>
    <xf numFmtId="168" fontId="38" fillId="25" borderId="90" xfId="1" applyNumberFormat="1" applyFont="1" applyFill="1" applyBorder="1" applyAlignment="1">
      <alignment horizontal="right" vertical="center" wrapText="1"/>
    </xf>
    <xf numFmtId="168" fontId="33" fillId="0" borderId="94" xfId="72" applyNumberFormat="1" applyFont="1" applyBorder="1" applyAlignment="1">
      <alignment horizontal="right" vertical="top"/>
    </xf>
    <xf numFmtId="168" fontId="33" fillId="0" borderId="85" xfId="72" applyNumberFormat="1" applyFont="1" applyBorder="1" applyAlignment="1">
      <alignment horizontal="right" vertical="top"/>
    </xf>
    <xf numFmtId="168" fontId="34" fillId="0" borderId="69" xfId="0" applyNumberFormat="1" applyFont="1" applyBorder="1" applyAlignment="1">
      <alignment horizontal="right" vertical="top" wrapText="1"/>
    </xf>
    <xf numFmtId="168" fontId="34" fillId="0" borderId="68" xfId="0" applyNumberFormat="1" applyFont="1" applyBorder="1" applyAlignment="1">
      <alignment horizontal="right" vertical="top" wrapText="1"/>
    </xf>
    <xf numFmtId="168" fontId="36" fillId="0" borderId="132" xfId="72" applyNumberFormat="1" applyFont="1" applyBorder="1" applyAlignment="1">
      <alignment horizontal="right" vertical="top"/>
    </xf>
    <xf numFmtId="168" fontId="34" fillId="0" borderId="0" xfId="0" applyNumberFormat="1" applyFont="1" applyAlignment="1">
      <alignment horizontal="right" vertical="top" wrapText="1"/>
    </xf>
    <xf numFmtId="0" fontId="34" fillId="0" borderId="0" xfId="0" applyFont="1" applyAlignment="1">
      <alignment horizontal="left" vertical="top" wrapText="1"/>
    </xf>
    <xf numFmtId="170" fontId="30" fillId="0" borderId="138" xfId="72" applyNumberFormat="1" applyFont="1" applyBorder="1" applyAlignment="1">
      <alignment horizontal="right" vertical="top"/>
    </xf>
    <xf numFmtId="177" fontId="34" fillId="0" borderId="0" xfId="0" applyNumberFormat="1" applyFont="1" applyAlignment="1">
      <alignment horizontal="left" vertical="top" wrapText="1"/>
    </xf>
    <xf numFmtId="0" fontId="110" fillId="0" borderId="112" xfId="0" applyNumberFormat="1" applyFont="1" applyBorder="1" applyAlignment="1">
      <alignment horizontal="center" vertical="top" wrapText="1"/>
    </xf>
    <xf numFmtId="0" fontId="112" fillId="25" borderId="23" xfId="0" applyNumberFormat="1" applyFont="1" applyFill="1" applyBorder="1" applyAlignment="1">
      <alignment horizontal="left" vertical="top" wrapText="1"/>
    </xf>
    <xf numFmtId="0" fontId="111" fillId="0" borderId="23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left" vertical="top" wrapText="1"/>
    </xf>
    <xf numFmtId="177" fontId="109" fillId="0" borderId="0" xfId="0" applyNumberFormat="1" applyFont="1" applyAlignment="1">
      <alignment horizontal="center" wrapText="1"/>
    </xf>
    <xf numFmtId="0" fontId="28" fillId="0" borderId="0" xfId="0" applyFont="1" applyAlignment="1">
      <alignment horizontal="right" vertical="center" wrapText="1"/>
    </xf>
    <xf numFmtId="0" fontId="34" fillId="0" borderId="0" xfId="0" applyFont="1" applyAlignment="1">
      <alignment horizontal="left" vertical="top" wrapText="1"/>
    </xf>
    <xf numFmtId="0" fontId="33" fillId="0" borderId="0" xfId="0" applyNumberFormat="1" applyFont="1" applyBorder="1" applyAlignment="1">
      <alignment horizontal="left" vertical="center" wrapText="1"/>
    </xf>
    <xf numFmtId="0" fontId="37" fillId="0" borderId="1" xfId="0" applyNumberFormat="1" applyFont="1" applyBorder="1" applyAlignment="1">
      <alignment horizontal="left" vertical="top" wrapText="1"/>
    </xf>
    <xf numFmtId="0" fontId="37" fillId="0" borderId="33" xfId="0" applyNumberFormat="1" applyFont="1" applyBorder="1" applyAlignment="1">
      <alignment horizontal="left" vertical="top" wrapText="1"/>
    </xf>
    <xf numFmtId="0" fontId="33" fillId="0" borderId="90" xfId="0" applyFont="1" applyBorder="1" applyAlignment="1">
      <alignment horizontal="left" vertical="top" wrapText="1"/>
    </xf>
    <xf numFmtId="0" fontId="36" fillId="0" borderId="90" xfId="0" applyFont="1" applyBorder="1" applyAlignment="1">
      <alignment horizontal="center" vertical="top" wrapText="1"/>
    </xf>
    <xf numFmtId="0" fontId="33" fillId="0" borderId="0" xfId="0" applyFont="1" applyBorder="1" applyAlignment="1">
      <alignment horizontal="left" vertical="top" wrapText="1"/>
    </xf>
    <xf numFmtId="0" fontId="36" fillId="0" borderId="0" xfId="0" applyNumberFormat="1" applyFont="1" applyAlignment="1">
      <alignment horizontal="left" vertical="top" wrapText="1"/>
    </xf>
    <xf numFmtId="0" fontId="33" fillId="0" borderId="0" xfId="0" applyNumberFormat="1" applyFont="1" applyBorder="1" applyAlignment="1">
      <alignment horizontal="left" vertical="top" wrapText="1"/>
    </xf>
    <xf numFmtId="0" fontId="33" fillId="0" borderId="0" xfId="0" applyFont="1" applyAlignment="1">
      <alignment horizontal="right" vertical="center" wrapText="1"/>
    </xf>
    <xf numFmtId="168" fontId="34" fillId="0" borderId="0" xfId="0" applyNumberFormat="1" applyFont="1" applyAlignment="1">
      <alignment horizontal="right" wrapText="1"/>
    </xf>
    <xf numFmtId="0" fontId="33" fillId="0" borderId="0" xfId="0" applyFont="1" applyAlignment="1">
      <alignment horizontal="center" vertical="center" wrapText="1"/>
    </xf>
    <xf numFmtId="0" fontId="34" fillId="0" borderId="18" xfId="0" applyFont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top" wrapText="1"/>
    </xf>
    <xf numFmtId="0" fontId="34" fillId="0" borderId="68" xfId="0" applyFont="1" applyBorder="1" applyAlignment="1">
      <alignment horizontal="center" vertical="top" wrapText="1"/>
    </xf>
    <xf numFmtId="168" fontId="34" fillId="0" borderId="61" xfId="0" applyNumberFormat="1" applyFont="1" applyBorder="1" applyAlignment="1">
      <alignment horizontal="center" vertical="top" wrapText="1"/>
    </xf>
    <xf numFmtId="168" fontId="34" fillId="0" borderId="139" xfId="0" applyNumberFormat="1" applyFont="1" applyBorder="1" applyAlignment="1">
      <alignment horizontal="center" vertical="top" wrapText="1"/>
    </xf>
    <xf numFmtId="0" fontId="34" fillId="0" borderId="76" xfId="0" applyFont="1" applyBorder="1" applyAlignment="1">
      <alignment horizontal="center" vertical="top" wrapText="1"/>
    </xf>
    <xf numFmtId="0" fontId="34" fillId="0" borderId="20" xfId="0" applyFont="1" applyBorder="1" applyAlignment="1">
      <alignment horizontal="center" vertical="top" wrapText="1"/>
    </xf>
    <xf numFmtId="0" fontId="34" fillId="0" borderId="70" xfId="0" applyFont="1" applyBorder="1" applyAlignment="1">
      <alignment horizontal="center" vertical="top" wrapText="1"/>
    </xf>
    <xf numFmtId="0" fontId="34" fillId="0" borderId="52" xfId="0" applyFont="1" applyBorder="1" applyAlignment="1">
      <alignment horizontal="center" vertical="top" wrapText="1"/>
    </xf>
    <xf numFmtId="0" fontId="34" fillId="0" borderId="85" xfId="0" applyFont="1" applyBorder="1" applyAlignment="1">
      <alignment horizontal="center" vertical="top" wrapText="1"/>
    </xf>
    <xf numFmtId="0" fontId="34" fillId="0" borderId="86" xfId="0" applyFont="1" applyBorder="1" applyAlignment="1">
      <alignment horizontal="center" vertical="top" wrapText="1"/>
    </xf>
    <xf numFmtId="0" fontId="34" fillId="0" borderId="91" xfId="0" applyFont="1" applyBorder="1" applyAlignment="1">
      <alignment horizontal="center" vertical="top" wrapText="1"/>
    </xf>
    <xf numFmtId="0" fontId="34" fillId="0" borderId="92" xfId="0" applyFont="1" applyBorder="1" applyAlignment="1">
      <alignment horizontal="center" vertical="top" wrapText="1"/>
    </xf>
    <xf numFmtId="0" fontId="34" fillId="0" borderId="98" xfId="0" applyFont="1" applyBorder="1" applyAlignment="1">
      <alignment horizontal="center" vertical="top" wrapText="1"/>
    </xf>
    <xf numFmtId="0" fontId="32" fillId="0" borderId="0" xfId="0" applyFont="1" applyBorder="1" applyAlignment="1">
      <alignment vertical="center" wrapText="1"/>
    </xf>
    <xf numFmtId="0" fontId="102" fillId="0" borderId="75" xfId="0" applyFont="1" applyBorder="1" applyAlignment="1">
      <alignment horizontal="center" vertical="center"/>
    </xf>
    <xf numFmtId="0" fontId="34" fillId="0" borderId="90" xfId="0" applyFont="1" applyBorder="1" applyAlignment="1">
      <alignment horizontal="center" vertical="center"/>
    </xf>
    <xf numFmtId="0" fontId="34" fillId="25" borderId="75" xfId="0" applyFont="1" applyFill="1" applyBorder="1" applyAlignment="1">
      <alignment horizontal="center" vertical="center" wrapText="1"/>
    </xf>
    <xf numFmtId="0" fontId="34" fillId="25" borderId="90" xfId="0" applyFont="1" applyFill="1" applyBorder="1" applyAlignment="1">
      <alignment horizontal="center" vertical="center" wrapText="1"/>
    </xf>
    <xf numFmtId="0" fontId="34" fillId="0" borderId="75" xfId="0" applyFont="1" applyBorder="1" applyAlignment="1">
      <alignment horizontal="center" vertical="center"/>
    </xf>
    <xf numFmtId="0" fontId="34" fillId="0" borderId="96" xfId="0" applyFont="1" applyBorder="1" applyAlignment="1">
      <alignment horizontal="center" vertical="center" wrapText="1"/>
    </xf>
    <xf numFmtId="0" fontId="34" fillId="0" borderId="92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97" xfId="0" applyFont="1" applyBorder="1" applyAlignment="1">
      <alignment horizontal="center" vertical="center" wrapText="1"/>
    </xf>
    <xf numFmtId="0" fontId="110" fillId="0" borderId="90" xfId="0" applyFont="1" applyBorder="1" applyAlignment="1">
      <alignment horizontal="center" vertical="top" wrapText="1"/>
    </xf>
    <xf numFmtId="0" fontId="110" fillId="0" borderId="99" xfId="0" applyFont="1" applyBorder="1" applyAlignment="1">
      <alignment horizontal="center" vertical="top" wrapText="1"/>
    </xf>
    <xf numFmtId="49" fontId="38" fillId="0" borderId="18" xfId="0" applyNumberFormat="1" applyFont="1" applyBorder="1" applyAlignment="1">
      <alignment horizontal="center" vertical="top"/>
    </xf>
    <xf numFmtId="49" fontId="38" fillId="0" borderId="75" xfId="0" applyNumberFormat="1" applyFont="1" applyBorder="1" applyAlignment="1">
      <alignment horizontal="center" vertical="top"/>
    </xf>
    <xf numFmtId="49" fontId="38" fillId="0" borderId="50" xfId="0" applyNumberFormat="1" applyFont="1" applyBorder="1" applyAlignment="1">
      <alignment horizontal="center" vertical="top"/>
    </xf>
    <xf numFmtId="49" fontId="38" fillId="0" borderId="90" xfId="0" applyNumberFormat="1" applyFont="1" applyBorder="1" applyAlignment="1">
      <alignment horizontal="center" vertical="top"/>
    </xf>
    <xf numFmtId="49" fontId="38" fillId="0" borderId="99" xfId="0" applyNumberFormat="1" applyFont="1" applyBorder="1" applyAlignment="1">
      <alignment horizontal="center" vertical="top"/>
    </xf>
    <xf numFmtId="0" fontId="38" fillId="0" borderId="90" xfId="0" applyFont="1" applyBorder="1" applyAlignment="1">
      <alignment horizontal="center" vertical="top" wrapText="1"/>
    </xf>
    <xf numFmtId="0" fontId="38" fillId="0" borderId="99" xfId="0" applyFont="1" applyBorder="1" applyAlignment="1">
      <alignment horizontal="center" vertical="top" wrapText="1"/>
    </xf>
    <xf numFmtId="49" fontId="38" fillId="0" borderId="11" xfId="0" applyNumberFormat="1" applyFont="1" applyBorder="1" applyAlignment="1">
      <alignment horizontal="center"/>
    </xf>
    <xf numFmtId="49" fontId="38" fillId="0" borderId="90" xfId="0" applyNumberFormat="1" applyFont="1" applyBorder="1" applyAlignment="1">
      <alignment horizontal="center"/>
    </xf>
    <xf numFmtId="49" fontId="34" fillId="0" borderId="90" xfId="0" applyNumberFormat="1" applyFont="1" applyBorder="1" applyAlignment="1">
      <alignment horizontal="center"/>
    </xf>
    <xf numFmtId="49" fontId="34" fillId="0" borderId="90" xfId="0" applyNumberFormat="1" applyFont="1" applyBorder="1" applyAlignment="1">
      <alignment horizontal="center" vertical="top" wrapText="1"/>
    </xf>
    <xf numFmtId="0" fontId="34" fillId="0" borderId="90" xfId="0" applyFont="1" applyBorder="1" applyAlignment="1">
      <alignment horizontal="center" vertical="top" wrapText="1"/>
    </xf>
    <xf numFmtId="49" fontId="38" fillId="0" borderId="64" xfId="0" applyNumberFormat="1" applyFont="1" applyBorder="1" applyAlignment="1">
      <alignment horizontal="center"/>
    </xf>
    <xf numFmtId="49" fontId="38" fillId="0" borderId="110" xfId="0" applyNumberFormat="1" applyFont="1" applyBorder="1" applyAlignment="1">
      <alignment horizontal="center" vertical="top"/>
    </xf>
    <xf numFmtId="49" fontId="38" fillId="0" borderId="110" xfId="0" applyNumberFormat="1" applyFont="1" applyBorder="1" applyAlignment="1">
      <alignment horizontal="center"/>
    </xf>
    <xf numFmtId="0" fontId="38" fillId="0" borderId="110" xfId="0" applyFont="1" applyBorder="1" applyAlignment="1">
      <alignment horizontal="center"/>
    </xf>
    <xf numFmtId="0" fontId="38" fillId="0" borderId="110" xfId="0" applyFont="1" applyBorder="1" applyAlignment="1">
      <alignment horizontal="center" vertical="top" wrapText="1"/>
    </xf>
    <xf numFmtId="0" fontId="34" fillId="0" borderId="110" xfId="0" applyFont="1" applyBorder="1" applyAlignment="1">
      <alignment horizontal="center" vertical="top" wrapText="1"/>
    </xf>
    <xf numFmtId="0" fontId="34" fillId="0" borderId="99" xfId="0" applyFont="1" applyBorder="1" applyAlignment="1">
      <alignment horizontal="center" vertical="top" wrapText="1"/>
    </xf>
    <xf numFmtId="0" fontId="28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168" fontId="36" fillId="0" borderId="0" xfId="0" applyNumberFormat="1" applyFont="1" applyBorder="1" applyAlignment="1">
      <alignment horizontal="center" wrapText="1"/>
    </xf>
    <xf numFmtId="0" fontId="31" fillId="0" borderId="0" xfId="0" applyFont="1" applyAlignment="1">
      <alignment horizontal="center" vertical="top" wrapText="1"/>
    </xf>
    <xf numFmtId="0" fontId="34" fillId="0" borderId="80" xfId="0" applyFont="1" applyBorder="1" applyAlignment="1">
      <alignment horizontal="center" vertical="top" wrapText="1"/>
    </xf>
    <xf numFmtId="0" fontId="34" fillId="0" borderId="0" xfId="0" applyFont="1" applyBorder="1" applyAlignment="1">
      <alignment horizontal="center" vertical="top" wrapText="1"/>
    </xf>
    <xf numFmtId="0" fontId="34" fillId="0" borderId="49" xfId="0" applyFont="1" applyBorder="1" applyAlignment="1">
      <alignment horizontal="center" vertical="top" wrapText="1"/>
    </xf>
    <xf numFmtId="0" fontId="36" fillId="0" borderId="64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textRotation="90" wrapText="1"/>
    </xf>
    <xf numFmtId="0" fontId="36" fillId="0" borderId="50" xfId="0" applyFont="1" applyBorder="1" applyAlignment="1">
      <alignment horizontal="center" vertical="center" textRotation="90" wrapText="1"/>
    </xf>
    <xf numFmtId="0" fontId="36" fillId="0" borderId="64" xfId="0" applyFont="1" applyBorder="1" applyAlignment="1">
      <alignment horizontal="center" vertical="center" textRotation="90" wrapText="1"/>
    </xf>
    <xf numFmtId="0" fontId="36" fillId="0" borderId="99" xfId="0" applyFont="1" applyBorder="1" applyAlignment="1">
      <alignment horizontal="center" vertical="center" textRotation="90" wrapText="1"/>
    </xf>
    <xf numFmtId="0" fontId="36" fillId="0" borderId="99" xfId="0" applyFont="1" applyBorder="1" applyAlignment="1">
      <alignment horizontal="center" vertical="center" wrapText="1"/>
    </xf>
    <xf numFmtId="168" fontId="36" fillId="0" borderId="61" xfId="0" applyNumberFormat="1" applyFont="1" applyBorder="1" applyAlignment="1">
      <alignment horizontal="center" vertical="center" wrapText="1"/>
    </xf>
    <xf numFmtId="168" fontId="36" fillId="0" borderId="139" xfId="0" applyNumberFormat="1" applyFont="1" applyBorder="1" applyAlignment="1">
      <alignment horizontal="center" vertical="center" wrapText="1"/>
    </xf>
    <xf numFmtId="49" fontId="34" fillId="0" borderId="119" xfId="0" applyNumberFormat="1" applyFont="1" applyBorder="1" applyAlignment="1">
      <alignment horizontal="center" vertical="top" wrapText="1"/>
    </xf>
    <xf numFmtId="49" fontId="34" fillId="0" borderId="52" xfId="0" applyNumberFormat="1" applyFont="1" applyBorder="1" applyAlignment="1">
      <alignment horizontal="center" vertical="top" wrapText="1"/>
    </xf>
    <xf numFmtId="49" fontId="34" fillId="0" borderId="81" xfId="0" applyNumberFormat="1" applyFont="1" applyBorder="1" applyAlignment="1">
      <alignment horizontal="center" vertical="top" wrapText="1"/>
    </xf>
    <xf numFmtId="49" fontId="34" fillId="0" borderId="25" xfId="0" applyNumberFormat="1" applyFont="1" applyBorder="1" applyAlignment="1">
      <alignment horizontal="center" vertical="top" wrapText="1"/>
    </xf>
    <xf numFmtId="49" fontId="34" fillId="0" borderId="76" xfId="0" applyNumberFormat="1" applyFont="1" applyBorder="1" applyAlignment="1">
      <alignment horizontal="center" vertical="top" wrapText="1"/>
    </xf>
    <xf numFmtId="49" fontId="34" fillId="0" borderId="20" xfId="0" applyNumberFormat="1" applyFont="1" applyBorder="1" applyAlignment="1">
      <alignment horizontal="center" vertical="top" wrapText="1"/>
    </xf>
    <xf numFmtId="49" fontId="34" fillId="0" borderId="18" xfId="0" applyNumberFormat="1" applyFont="1" applyBorder="1" applyAlignment="1">
      <alignment horizontal="center" vertical="top" wrapText="1"/>
    </xf>
    <xf numFmtId="49" fontId="34" fillId="0" borderId="75" xfId="0" applyNumberFormat="1" applyFont="1" applyBorder="1" applyAlignment="1">
      <alignment horizontal="center" vertical="top" wrapText="1"/>
    </xf>
    <xf numFmtId="49" fontId="34" fillId="0" borderId="50" xfId="0" applyNumberFormat="1" applyFont="1" applyBorder="1" applyAlignment="1">
      <alignment horizontal="center" vertical="top" wrapText="1"/>
    </xf>
    <xf numFmtId="49" fontId="34" fillId="0" borderId="61" xfId="0" applyNumberFormat="1" applyFont="1" applyBorder="1" applyAlignment="1">
      <alignment horizontal="center" vertical="top" wrapText="1"/>
    </xf>
    <xf numFmtId="49" fontId="34" fillId="0" borderId="62" xfId="0" applyNumberFormat="1" applyFont="1" applyBorder="1" applyAlignment="1">
      <alignment horizontal="center" vertical="top" wrapText="1"/>
    </xf>
    <xf numFmtId="49" fontId="34" fillId="0" borderId="63" xfId="0" applyNumberFormat="1" applyFont="1" applyBorder="1" applyAlignment="1">
      <alignment horizontal="center" vertical="top" wrapText="1"/>
    </xf>
    <xf numFmtId="49" fontId="34" fillId="0" borderId="68" xfId="0" applyNumberFormat="1" applyFont="1" applyBorder="1" applyAlignment="1">
      <alignment horizontal="center" vertical="top" wrapText="1"/>
    </xf>
    <xf numFmtId="0" fontId="34" fillId="0" borderId="77" xfId="0" applyFont="1" applyBorder="1" applyAlignment="1">
      <alignment horizontal="center" vertical="top" wrapText="1"/>
    </xf>
    <xf numFmtId="0" fontId="34" fillId="0" borderId="78" xfId="0" applyFont="1" applyBorder="1" applyAlignment="1">
      <alignment horizontal="center" vertical="top" wrapText="1"/>
    </xf>
    <xf numFmtId="0" fontId="34" fillId="0" borderId="71" xfId="0" applyFont="1" applyBorder="1" applyAlignment="1">
      <alignment horizontal="center" vertical="top" wrapText="1"/>
    </xf>
    <xf numFmtId="49" fontId="36" fillId="0" borderId="54" xfId="0" applyNumberFormat="1" applyFont="1" applyBorder="1" applyAlignment="1">
      <alignment horizontal="center" vertical="top" wrapText="1"/>
    </xf>
    <xf numFmtId="49" fontId="36" fillId="0" borderId="84" xfId="0" applyNumberFormat="1" applyFont="1" applyBorder="1" applyAlignment="1">
      <alignment horizontal="center" vertical="top" wrapText="1"/>
    </xf>
    <xf numFmtId="49" fontId="36" fillId="0" borderId="66" xfId="0" applyNumberFormat="1" applyFont="1" applyBorder="1" applyAlignment="1">
      <alignment horizontal="center" vertical="top" wrapText="1"/>
    </xf>
    <xf numFmtId="49" fontId="36" fillId="0" borderId="71" xfId="0" applyNumberFormat="1" applyFont="1" applyBorder="1" applyAlignment="1">
      <alignment horizontal="center" vertical="top" wrapText="1"/>
    </xf>
    <xf numFmtId="0" fontId="36" fillId="0" borderId="68" xfId="0" applyFont="1" applyBorder="1" applyAlignment="1">
      <alignment horizontal="center" vertical="top" wrapText="1"/>
    </xf>
    <xf numFmtId="0" fontId="36" fillId="0" borderId="76" xfId="0" applyFont="1" applyBorder="1" applyAlignment="1">
      <alignment horizontal="center" vertical="top" wrapText="1"/>
    </xf>
    <xf numFmtId="0" fontId="36" fillId="0" borderId="20" xfId="0" applyFont="1" applyBorder="1" applyAlignment="1">
      <alignment horizontal="center" vertical="top" wrapText="1"/>
    </xf>
    <xf numFmtId="0" fontId="36" fillId="0" borderId="71" xfId="0" applyFont="1" applyBorder="1" applyAlignment="1">
      <alignment horizontal="center" vertical="top" wrapText="1"/>
    </xf>
    <xf numFmtId="0" fontId="36" fillId="0" borderId="67" xfId="0" applyFont="1" applyBorder="1" applyAlignment="1">
      <alignment horizontal="center" vertical="top" wrapText="1"/>
    </xf>
    <xf numFmtId="49" fontId="36" fillId="0" borderId="25" xfId="0" applyNumberFormat="1" applyFont="1" applyBorder="1" applyAlignment="1">
      <alignment horizontal="center" vertical="top" wrapText="1"/>
    </xf>
    <xf numFmtId="49" fontId="36" fillId="0" borderId="76" xfId="0" applyNumberFormat="1" applyFont="1" applyBorder="1" applyAlignment="1">
      <alignment horizontal="center" vertical="top" wrapText="1"/>
    </xf>
    <xf numFmtId="49" fontId="36" fillId="0" borderId="20" xfId="0" applyNumberFormat="1" applyFont="1" applyBorder="1" applyAlignment="1">
      <alignment horizontal="center" vertical="top" wrapText="1"/>
    </xf>
    <xf numFmtId="0" fontId="36" fillId="0" borderId="25" xfId="0" applyFont="1" applyBorder="1" applyAlignment="1">
      <alignment horizontal="center" vertical="top" wrapText="1"/>
    </xf>
    <xf numFmtId="49" fontId="36" fillId="0" borderId="77" xfId="0" applyNumberFormat="1" applyFont="1" applyBorder="1" applyAlignment="1">
      <alignment horizontal="center" vertical="top" wrapText="1"/>
    </xf>
    <xf numFmtId="49" fontId="34" fillId="0" borderId="120" xfId="0" applyNumberFormat="1" applyFont="1" applyBorder="1" applyAlignment="1">
      <alignment horizontal="center" vertical="top" wrapText="1"/>
    </xf>
    <xf numFmtId="49" fontId="34" fillId="0" borderId="121" xfId="0" applyNumberFormat="1" applyFont="1" applyBorder="1" applyAlignment="1">
      <alignment horizontal="center" vertical="top" wrapText="1"/>
    </xf>
    <xf numFmtId="49" fontId="34" fillId="0" borderId="122" xfId="0" applyNumberFormat="1" applyFont="1" applyBorder="1" applyAlignment="1">
      <alignment horizontal="center" vertical="top" wrapText="1"/>
    </xf>
    <xf numFmtId="0" fontId="34" fillId="0" borderId="19" xfId="0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0" fontId="36" fillId="0" borderId="33" xfId="0" applyFont="1" applyFill="1" applyBorder="1" applyAlignment="1">
      <alignment horizontal="left" vertical="center" wrapText="1"/>
    </xf>
    <xf numFmtId="0" fontId="36" fillId="0" borderId="24" xfId="0" applyFont="1" applyFill="1" applyBorder="1" applyAlignment="1">
      <alignment horizontal="left" vertical="center" wrapText="1"/>
    </xf>
    <xf numFmtId="0" fontId="36" fillId="0" borderId="22" xfId="0" applyFont="1" applyFill="1" applyBorder="1" applyAlignment="1">
      <alignment horizontal="left" vertical="center" wrapText="1"/>
    </xf>
    <xf numFmtId="168" fontId="38" fillId="0" borderId="23" xfId="0" applyNumberFormat="1" applyFont="1" applyFill="1" applyBorder="1" applyAlignment="1">
      <alignment horizontal="center" vertical="center" wrapText="1"/>
    </xf>
    <xf numFmtId="1" fontId="42" fillId="0" borderId="26" xfId="0" applyNumberFormat="1" applyFont="1" applyFill="1" applyBorder="1" applyAlignment="1">
      <alignment horizontal="center" vertical="center"/>
    </xf>
    <xf numFmtId="168" fontId="3" fillId="0" borderId="0" xfId="0" applyNumberFormat="1" applyFont="1" applyFill="1" applyAlignment="1">
      <alignment horizontal="right" vertical="center" wrapText="1"/>
    </xf>
    <xf numFmtId="168" fontId="3" fillId="0" borderId="0" xfId="0" applyNumberFormat="1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3" fillId="46" borderId="33" xfId="0" applyFont="1" applyFill="1" applyBorder="1" applyAlignment="1">
      <alignment horizontal="center" vertical="center"/>
    </xf>
    <xf numFmtId="0" fontId="33" fillId="46" borderId="45" xfId="0" applyFont="1" applyFill="1" applyBorder="1" applyAlignment="1">
      <alignment horizontal="center" vertical="center"/>
    </xf>
    <xf numFmtId="0" fontId="33" fillId="46" borderId="46" xfId="0" applyFont="1" applyFill="1" applyBorder="1" applyAlignment="1">
      <alignment horizontal="center" vertical="center"/>
    </xf>
    <xf numFmtId="0" fontId="33" fillId="0" borderId="59" xfId="0" applyFont="1" applyFill="1" applyBorder="1" applyAlignment="1">
      <alignment horizontal="left" vertical="center" wrapText="1"/>
    </xf>
    <xf numFmtId="0" fontId="36" fillId="0" borderId="82" xfId="0" applyFont="1" applyFill="1" applyBorder="1" applyAlignment="1">
      <alignment horizontal="left" vertical="center" wrapText="1"/>
    </xf>
    <xf numFmtId="0" fontId="36" fillId="0" borderId="83" xfId="0" applyFont="1" applyFill="1" applyBorder="1" applyAlignment="1">
      <alignment horizontal="left" vertical="center" wrapText="1"/>
    </xf>
    <xf numFmtId="0" fontId="36" fillId="0" borderId="34" xfId="0" applyFont="1" applyFill="1" applyBorder="1" applyAlignment="1">
      <alignment horizontal="left" vertical="center" wrapText="1"/>
    </xf>
    <xf numFmtId="0" fontId="38" fillId="0" borderId="33" xfId="0" applyFont="1" applyFill="1" applyBorder="1" applyAlignment="1">
      <alignment horizontal="center" vertical="center" wrapText="1"/>
    </xf>
    <xf numFmtId="0" fontId="38" fillId="0" borderId="22" xfId="0" applyFont="1" applyFill="1" applyBorder="1" applyAlignment="1">
      <alignment horizontal="center" vertical="center" wrapText="1"/>
    </xf>
    <xf numFmtId="0" fontId="38" fillId="0" borderId="23" xfId="0" applyFont="1" applyFill="1" applyBorder="1" applyAlignment="1">
      <alignment horizontal="center" vertical="center" wrapText="1"/>
    </xf>
    <xf numFmtId="0" fontId="36" fillId="0" borderId="45" xfId="0" applyFont="1" applyFill="1" applyBorder="1" applyAlignment="1">
      <alignment horizontal="left" vertical="center" wrapText="1"/>
    </xf>
    <xf numFmtId="0" fontId="36" fillId="0" borderId="46" xfId="0" applyFont="1" applyFill="1" applyBorder="1" applyAlignment="1">
      <alignment horizontal="left" vertical="center" wrapText="1"/>
    </xf>
    <xf numFmtId="0" fontId="34" fillId="0" borderId="17" xfId="0" applyFont="1" applyFill="1" applyBorder="1" applyAlignment="1">
      <alignment horizontal="center" vertical="center"/>
    </xf>
    <xf numFmtId="0" fontId="34" fillId="0" borderId="47" xfId="0" applyFont="1" applyFill="1" applyBorder="1" applyAlignment="1">
      <alignment horizontal="center" vertical="center"/>
    </xf>
    <xf numFmtId="0" fontId="33" fillId="0" borderId="77" xfId="0" applyFont="1" applyFill="1" applyBorder="1" applyAlignment="1">
      <alignment horizontal="left" vertical="center" wrapText="1"/>
    </xf>
    <xf numFmtId="0" fontId="33" fillId="0" borderId="78" xfId="0" applyFont="1" applyFill="1" applyBorder="1" applyAlignment="1">
      <alignment horizontal="left" vertical="center" wrapText="1"/>
    </xf>
    <xf numFmtId="0" fontId="33" fillId="0" borderId="71" xfId="0" applyFont="1" applyFill="1" applyBorder="1" applyAlignment="1">
      <alignment horizontal="left" vertical="center" wrapText="1"/>
    </xf>
    <xf numFmtId="0" fontId="34" fillId="0" borderId="26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33" fillId="0" borderId="17" xfId="88" applyNumberFormat="1" applyFont="1" applyFill="1" applyBorder="1" applyAlignment="1">
      <alignment horizontal="center" vertical="top" wrapText="1"/>
    </xf>
    <xf numFmtId="0" fontId="33" fillId="0" borderId="26" xfId="88" applyNumberFormat="1" applyFont="1" applyFill="1" applyBorder="1" applyAlignment="1">
      <alignment horizontal="center" vertical="top" wrapText="1"/>
    </xf>
    <xf numFmtId="0" fontId="33" fillId="0" borderId="47" xfId="88" applyNumberFormat="1" applyFont="1" applyFill="1" applyBorder="1" applyAlignment="1">
      <alignment horizontal="center" vertical="top" wrapText="1"/>
    </xf>
    <xf numFmtId="0" fontId="33" fillId="0" borderId="1" xfId="0" applyNumberFormat="1" applyFont="1" applyBorder="1" applyAlignment="1">
      <alignment horizontal="left" vertical="center" wrapText="1"/>
    </xf>
    <xf numFmtId="0" fontId="33" fillId="0" borderId="0" xfId="0" applyFont="1" applyBorder="1" applyAlignment="1">
      <alignment horizontal="left" vertical="top" wrapText="1"/>
    </xf>
    <xf numFmtId="0" fontId="36" fillId="0" borderId="90" xfId="0" applyFont="1" applyBorder="1" applyAlignment="1">
      <alignment horizontal="center" vertical="top" wrapText="1"/>
    </xf>
    <xf numFmtId="0" fontId="36" fillId="0" borderId="91" xfId="0" applyFont="1" applyBorder="1" applyAlignment="1">
      <alignment horizontal="center" vertical="center" wrapText="1"/>
    </xf>
    <xf numFmtId="0" fontId="36" fillId="0" borderId="93" xfId="0" applyFont="1" applyBorder="1" applyAlignment="1">
      <alignment horizontal="center" vertical="center" wrapText="1"/>
    </xf>
    <xf numFmtId="0" fontId="36" fillId="0" borderId="91" xfId="0" applyNumberFormat="1" applyFont="1" applyBorder="1" applyAlignment="1">
      <alignment horizontal="center" vertical="center" wrapText="1"/>
    </xf>
    <xf numFmtId="0" fontId="36" fillId="0" borderId="93" xfId="0" applyNumberFormat="1" applyFont="1" applyBorder="1" applyAlignment="1">
      <alignment horizontal="center" vertical="center" wrapText="1"/>
    </xf>
    <xf numFmtId="0" fontId="28" fillId="0" borderId="0" xfId="0" applyNumberFormat="1" applyFont="1" applyAlignment="1">
      <alignment horizontal="right" vertical="center" wrapText="1"/>
    </xf>
    <xf numFmtId="0" fontId="37" fillId="0" borderId="33" xfId="0" applyNumberFormat="1" applyFont="1" applyBorder="1" applyAlignment="1">
      <alignment horizontal="left" vertical="top" wrapText="1"/>
    </xf>
    <xf numFmtId="0" fontId="36" fillId="0" borderId="33" xfId="0" applyNumberFormat="1" applyFont="1" applyBorder="1" applyAlignment="1">
      <alignment horizontal="center" vertical="center" wrapText="1"/>
    </xf>
    <xf numFmtId="0" fontId="36" fillId="0" borderId="46" xfId="0" applyNumberFormat="1" applyFont="1" applyBorder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0" fontId="33" fillId="0" borderId="0" xfId="0" applyNumberFormat="1" applyFont="1" applyBorder="1" applyAlignment="1">
      <alignment horizontal="left" vertical="center" wrapText="1"/>
    </xf>
    <xf numFmtId="0" fontId="33" fillId="0" borderId="90" xfId="0" applyFont="1" applyBorder="1" applyAlignment="1">
      <alignment horizontal="left" vertical="top" wrapText="1"/>
    </xf>
    <xf numFmtId="0" fontId="33" fillId="0" borderId="0" xfId="0" applyFont="1" applyAlignment="1">
      <alignment horizontal="center" vertical="center"/>
    </xf>
    <xf numFmtId="0" fontId="33" fillId="0" borderId="0" xfId="0" applyFont="1" applyFill="1" applyAlignment="1">
      <alignment horizontal="center" vertical="center" wrapText="1"/>
    </xf>
    <xf numFmtId="169" fontId="37" fillId="0" borderId="33" xfId="62" applyNumberFormat="1" applyFont="1" applyFill="1" applyBorder="1" applyAlignment="1">
      <alignment horizontal="left" vertical="top" wrapText="1"/>
    </xf>
    <xf numFmtId="169" fontId="37" fillId="0" borderId="46" xfId="62" applyNumberFormat="1" applyFont="1" applyFill="1" applyBorder="1" applyAlignment="1">
      <alignment horizontal="left" vertical="top" wrapText="1"/>
    </xf>
    <xf numFmtId="169" fontId="37" fillId="0" borderId="33" xfId="62" applyNumberFormat="1" applyFont="1" applyFill="1" applyBorder="1" applyAlignment="1">
      <alignment horizontal="left" vertical="center" wrapText="1"/>
    </xf>
    <xf numFmtId="169" fontId="37" fillId="0" borderId="46" xfId="62" applyNumberFormat="1" applyFont="1" applyFill="1" applyBorder="1" applyAlignment="1">
      <alignment horizontal="left" vertical="center" wrapText="1"/>
    </xf>
    <xf numFmtId="0" fontId="38" fillId="0" borderId="1" xfId="0" applyNumberFormat="1" applyFont="1" applyBorder="1" applyAlignment="1">
      <alignment horizontal="left" vertical="center" wrapText="1"/>
    </xf>
    <xf numFmtId="0" fontId="36" fillId="0" borderId="0" xfId="0" applyNumberFormat="1" applyFont="1" applyBorder="1" applyAlignment="1">
      <alignment horizontal="left" vertical="center" wrapText="1"/>
    </xf>
    <xf numFmtId="169" fontId="37" fillId="0" borderId="45" xfId="62" applyNumberFormat="1" applyFont="1" applyFill="1" applyBorder="1" applyAlignment="1">
      <alignment horizontal="left" vertical="top" wrapText="1"/>
    </xf>
    <xf numFmtId="169" fontId="37" fillId="0" borderId="45" xfId="71" applyNumberFormat="1" applyFont="1" applyFill="1" applyBorder="1" applyAlignment="1">
      <alignment horizontal="left" vertical="top" wrapText="1"/>
    </xf>
    <xf numFmtId="169" fontId="37" fillId="0" borderId="46" xfId="71" applyNumberFormat="1" applyFont="1" applyFill="1" applyBorder="1" applyAlignment="1">
      <alignment horizontal="left" vertical="top" wrapText="1"/>
    </xf>
    <xf numFmtId="0" fontId="33" fillId="0" borderId="0" xfId="0" applyNumberFormat="1" applyFont="1" applyAlignment="1">
      <alignment horizontal="center" vertical="center" wrapText="1"/>
    </xf>
    <xf numFmtId="0" fontId="36" fillId="0" borderId="1" xfId="0" applyNumberFormat="1" applyFont="1" applyBorder="1" applyAlignment="1">
      <alignment horizontal="right" vertical="top" wrapText="1"/>
    </xf>
    <xf numFmtId="0" fontId="34" fillId="0" borderId="1" xfId="0" applyNumberFormat="1" applyFont="1" applyBorder="1" applyAlignment="1">
      <alignment horizontal="center" vertical="top" wrapText="1"/>
    </xf>
    <xf numFmtId="0" fontId="37" fillId="0" borderId="1" xfId="0" applyNumberFormat="1" applyFont="1" applyBorder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6" fillId="0" borderId="23" xfId="0" applyNumberFormat="1" applyFont="1" applyBorder="1" applyAlignment="1">
      <alignment horizontal="right" vertical="top" wrapText="1"/>
    </xf>
    <xf numFmtId="169" fontId="37" fillId="47" borderId="33" xfId="62" applyNumberFormat="1" applyFont="1" applyFill="1" applyBorder="1" applyAlignment="1">
      <alignment horizontal="left" vertical="top" wrapText="1"/>
    </xf>
    <xf numFmtId="169" fontId="37" fillId="47" borderId="46" xfId="62" applyNumberFormat="1" applyFont="1" applyFill="1" applyBorder="1" applyAlignment="1">
      <alignment horizontal="left" vertical="top" wrapText="1"/>
    </xf>
    <xf numFmtId="0" fontId="38" fillId="0" borderId="33" xfId="0" applyNumberFormat="1" applyFont="1" applyBorder="1" applyAlignment="1">
      <alignment horizontal="left" vertical="top" wrapText="1"/>
    </xf>
    <xf numFmtId="0" fontId="38" fillId="0" borderId="46" xfId="0" applyNumberFormat="1" applyFont="1" applyBorder="1" applyAlignment="1">
      <alignment horizontal="left" vertical="top" wrapText="1"/>
    </xf>
    <xf numFmtId="0" fontId="37" fillId="0" borderId="33" xfId="0" applyNumberFormat="1" applyFont="1" applyFill="1" applyBorder="1" applyAlignment="1">
      <alignment horizontal="left" vertical="top" wrapText="1"/>
    </xf>
    <xf numFmtId="0" fontId="37" fillId="0" borderId="46" xfId="0" applyNumberFormat="1" applyFont="1" applyFill="1" applyBorder="1" applyAlignment="1">
      <alignment horizontal="left" vertical="top" wrapText="1"/>
    </xf>
    <xf numFmtId="0" fontId="37" fillId="0" borderId="1" xfId="0" applyNumberFormat="1" applyFont="1" applyFill="1" applyBorder="1" applyAlignment="1">
      <alignment horizontal="left" vertical="top" wrapText="1"/>
    </xf>
    <xf numFmtId="0" fontId="37" fillId="0" borderId="77" xfId="0" applyNumberFormat="1" applyFont="1" applyFill="1" applyBorder="1" applyAlignment="1">
      <alignment horizontal="left" vertical="top" wrapText="1"/>
    </xf>
    <xf numFmtId="0" fontId="37" fillId="0" borderId="71" xfId="0" applyNumberFormat="1" applyFont="1" applyFill="1" applyBorder="1" applyAlignment="1">
      <alignment horizontal="left" vertical="top" wrapText="1"/>
    </xf>
    <xf numFmtId="0" fontId="3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top"/>
    </xf>
    <xf numFmtId="0" fontId="35" fillId="0" borderId="0" xfId="0" applyFont="1" applyBorder="1" applyAlignment="1">
      <alignment horizontal="left" vertical="top" wrapText="1"/>
    </xf>
    <xf numFmtId="0" fontId="44" fillId="0" borderId="23" xfId="0" applyNumberFormat="1" applyFont="1" applyBorder="1" applyAlignment="1">
      <alignment horizontal="left" vertical="top" wrapText="1"/>
    </xf>
    <xf numFmtId="0" fontId="44" fillId="0" borderId="33" xfId="0" applyNumberFormat="1" applyFont="1" applyBorder="1" applyAlignment="1">
      <alignment horizontal="left" vertical="top" wrapText="1"/>
    </xf>
    <xf numFmtId="0" fontId="37" fillId="0" borderId="23" xfId="0" applyNumberFormat="1" applyFont="1" applyBorder="1" applyAlignment="1">
      <alignment horizontal="left" vertical="top" wrapText="1"/>
    </xf>
    <xf numFmtId="176" fontId="37" fillId="0" borderId="1" xfId="0" applyNumberFormat="1" applyFont="1" applyFill="1" applyBorder="1" applyAlignment="1">
      <alignment horizontal="center" vertical="center" wrapText="1"/>
    </xf>
    <xf numFmtId="0" fontId="37" fillId="0" borderId="72" xfId="0" applyFont="1" applyFill="1" applyBorder="1" applyAlignment="1">
      <alignment horizontal="right" vertical="top" wrapText="1"/>
    </xf>
  </cellXfs>
  <cellStyles count="4006">
    <cellStyle name=" Verticals" xfId="89"/>
    <cellStyle name="_1_²ÜºÈÆø" xfId="90"/>
    <cellStyle name="_artabyuje" xfId="91"/>
    <cellStyle name="_Sheet2" xfId="92"/>
    <cellStyle name="_Sheet2_2016_Q2" xfId="93"/>
    <cellStyle name="_stamp14-16..." xfId="94"/>
    <cellStyle name="20% - Accent1" xfId="973" builtinId="30" customBuiltin="1"/>
    <cellStyle name="20% - Accent1 2" xfId="16"/>
    <cellStyle name="20% - Accent1 2 2" xfId="95"/>
    <cellStyle name="20% - Accent1 2 3" xfId="96"/>
    <cellStyle name="20% - Accent2" xfId="977" builtinId="34" customBuiltin="1"/>
    <cellStyle name="20% - Accent2 2" xfId="17"/>
    <cellStyle name="20% - Accent2 2 2" xfId="97"/>
    <cellStyle name="20% - Accent2 2 3" xfId="98"/>
    <cellStyle name="20% - Accent3" xfId="981" builtinId="38" customBuiltin="1"/>
    <cellStyle name="20% - Accent3 2" xfId="18"/>
    <cellStyle name="20% - Accent3 2 2" xfId="99"/>
    <cellStyle name="20% - Accent3 2 3" xfId="100"/>
    <cellStyle name="20% - Accent4" xfId="985" builtinId="42" customBuiltin="1"/>
    <cellStyle name="20% - Accent4 2" xfId="19"/>
    <cellStyle name="20% - Accent4 2 2" xfId="101"/>
    <cellStyle name="20% - Accent4 2 3" xfId="102"/>
    <cellStyle name="20% - Accent5" xfId="989" builtinId="46" customBuiltin="1"/>
    <cellStyle name="20% - Accent5 2" xfId="20"/>
    <cellStyle name="20% - Accent5 2 2" xfId="103"/>
    <cellStyle name="20% - Accent5 2 3" xfId="104"/>
    <cellStyle name="20% - Accent6" xfId="993" builtinId="50" customBuiltin="1"/>
    <cellStyle name="20% - Accent6 2" xfId="21"/>
    <cellStyle name="20% - Accent6 2 2" xfId="105"/>
    <cellStyle name="20% - Accent6 2 3" xfId="106"/>
    <cellStyle name="40% - Accent1" xfId="974" builtinId="31" customBuiltin="1"/>
    <cellStyle name="40% - Accent1 2" xfId="22"/>
    <cellStyle name="40% - Accent1 2 2" xfId="107"/>
    <cellStyle name="40% - Accent1 2 3" xfId="108"/>
    <cellStyle name="40% - Accent2" xfId="978" builtinId="35" customBuiltin="1"/>
    <cellStyle name="40% - Accent2 2" xfId="23"/>
    <cellStyle name="40% - Accent2 2 2" xfId="109"/>
    <cellStyle name="40% - Accent2 2 3" xfId="110"/>
    <cellStyle name="40% - Accent3" xfId="982" builtinId="39" customBuiltin="1"/>
    <cellStyle name="40% - Accent3 2" xfId="24"/>
    <cellStyle name="40% - Accent3 2 2" xfId="111"/>
    <cellStyle name="40% - Accent3 2 3" xfId="112"/>
    <cellStyle name="40% - Accent4" xfId="986" builtinId="43" customBuiltin="1"/>
    <cellStyle name="40% - Accent4 2" xfId="25"/>
    <cellStyle name="40% - Accent4 2 2" xfId="113"/>
    <cellStyle name="40% - Accent4 2 3" xfId="114"/>
    <cellStyle name="40% - Accent5" xfId="990" builtinId="47" customBuiltin="1"/>
    <cellStyle name="40% - Accent5 2" xfId="26"/>
    <cellStyle name="40% - Accent5 2 2" xfId="115"/>
    <cellStyle name="40% - Accent5 2 3" xfId="116"/>
    <cellStyle name="40% - Accent6" xfId="994" builtinId="51" customBuiltin="1"/>
    <cellStyle name="40% - Accent6 2" xfId="27"/>
    <cellStyle name="40% - Accent6 2 2" xfId="117"/>
    <cellStyle name="40% - Accent6 2 3" xfId="118"/>
    <cellStyle name="60% - Accent1" xfId="975" builtinId="32" customBuiltin="1"/>
    <cellStyle name="60% - Accent1 2" xfId="28"/>
    <cellStyle name="60% - Accent1 2 2" xfId="119"/>
    <cellStyle name="60% - Accent1 2 3" xfId="120"/>
    <cellStyle name="60% - Accent2" xfId="979" builtinId="36" customBuiltin="1"/>
    <cellStyle name="60% - Accent2 2" xfId="29"/>
    <cellStyle name="60% - Accent2 2 2" xfId="121"/>
    <cellStyle name="60% - Accent2 2 3" xfId="122"/>
    <cellStyle name="60% - Accent3" xfId="983" builtinId="40" customBuiltin="1"/>
    <cellStyle name="60% - Accent3 2" xfId="30"/>
    <cellStyle name="60% - Accent3 2 2" xfId="123"/>
    <cellStyle name="60% - Accent3 2 3" xfId="124"/>
    <cellStyle name="60% - Accent4" xfId="987" builtinId="44" customBuiltin="1"/>
    <cellStyle name="60% - Accent4 2" xfId="31"/>
    <cellStyle name="60% - Accent4 2 2" xfId="125"/>
    <cellStyle name="60% - Accent4 2 3" xfId="126"/>
    <cellStyle name="60% - Accent5" xfId="991" builtinId="48" customBuiltin="1"/>
    <cellStyle name="60% - Accent5 2" xfId="32"/>
    <cellStyle name="60% - Accent5 2 2" xfId="127"/>
    <cellStyle name="60% - Accent5 2 3" xfId="128"/>
    <cellStyle name="60% - Accent6" xfId="995" builtinId="52" customBuiltin="1"/>
    <cellStyle name="60% - Accent6 2" xfId="33"/>
    <cellStyle name="60% - Accent6 2 2" xfId="129"/>
    <cellStyle name="60% - Accent6 2 3" xfId="130"/>
    <cellStyle name="Accent1" xfId="972" builtinId="29" customBuiltin="1"/>
    <cellStyle name="Accent1 - 20%" xfId="131"/>
    <cellStyle name="Accent1 - 40%" xfId="132"/>
    <cellStyle name="Accent1 - 60%" xfId="133"/>
    <cellStyle name="Accent1 10" xfId="134"/>
    <cellStyle name="Accent1 11" xfId="135"/>
    <cellStyle name="Accent1 12" xfId="136"/>
    <cellStyle name="Accent1 13" xfId="137"/>
    <cellStyle name="Accent1 14" xfId="138"/>
    <cellStyle name="Accent1 2" xfId="34"/>
    <cellStyle name="Accent1 2 2" xfId="139"/>
    <cellStyle name="Accent1 2 3" xfId="140"/>
    <cellStyle name="Accent1 3" xfId="141"/>
    <cellStyle name="Accent1 4" xfId="142"/>
    <cellStyle name="Accent1 5" xfId="143"/>
    <cellStyle name="Accent1 6" xfId="144"/>
    <cellStyle name="Accent1 7" xfId="145"/>
    <cellStyle name="Accent1 8" xfId="146"/>
    <cellStyle name="Accent1 9" xfId="147"/>
    <cellStyle name="Accent2" xfId="976" builtinId="33" customBuiltin="1"/>
    <cellStyle name="Accent2 - 20%" xfId="148"/>
    <cellStyle name="Accent2 - 40%" xfId="149"/>
    <cellStyle name="Accent2 - 60%" xfId="150"/>
    <cellStyle name="Accent2 10" xfId="151"/>
    <cellStyle name="Accent2 11" xfId="152"/>
    <cellStyle name="Accent2 12" xfId="153"/>
    <cellStyle name="Accent2 13" xfId="154"/>
    <cellStyle name="Accent2 14" xfId="155"/>
    <cellStyle name="Accent2 2" xfId="35"/>
    <cellStyle name="Accent2 2 2" xfId="156"/>
    <cellStyle name="Accent2 2 3" xfId="157"/>
    <cellStyle name="Accent2 3" xfId="158"/>
    <cellStyle name="Accent2 4" xfId="159"/>
    <cellStyle name="Accent2 5" xfId="160"/>
    <cellStyle name="Accent2 6" xfId="161"/>
    <cellStyle name="Accent2 7" xfId="162"/>
    <cellStyle name="Accent2 8" xfId="163"/>
    <cellStyle name="Accent2 9" xfId="164"/>
    <cellStyle name="Accent3" xfId="980" builtinId="37" customBuiltin="1"/>
    <cellStyle name="Accent3 - 20%" xfId="165"/>
    <cellStyle name="Accent3 - 40%" xfId="166"/>
    <cellStyle name="Accent3 - 60%" xfId="167"/>
    <cellStyle name="Accent3 10" xfId="168"/>
    <cellStyle name="Accent3 11" xfId="169"/>
    <cellStyle name="Accent3 12" xfId="170"/>
    <cellStyle name="Accent3 13" xfId="171"/>
    <cellStyle name="Accent3 14" xfId="172"/>
    <cellStyle name="Accent3 2" xfId="36"/>
    <cellStyle name="Accent3 2 2" xfId="173"/>
    <cellStyle name="Accent3 2 3" xfId="174"/>
    <cellStyle name="Accent3 3" xfId="175"/>
    <cellStyle name="Accent3 4" xfId="176"/>
    <cellStyle name="Accent3 5" xfId="177"/>
    <cellStyle name="Accent3 6" xfId="178"/>
    <cellStyle name="Accent3 7" xfId="179"/>
    <cellStyle name="Accent3 8" xfId="180"/>
    <cellStyle name="Accent3 9" xfId="181"/>
    <cellStyle name="Accent4" xfId="984" builtinId="41" customBuiltin="1"/>
    <cellStyle name="Accent4 - 20%" xfId="182"/>
    <cellStyle name="Accent4 - 40%" xfId="183"/>
    <cellStyle name="Accent4 - 60%" xfId="184"/>
    <cellStyle name="Accent4 10" xfId="185"/>
    <cellStyle name="Accent4 11" xfId="186"/>
    <cellStyle name="Accent4 12" xfId="187"/>
    <cellStyle name="Accent4 13" xfId="188"/>
    <cellStyle name="Accent4 14" xfId="189"/>
    <cellStyle name="Accent4 2" xfId="37"/>
    <cellStyle name="Accent4 2 2" xfId="190"/>
    <cellStyle name="Accent4 2 3" xfId="191"/>
    <cellStyle name="Accent4 3" xfId="192"/>
    <cellStyle name="Accent4 4" xfId="193"/>
    <cellStyle name="Accent4 5" xfId="194"/>
    <cellStyle name="Accent4 6" xfId="195"/>
    <cellStyle name="Accent4 7" xfId="196"/>
    <cellStyle name="Accent4 8" xfId="197"/>
    <cellStyle name="Accent4 9" xfId="198"/>
    <cellStyle name="Accent5" xfId="988" builtinId="45" customBuiltin="1"/>
    <cellStyle name="Accent5 - 20%" xfId="199"/>
    <cellStyle name="Accent5 - 40%" xfId="200"/>
    <cellStyle name="Accent5 - 60%" xfId="201"/>
    <cellStyle name="Accent5 10" xfId="202"/>
    <cellStyle name="Accent5 11" xfId="203"/>
    <cellStyle name="Accent5 12" xfId="204"/>
    <cellStyle name="Accent5 13" xfId="205"/>
    <cellStyle name="Accent5 14" xfId="206"/>
    <cellStyle name="Accent5 2" xfId="38"/>
    <cellStyle name="Accent5 2 2" xfId="207"/>
    <cellStyle name="Accent5 2 3" xfId="208"/>
    <cellStyle name="Accent5 3" xfId="209"/>
    <cellStyle name="Accent5 4" xfId="210"/>
    <cellStyle name="Accent5 5" xfId="211"/>
    <cellStyle name="Accent5 6" xfId="212"/>
    <cellStyle name="Accent5 7" xfId="213"/>
    <cellStyle name="Accent5 8" xfId="214"/>
    <cellStyle name="Accent5 9" xfId="215"/>
    <cellStyle name="Accent6" xfId="992" builtinId="49" customBuiltin="1"/>
    <cellStyle name="Accent6 - 20%" xfId="216"/>
    <cellStyle name="Accent6 - 40%" xfId="217"/>
    <cellStyle name="Accent6 - 60%" xfId="218"/>
    <cellStyle name="Accent6 10" xfId="219"/>
    <cellStyle name="Accent6 11" xfId="220"/>
    <cellStyle name="Accent6 12" xfId="221"/>
    <cellStyle name="Accent6 13" xfId="222"/>
    <cellStyle name="Accent6 14" xfId="223"/>
    <cellStyle name="Accent6 2" xfId="39"/>
    <cellStyle name="Accent6 2 2" xfId="224"/>
    <cellStyle name="Accent6 2 3" xfId="225"/>
    <cellStyle name="Accent6 3" xfId="226"/>
    <cellStyle name="Accent6 4" xfId="227"/>
    <cellStyle name="Accent6 5" xfId="228"/>
    <cellStyle name="Accent6 6" xfId="229"/>
    <cellStyle name="Accent6 7" xfId="230"/>
    <cellStyle name="Accent6 8" xfId="231"/>
    <cellStyle name="Accent6 9" xfId="232"/>
    <cellStyle name="al_laroux_7_laroux_1_²ðò²Ê´²ÜÎ" xfId="233"/>
    <cellStyle name="Bad" xfId="961" builtinId="27" customBuiltin="1"/>
    <cellStyle name="Bad 2" xfId="40"/>
    <cellStyle name="Bad 2 2" xfId="234"/>
    <cellStyle name="Bad 2 3" xfId="235"/>
    <cellStyle name="Body" xfId="236"/>
    <cellStyle name="Calculation" xfId="965" builtinId="22" customBuiltin="1"/>
    <cellStyle name="Calculation 2" xfId="41"/>
    <cellStyle name="Calculation 2 10" xfId="237"/>
    <cellStyle name="Calculation 2 10 2" xfId="2202"/>
    <cellStyle name="Calculation 2 10 3" xfId="1364"/>
    <cellStyle name="Calculation 2 10 4" xfId="3239"/>
    <cellStyle name="Calculation 2 10 5" xfId="3353"/>
    <cellStyle name="Calculation 2 11" xfId="1421"/>
    <cellStyle name="Calculation 2 11 2" xfId="2533"/>
    <cellStyle name="Calculation 2 12" xfId="1481"/>
    <cellStyle name="Calculation 2 13" xfId="996"/>
    <cellStyle name="Calculation 2 14" xfId="3645"/>
    <cellStyle name="Calculation 2 2" xfId="81"/>
    <cellStyle name="Calculation 2 2 10" xfId="1427"/>
    <cellStyle name="Calculation 2 2 10 2" xfId="2538"/>
    <cellStyle name="Calculation 2 2 11" xfId="1435"/>
    <cellStyle name="Calculation 2 2 12" xfId="1001"/>
    <cellStyle name="Calculation 2 2 13" xfId="3417"/>
    <cellStyle name="Calculation 2 2 2" xfId="238"/>
    <cellStyle name="Calculation 2 2 2 10" xfId="1859"/>
    <cellStyle name="Calculation 2 2 2 11" xfId="1021"/>
    <cellStyle name="Calculation 2 2 2 12" xfId="3240"/>
    <cellStyle name="Calculation 2 2 2 13" xfId="3352"/>
    <cellStyle name="Calculation 2 2 2 2" xfId="239"/>
    <cellStyle name="Calculation 2 2 2 2 2" xfId="1487"/>
    <cellStyle name="Calculation 2 2 2 2 2 2" xfId="2594"/>
    <cellStyle name="Calculation 2 2 2 2 3" xfId="1893"/>
    <cellStyle name="Calculation 2 2 2 2 4" xfId="1055"/>
    <cellStyle name="Calculation 2 2 2 2 5" xfId="3241"/>
    <cellStyle name="Calculation 2 2 2 2 6" xfId="3179"/>
    <cellStyle name="Calculation 2 2 2 3" xfId="240"/>
    <cellStyle name="Calculation 2 2 2 3 2" xfId="1654"/>
    <cellStyle name="Calculation 2 2 2 3 2 2" xfId="2761"/>
    <cellStyle name="Calculation 2 2 2 3 3" xfId="2060"/>
    <cellStyle name="Calculation 2 2 2 3 4" xfId="1222"/>
    <cellStyle name="Calculation 2 2 2 3 5" xfId="3242"/>
    <cellStyle name="Calculation 2 2 2 3 6" xfId="3351"/>
    <cellStyle name="Calculation 2 2 2 4" xfId="241"/>
    <cellStyle name="Calculation 2 2 2 4 2" xfId="1603"/>
    <cellStyle name="Calculation 2 2 2 4 2 2" xfId="2710"/>
    <cellStyle name="Calculation 2 2 2 4 3" xfId="2009"/>
    <cellStyle name="Calculation 2 2 2 4 4" xfId="1171"/>
    <cellStyle name="Calculation 2 2 2 4 5" xfId="3243"/>
    <cellStyle name="Calculation 2 2 2 4 6" xfId="3350"/>
    <cellStyle name="Calculation 2 2 2 5" xfId="242"/>
    <cellStyle name="Calculation 2 2 2 5 2" xfId="1623"/>
    <cellStyle name="Calculation 2 2 2 5 2 2" xfId="2730"/>
    <cellStyle name="Calculation 2 2 2 5 3" xfId="2029"/>
    <cellStyle name="Calculation 2 2 2 5 4" xfId="1191"/>
    <cellStyle name="Calculation 2 2 2 5 5" xfId="3244"/>
    <cellStyle name="Calculation 2 2 2 5 6" xfId="3349"/>
    <cellStyle name="Calculation 2 2 2 6" xfId="243"/>
    <cellStyle name="Calculation 2 2 2 6 2" xfId="1725"/>
    <cellStyle name="Calculation 2 2 2 6 2 2" xfId="2832"/>
    <cellStyle name="Calculation 2 2 2 6 3" xfId="2131"/>
    <cellStyle name="Calculation 2 2 2 6 4" xfId="1293"/>
    <cellStyle name="Calculation 2 2 2 6 5" xfId="3245"/>
    <cellStyle name="Calculation 2 2 2 6 6" xfId="3348"/>
    <cellStyle name="Calculation 2 2 2 7" xfId="244"/>
    <cellStyle name="Calculation 2 2 2 7 2" xfId="1767"/>
    <cellStyle name="Calculation 2 2 2 7 2 2" xfId="2874"/>
    <cellStyle name="Calculation 2 2 2 7 3" xfId="2173"/>
    <cellStyle name="Calculation 2 2 2 7 4" xfId="1335"/>
    <cellStyle name="Calculation 2 2 2 7 5" xfId="3246"/>
    <cellStyle name="Calculation 2 2 2 7 6" xfId="3347"/>
    <cellStyle name="Calculation 2 2 2 8" xfId="245"/>
    <cellStyle name="Calculation 2 2 2 8 2" xfId="2203"/>
    <cellStyle name="Calculation 2 2 2 8 3" xfId="1365"/>
    <cellStyle name="Calculation 2 2 2 8 4" xfId="3247"/>
    <cellStyle name="Calculation 2 2 2 8 5" xfId="3346"/>
    <cellStyle name="Calculation 2 2 2 9" xfId="1452"/>
    <cellStyle name="Calculation 2 2 2 9 2" xfId="2560"/>
    <cellStyle name="Calculation 2 2 3" xfId="246"/>
    <cellStyle name="Calculation 2 2 3 10" xfId="1871"/>
    <cellStyle name="Calculation 2 2 3 11" xfId="1033"/>
    <cellStyle name="Calculation 2 2 3 12" xfId="3248"/>
    <cellStyle name="Calculation 2 2 3 13" xfId="3345"/>
    <cellStyle name="Calculation 2 2 3 2" xfId="247"/>
    <cellStyle name="Calculation 2 2 3 2 2" xfId="1630"/>
    <cellStyle name="Calculation 2 2 3 2 2 2" xfId="2737"/>
    <cellStyle name="Calculation 2 2 3 2 3" xfId="2036"/>
    <cellStyle name="Calculation 2 2 3 2 4" xfId="1198"/>
    <cellStyle name="Calculation 2 2 3 2 5" xfId="3249"/>
    <cellStyle name="Calculation 2 2 3 2 6" xfId="3344"/>
    <cellStyle name="Calculation 2 2 3 3" xfId="248"/>
    <cellStyle name="Calculation 2 2 3 3 2" xfId="1666"/>
    <cellStyle name="Calculation 2 2 3 3 2 2" xfId="2773"/>
    <cellStyle name="Calculation 2 2 3 3 3" xfId="2072"/>
    <cellStyle name="Calculation 2 2 3 3 4" xfId="1234"/>
    <cellStyle name="Calculation 2 2 3 3 5" xfId="3250"/>
    <cellStyle name="Calculation 2 2 3 3 6" xfId="3183"/>
    <cellStyle name="Calculation 2 2 3 4" xfId="249"/>
    <cellStyle name="Calculation 2 2 3 4 2" xfId="1606"/>
    <cellStyle name="Calculation 2 2 3 4 2 2" xfId="2713"/>
    <cellStyle name="Calculation 2 2 3 4 3" xfId="2012"/>
    <cellStyle name="Calculation 2 2 3 4 4" xfId="1174"/>
    <cellStyle name="Calculation 2 2 3 4 5" xfId="3251"/>
    <cellStyle name="Calculation 2 2 3 4 6" xfId="3343"/>
    <cellStyle name="Calculation 2 2 3 5" xfId="250"/>
    <cellStyle name="Calculation 2 2 3 5 2" xfId="1571"/>
    <cellStyle name="Calculation 2 2 3 5 2 2" xfId="2678"/>
    <cellStyle name="Calculation 2 2 3 5 3" xfId="1977"/>
    <cellStyle name="Calculation 2 2 3 5 4" xfId="1139"/>
    <cellStyle name="Calculation 2 2 3 5 5" xfId="3252"/>
    <cellStyle name="Calculation 2 2 3 5 6" xfId="3342"/>
    <cellStyle name="Calculation 2 2 3 6" xfId="251"/>
    <cellStyle name="Calculation 2 2 3 6 2" xfId="1737"/>
    <cellStyle name="Calculation 2 2 3 6 2 2" xfId="2844"/>
    <cellStyle name="Calculation 2 2 3 6 3" xfId="2143"/>
    <cellStyle name="Calculation 2 2 3 6 4" xfId="1305"/>
    <cellStyle name="Calculation 2 2 3 6 5" xfId="3253"/>
    <cellStyle name="Calculation 2 2 3 6 6" xfId="3341"/>
    <cellStyle name="Calculation 2 2 3 7" xfId="252"/>
    <cellStyle name="Calculation 2 2 3 7 2" xfId="1779"/>
    <cellStyle name="Calculation 2 2 3 7 2 2" xfId="2886"/>
    <cellStyle name="Calculation 2 2 3 7 3" xfId="2185"/>
    <cellStyle name="Calculation 2 2 3 7 4" xfId="1347"/>
    <cellStyle name="Calculation 2 2 3 7 5" xfId="3254"/>
    <cellStyle name="Calculation 2 2 3 7 6" xfId="3340"/>
    <cellStyle name="Calculation 2 2 3 8" xfId="253"/>
    <cellStyle name="Calculation 2 2 3 8 2" xfId="2204"/>
    <cellStyle name="Calculation 2 2 3 8 3" xfId="1366"/>
    <cellStyle name="Calculation 2 2 3 8 4" xfId="3255"/>
    <cellStyle name="Calculation 2 2 3 8 5" xfId="3339"/>
    <cellStyle name="Calculation 2 2 3 9" xfId="1464"/>
    <cellStyle name="Calculation 2 2 3 9 2" xfId="2572"/>
    <cellStyle name="Calculation 2 2 4" xfId="254"/>
    <cellStyle name="Calculation 2 2 4 2" xfId="1600"/>
    <cellStyle name="Calculation 2 2 4 2 2" xfId="2707"/>
    <cellStyle name="Calculation 2 2 4 3" xfId="2006"/>
    <cellStyle name="Calculation 2 2 4 4" xfId="1168"/>
    <cellStyle name="Calculation 2 2 4 5" xfId="3256"/>
    <cellStyle name="Calculation 2 2 4 6" xfId="3338"/>
    <cellStyle name="Calculation 2 2 5" xfId="255"/>
    <cellStyle name="Calculation 2 2 5 2" xfId="1692"/>
    <cellStyle name="Calculation 2 2 5 2 2" xfId="2799"/>
    <cellStyle name="Calculation 2 2 5 3" xfId="2098"/>
    <cellStyle name="Calculation 2 2 5 4" xfId="1260"/>
    <cellStyle name="Calculation 2 2 5 5" xfId="3257"/>
    <cellStyle name="Calculation 2 2 5 6" xfId="3337"/>
    <cellStyle name="Calculation 2 2 6" xfId="256"/>
    <cellStyle name="Calculation 2 2 6 2" xfId="1711"/>
    <cellStyle name="Calculation 2 2 6 2 2" xfId="2818"/>
    <cellStyle name="Calculation 2 2 6 3" xfId="2117"/>
    <cellStyle name="Calculation 2 2 6 4" xfId="1279"/>
    <cellStyle name="Calculation 2 2 6 5" xfId="3258"/>
    <cellStyle name="Calculation 2 2 6 6" xfId="3336"/>
    <cellStyle name="Calculation 2 2 7" xfId="257"/>
    <cellStyle name="Calculation 2 2 7 2" xfId="1579"/>
    <cellStyle name="Calculation 2 2 7 2 2" xfId="2686"/>
    <cellStyle name="Calculation 2 2 7 3" xfId="1985"/>
    <cellStyle name="Calculation 2 2 7 4" xfId="1147"/>
    <cellStyle name="Calculation 2 2 7 5" xfId="3259"/>
    <cellStyle name="Calculation 2 2 7 6" xfId="3335"/>
    <cellStyle name="Calculation 2 2 8" xfId="258"/>
    <cellStyle name="Calculation 2 2 8 2" xfId="1506"/>
    <cellStyle name="Calculation 2 2 8 2 2" xfId="2613"/>
    <cellStyle name="Calculation 2 2 8 3" xfId="1912"/>
    <cellStyle name="Calculation 2 2 8 4" xfId="1074"/>
    <cellStyle name="Calculation 2 2 8 5" xfId="3260"/>
    <cellStyle name="Calculation 2 2 8 6" xfId="3334"/>
    <cellStyle name="Calculation 2 2 9" xfId="259"/>
    <cellStyle name="Calculation 2 2 9 2" xfId="2205"/>
    <cellStyle name="Calculation 2 2 9 3" xfId="1367"/>
    <cellStyle name="Calculation 2 2 9 4" xfId="3261"/>
    <cellStyle name="Calculation 2 2 9 5" xfId="3333"/>
    <cellStyle name="Calculation 2 3" xfId="260"/>
    <cellStyle name="Calculation 2 3 10" xfId="261"/>
    <cellStyle name="Calculation 2 3 10 2" xfId="2206"/>
    <cellStyle name="Calculation 2 3 10 3" xfId="1368"/>
    <cellStyle name="Calculation 2 3 10 4" xfId="3263"/>
    <cellStyle name="Calculation 2 3 10 5" xfId="3331"/>
    <cellStyle name="Calculation 2 3 11" xfId="1438"/>
    <cellStyle name="Calculation 2 3 11 2" xfId="2547"/>
    <cellStyle name="Calculation 2 3 12" xfId="1437"/>
    <cellStyle name="Calculation 2 3 13" xfId="1009"/>
    <cellStyle name="Calculation 2 3 14" xfId="3262"/>
    <cellStyle name="Calculation 2 3 15" xfId="3332"/>
    <cellStyle name="Calculation 2 3 2" xfId="262"/>
    <cellStyle name="Calculation 2 3 2 10" xfId="1867"/>
    <cellStyle name="Calculation 2 3 2 11" xfId="1029"/>
    <cellStyle name="Calculation 2 3 2 12" xfId="3264"/>
    <cellStyle name="Calculation 2 3 2 13" xfId="3330"/>
    <cellStyle name="Calculation 2 3 2 2" xfId="263"/>
    <cellStyle name="Calculation 2 3 2 2 2" xfId="1627"/>
    <cellStyle name="Calculation 2 3 2 2 2 2" xfId="2734"/>
    <cellStyle name="Calculation 2 3 2 2 3" xfId="2033"/>
    <cellStyle name="Calculation 2 3 2 2 4" xfId="1195"/>
    <cellStyle name="Calculation 2 3 2 2 5" xfId="3265"/>
    <cellStyle name="Calculation 2 3 2 2 6" xfId="3182"/>
    <cellStyle name="Calculation 2 3 2 3" xfId="264"/>
    <cellStyle name="Calculation 2 3 2 3 2" xfId="1662"/>
    <cellStyle name="Calculation 2 3 2 3 2 2" xfId="2769"/>
    <cellStyle name="Calculation 2 3 2 3 3" xfId="2068"/>
    <cellStyle name="Calculation 2 3 2 3 4" xfId="1230"/>
    <cellStyle name="Calculation 2 3 2 3 5" xfId="3266"/>
    <cellStyle name="Calculation 2 3 2 3 6" xfId="3329"/>
    <cellStyle name="Calculation 2 3 2 4" xfId="265"/>
    <cellStyle name="Calculation 2 3 2 4 2" xfId="1501"/>
    <cellStyle name="Calculation 2 3 2 4 2 2" xfId="2608"/>
    <cellStyle name="Calculation 2 3 2 4 3" xfId="1907"/>
    <cellStyle name="Calculation 2 3 2 4 4" xfId="1069"/>
    <cellStyle name="Calculation 2 3 2 4 5" xfId="3267"/>
    <cellStyle name="Calculation 2 3 2 4 6" xfId="3328"/>
    <cellStyle name="Calculation 2 3 2 5" xfId="266"/>
    <cellStyle name="Calculation 2 3 2 5 2" xfId="1572"/>
    <cellStyle name="Calculation 2 3 2 5 2 2" xfId="2679"/>
    <cellStyle name="Calculation 2 3 2 5 3" xfId="1978"/>
    <cellStyle name="Calculation 2 3 2 5 4" xfId="1140"/>
    <cellStyle name="Calculation 2 3 2 5 5" xfId="3268"/>
    <cellStyle name="Calculation 2 3 2 5 6" xfId="3327"/>
    <cellStyle name="Calculation 2 3 2 6" xfId="267"/>
    <cellStyle name="Calculation 2 3 2 6 2" xfId="1733"/>
    <cellStyle name="Calculation 2 3 2 6 2 2" xfId="2840"/>
    <cellStyle name="Calculation 2 3 2 6 3" xfId="2139"/>
    <cellStyle name="Calculation 2 3 2 6 4" xfId="1301"/>
    <cellStyle name="Calculation 2 3 2 6 5" xfId="3269"/>
    <cellStyle name="Calculation 2 3 2 6 6" xfId="3326"/>
    <cellStyle name="Calculation 2 3 2 7" xfId="268"/>
    <cellStyle name="Calculation 2 3 2 7 2" xfId="1775"/>
    <cellStyle name="Calculation 2 3 2 7 2 2" xfId="2882"/>
    <cellStyle name="Calculation 2 3 2 7 3" xfId="2181"/>
    <cellStyle name="Calculation 2 3 2 7 4" xfId="1343"/>
    <cellStyle name="Calculation 2 3 2 7 5" xfId="3270"/>
    <cellStyle name="Calculation 2 3 2 7 6" xfId="3325"/>
    <cellStyle name="Calculation 2 3 2 8" xfId="269"/>
    <cellStyle name="Calculation 2 3 2 8 2" xfId="2207"/>
    <cellStyle name="Calculation 2 3 2 8 3" xfId="1369"/>
    <cellStyle name="Calculation 2 3 2 8 4" xfId="3271"/>
    <cellStyle name="Calculation 2 3 2 8 5" xfId="3324"/>
    <cellStyle name="Calculation 2 3 2 9" xfId="1460"/>
    <cellStyle name="Calculation 2 3 2 9 2" xfId="2568"/>
    <cellStyle name="Calculation 2 3 3" xfId="270"/>
    <cellStyle name="Calculation 2 3 3 10" xfId="1881"/>
    <cellStyle name="Calculation 2 3 3 11" xfId="1043"/>
    <cellStyle name="Calculation 2 3 3 12" xfId="3272"/>
    <cellStyle name="Calculation 2 3 3 13" xfId="3323"/>
    <cellStyle name="Calculation 2 3 3 2" xfId="271"/>
    <cellStyle name="Calculation 2 3 3 2 2" xfId="1640"/>
    <cellStyle name="Calculation 2 3 3 2 2 2" xfId="2747"/>
    <cellStyle name="Calculation 2 3 3 2 3" xfId="2046"/>
    <cellStyle name="Calculation 2 3 3 2 4" xfId="1208"/>
    <cellStyle name="Calculation 2 3 3 2 5" xfId="3273"/>
    <cellStyle name="Calculation 2 3 3 2 6" xfId="3322"/>
    <cellStyle name="Calculation 2 3 3 3" xfId="272"/>
    <cellStyle name="Calculation 2 3 3 3 2" xfId="1676"/>
    <cellStyle name="Calculation 2 3 3 3 2 2" xfId="2783"/>
    <cellStyle name="Calculation 2 3 3 3 3" xfId="2082"/>
    <cellStyle name="Calculation 2 3 3 3 4" xfId="1244"/>
    <cellStyle name="Calculation 2 3 3 3 5" xfId="3274"/>
    <cellStyle name="Calculation 2 3 3 3 6" xfId="3321"/>
    <cellStyle name="Calculation 2 3 3 4" xfId="273"/>
    <cellStyle name="Calculation 2 3 3 4 2" xfId="1696"/>
    <cellStyle name="Calculation 2 3 3 4 2 2" xfId="2803"/>
    <cellStyle name="Calculation 2 3 3 4 3" xfId="2102"/>
    <cellStyle name="Calculation 2 3 3 4 4" xfId="1264"/>
    <cellStyle name="Calculation 2 3 3 4 5" xfId="3275"/>
    <cellStyle name="Calculation 2 3 3 4 6" xfId="3320"/>
    <cellStyle name="Calculation 2 3 3 5" xfId="274"/>
    <cellStyle name="Calculation 2 3 3 5 2" xfId="1686"/>
    <cellStyle name="Calculation 2 3 3 5 2 2" xfId="2793"/>
    <cellStyle name="Calculation 2 3 3 5 3" xfId="2092"/>
    <cellStyle name="Calculation 2 3 3 5 4" xfId="1254"/>
    <cellStyle name="Calculation 2 3 3 5 5" xfId="3276"/>
    <cellStyle name="Calculation 2 3 3 5 6" xfId="3319"/>
    <cellStyle name="Calculation 2 3 3 6" xfId="275"/>
    <cellStyle name="Calculation 2 3 3 6 2" xfId="1747"/>
    <cellStyle name="Calculation 2 3 3 6 2 2" xfId="2854"/>
    <cellStyle name="Calculation 2 3 3 6 3" xfId="2153"/>
    <cellStyle name="Calculation 2 3 3 6 4" xfId="1315"/>
    <cellStyle name="Calculation 2 3 3 6 5" xfId="3277"/>
    <cellStyle name="Calculation 2 3 3 6 6" xfId="3318"/>
    <cellStyle name="Calculation 2 3 3 7" xfId="276"/>
    <cellStyle name="Calculation 2 3 3 7 2" xfId="1789"/>
    <cellStyle name="Calculation 2 3 3 7 2 2" xfId="2896"/>
    <cellStyle name="Calculation 2 3 3 7 3" xfId="2195"/>
    <cellStyle name="Calculation 2 3 3 7 4" xfId="1357"/>
    <cellStyle name="Calculation 2 3 3 7 5" xfId="3278"/>
    <cellStyle name="Calculation 2 3 3 7 6" xfId="3317"/>
    <cellStyle name="Calculation 2 3 3 8" xfId="277"/>
    <cellStyle name="Calculation 2 3 3 8 2" xfId="2208"/>
    <cellStyle name="Calculation 2 3 3 8 3" xfId="1370"/>
    <cellStyle name="Calculation 2 3 3 8 4" xfId="3279"/>
    <cellStyle name="Calculation 2 3 3 8 5" xfId="3316"/>
    <cellStyle name="Calculation 2 3 3 9" xfId="1474"/>
    <cellStyle name="Calculation 2 3 3 9 2" xfId="2582"/>
    <cellStyle name="Calculation 2 3 4" xfId="278"/>
    <cellStyle name="Calculation 2 3 4 2" xfId="1575"/>
    <cellStyle name="Calculation 2 3 4 2 2" xfId="2682"/>
    <cellStyle name="Calculation 2 3 4 3" xfId="1981"/>
    <cellStyle name="Calculation 2 3 4 4" xfId="1143"/>
    <cellStyle name="Calculation 2 3 4 5" xfId="3280"/>
    <cellStyle name="Calculation 2 3 4 6" xfId="3315"/>
    <cellStyle name="Calculation 2 3 5" xfId="279"/>
    <cellStyle name="Calculation 2 3 5 2" xfId="1493"/>
    <cellStyle name="Calculation 2 3 5 2 2" xfId="2600"/>
    <cellStyle name="Calculation 2 3 5 3" xfId="1899"/>
    <cellStyle name="Calculation 2 3 5 4" xfId="1061"/>
    <cellStyle name="Calculation 2 3 5 5" xfId="3281"/>
    <cellStyle name="Calculation 2 3 5 6" xfId="3172"/>
    <cellStyle name="Calculation 2 3 6" xfId="280"/>
    <cellStyle name="Calculation 2 3 6 2" xfId="1530"/>
    <cellStyle name="Calculation 2 3 6 2 2" xfId="2637"/>
    <cellStyle name="Calculation 2 3 6 3" xfId="1936"/>
    <cellStyle name="Calculation 2 3 6 4" xfId="1098"/>
    <cellStyle name="Calculation 2 3 6 5" xfId="3282"/>
    <cellStyle name="Calculation 2 3 6 6" xfId="3314"/>
    <cellStyle name="Calculation 2 3 7" xfId="281"/>
    <cellStyle name="Calculation 2 3 7 2" xfId="1684"/>
    <cellStyle name="Calculation 2 3 7 2 2" xfId="2791"/>
    <cellStyle name="Calculation 2 3 7 3" xfId="2090"/>
    <cellStyle name="Calculation 2 3 7 4" xfId="1252"/>
    <cellStyle name="Calculation 2 3 7 5" xfId="3283"/>
    <cellStyle name="Calculation 2 3 7 6" xfId="3313"/>
    <cellStyle name="Calculation 2 3 8" xfId="282"/>
    <cellStyle name="Calculation 2 3 8 2" xfId="1531"/>
    <cellStyle name="Calculation 2 3 8 2 2" xfId="2638"/>
    <cellStyle name="Calculation 2 3 8 3" xfId="1937"/>
    <cellStyle name="Calculation 2 3 8 4" xfId="1099"/>
    <cellStyle name="Calculation 2 3 8 5" xfId="3284"/>
    <cellStyle name="Calculation 2 3 8 6" xfId="3312"/>
    <cellStyle name="Calculation 2 3 9" xfId="283"/>
    <cellStyle name="Calculation 2 3 9 2" xfId="1755"/>
    <cellStyle name="Calculation 2 3 9 2 2" xfId="2862"/>
    <cellStyle name="Calculation 2 3 9 3" xfId="2161"/>
    <cellStyle name="Calculation 2 3 9 4" xfId="1323"/>
    <cellStyle name="Calculation 2 3 9 5" xfId="3285"/>
    <cellStyle name="Calculation 2 3 9 6" xfId="3311"/>
    <cellStyle name="Calculation 2 4" xfId="284"/>
    <cellStyle name="Calculation 2 4 10" xfId="1856"/>
    <cellStyle name="Calculation 2 4 11" xfId="1018"/>
    <cellStyle name="Calculation 2 4 12" xfId="3286"/>
    <cellStyle name="Calculation 2 4 13" xfId="3310"/>
    <cellStyle name="Calculation 2 4 2" xfId="285"/>
    <cellStyle name="Calculation 2 4 2 2" xfId="1482"/>
    <cellStyle name="Calculation 2 4 2 2 2" xfId="2589"/>
    <cellStyle name="Calculation 2 4 2 3" xfId="1888"/>
    <cellStyle name="Calculation 2 4 2 4" xfId="1050"/>
    <cellStyle name="Calculation 2 4 2 5" xfId="3287"/>
    <cellStyle name="Calculation 2 4 2 6" xfId="3309"/>
    <cellStyle name="Calculation 2 4 3" xfId="286"/>
    <cellStyle name="Calculation 2 4 3 2" xfId="1651"/>
    <cellStyle name="Calculation 2 4 3 2 2" xfId="2758"/>
    <cellStyle name="Calculation 2 4 3 3" xfId="2057"/>
    <cellStyle name="Calculation 2 4 3 4" xfId="1219"/>
    <cellStyle name="Calculation 2 4 3 5" xfId="3288"/>
    <cellStyle name="Calculation 2 4 3 6" xfId="3308"/>
    <cellStyle name="Calculation 2 4 4" xfId="287"/>
    <cellStyle name="Calculation 2 4 4 2" xfId="1494"/>
    <cellStyle name="Calculation 2 4 4 2 2" xfId="2601"/>
    <cellStyle name="Calculation 2 4 4 3" xfId="1900"/>
    <cellStyle name="Calculation 2 4 4 4" xfId="1062"/>
    <cellStyle name="Calculation 2 4 4 5" xfId="3289"/>
    <cellStyle name="Calculation 2 4 4 6" xfId="3307"/>
    <cellStyle name="Calculation 2 4 5" xfId="288"/>
    <cellStyle name="Calculation 2 4 5 2" xfId="1592"/>
    <cellStyle name="Calculation 2 4 5 2 2" xfId="2699"/>
    <cellStyle name="Calculation 2 4 5 3" xfId="1998"/>
    <cellStyle name="Calculation 2 4 5 4" xfId="1160"/>
    <cellStyle name="Calculation 2 4 5 5" xfId="3290"/>
    <cellStyle name="Calculation 2 4 5 6" xfId="3306"/>
    <cellStyle name="Calculation 2 4 6" xfId="289"/>
    <cellStyle name="Calculation 2 4 6 2" xfId="1722"/>
    <cellStyle name="Calculation 2 4 6 2 2" xfId="2829"/>
    <cellStyle name="Calculation 2 4 6 3" xfId="2128"/>
    <cellStyle name="Calculation 2 4 6 4" xfId="1290"/>
    <cellStyle name="Calculation 2 4 6 5" xfId="3291"/>
    <cellStyle name="Calculation 2 4 6 6" xfId="3305"/>
    <cellStyle name="Calculation 2 4 7" xfId="290"/>
    <cellStyle name="Calculation 2 4 7 2" xfId="1764"/>
    <cellStyle name="Calculation 2 4 7 2 2" xfId="2871"/>
    <cellStyle name="Calculation 2 4 7 3" xfId="2170"/>
    <cellStyle name="Calculation 2 4 7 4" xfId="1332"/>
    <cellStyle name="Calculation 2 4 7 5" xfId="3292"/>
    <cellStyle name="Calculation 2 4 7 6" xfId="3304"/>
    <cellStyle name="Calculation 2 4 8" xfId="291"/>
    <cellStyle name="Calculation 2 4 8 2" xfId="2209"/>
    <cellStyle name="Calculation 2 4 8 3" xfId="1371"/>
    <cellStyle name="Calculation 2 4 8 4" xfId="3293"/>
    <cellStyle name="Calculation 2 4 8 5" xfId="3303"/>
    <cellStyle name="Calculation 2 4 9" xfId="1449"/>
    <cellStyle name="Calculation 2 4 9 2" xfId="2557"/>
    <cellStyle name="Calculation 2 5" xfId="292"/>
    <cellStyle name="Calculation 2 5 2" xfId="1614"/>
    <cellStyle name="Calculation 2 5 2 2" xfId="2721"/>
    <cellStyle name="Calculation 2 5 3" xfId="2020"/>
    <cellStyle name="Calculation 2 5 4" xfId="1182"/>
    <cellStyle name="Calculation 2 5 5" xfId="3294"/>
    <cellStyle name="Calculation 2 5 6" xfId="3302"/>
    <cellStyle name="Calculation 2 6" xfId="293"/>
    <cellStyle name="Calculation 2 6 2" xfId="1591"/>
    <cellStyle name="Calculation 2 6 2 2" xfId="2698"/>
    <cellStyle name="Calculation 2 6 3" xfId="1997"/>
    <cellStyle name="Calculation 2 6 4" xfId="1159"/>
    <cellStyle name="Calculation 2 6 5" xfId="3295"/>
    <cellStyle name="Calculation 2 6 6" xfId="3301"/>
    <cellStyle name="Calculation 2 7" xfId="294"/>
    <cellStyle name="Calculation 2 7 2" xfId="1703"/>
    <cellStyle name="Calculation 2 7 2 2" xfId="2810"/>
    <cellStyle name="Calculation 2 7 3" xfId="2109"/>
    <cellStyle name="Calculation 2 7 4" xfId="1271"/>
    <cellStyle name="Calculation 2 7 5" xfId="3296"/>
    <cellStyle name="Calculation 2 7 6" xfId="3300"/>
    <cellStyle name="Calculation 2 8" xfId="295"/>
    <cellStyle name="Calculation 2 8 2" xfId="1577"/>
    <cellStyle name="Calculation 2 8 2 2" xfId="2684"/>
    <cellStyle name="Calculation 2 8 3" xfId="1983"/>
    <cellStyle name="Calculation 2 8 4" xfId="1145"/>
    <cellStyle name="Calculation 2 8 5" xfId="3297"/>
    <cellStyle name="Calculation 2 8 6" xfId="3299"/>
    <cellStyle name="Calculation 2 9" xfId="296"/>
    <cellStyle name="Calculation 2 9 2" xfId="1691"/>
    <cellStyle name="Calculation 2 9 2 2" xfId="2798"/>
    <cellStyle name="Calculation 2 9 3" xfId="2097"/>
    <cellStyle name="Calculation 2 9 4" xfId="1259"/>
    <cellStyle name="Calculation 2 9 5" xfId="3298"/>
    <cellStyle name="Calculation 2 9 6" xfId="3178"/>
    <cellStyle name="Check Cell" xfId="967" builtinId="23" customBuiltin="1"/>
    <cellStyle name="Check Cell 2" xfId="42"/>
    <cellStyle name="Check Cell 2 2" xfId="297"/>
    <cellStyle name="Check Cell 2 3" xfId="298"/>
    <cellStyle name="Comma" xfId="1" builtinId="3"/>
    <cellStyle name="Comma [0] 2" xfId="299"/>
    <cellStyle name="Comma [0] 2 2" xfId="300"/>
    <cellStyle name="Comma [0] 2 2 2" xfId="1797"/>
    <cellStyle name="Comma [0] 3" xfId="301"/>
    <cellStyle name="Comma [0] 3 2" xfId="302"/>
    <cellStyle name="Comma [0] 3 2 2" xfId="1798"/>
    <cellStyle name="Comma 10" xfId="303"/>
    <cellStyle name="Comma 10 2" xfId="304"/>
    <cellStyle name="Comma 10 2 2" xfId="1799"/>
    <cellStyle name="Comma 11" xfId="305"/>
    <cellStyle name="Comma 11 2" xfId="306"/>
    <cellStyle name="Comma 11 2 2" xfId="1800"/>
    <cellStyle name="Comma 12" xfId="307"/>
    <cellStyle name="Comma 12 2" xfId="308"/>
    <cellStyle name="Comma 12 2 2" xfId="1801"/>
    <cellStyle name="Comma 13" xfId="309"/>
    <cellStyle name="Comma 13 2" xfId="310"/>
    <cellStyle name="Comma 13 2 2" xfId="1802"/>
    <cellStyle name="Comma 14" xfId="311"/>
    <cellStyle name="Comma 14 2" xfId="312"/>
    <cellStyle name="Comma 14 2 2" xfId="1803"/>
    <cellStyle name="Comma 15" xfId="313"/>
    <cellStyle name="Comma 15 2" xfId="314"/>
    <cellStyle name="Comma 15 2 2" xfId="1804"/>
    <cellStyle name="Comma 16" xfId="315"/>
    <cellStyle name="Comma 16 2" xfId="316"/>
    <cellStyle name="Comma 16 2 2" xfId="1805"/>
    <cellStyle name="Comma 17" xfId="317"/>
    <cellStyle name="Comma 17 2" xfId="318"/>
    <cellStyle name="Comma 17 2 2" xfId="1806"/>
    <cellStyle name="Comma 18" xfId="319"/>
    <cellStyle name="Comma 18 2" xfId="320"/>
    <cellStyle name="Comma 18 2 2" xfId="1807"/>
    <cellStyle name="Comma 19" xfId="321"/>
    <cellStyle name="Comma 19 2" xfId="322"/>
    <cellStyle name="Comma 19 2 2" xfId="1808"/>
    <cellStyle name="Comma 2" xfId="3"/>
    <cellStyle name="Comma 2 2" xfId="7"/>
    <cellStyle name="Comma 2 2 2" xfId="43"/>
    <cellStyle name="Comma 2 2 2 2" xfId="323"/>
    <cellStyle name="Comma 2 2 3" xfId="324"/>
    <cellStyle name="Comma 2 2 4" xfId="325"/>
    <cellStyle name="Comma 2 2 4 2" xfId="326"/>
    <cellStyle name="Comma 2 2 4 2 2" xfId="1809"/>
    <cellStyle name="Comma 2 2 5" xfId="327"/>
    <cellStyle name="Comma 2 2 5 2" xfId="328"/>
    <cellStyle name="Comma 2 2 5 2 2" xfId="1810"/>
    <cellStyle name="Comma 2 2 6" xfId="329"/>
    <cellStyle name="Comma 2 2 6 2" xfId="330"/>
    <cellStyle name="Comma 2 2 6 2 2" xfId="1811"/>
    <cellStyle name="Comma 2 2 7" xfId="331"/>
    <cellStyle name="Comma 2 3" xfId="10"/>
    <cellStyle name="Comma 2 3 2" xfId="332"/>
    <cellStyle name="Comma 2 3 2 2" xfId="333"/>
    <cellStyle name="Comma 2 3 2 2 2" xfId="1812"/>
    <cellStyle name="Comma 2 3 3" xfId="334"/>
    <cellStyle name="Comma 2 3 4" xfId="335"/>
    <cellStyle name="Comma 2 4" xfId="336"/>
    <cellStyle name="Comma 2 4 2" xfId="337"/>
    <cellStyle name="Comma 2 4 3" xfId="338"/>
    <cellStyle name="Comma 2 4 3 2" xfId="1813"/>
    <cellStyle name="Comma 2 5" xfId="339"/>
    <cellStyle name="Comma 2 5 2" xfId="340"/>
    <cellStyle name="Comma 2 5 2 2" xfId="1814"/>
    <cellStyle name="Comma 2 6" xfId="341"/>
    <cellStyle name="Comma 2 7" xfId="342"/>
    <cellStyle name="Comma 20" xfId="343"/>
    <cellStyle name="Comma 20 2" xfId="344"/>
    <cellStyle name="Comma 20 2 2" xfId="1815"/>
    <cellStyle name="Comma 21" xfId="345"/>
    <cellStyle name="Comma 21 2" xfId="346"/>
    <cellStyle name="Comma 21 2 2" xfId="1816"/>
    <cellStyle name="Comma 22" xfId="347"/>
    <cellStyle name="Comma 22 2" xfId="348"/>
    <cellStyle name="Comma 22 2 2" xfId="1817"/>
    <cellStyle name="Comma 23" xfId="349"/>
    <cellStyle name="Comma 23 2" xfId="350"/>
    <cellStyle name="Comma 23 2 2" xfId="1818"/>
    <cellStyle name="Comma 24" xfId="351"/>
    <cellStyle name="Comma 24 2" xfId="352"/>
    <cellStyle name="Comma 24 2 2" xfId="1819"/>
    <cellStyle name="Comma 25" xfId="353"/>
    <cellStyle name="Comma 26" xfId="354"/>
    <cellStyle name="Comma 26 2" xfId="355"/>
    <cellStyle name="Comma 26 2 2" xfId="1820"/>
    <cellStyle name="Comma 27" xfId="356"/>
    <cellStyle name="Comma 27 2" xfId="357"/>
    <cellStyle name="Comma 27 2 2" xfId="1821"/>
    <cellStyle name="Comma 28" xfId="358"/>
    <cellStyle name="Comma 28 2" xfId="359"/>
    <cellStyle name="Comma 28 2 2" xfId="1822"/>
    <cellStyle name="Comma 29" xfId="360"/>
    <cellStyle name="Comma 3" xfId="6"/>
    <cellStyle name="Comma 3 2" xfId="44"/>
    <cellStyle name="Comma 3 2 2" xfId="361"/>
    <cellStyle name="Comma 3 2 2 2" xfId="362"/>
    <cellStyle name="Comma 3 3" xfId="363"/>
    <cellStyle name="Comma 3 3 2" xfId="364"/>
    <cellStyle name="Comma 3 3 3" xfId="365"/>
    <cellStyle name="Comma 3 3 3 2" xfId="366"/>
    <cellStyle name="Comma 3 3 3 2 2" xfId="1824"/>
    <cellStyle name="Comma 3 3 4" xfId="367"/>
    <cellStyle name="Comma 3 3 4 2" xfId="1823"/>
    <cellStyle name="Comma 3 4" xfId="368"/>
    <cellStyle name="Comma 3 4 2" xfId="369"/>
    <cellStyle name="Comma 3 4 2 2" xfId="1825"/>
    <cellStyle name="Comma 3 5" xfId="370"/>
    <cellStyle name="Comma 3 6" xfId="371"/>
    <cellStyle name="Comma 30" xfId="372"/>
    <cellStyle name="Comma 30 2" xfId="373"/>
    <cellStyle name="Comma 30 2 2" xfId="1826"/>
    <cellStyle name="Comma 31" xfId="374"/>
    <cellStyle name="Comma 31 2" xfId="375"/>
    <cellStyle name="Comma 31 2 2" xfId="1827"/>
    <cellStyle name="Comma 32" xfId="376"/>
    <cellStyle name="Comma 4" xfId="9"/>
    <cellStyle name="Comma 4 2" xfId="377"/>
    <cellStyle name="Comma 4 2 2" xfId="378"/>
    <cellStyle name="Comma 4 2 2 2" xfId="1828"/>
    <cellStyle name="Comma 4 3" xfId="379"/>
    <cellStyle name="Comma 4 3 2" xfId="380"/>
    <cellStyle name="Comma 4 3 2 2" xfId="1829"/>
    <cellStyle name="Comma 4 4" xfId="381"/>
    <cellStyle name="Comma 4 5" xfId="382"/>
    <cellStyle name="Comma 5" xfId="383"/>
    <cellStyle name="Comma 5 2" xfId="384"/>
    <cellStyle name="Comma 5 2 2" xfId="385"/>
    <cellStyle name="Comma 5 2 2 2" xfId="1831"/>
    <cellStyle name="Comma 5 3" xfId="386"/>
    <cellStyle name="Comma 5 3 2" xfId="387"/>
    <cellStyle name="Comma 5 3 2 2" xfId="1832"/>
    <cellStyle name="Comma 5 4" xfId="388"/>
    <cellStyle name="Comma 5 4 2" xfId="389"/>
    <cellStyle name="Comma 5 4 2 2" xfId="1833"/>
    <cellStyle name="Comma 5 5" xfId="390"/>
    <cellStyle name="Comma 5 5 2" xfId="1830"/>
    <cellStyle name="Comma 5 6" xfId="391"/>
    <cellStyle name="Comma 6" xfId="75"/>
    <cellStyle name="Comma 6 2" xfId="392"/>
    <cellStyle name="Comma 6 2 2" xfId="393"/>
    <cellStyle name="Comma 6 2 2 2" xfId="1834"/>
    <cellStyle name="Comma 6 3" xfId="394"/>
    <cellStyle name="Comma 6 4" xfId="395"/>
    <cellStyle name="Comma 7" xfId="396"/>
    <cellStyle name="Comma 7 2" xfId="397"/>
    <cellStyle name="Comma 7 2 2" xfId="398"/>
    <cellStyle name="Comma 7 2 2 2" xfId="1836"/>
    <cellStyle name="Comma 7 3" xfId="399"/>
    <cellStyle name="Comma 7 3 2" xfId="400"/>
    <cellStyle name="Comma 7 3 2 2" xfId="1837"/>
    <cellStyle name="Comma 7 4" xfId="401"/>
    <cellStyle name="Comma 7 4 2" xfId="402"/>
    <cellStyle name="Comma 7 4 2 2" xfId="1838"/>
    <cellStyle name="Comma 7 5" xfId="403"/>
    <cellStyle name="Comma 7 5 2" xfId="1835"/>
    <cellStyle name="Comma 8" xfId="404"/>
    <cellStyle name="Comma 8 2" xfId="405"/>
    <cellStyle name="Comma 8 2 2" xfId="1839"/>
    <cellStyle name="Comma 9" xfId="76"/>
    <cellStyle name="Comma 9 2" xfId="406"/>
    <cellStyle name="Currency 2" xfId="407"/>
    <cellStyle name="Dezimal [0]_laroux" xfId="408"/>
    <cellStyle name="Dezimal_laroux" xfId="409"/>
    <cellStyle name="Emphasis 1" xfId="410"/>
    <cellStyle name="Emphasis 2" xfId="411"/>
    <cellStyle name="Emphasis 3" xfId="412"/>
    <cellStyle name="Euro" xfId="413"/>
    <cellStyle name="Explanatory Text" xfId="970" builtinId="53" customBuiltin="1"/>
    <cellStyle name="Explanatory Text 2" xfId="45"/>
    <cellStyle name="Explanatory Text 2 2" xfId="414"/>
    <cellStyle name="Explanatory Text 2 3" xfId="415"/>
    <cellStyle name="Good" xfId="960" builtinId="26" customBuiltin="1"/>
    <cellStyle name="Good 2" xfId="46"/>
    <cellStyle name="Good 2 2" xfId="416"/>
    <cellStyle name="Good 2 3" xfId="417"/>
    <cellStyle name="Heading 1" xfId="956" builtinId="16" customBuiltin="1"/>
    <cellStyle name="Heading 1 2" xfId="47"/>
    <cellStyle name="Heading 1 2 2" xfId="418"/>
    <cellStyle name="Heading 1 2 3" xfId="419"/>
    <cellStyle name="Heading 2" xfId="957" builtinId="17" customBuiltin="1"/>
    <cellStyle name="Heading 2 2" xfId="48"/>
    <cellStyle name="Heading 2 2 2" xfId="420"/>
    <cellStyle name="Heading 2 2 3" xfId="421"/>
    <cellStyle name="Heading 3" xfId="958" builtinId="18" customBuiltin="1"/>
    <cellStyle name="Heading 3 2" xfId="49"/>
    <cellStyle name="Heading 3 2 2" xfId="422"/>
    <cellStyle name="Heading 3 2 3" xfId="423"/>
    <cellStyle name="Heading 4" xfId="959" builtinId="19" customBuiltin="1"/>
    <cellStyle name="Heading 4 2" xfId="50"/>
    <cellStyle name="Heading 4 2 2" xfId="424"/>
    <cellStyle name="Heading 4 2 3" xfId="425"/>
    <cellStyle name="Hyperlink 2" xfId="426"/>
    <cellStyle name="Hyperlink 3" xfId="427"/>
    <cellStyle name="Îáû÷íûé_AMD" xfId="428"/>
    <cellStyle name="Input" xfId="963" builtinId="20" customBuiltin="1"/>
    <cellStyle name="Input 2" xfId="51"/>
    <cellStyle name="Input 2 10" xfId="429"/>
    <cellStyle name="Input 2 10 2" xfId="2210"/>
    <cellStyle name="Input 2 10 3" xfId="1372"/>
    <cellStyle name="Input 2 10 4" xfId="3354"/>
    <cellStyle name="Input 2 10 5" xfId="3238"/>
    <cellStyle name="Input 2 11" xfId="1423"/>
    <cellStyle name="Input 2 11 2" xfId="2534"/>
    <cellStyle name="Input 2 12" xfId="1796"/>
    <cellStyle name="Input 2 13" xfId="997"/>
    <cellStyle name="Input 2 14" xfId="3644"/>
    <cellStyle name="Input 2 2" xfId="82"/>
    <cellStyle name="Input 2 2 10" xfId="1428"/>
    <cellStyle name="Input 2 2 10 2" xfId="2539"/>
    <cellStyle name="Input 2 2 11" xfId="1422"/>
    <cellStyle name="Input 2 2 12" xfId="1002"/>
    <cellStyle name="Input 2 2 13" xfId="3416"/>
    <cellStyle name="Input 2 2 2" xfId="430"/>
    <cellStyle name="Input 2 2 2 10" xfId="1868"/>
    <cellStyle name="Input 2 2 2 11" xfId="1030"/>
    <cellStyle name="Input 2 2 2 12" xfId="3355"/>
    <cellStyle name="Input 2 2 2 13" xfId="3237"/>
    <cellStyle name="Input 2 2 2 2" xfId="431"/>
    <cellStyle name="Input 2 2 2 2 2" xfId="1488"/>
    <cellStyle name="Input 2 2 2 2 2 2" xfId="2595"/>
    <cellStyle name="Input 2 2 2 2 3" xfId="1894"/>
    <cellStyle name="Input 2 2 2 2 4" xfId="1056"/>
    <cellStyle name="Input 2 2 2 2 5" xfId="3356"/>
    <cellStyle name="Input 2 2 2 2 6" xfId="3236"/>
    <cellStyle name="Input 2 2 2 3" xfId="432"/>
    <cellStyle name="Input 2 2 2 3 2" xfId="1663"/>
    <cellStyle name="Input 2 2 2 3 2 2" xfId="2770"/>
    <cellStyle name="Input 2 2 2 3 3" xfId="2069"/>
    <cellStyle name="Input 2 2 2 3 4" xfId="1231"/>
    <cellStyle name="Input 2 2 2 3 5" xfId="3357"/>
    <cellStyle name="Input 2 2 2 3 6" xfId="3235"/>
    <cellStyle name="Input 2 2 2 4" xfId="433"/>
    <cellStyle name="Input 2 2 2 4 2" xfId="1524"/>
    <cellStyle name="Input 2 2 2 4 2 2" xfId="2631"/>
    <cellStyle name="Input 2 2 2 4 3" xfId="1930"/>
    <cellStyle name="Input 2 2 2 4 4" xfId="1092"/>
    <cellStyle name="Input 2 2 2 4 5" xfId="3358"/>
    <cellStyle name="Input 2 2 2 4 6" xfId="3234"/>
    <cellStyle name="Input 2 2 2 5" xfId="434"/>
    <cellStyle name="Input 2 2 2 5 2" xfId="1620"/>
    <cellStyle name="Input 2 2 2 5 2 2" xfId="2727"/>
    <cellStyle name="Input 2 2 2 5 3" xfId="2026"/>
    <cellStyle name="Input 2 2 2 5 4" xfId="1188"/>
    <cellStyle name="Input 2 2 2 5 5" xfId="3359"/>
    <cellStyle name="Input 2 2 2 5 6" xfId="3233"/>
    <cellStyle name="Input 2 2 2 6" xfId="435"/>
    <cellStyle name="Input 2 2 2 6 2" xfId="1734"/>
    <cellStyle name="Input 2 2 2 6 2 2" xfId="2841"/>
    <cellStyle name="Input 2 2 2 6 3" xfId="2140"/>
    <cellStyle name="Input 2 2 2 6 4" xfId="1302"/>
    <cellStyle name="Input 2 2 2 6 5" xfId="3360"/>
    <cellStyle name="Input 2 2 2 6 6" xfId="3232"/>
    <cellStyle name="Input 2 2 2 7" xfId="436"/>
    <cellStyle name="Input 2 2 2 7 2" xfId="1776"/>
    <cellStyle name="Input 2 2 2 7 2 2" xfId="2883"/>
    <cellStyle name="Input 2 2 2 7 3" xfId="2182"/>
    <cellStyle name="Input 2 2 2 7 4" xfId="1344"/>
    <cellStyle name="Input 2 2 2 7 5" xfId="3361"/>
    <cellStyle name="Input 2 2 2 7 6" xfId="3231"/>
    <cellStyle name="Input 2 2 2 8" xfId="437"/>
    <cellStyle name="Input 2 2 2 8 2" xfId="2211"/>
    <cellStyle name="Input 2 2 2 8 3" xfId="1373"/>
    <cellStyle name="Input 2 2 2 8 4" xfId="3362"/>
    <cellStyle name="Input 2 2 2 8 5" xfId="3230"/>
    <cellStyle name="Input 2 2 2 9" xfId="1461"/>
    <cellStyle name="Input 2 2 2 9 2" xfId="2569"/>
    <cellStyle name="Input 2 2 3" xfId="438"/>
    <cellStyle name="Input 2 2 3 10" xfId="1884"/>
    <cellStyle name="Input 2 2 3 11" xfId="1046"/>
    <cellStyle name="Input 2 2 3 12" xfId="3363"/>
    <cellStyle name="Input 2 2 3 13" xfId="3177"/>
    <cellStyle name="Input 2 2 3 2" xfId="439"/>
    <cellStyle name="Input 2 2 3 2 2" xfId="1643"/>
    <cellStyle name="Input 2 2 3 2 2 2" xfId="2750"/>
    <cellStyle name="Input 2 2 3 2 3" xfId="2049"/>
    <cellStyle name="Input 2 2 3 2 4" xfId="1211"/>
    <cellStyle name="Input 2 2 3 2 5" xfId="3364"/>
    <cellStyle name="Input 2 2 3 2 6" xfId="3229"/>
    <cellStyle name="Input 2 2 3 3" xfId="440"/>
    <cellStyle name="Input 2 2 3 3 2" xfId="1679"/>
    <cellStyle name="Input 2 2 3 3 2 2" xfId="2786"/>
    <cellStyle name="Input 2 2 3 3 3" xfId="2085"/>
    <cellStyle name="Input 2 2 3 3 4" xfId="1247"/>
    <cellStyle name="Input 2 2 3 3 5" xfId="3365"/>
    <cellStyle name="Input 2 2 3 3 6" xfId="3228"/>
    <cellStyle name="Input 2 2 3 4" xfId="441"/>
    <cellStyle name="Input 2 2 3 4 2" xfId="1699"/>
    <cellStyle name="Input 2 2 3 4 2 2" xfId="2806"/>
    <cellStyle name="Input 2 2 3 4 3" xfId="2105"/>
    <cellStyle name="Input 2 2 3 4 4" xfId="1267"/>
    <cellStyle name="Input 2 2 3 4 5" xfId="3366"/>
    <cellStyle name="Input 2 2 3 4 6" xfId="3227"/>
    <cellStyle name="Input 2 2 3 5" xfId="442"/>
    <cellStyle name="Input 2 2 3 5 2" xfId="1715"/>
    <cellStyle name="Input 2 2 3 5 2 2" xfId="2822"/>
    <cellStyle name="Input 2 2 3 5 3" xfId="2121"/>
    <cellStyle name="Input 2 2 3 5 4" xfId="1283"/>
    <cellStyle name="Input 2 2 3 5 5" xfId="3367"/>
    <cellStyle name="Input 2 2 3 5 6" xfId="3226"/>
    <cellStyle name="Input 2 2 3 6" xfId="443"/>
    <cellStyle name="Input 2 2 3 6 2" xfId="1750"/>
    <cellStyle name="Input 2 2 3 6 2 2" xfId="2857"/>
    <cellStyle name="Input 2 2 3 6 3" xfId="2156"/>
    <cellStyle name="Input 2 2 3 6 4" xfId="1318"/>
    <cellStyle name="Input 2 2 3 6 5" xfId="3368"/>
    <cellStyle name="Input 2 2 3 6 6" xfId="3225"/>
    <cellStyle name="Input 2 2 3 7" xfId="444"/>
    <cellStyle name="Input 2 2 3 7 2" xfId="1792"/>
    <cellStyle name="Input 2 2 3 7 2 2" xfId="2899"/>
    <cellStyle name="Input 2 2 3 7 3" xfId="2198"/>
    <cellStyle name="Input 2 2 3 7 4" xfId="1360"/>
    <cellStyle name="Input 2 2 3 7 5" xfId="3369"/>
    <cellStyle name="Input 2 2 3 7 6" xfId="3224"/>
    <cellStyle name="Input 2 2 3 8" xfId="445"/>
    <cellStyle name="Input 2 2 3 8 2" xfId="2212"/>
    <cellStyle name="Input 2 2 3 8 3" xfId="1374"/>
    <cellStyle name="Input 2 2 3 8 4" xfId="3370"/>
    <cellStyle name="Input 2 2 3 8 5" xfId="3223"/>
    <cellStyle name="Input 2 2 3 9" xfId="1477"/>
    <cellStyle name="Input 2 2 3 9 2" xfId="2585"/>
    <cellStyle name="Input 2 2 4" xfId="446"/>
    <cellStyle name="Input 2 2 4 2" xfId="1599"/>
    <cellStyle name="Input 2 2 4 2 2" xfId="2706"/>
    <cellStyle name="Input 2 2 4 3" xfId="2005"/>
    <cellStyle name="Input 2 2 4 4" xfId="1167"/>
    <cellStyle name="Input 2 2 4 5" xfId="3371"/>
    <cellStyle name="Input 2 2 4 6" xfId="3222"/>
    <cellStyle name="Input 2 2 5" xfId="447"/>
    <cellStyle name="Input 2 2 5 2" xfId="1534"/>
    <cellStyle name="Input 2 2 5 2 2" xfId="2641"/>
    <cellStyle name="Input 2 2 5 3" xfId="1940"/>
    <cellStyle name="Input 2 2 5 4" xfId="1102"/>
    <cellStyle name="Input 2 2 5 5" xfId="3372"/>
    <cellStyle name="Input 2 2 5 6" xfId="3221"/>
    <cellStyle name="Input 2 2 6" xfId="448"/>
    <cellStyle name="Input 2 2 6 2" xfId="1709"/>
    <cellStyle name="Input 2 2 6 2 2" xfId="2816"/>
    <cellStyle name="Input 2 2 6 3" xfId="2115"/>
    <cellStyle name="Input 2 2 6 4" xfId="1277"/>
    <cellStyle name="Input 2 2 6 5" xfId="3373"/>
    <cellStyle name="Input 2 2 6 6" xfId="3220"/>
    <cellStyle name="Input 2 2 7" xfId="449"/>
    <cellStyle name="Input 2 2 7 2" xfId="1595"/>
    <cellStyle name="Input 2 2 7 2 2" xfId="2702"/>
    <cellStyle name="Input 2 2 7 3" xfId="2001"/>
    <cellStyle name="Input 2 2 7 4" xfId="1163"/>
    <cellStyle name="Input 2 2 7 5" xfId="3374"/>
    <cellStyle name="Input 2 2 7 6" xfId="3219"/>
    <cellStyle name="Input 2 2 8" xfId="450"/>
    <cellStyle name="Input 2 2 8 2" xfId="1582"/>
    <cellStyle name="Input 2 2 8 2 2" xfId="2689"/>
    <cellStyle name="Input 2 2 8 3" xfId="1988"/>
    <cellStyle name="Input 2 2 8 4" xfId="1150"/>
    <cellStyle name="Input 2 2 8 5" xfId="3375"/>
    <cellStyle name="Input 2 2 8 6" xfId="3218"/>
    <cellStyle name="Input 2 2 9" xfId="451"/>
    <cellStyle name="Input 2 2 9 2" xfId="2213"/>
    <cellStyle name="Input 2 2 9 3" xfId="1375"/>
    <cellStyle name="Input 2 2 9 4" xfId="3376"/>
    <cellStyle name="Input 2 2 9 5" xfId="3217"/>
    <cellStyle name="Input 2 3" xfId="452"/>
    <cellStyle name="Input 2 3 10" xfId="453"/>
    <cellStyle name="Input 2 3 10 2" xfId="2214"/>
    <cellStyle name="Input 2 3 10 3" xfId="1376"/>
    <cellStyle name="Input 2 3 10 4" xfId="3378"/>
    <cellStyle name="Input 2 3 10 5" xfId="3215"/>
    <cellStyle name="Input 2 3 11" xfId="1440"/>
    <cellStyle name="Input 2 3 11 2" xfId="2549"/>
    <cellStyle name="Input 2 3 12" xfId="1441"/>
    <cellStyle name="Input 2 3 13" xfId="1010"/>
    <cellStyle name="Input 2 3 14" xfId="3377"/>
    <cellStyle name="Input 2 3 15" xfId="3216"/>
    <cellStyle name="Input 2 3 2" xfId="454"/>
    <cellStyle name="Input 2 3 2 10" xfId="1870"/>
    <cellStyle name="Input 2 3 2 11" xfId="1032"/>
    <cellStyle name="Input 2 3 2 12" xfId="3379"/>
    <cellStyle name="Input 2 3 2 13" xfId="3214"/>
    <cellStyle name="Input 2 3 2 2" xfId="455"/>
    <cellStyle name="Input 2 3 2 2 2" xfId="1629"/>
    <cellStyle name="Input 2 3 2 2 2 2" xfId="2736"/>
    <cellStyle name="Input 2 3 2 2 3" xfId="2035"/>
    <cellStyle name="Input 2 3 2 2 4" xfId="1197"/>
    <cellStyle name="Input 2 3 2 2 5" xfId="3380"/>
    <cellStyle name="Input 2 3 2 2 6" xfId="3213"/>
    <cellStyle name="Input 2 3 2 3" xfId="456"/>
    <cellStyle name="Input 2 3 2 3 2" xfId="1665"/>
    <cellStyle name="Input 2 3 2 3 2 2" xfId="2772"/>
    <cellStyle name="Input 2 3 2 3 3" xfId="2071"/>
    <cellStyle name="Input 2 3 2 3 4" xfId="1233"/>
    <cellStyle name="Input 2 3 2 3 5" xfId="3381"/>
    <cellStyle name="Input 2 3 2 3 6" xfId="3176"/>
    <cellStyle name="Input 2 3 2 4" xfId="457"/>
    <cellStyle name="Input 2 3 2 4 2" xfId="1543"/>
    <cellStyle name="Input 2 3 2 4 2 2" xfId="2650"/>
    <cellStyle name="Input 2 3 2 4 3" xfId="1949"/>
    <cellStyle name="Input 2 3 2 4 4" xfId="1111"/>
    <cellStyle name="Input 2 3 2 4 5" xfId="3382"/>
    <cellStyle name="Input 2 3 2 4 6" xfId="3212"/>
    <cellStyle name="Input 2 3 2 5" xfId="458"/>
    <cellStyle name="Input 2 3 2 5 2" xfId="1502"/>
    <cellStyle name="Input 2 3 2 5 2 2" xfId="2609"/>
    <cellStyle name="Input 2 3 2 5 3" xfId="1908"/>
    <cellStyle name="Input 2 3 2 5 4" xfId="1070"/>
    <cellStyle name="Input 2 3 2 5 5" xfId="3383"/>
    <cellStyle name="Input 2 3 2 5 6" xfId="3211"/>
    <cellStyle name="Input 2 3 2 6" xfId="459"/>
    <cellStyle name="Input 2 3 2 6 2" xfId="1736"/>
    <cellStyle name="Input 2 3 2 6 2 2" xfId="2843"/>
    <cellStyle name="Input 2 3 2 6 3" xfId="2142"/>
    <cellStyle name="Input 2 3 2 6 4" xfId="1304"/>
    <cellStyle name="Input 2 3 2 6 5" xfId="3384"/>
    <cellStyle name="Input 2 3 2 6 6" xfId="3210"/>
    <cellStyle name="Input 2 3 2 7" xfId="460"/>
    <cellStyle name="Input 2 3 2 7 2" xfId="1778"/>
    <cellStyle name="Input 2 3 2 7 2 2" xfId="2885"/>
    <cellStyle name="Input 2 3 2 7 3" xfId="2184"/>
    <cellStyle name="Input 2 3 2 7 4" xfId="1346"/>
    <cellStyle name="Input 2 3 2 7 5" xfId="3385"/>
    <cellStyle name="Input 2 3 2 7 6" xfId="3209"/>
    <cellStyle name="Input 2 3 2 8" xfId="461"/>
    <cellStyle name="Input 2 3 2 8 2" xfId="2215"/>
    <cellStyle name="Input 2 3 2 8 3" xfId="1377"/>
    <cellStyle name="Input 2 3 2 8 4" xfId="3386"/>
    <cellStyle name="Input 2 3 2 8 5" xfId="3208"/>
    <cellStyle name="Input 2 3 2 9" xfId="1463"/>
    <cellStyle name="Input 2 3 2 9 2" xfId="2571"/>
    <cellStyle name="Input 2 3 3" xfId="462"/>
    <cellStyle name="Input 2 3 3 10" xfId="1880"/>
    <cellStyle name="Input 2 3 3 11" xfId="1042"/>
    <cellStyle name="Input 2 3 3 12" xfId="3387"/>
    <cellStyle name="Input 2 3 3 13" xfId="3207"/>
    <cellStyle name="Input 2 3 3 2" xfId="463"/>
    <cellStyle name="Input 2 3 3 2 2" xfId="1639"/>
    <cellStyle name="Input 2 3 3 2 2 2" xfId="2746"/>
    <cellStyle name="Input 2 3 3 2 3" xfId="2045"/>
    <cellStyle name="Input 2 3 3 2 4" xfId="1207"/>
    <cellStyle name="Input 2 3 3 2 5" xfId="3388"/>
    <cellStyle name="Input 2 3 3 2 6" xfId="3206"/>
    <cellStyle name="Input 2 3 3 3" xfId="464"/>
    <cellStyle name="Input 2 3 3 3 2" xfId="1675"/>
    <cellStyle name="Input 2 3 3 3 2 2" xfId="2782"/>
    <cellStyle name="Input 2 3 3 3 3" xfId="2081"/>
    <cellStyle name="Input 2 3 3 3 4" xfId="1243"/>
    <cellStyle name="Input 2 3 3 3 5" xfId="3389"/>
    <cellStyle name="Input 2 3 3 3 6" xfId="3205"/>
    <cellStyle name="Input 2 3 3 4" xfId="465"/>
    <cellStyle name="Input 2 3 3 4 2" xfId="1538"/>
    <cellStyle name="Input 2 3 3 4 2 2" xfId="2645"/>
    <cellStyle name="Input 2 3 3 4 3" xfId="1944"/>
    <cellStyle name="Input 2 3 3 4 4" xfId="1106"/>
    <cellStyle name="Input 2 3 3 4 5" xfId="3390"/>
    <cellStyle name="Input 2 3 3 4 6" xfId="3204"/>
    <cellStyle name="Input 2 3 3 5" xfId="466"/>
    <cellStyle name="Input 2 3 3 5 2" xfId="1687"/>
    <cellStyle name="Input 2 3 3 5 2 2" xfId="2794"/>
    <cellStyle name="Input 2 3 3 5 3" xfId="2093"/>
    <cellStyle name="Input 2 3 3 5 4" xfId="1255"/>
    <cellStyle name="Input 2 3 3 5 5" xfId="3391"/>
    <cellStyle name="Input 2 3 3 5 6" xfId="3203"/>
    <cellStyle name="Input 2 3 3 6" xfId="467"/>
    <cellStyle name="Input 2 3 3 6 2" xfId="1746"/>
    <cellStyle name="Input 2 3 3 6 2 2" xfId="2853"/>
    <cellStyle name="Input 2 3 3 6 3" xfId="2152"/>
    <cellStyle name="Input 2 3 3 6 4" xfId="1314"/>
    <cellStyle name="Input 2 3 3 6 5" xfId="3392"/>
    <cellStyle name="Input 2 3 3 6 6" xfId="3202"/>
    <cellStyle name="Input 2 3 3 7" xfId="468"/>
    <cellStyle name="Input 2 3 3 7 2" xfId="1788"/>
    <cellStyle name="Input 2 3 3 7 2 2" xfId="2895"/>
    <cellStyle name="Input 2 3 3 7 3" xfId="2194"/>
    <cellStyle name="Input 2 3 3 7 4" xfId="1356"/>
    <cellStyle name="Input 2 3 3 7 5" xfId="3393"/>
    <cellStyle name="Input 2 3 3 7 6" xfId="3201"/>
    <cellStyle name="Input 2 3 3 8" xfId="469"/>
    <cellStyle name="Input 2 3 3 8 2" xfId="2216"/>
    <cellStyle name="Input 2 3 3 8 3" xfId="1378"/>
    <cellStyle name="Input 2 3 3 8 4" xfId="3394"/>
    <cellStyle name="Input 2 3 3 8 5" xfId="3200"/>
    <cellStyle name="Input 2 3 3 9" xfId="1473"/>
    <cellStyle name="Input 2 3 3 9 2" xfId="2581"/>
    <cellStyle name="Input 2 3 4" xfId="470"/>
    <cellStyle name="Input 2 3 4 2" xfId="1584"/>
    <cellStyle name="Input 2 3 4 2 2" xfId="2691"/>
    <cellStyle name="Input 2 3 4 3" xfId="1990"/>
    <cellStyle name="Input 2 3 4 4" xfId="1152"/>
    <cellStyle name="Input 2 3 4 5" xfId="3395"/>
    <cellStyle name="Input 2 3 4 6" xfId="3199"/>
    <cellStyle name="Input 2 3 5" xfId="471"/>
    <cellStyle name="Input 2 3 5 2" xfId="1564"/>
    <cellStyle name="Input 2 3 5 2 2" xfId="2671"/>
    <cellStyle name="Input 2 3 5 3" xfId="1970"/>
    <cellStyle name="Input 2 3 5 4" xfId="1132"/>
    <cellStyle name="Input 2 3 5 5" xfId="3396"/>
    <cellStyle name="Input 2 3 5 6" xfId="3198"/>
    <cellStyle name="Input 2 3 6" xfId="472"/>
    <cellStyle name="Input 2 3 6 2" xfId="1518"/>
    <cellStyle name="Input 2 3 6 2 2" xfId="2625"/>
    <cellStyle name="Input 2 3 6 3" xfId="1924"/>
    <cellStyle name="Input 2 3 6 4" xfId="1086"/>
    <cellStyle name="Input 2 3 6 5" xfId="3397"/>
    <cellStyle name="Input 2 3 6 6" xfId="3197"/>
    <cellStyle name="Input 2 3 7" xfId="473"/>
    <cellStyle name="Input 2 3 7 2" xfId="1533"/>
    <cellStyle name="Input 2 3 7 2 2" xfId="2640"/>
    <cellStyle name="Input 2 3 7 3" xfId="1939"/>
    <cellStyle name="Input 2 3 7 4" xfId="1101"/>
    <cellStyle name="Input 2 3 7 5" xfId="3398"/>
    <cellStyle name="Input 2 3 7 6" xfId="3196"/>
    <cellStyle name="Input 2 3 8" xfId="474"/>
    <cellStyle name="Input 2 3 8 2" xfId="1585"/>
    <cellStyle name="Input 2 3 8 2 2" xfId="2692"/>
    <cellStyle name="Input 2 3 8 3" xfId="1991"/>
    <cellStyle name="Input 2 3 8 4" xfId="1153"/>
    <cellStyle name="Input 2 3 8 5" xfId="3399"/>
    <cellStyle name="Input 2 3 8 6" xfId="3175"/>
    <cellStyle name="Input 2 3 9" xfId="475"/>
    <cellStyle name="Input 2 3 9 2" xfId="1756"/>
    <cellStyle name="Input 2 3 9 2 2" xfId="2863"/>
    <cellStyle name="Input 2 3 9 3" xfId="2162"/>
    <cellStyle name="Input 2 3 9 4" xfId="1324"/>
    <cellStyle name="Input 2 3 9 5" xfId="3400"/>
    <cellStyle name="Input 2 3 9 6" xfId="3195"/>
    <cellStyle name="Input 2 4" xfId="476"/>
    <cellStyle name="Input 2 4 10" xfId="1863"/>
    <cellStyle name="Input 2 4 11" xfId="1025"/>
    <cellStyle name="Input 2 4 12" xfId="3401"/>
    <cellStyle name="Input 2 4 13" xfId="3194"/>
    <cellStyle name="Input 2 4 2" xfId="477"/>
    <cellStyle name="Input 2 4 2 2" xfId="1483"/>
    <cellStyle name="Input 2 4 2 2 2" xfId="2590"/>
    <cellStyle name="Input 2 4 2 3" xfId="1889"/>
    <cellStyle name="Input 2 4 2 4" xfId="1051"/>
    <cellStyle name="Input 2 4 2 5" xfId="3402"/>
    <cellStyle name="Input 2 4 2 6" xfId="3193"/>
    <cellStyle name="Input 2 4 3" xfId="478"/>
    <cellStyle name="Input 2 4 3 2" xfId="1658"/>
    <cellStyle name="Input 2 4 3 2 2" xfId="2765"/>
    <cellStyle name="Input 2 4 3 3" xfId="2064"/>
    <cellStyle name="Input 2 4 3 4" xfId="1226"/>
    <cellStyle name="Input 2 4 3 5" xfId="3403"/>
    <cellStyle name="Input 2 4 3 6" xfId="3192"/>
    <cellStyle name="Input 2 4 4" xfId="479"/>
    <cellStyle name="Input 2 4 4 2" xfId="1547"/>
    <cellStyle name="Input 2 4 4 2 2" xfId="2654"/>
    <cellStyle name="Input 2 4 4 3" xfId="1953"/>
    <cellStyle name="Input 2 4 4 4" xfId="1115"/>
    <cellStyle name="Input 2 4 4 5" xfId="3404"/>
    <cellStyle name="Input 2 4 4 6" xfId="3191"/>
    <cellStyle name="Input 2 4 5" xfId="480"/>
    <cellStyle name="Input 2 4 5 2" xfId="1555"/>
    <cellStyle name="Input 2 4 5 2 2" xfId="2662"/>
    <cellStyle name="Input 2 4 5 3" xfId="1961"/>
    <cellStyle name="Input 2 4 5 4" xfId="1123"/>
    <cellStyle name="Input 2 4 5 5" xfId="3405"/>
    <cellStyle name="Input 2 4 5 6" xfId="3190"/>
    <cellStyle name="Input 2 4 6" xfId="481"/>
    <cellStyle name="Input 2 4 6 2" xfId="1729"/>
    <cellStyle name="Input 2 4 6 2 2" xfId="2836"/>
    <cellStyle name="Input 2 4 6 3" xfId="2135"/>
    <cellStyle name="Input 2 4 6 4" xfId="1297"/>
    <cellStyle name="Input 2 4 6 5" xfId="3406"/>
    <cellStyle name="Input 2 4 6 6" xfId="3189"/>
    <cellStyle name="Input 2 4 7" xfId="482"/>
    <cellStyle name="Input 2 4 7 2" xfId="1771"/>
    <cellStyle name="Input 2 4 7 2 2" xfId="2878"/>
    <cellStyle name="Input 2 4 7 3" xfId="2177"/>
    <cellStyle name="Input 2 4 7 4" xfId="1339"/>
    <cellStyle name="Input 2 4 7 5" xfId="3407"/>
    <cellStyle name="Input 2 4 7 6" xfId="3188"/>
    <cellStyle name="Input 2 4 8" xfId="483"/>
    <cellStyle name="Input 2 4 8 2" xfId="2217"/>
    <cellStyle name="Input 2 4 8 3" xfId="1379"/>
    <cellStyle name="Input 2 4 8 4" xfId="3408"/>
    <cellStyle name="Input 2 4 8 5" xfId="3187"/>
    <cellStyle name="Input 2 4 9" xfId="1456"/>
    <cellStyle name="Input 2 4 9 2" xfId="2564"/>
    <cellStyle name="Input 2 5" xfId="484"/>
    <cellStyle name="Input 2 5 2" xfId="1515"/>
    <cellStyle name="Input 2 5 2 2" xfId="2622"/>
    <cellStyle name="Input 2 5 3" xfId="1921"/>
    <cellStyle name="Input 2 5 4" xfId="1083"/>
    <cellStyle name="Input 2 5 5" xfId="3409"/>
    <cellStyle name="Input 2 5 6" xfId="3186"/>
    <cellStyle name="Input 2 6" xfId="485"/>
    <cellStyle name="Input 2 6 2" xfId="1589"/>
    <cellStyle name="Input 2 6 2 2" xfId="2696"/>
    <cellStyle name="Input 2 6 3" xfId="1995"/>
    <cellStyle name="Input 2 6 4" xfId="1157"/>
    <cellStyle name="Input 2 6 5" xfId="3410"/>
    <cellStyle name="Input 2 6 6" xfId="3174"/>
    <cellStyle name="Input 2 7" xfId="486"/>
    <cellStyle name="Input 2 7 2" xfId="1500"/>
    <cellStyle name="Input 2 7 2 2" xfId="2607"/>
    <cellStyle name="Input 2 7 3" xfId="1906"/>
    <cellStyle name="Input 2 7 4" xfId="1068"/>
    <cellStyle name="Input 2 7 5" xfId="3411"/>
    <cellStyle name="Input 2 7 6" xfId="3185"/>
    <cellStyle name="Input 2 8" xfId="487"/>
    <cellStyle name="Input 2 8 2" xfId="1710"/>
    <cellStyle name="Input 2 8 2 2" xfId="2817"/>
    <cellStyle name="Input 2 8 3" xfId="2116"/>
    <cellStyle name="Input 2 8 4" xfId="1278"/>
    <cellStyle name="Input 2 8 5" xfId="3412"/>
    <cellStyle name="Input 2 8 6" xfId="3184"/>
    <cellStyle name="Input 2 9" xfId="488"/>
    <cellStyle name="Input 2 9 2" xfId="1754"/>
    <cellStyle name="Input 2 9 2 2" xfId="2861"/>
    <cellStyle name="Input 2 9 3" xfId="2160"/>
    <cellStyle name="Input 2 9 4" xfId="1322"/>
    <cellStyle name="Input 2 9 5" xfId="3413"/>
    <cellStyle name="Input 2 9 6" xfId="3173"/>
    <cellStyle name="KPMG Heading 1" xfId="489"/>
    <cellStyle name="KPMG Heading 2" xfId="490"/>
    <cellStyle name="KPMG Heading 3" xfId="491"/>
    <cellStyle name="KPMG Heading 4" xfId="492"/>
    <cellStyle name="KPMG Normal" xfId="493"/>
    <cellStyle name="KPMG Normal Text" xfId="494"/>
    <cellStyle name="KPMG Normal_123" xfId="495"/>
    <cellStyle name="Linked Cell" xfId="966" builtinId="24" customBuiltin="1"/>
    <cellStyle name="Linked Cell 2" xfId="52"/>
    <cellStyle name="Linked Cell 2 2" xfId="496"/>
    <cellStyle name="Linked Cell 2 3" xfId="497"/>
    <cellStyle name="Milliers [0]_laroux" xfId="498"/>
    <cellStyle name="Milliers_laroux" xfId="499"/>
    <cellStyle name="Neutral" xfId="962" builtinId="28" customBuiltin="1"/>
    <cellStyle name="Neutral 2" xfId="13"/>
    <cellStyle name="Neutral 2 2" xfId="500"/>
    <cellStyle name="Neutral 2 3" xfId="501"/>
    <cellStyle name="Neutral 3" xfId="53"/>
    <cellStyle name="no dec" xfId="502"/>
    <cellStyle name="Normal" xfId="0" builtinId="0"/>
    <cellStyle name="Normal - Style1" xfId="503"/>
    <cellStyle name="Normal 10" xfId="77"/>
    <cellStyle name="Normal 10 2" xfId="504"/>
    <cellStyle name="Normal 10 3" xfId="505"/>
    <cellStyle name="Normal 10 4" xfId="506"/>
    <cellStyle name="Normal 11" xfId="507"/>
    <cellStyle name="Normal 11 2" xfId="508"/>
    <cellStyle name="Normal 11 3" xfId="509"/>
    <cellStyle name="Normal 11 4" xfId="510"/>
    <cellStyle name="Normal 12" xfId="78"/>
    <cellStyle name="Normal 12 2" xfId="511"/>
    <cellStyle name="Normal 12 3" xfId="512"/>
    <cellStyle name="Normal 13" xfId="513"/>
    <cellStyle name="Normal 13 2" xfId="514"/>
    <cellStyle name="Normal 14" xfId="515"/>
    <cellStyle name="Normal 14 2" xfId="516"/>
    <cellStyle name="Normal 14 3" xfId="517"/>
    <cellStyle name="Normal 15" xfId="518"/>
    <cellStyle name="Normal 15 2" xfId="519"/>
    <cellStyle name="Normal 15 3" xfId="520"/>
    <cellStyle name="Normal 16" xfId="521"/>
    <cellStyle name="Normal 16 2" xfId="522"/>
    <cellStyle name="Normal 16 3" xfId="523"/>
    <cellStyle name="Normal 17" xfId="524"/>
    <cellStyle name="Normal 17 2" xfId="525"/>
    <cellStyle name="Normal 17 3" xfId="526"/>
    <cellStyle name="Normal 18" xfId="527"/>
    <cellStyle name="Normal 18 2" xfId="528"/>
    <cellStyle name="Normal 19" xfId="529"/>
    <cellStyle name="Normal 2" xfId="2"/>
    <cellStyle name="Normal 2 10" xfId="530"/>
    <cellStyle name="Normal 2 11" xfId="531"/>
    <cellStyle name="Normal 2 12" xfId="532"/>
    <cellStyle name="Normal 2 2" xfId="54"/>
    <cellStyle name="Normal 2 2 2" xfId="71"/>
    <cellStyle name="Normal 2 2 3" xfId="533"/>
    <cellStyle name="Normal 2 2 4" xfId="534"/>
    <cellStyle name="Normal 2 3" xfId="55"/>
    <cellStyle name="Normal 2 3 2" xfId="535"/>
    <cellStyle name="Normal 2 3 2 2" xfId="536"/>
    <cellStyle name="Normal 2 3 3" xfId="537"/>
    <cellStyle name="Normal 2 3 4" xfId="538"/>
    <cellStyle name="Normal 2 4" xfId="79"/>
    <cellStyle name="Normal 2 4 2" xfId="539"/>
    <cellStyle name="Normal 2 4 3" xfId="540"/>
    <cellStyle name="Normal 2 5" xfId="541"/>
    <cellStyle name="Normal 2 5 2" xfId="542"/>
    <cellStyle name="Normal 2 5 3" xfId="543"/>
    <cellStyle name="Normal 2 6" xfId="544"/>
    <cellStyle name="Normal 2 6 2" xfId="545"/>
    <cellStyle name="Normal 2 6 3" xfId="546"/>
    <cellStyle name="Normal 2 7" xfId="547"/>
    <cellStyle name="Normal 2 8" xfId="548"/>
    <cellStyle name="Normal 2 9" xfId="549"/>
    <cellStyle name="Normal 2_MOLSI 2009-2011 MTEF Axjusak 3_new_Final" xfId="550"/>
    <cellStyle name="Normal 20" xfId="551"/>
    <cellStyle name="Normal 21" xfId="552"/>
    <cellStyle name="Normal 22" xfId="553"/>
    <cellStyle name="Normal 23" xfId="554"/>
    <cellStyle name="Normal 24" xfId="555"/>
    <cellStyle name="Normal 25" xfId="556"/>
    <cellStyle name="Normal 26" xfId="557"/>
    <cellStyle name="Normal 27" xfId="558"/>
    <cellStyle name="Normal 28" xfId="559"/>
    <cellStyle name="Normal 29" xfId="560"/>
    <cellStyle name="Normal 3" xfId="5"/>
    <cellStyle name="Normal 3 2" xfId="11"/>
    <cellStyle name="Normal 3 2 2" xfId="56"/>
    <cellStyle name="Normal 3 2 3" xfId="561"/>
    <cellStyle name="Normal 3 2 4" xfId="562"/>
    <cellStyle name="Normal 3 2 5" xfId="563"/>
    <cellStyle name="Normal 3 2 6" xfId="564"/>
    <cellStyle name="Normal 3 3" xfId="565"/>
    <cellStyle name="Normal 3 3 2" xfId="566"/>
    <cellStyle name="Normal 3 3 3" xfId="567"/>
    <cellStyle name="Normal 3 4" xfId="568"/>
    <cellStyle name="Normal 3 5" xfId="569"/>
    <cellStyle name="Normal 3_HavelvacN2axjusakN3" xfId="14"/>
    <cellStyle name="Normal 30" xfId="570"/>
    <cellStyle name="Normal 31" xfId="571"/>
    <cellStyle name="Normal 32" xfId="572"/>
    <cellStyle name="Normal 33" xfId="573"/>
    <cellStyle name="Normal 34" xfId="574"/>
    <cellStyle name="Normal 35" xfId="575"/>
    <cellStyle name="Normal 36" xfId="576"/>
    <cellStyle name="Normal 37" xfId="577"/>
    <cellStyle name="Normal 374" xfId="578"/>
    <cellStyle name="Normal 374 2" xfId="579"/>
    <cellStyle name="Normal 38" xfId="580"/>
    <cellStyle name="Normal 39" xfId="581"/>
    <cellStyle name="Normal 4" xfId="8"/>
    <cellStyle name="Normal 4 2" xfId="12"/>
    <cellStyle name="Normal 4 2 2" xfId="582"/>
    <cellStyle name="Normal 4 3" xfId="583"/>
    <cellStyle name="Normal 4 4" xfId="584"/>
    <cellStyle name="Normal 4 5" xfId="585"/>
    <cellStyle name="Normal 40" xfId="586"/>
    <cellStyle name="Normal 41" xfId="587"/>
    <cellStyle name="Normal 42" xfId="588"/>
    <cellStyle name="Normal 43" xfId="589"/>
    <cellStyle name="Normal 44" xfId="590"/>
    <cellStyle name="Normal 45" xfId="88"/>
    <cellStyle name="Normal 46" xfId="591"/>
    <cellStyle name="Normal 5" xfId="15"/>
    <cellStyle name="Normal 5 2" xfId="57"/>
    <cellStyle name="Normal 5 2 2" xfId="592"/>
    <cellStyle name="Normal 5 2 2 2" xfId="593"/>
    <cellStyle name="Normal 5 3" xfId="80"/>
    <cellStyle name="Normal 5 4" xfId="594"/>
    <cellStyle name="Normal 5 5" xfId="595"/>
    <cellStyle name="Normal 54" xfId="596"/>
    <cellStyle name="Normal 54 2" xfId="597"/>
    <cellStyle name="Normal 54 3" xfId="598"/>
    <cellStyle name="Normal 6" xfId="58"/>
    <cellStyle name="Normal 6 2" xfId="599"/>
    <cellStyle name="Normal 6 2 2" xfId="600"/>
    <cellStyle name="Normal 6 2 3" xfId="601"/>
    <cellStyle name="Normal 6 3" xfId="602"/>
    <cellStyle name="Normal 6 4" xfId="603"/>
    <cellStyle name="Normal 6 5" xfId="604"/>
    <cellStyle name="Normal 7" xfId="59"/>
    <cellStyle name="Normal 7 2" xfId="605"/>
    <cellStyle name="Normal 7 3" xfId="606"/>
    <cellStyle name="Normal 7 4" xfId="607"/>
    <cellStyle name="Normal 78" xfId="608"/>
    <cellStyle name="Normal 78 2" xfId="609"/>
    <cellStyle name="Normal 8" xfId="70"/>
    <cellStyle name="Normal 8 2" xfId="610"/>
    <cellStyle name="Normal 8 3" xfId="611"/>
    <cellStyle name="Normal 8 4" xfId="612"/>
    <cellStyle name="Normal 9" xfId="74"/>
    <cellStyle name="Normal 9 2" xfId="613"/>
    <cellStyle name="Normal 9 3" xfId="614"/>
    <cellStyle name="Normal 9 4" xfId="615"/>
    <cellStyle name="Normal_Flesh_Proforma revised_Geratsschakan plan 15.08.06_2007" xfId="954"/>
    <cellStyle name="Note" xfId="969" builtinId="10" customBuiltin="1"/>
    <cellStyle name="Note 2" xfId="60"/>
    <cellStyle name="Note 2 10" xfId="616"/>
    <cellStyle name="Note 2 10 2" xfId="1712"/>
    <cellStyle name="Note 2 10 2 2" xfId="2819"/>
    <cellStyle name="Note 2 10 3" xfId="2118"/>
    <cellStyle name="Note 2 10 3 2" xfId="3083"/>
    <cellStyle name="Note 2 10 4" xfId="2441"/>
    <cellStyle name="Note 2 10 5" xfId="1280"/>
    <cellStyle name="Note 2 10 6" xfId="3419"/>
    <cellStyle name="Note 2 10 7" xfId="3714"/>
    <cellStyle name="Note 2 11" xfId="617"/>
    <cellStyle name="Note 2 11 2" xfId="2218"/>
    <cellStyle name="Note 2 11 2 2" xfId="3137"/>
    <cellStyle name="Note 2 11 3" xfId="2495"/>
    <cellStyle name="Note 2 11 4" xfId="1380"/>
    <cellStyle name="Note 2 11 5" xfId="3420"/>
    <cellStyle name="Note 2 11 6" xfId="3715"/>
    <cellStyle name="Note 2 12" xfId="1424"/>
    <cellStyle name="Note 2 12 2" xfId="2535"/>
    <cellStyle name="Note 2 13" xfId="1845"/>
    <cellStyle name="Note 2 13 2" xfId="2903"/>
    <cellStyle name="Note 2 14" xfId="2256"/>
    <cellStyle name="Note 2 15" xfId="998"/>
    <cellStyle name="Note 2 16" xfId="3181"/>
    <cellStyle name="Note 2 2" xfId="83"/>
    <cellStyle name="Note 2 2 10" xfId="1429"/>
    <cellStyle name="Note 2 2 10 2" xfId="2540"/>
    <cellStyle name="Note 2 2 11" xfId="1436"/>
    <cellStyle name="Note 2 2 11 2" xfId="2546"/>
    <cellStyle name="Note 2 2 12" xfId="2259"/>
    <cellStyle name="Note 2 2 13" xfId="1003"/>
    <cellStyle name="Note 2 2 14" xfId="3415"/>
    <cellStyle name="Note 2 2 2" xfId="618"/>
    <cellStyle name="Note 2 2 2 10" xfId="1457"/>
    <cellStyle name="Note 2 2 2 10 2" xfId="2565"/>
    <cellStyle name="Note 2 2 2 11" xfId="1864"/>
    <cellStyle name="Note 2 2 2 11 2" xfId="2917"/>
    <cellStyle name="Note 2 2 2 12" xfId="2275"/>
    <cellStyle name="Note 2 2 2 13" xfId="1026"/>
    <cellStyle name="Note 2 2 2 14" xfId="3421"/>
    <cellStyle name="Note 2 2 2 15" xfId="3716"/>
    <cellStyle name="Note 2 2 2 2" xfId="619"/>
    <cellStyle name="Note 2 2 2 2 10" xfId="1874"/>
    <cellStyle name="Note 2 2 2 2 10 2" xfId="2923"/>
    <cellStyle name="Note 2 2 2 2 11" xfId="2281"/>
    <cellStyle name="Note 2 2 2 2 12" xfId="1036"/>
    <cellStyle name="Note 2 2 2 2 13" xfId="3422"/>
    <cellStyle name="Note 2 2 2 2 14" xfId="3717"/>
    <cellStyle name="Note 2 2 2 2 2" xfId="620"/>
    <cellStyle name="Note 2 2 2 2 2 2" xfId="1633"/>
    <cellStyle name="Note 2 2 2 2 2 2 2" xfId="2740"/>
    <cellStyle name="Note 2 2 2 2 2 3" xfId="2039"/>
    <cellStyle name="Note 2 2 2 2 2 3 2" xfId="3031"/>
    <cellStyle name="Note 2 2 2 2 2 4" xfId="2389"/>
    <cellStyle name="Note 2 2 2 2 2 5" xfId="1201"/>
    <cellStyle name="Note 2 2 2 2 2 6" xfId="3423"/>
    <cellStyle name="Note 2 2 2 2 2 7" xfId="3718"/>
    <cellStyle name="Note 2 2 2 2 3" xfId="621"/>
    <cellStyle name="Note 2 2 2 2 3 2" xfId="1669"/>
    <cellStyle name="Note 2 2 2 2 3 2 2" xfId="2776"/>
    <cellStyle name="Note 2 2 2 2 3 3" xfId="2075"/>
    <cellStyle name="Note 2 2 2 2 3 3 2" xfId="3055"/>
    <cellStyle name="Note 2 2 2 2 3 4" xfId="2413"/>
    <cellStyle name="Note 2 2 2 2 3 5" xfId="1237"/>
    <cellStyle name="Note 2 2 2 2 3 6" xfId="3424"/>
    <cellStyle name="Note 2 2 2 2 3 7" xfId="3719"/>
    <cellStyle name="Note 2 2 2 2 4" xfId="622"/>
    <cellStyle name="Note 2 2 2 2 4 2" xfId="1605"/>
    <cellStyle name="Note 2 2 2 2 4 2 2" xfId="2712"/>
    <cellStyle name="Note 2 2 2 2 4 3" xfId="2011"/>
    <cellStyle name="Note 2 2 2 2 4 3 2" xfId="3013"/>
    <cellStyle name="Note 2 2 2 2 4 4" xfId="2371"/>
    <cellStyle name="Note 2 2 2 2 4 5" xfId="1173"/>
    <cellStyle name="Note 2 2 2 2 4 6" xfId="3425"/>
    <cellStyle name="Note 2 2 2 2 4 7" xfId="3720"/>
    <cellStyle name="Note 2 2 2 2 5" xfId="623"/>
    <cellStyle name="Note 2 2 2 2 5 2" xfId="1570"/>
    <cellStyle name="Note 2 2 2 2 5 2 2" xfId="2677"/>
    <cellStyle name="Note 2 2 2 2 5 3" xfId="1976"/>
    <cellStyle name="Note 2 2 2 2 5 3 2" xfId="2994"/>
    <cellStyle name="Note 2 2 2 2 5 4" xfId="2352"/>
    <cellStyle name="Note 2 2 2 2 5 5" xfId="1138"/>
    <cellStyle name="Note 2 2 2 2 5 6" xfId="3426"/>
    <cellStyle name="Note 2 2 2 2 5 7" xfId="3721"/>
    <cellStyle name="Note 2 2 2 2 6" xfId="624"/>
    <cellStyle name="Note 2 2 2 2 6 2" xfId="1740"/>
    <cellStyle name="Note 2 2 2 2 6 2 2" xfId="2847"/>
    <cellStyle name="Note 2 2 2 2 6 3" xfId="2146"/>
    <cellStyle name="Note 2 2 2 2 6 3 2" xfId="3101"/>
    <cellStyle name="Note 2 2 2 2 6 4" xfId="2459"/>
    <cellStyle name="Note 2 2 2 2 6 5" xfId="1308"/>
    <cellStyle name="Note 2 2 2 2 6 6" xfId="3427"/>
    <cellStyle name="Note 2 2 2 2 6 7" xfId="3722"/>
    <cellStyle name="Note 2 2 2 2 7" xfId="625"/>
    <cellStyle name="Note 2 2 2 2 7 2" xfId="1782"/>
    <cellStyle name="Note 2 2 2 2 7 2 2" xfId="2889"/>
    <cellStyle name="Note 2 2 2 2 7 3" xfId="2188"/>
    <cellStyle name="Note 2 2 2 2 7 3 2" xfId="3127"/>
    <cellStyle name="Note 2 2 2 2 7 4" xfId="2485"/>
    <cellStyle name="Note 2 2 2 2 7 5" xfId="1350"/>
    <cellStyle name="Note 2 2 2 2 7 6" xfId="3428"/>
    <cellStyle name="Note 2 2 2 2 7 7" xfId="3723"/>
    <cellStyle name="Note 2 2 2 2 8" xfId="626"/>
    <cellStyle name="Note 2 2 2 2 8 2" xfId="2219"/>
    <cellStyle name="Note 2 2 2 2 8 2 2" xfId="3138"/>
    <cellStyle name="Note 2 2 2 2 8 3" xfId="2496"/>
    <cellStyle name="Note 2 2 2 2 8 4" xfId="1381"/>
    <cellStyle name="Note 2 2 2 2 8 5" xfId="3429"/>
    <cellStyle name="Note 2 2 2 2 8 6" xfId="3724"/>
    <cellStyle name="Note 2 2 2 2 9" xfId="1467"/>
    <cellStyle name="Note 2 2 2 2 9 2" xfId="2575"/>
    <cellStyle name="Note 2 2 2 3" xfId="627"/>
    <cellStyle name="Note 2 2 2 3 2" xfId="1489"/>
    <cellStyle name="Note 2 2 2 3 2 2" xfId="2596"/>
    <cellStyle name="Note 2 2 2 3 3" xfId="1895"/>
    <cellStyle name="Note 2 2 2 3 3 2" xfId="2936"/>
    <cellStyle name="Note 2 2 2 3 4" xfId="2294"/>
    <cellStyle name="Note 2 2 2 3 5" xfId="1057"/>
    <cellStyle name="Note 2 2 2 3 6" xfId="3430"/>
    <cellStyle name="Note 2 2 2 3 7" xfId="3725"/>
    <cellStyle name="Note 2 2 2 4" xfId="628"/>
    <cellStyle name="Note 2 2 2 4 2" xfId="1659"/>
    <cellStyle name="Note 2 2 2 4 2 2" xfId="2766"/>
    <cellStyle name="Note 2 2 2 4 3" xfId="2065"/>
    <cellStyle name="Note 2 2 2 4 3 2" xfId="3049"/>
    <cellStyle name="Note 2 2 2 4 4" xfId="2407"/>
    <cellStyle name="Note 2 2 2 4 5" xfId="1227"/>
    <cellStyle name="Note 2 2 2 4 6" xfId="3431"/>
    <cellStyle name="Note 2 2 2 4 7" xfId="3726"/>
    <cellStyle name="Note 2 2 2 5" xfId="629"/>
    <cellStyle name="Note 2 2 2 5 2" xfId="1546"/>
    <cellStyle name="Note 2 2 2 5 2 2" xfId="2653"/>
    <cellStyle name="Note 2 2 2 5 3" xfId="1952"/>
    <cellStyle name="Note 2 2 2 5 3 2" xfId="2974"/>
    <cellStyle name="Note 2 2 2 5 4" xfId="2332"/>
    <cellStyle name="Note 2 2 2 5 5" xfId="1114"/>
    <cellStyle name="Note 2 2 2 5 6" xfId="3432"/>
    <cellStyle name="Note 2 2 2 5 7" xfId="3727"/>
    <cellStyle name="Note 2 2 2 6" xfId="630"/>
    <cellStyle name="Note 2 2 2 6 2" xfId="1574"/>
    <cellStyle name="Note 2 2 2 6 2 2" xfId="2681"/>
    <cellStyle name="Note 2 2 2 6 3" xfId="1980"/>
    <cellStyle name="Note 2 2 2 6 3 2" xfId="2996"/>
    <cellStyle name="Note 2 2 2 6 4" xfId="2354"/>
    <cellStyle name="Note 2 2 2 6 5" xfId="1142"/>
    <cellStyle name="Note 2 2 2 6 6" xfId="3433"/>
    <cellStyle name="Note 2 2 2 6 7" xfId="3728"/>
    <cellStyle name="Note 2 2 2 7" xfId="631"/>
    <cellStyle name="Note 2 2 2 7 2" xfId="1730"/>
    <cellStyle name="Note 2 2 2 7 2 2" xfId="2837"/>
    <cellStyle name="Note 2 2 2 7 3" xfId="2136"/>
    <cellStyle name="Note 2 2 2 7 3 2" xfId="3095"/>
    <cellStyle name="Note 2 2 2 7 4" xfId="2453"/>
    <cellStyle name="Note 2 2 2 7 5" xfId="1298"/>
    <cellStyle name="Note 2 2 2 7 6" xfId="3434"/>
    <cellStyle name="Note 2 2 2 7 7" xfId="3729"/>
    <cellStyle name="Note 2 2 2 8" xfId="632"/>
    <cellStyle name="Note 2 2 2 8 2" xfId="1772"/>
    <cellStyle name="Note 2 2 2 8 2 2" xfId="2879"/>
    <cellStyle name="Note 2 2 2 8 3" xfId="2178"/>
    <cellStyle name="Note 2 2 2 8 3 2" xfId="3121"/>
    <cellStyle name="Note 2 2 2 8 4" xfId="2479"/>
    <cellStyle name="Note 2 2 2 8 5" xfId="1340"/>
    <cellStyle name="Note 2 2 2 8 6" xfId="3435"/>
    <cellStyle name="Note 2 2 2 8 7" xfId="3730"/>
    <cellStyle name="Note 2 2 2 9" xfId="633"/>
    <cellStyle name="Note 2 2 2 9 2" xfId="2220"/>
    <cellStyle name="Note 2 2 2 9 2 2" xfId="3139"/>
    <cellStyle name="Note 2 2 2 9 3" xfId="2497"/>
    <cellStyle name="Note 2 2 2 9 4" xfId="1382"/>
    <cellStyle name="Note 2 2 2 9 5" xfId="3436"/>
    <cellStyle name="Note 2 2 2 9 6" xfId="3731"/>
    <cellStyle name="Note 2 2 3" xfId="634"/>
    <cellStyle name="Note 2 2 3 10" xfId="1883"/>
    <cellStyle name="Note 2 2 3 10 2" xfId="2929"/>
    <cellStyle name="Note 2 2 3 11" xfId="2287"/>
    <cellStyle name="Note 2 2 3 12" xfId="1045"/>
    <cellStyle name="Note 2 2 3 13" xfId="3437"/>
    <cellStyle name="Note 2 2 3 14" xfId="3732"/>
    <cellStyle name="Note 2 2 3 2" xfId="635"/>
    <cellStyle name="Note 2 2 3 2 2" xfId="1642"/>
    <cellStyle name="Note 2 2 3 2 2 2" xfId="2749"/>
    <cellStyle name="Note 2 2 3 2 3" xfId="2048"/>
    <cellStyle name="Note 2 2 3 2 3 2" xfId="3037"/>
    <cellStyle name="Note 2 2 3 2 4" xfId="2395"/>
    <cellStyle name="Note 2 2 3 2 5" xfId="1210"/>
    <cellStyle name="Note 2 2 3 2 6" xfId="3438"/>
    <cellStyle name="Note 2 2 3 2 7" xfId="3733"/>
    <cellStyle name="Note 2 2 3 3" xfId="636"/>
    <cellStyle name="Note 2 2 3 3 2" xfId="1678"/>
    <cellStyle name="Note 2 2 3 3 2 2" xfId="2785"/>
    <cellStyle name="Note 2 2 3 3 3" xfId="2084"/>
    <cellStyle name="Note 2 2 3 3 3 2" xfId="3061"/>
    <cellStyle name="Note 2 2 3 3 4" xfId="2419"/>
    <cellStyle name="Note 2 2 3 3 5" xfId="1246"/>
    <cellStyle name="Note 2 2 3 3 6" xfId="3439"/>
    <cellStyle name="Note 2 2 3 3 7" xfId="3734"/>
    <cellStyle name="Note 2 2 3 4" xfId="637"/>
    <cellStyle name="Note 2 2 3 4 2" xfId="1698"/>
    <cellStyle name="Note 2 2 3 4 2 2" xfId="2805"/>
    <cellStyle name="Note 2 2 3 4 3" xfId="2104"/>
    <cellStyle name="Note 2 2 3 4 3 2" xfId="3074"/>
    <cellStyle name="Note 2 2 3 4 4" xfId="2432"/>
    <cellStyle name="Note 2 2 3 4 5" xfId="1266"/>
    <cellStyle name="Note 2 2 3 4 6" xfId="3440"/>
    <cellStyle name="Note 2 2 3 4 7" xfId="3735"/>
    <cellStyle name="Note 2 2 3 5" xfId="638"/>
    <cellStyle name="Note 2 2 3 5 2" xfId="1714"/>
    <cellStyle name="Note 2 2 3 5 2 2" xfId="2821"/>
    <cellStyle name="Note 2 2 3 5 3" xfId="2120"/>
    <cellStyle name="Note 2 2 3 5 3 2" xfId="3085"/>
    <cellStyle name="Note 2 2 3 5 4" xfId="2443"/>
    <cellStyle name="Note 2 2 3 5 5" xfId="1282"/>
    <cellStyle name="Note 2 2 3 5 6" xfId="3441"/>
    <cellStyle name="Note 2 2 3 5 7" xfId="3736"/>
    <cellStyle name="Note 2 2 3 6" xfId="639"/>
    <cellStyle name="Note 2 2 3 6 2" xfId="1749"/>
    <cellStyle name="Note 2 2 3 6 2 2" xfId="2856"/>
    <cellStyle name="Note 2 2 3 6 3" xfId="2155"/>
    <cellStyle name="Note 2 2 3 6 3 2" xfId="3107"/>
    <cellStyle name="Note 2 2 3 6 4" xfId="2465"/>
    <cellStyle name="Note 2 2 3 6 5" xfId="1317"/>
    <cellStyle name="Note 2 2 3 6 6" xfId="3442"/>
    <cellStyle name="Note 2 2 3 6 7" xfId="3737"/>
    <cellStyle name="Note 2 2 3 7" xfId="640"/>
    <cellStyle name="Note 2 2 3 7 2" xfId="1791"/>
    <cellStyle name="Note 2 2 3 7 2 2" xfId="2898"/>
    <cellStyle name="Note 2 2 3 7 3" xfId="2197"/>
    <cellStyle name="Note 2 2 3 7 3 2" xfId="3133"/>
    <cellStyle name="Note 2 2 3 7 4" xfId="2491"/>
    <cellStyle name="Note 2 2 3 7 5" xfId="1359"/>
    <cellStyle name="Note 2 2 3 7 6" xfId="3443"/>
    <cellStyle name="Note 2 2 3 7 7" xfId="3738"/>
    <cellStyle name="Note 2 2 3 8" xfId="641"/>
    <cellStyle name="Note 2 2 3 8 2" xfId="2221"/>
    <cellStyle name="Note 2 2 3 8 2 2" xfId="3140"/>
    <cellStyle name="Note 2 2 3 8 3" xfId="2498"/>
    <cellStyle name="Note 2 2 3 8 4" xfId="1383"/>
    <cellStyle name="Note 2 2 3 8 5" xfId="3444"/>
    <cellStyle name="Note 2 2 3 8 6" xfId="3739"/>
    <cellStyle name="Note 2 2 3 9" xfId="1476"/>
    <cellStyle name="Note 2 2 3 9 2" xfId="2584"/>
    <cellStyle name="Note 2 2 4" xfId="642"/>
    <cellStyle name="Note 2 2 4 2" xfId="1598"/>
    <cellStyle name="Note 2 2 4 2 2" xfId="2705"/>
    <cellStyle name="Note 2 2 4 3" xfId="2004"/>
    <cellStyle name="Note 2 2 4 3 2" xfId="3009"/>
    <cellStyle name="Note 2 2 4 4" xfId="2367"/>
    <cellStyle name="Note 2 2 4 5" xfId="1166"/>
    <cellStyle name="Note 2 2 4 6" xfId="3445"/>
    <cellStyle name="Note 2 2 4 7" xfId="3740"/>
    <cellStyle name="Note 2 2 5" xfId="643"/>
    <cellStyle name="Note 2 2 5 2" xfId="1532"/>
    <cellStyle name="Note 2 2 5 2 2" xfId="2639"/>
    <cellStyle name="Note 2 2 5 3" xfId="1938"/>
    <cellStyle name="Note 2 2 5 3 2" xfId="2964"/>
    <cellStyle name="Note 2 2 5 4" xfId="2322"/>
    <cellStyle name="Note 2 2 5 5" xfId="1100"/>
    <cellStyle name="Note 2 2 5 6" xfId="3446"/>
    <cellStyle name="Note 2 2 5 7" xfId="3741"/>
    <cellStyle name="Note 2 2 6" xfId="644"/>
    <cellStyle name="Note 2 2 6 2" xfId="1563"/>
    <cellStyle name="Note 2 2 6 2 2" xfId="2670"/>
    <cellStyle name="Note 2 2 6 3" xfId="1969"/>
    <cellStyle name="Note 2 2 6 3 2" xfId="2988"/>
    <cellStyle name="Note 2 2 6 4" xfId="2346"/>
    <cellStyle name="Note 2 2 6 5" xfId="1131"/>
    <cellStyle name="Note 2 2 6 6" xfId="3447"/>
    <cellStyle name="Note 2 2 6 7" xfId="3742"/>
    <cellStyle name="Note 2 2 7" xfId="645"/>
    <cellStyle name="Note 2 2 7 2" xfId="1580"/>
    <cellStyle name="Note 2 2 7 2 2" xfId="2687"/>
    <cellStyle name="Note 2 2 7 3" xfId="1986"/>
    <cellStyle name="Note 2 2 7 3 2" xfId="2998"/>
    <cellStyle name="Note 2 2 7 4" xfId="2356"/>
    <cellStyle name="Note 2 2 7 5" xfId="1148"/>
    <cellStyle name="Note 2 2 7 6" xfId="3448"/>
    <cellStyle name="Note 2 2 7 7" xfId="3743"/>
    <cellStyle name="Note 2 2 8" xfId="646"/>
    <cellStyle name="Note 2 2 8 2" xfId="1704"/>
    <cellStyle name="Note 2 2 8 2 2" xfId="2811"/>
    <cellStyle name="Note 2 2 8 3" xfId="2110"/>
    <cellStyle name="Note 2 2 8 3 2" xfId="3078"/>
    <cellStyle name="Note 2 2 8 4" xfId="2436"/>
    <cellStyle name="Note 2 2 8 5" xfId="1272"/>
    <cellStyle name="Note 2 2 8 6" xfId="3449"/>
    <cellStyle name="Note 2 2 8 7" xfId="3744"/>
    <cellStyle name="Note 2 2 9" xfId="647"/>
    <cellStyle name="Note 2 2 9 2" xfId="2222"/>
    <cellStyle name="Note 2 2 9 2 2" xfId="3141"/>
    <cellStyle name="Note 2 2 9 3" xfId="2499"/>
    <cellStyle name="Note 2 2 9 4" xfId="1384"/>
    <cellStyle name="Note 2 2 9 5" xfId="3450"/>
    <cellStyle name="Note 2 2 9 6" xfId="3745"/>
    <cellStyle name="Note 2 3" xfId="648"/>
    <cellStyle name="Note 2 3 10" xfId="649"/>
    <cellStyle name="Note 2 3 10 2" xfId="2223"/>
    <cellStyle name="Note 2 3 10 2 2" xfId="3142"/>
    <cellStyle name="Note 2 3 10 3" xfId="2500"/>
    <cellStyle name="Note 2 3 10 4" xfId="1385"/>
    <cellStyle name="Note 2 3 10 5" xfId="3452"/>
    <cellStyle name="Note 2 3 10 6" xfId="3747"/>
    <cellStyle name="Note 2 3 11" xfId="1442"/>
    <cellStyle name="Note 2 3 11 2" xfId="2550"/>
    <cellStyle name="Note 2 3 12" xfId="1846"/>
    <cellStyle name="Note 2 3 12 2" xfId="2904"/>
    <cellStyle name="Note 2 3 13" xfId="2265"/>
    <cellStyle name="Note 2 3 14" xfId="1011"/>
    <cellStyle name="Note 2 3 15" xfId="3451"/>
    <cellStyle name="Note 2 3 16" xfId="3746"/>
    <cellStyle name="Note 2 3 2" xfId="650"/>
    <cellStyle name="Note 2 3 2 10" xfId="1462"/>
    <cellStyle name="Note 2 3 2 10 2" xfId="2570"/>
    <cellStyle name="Note 2 3 2 11" xfId="1869"/>
    <cellStyle name="Note 2 3 2 11 2" xfId="2920"/>
    <cellStyle name="Note 2 3 2 12" xfId="2278"/>
    <cellStyle name="Note 2 3 2 13" xfId="1031"/>
    <cellStyle name="Note 2 3 2 14" xfId="3453"/>
    <cellStyle name="Note 2 3 2 15" xfId="3748"/>
    <cellStyle name="Note 2 3 2 2" xfId="651"/>
    <cellStyle name="Note 2 3 2 2 10" xfId="1872"/>
    <cellStyle name="Note 2 3 2 2 10 2" xfId="2921"/>
    <cellStyle name="Note 2 3 2 2 11" xfId="2279"/>
    <cellStyle name="Note 2 3 2 2 12" xfId="1034"/>
    <cellStyle name="Note 2 3 2 2 13" xfId="3454"/>
    <cellStyle name="Note 2 3 2 2 14" xfId="3749"/>
    <cellStyle name="Note 2 3 2 2 2" xfId="652"/>
    <cellStyle name="Note 2 3 2 2 2 2" xfId="1631"/>
    <cellStyle name="Note 2 3 2 2 2 2 2" xfId="2738"/>
    <cellStyle name="Note 2 3 2 2 2 3" xfId="2037"/>
    <cellStyle name="Note 2 3 2 2 2 3 2" xfId="3029"/>
    <cellStyle name="Note 2 3 2 2 2 4" xfId="2387"/>
    <cellStyle name="Note 2 3 2 2 2 5" xfId="1199"/>
    <cellStyle name="Note 2 3 2 2 2 6" xfId="3455"/>
    <cellStyle name="Note 2 3 2 2 2 7" xfId="3750"/>
    <cellStyle name="Note 2 3 2 2 3" xfId="653"/>
    <cellStyle name="Note 2 3 2 2 3 2" xfId="1667"/>
    <cellStyle name="Note 2 3 2 2 3 2 2" xfId="2774"/>
    <cellStyle name="Note 2 3 2 2 3 3" xfId="2073"/>
    <cellStyle name="Note 2 3 2 2 3 3 2" xfId="3053"/>
    <cellStyle name="Note 2 3 2 2 3 4" xfId="2411"/>
    <cellStyle name="Note 2 3 2 2 3 5" xfId="1235"/>
    <cellStyle name="Note 2 3 2 2 3 6" xfId="3456"/>
    <cellStyle name="Note 2 3 2 2 3 7" xfId="3751"/>
    <cellStyle name="Note 2 3 2 2 4" xfId="654"/>
    <cellStyle name="Note 2 3 2 2 4 2" xfId="1617"/>
    <cellStyle name="Note 2 3 2 2 4 2 2" xfId="2724"/>
    <cellStyle name="Note 2 3 2 2 4 3" xfId="2023"/>
    <cellStyle name="Note 2 3 2 2 4 3 2" xfId="3021"/>
    <cellStyle name="Note 2 3 2 2 4 4" xfId="2379"/>
    <cellStyle name="Note 2 3 2 2 4 5" xfId="1185"/>
    <cellStyle name="Note 2 3 2 2 4 6" xfId="3457"/>
    <cellStyle name="Note 2 3 2 2 4 7" xfId="3752"/>
    <cellStyle name="Note 2 3 2 2 5" xfId="655"/>
    <cellStyle name="Note 2 3 2 2 5 2" xfId="1554"/>
    <cellStyle name="Note 2 3 2 2 5 2 2" xfId="2661"/>
    <cellStyle name="Note 2 3 2 2 5 3" xfId="1960"/>
    <cellStyle name="Note 2 3 2 2 5 3 2" xfId="2980"/>
    <cellStyle name="Note 2 3 2 2 5 4" xfId="2338"/>
    <cellStyle name="Note 2 3 2 2 5 5" xfId="1122"/>
    <cellStyle name="Note 2 3 2 2 5 6" xfId="3458"/>
    <cellStyle name="Note 2 3 2 2 5 7" xfId="3753"/>
    <cellStyle name="Note 2 3 2 2 6" xfId="656"/>
    <cellStyle name="Note 2 3 2 2 6 2" xfId="1738"/>
    <cellStyle name="Note 2 3 2 2 6 2 2" xfId="2845"/>
    <cellStyle name="Note 2 3 2 2 6 3" xfId="2144"/>
    <cellStyle name="Note 2 3 2 2 6 3 2" xfId="3099"/>
    <cellStyle name="Note 2 3 2 2 6 4" xfId="2457"/>
    <cellStyle name="Note 2 3 2 2 6 5" xfId="1306"/>
    <cellStyle name="Note 2 3 2 2 6 6" xfId="3459"/>
    <cellStyle name="Note 2 3 2 2 6 7" xfId="3754"/>
    <cellStyle name="Note 2 3 2 2 7" xfId="657"/>
    <cellStyle name="Note 2 3 2 2 7 2" xfId="1780"/>
    <cellStyle name="Note 2 3 2 2 7 2 2" xfId="2887"/>
    <cellStyle name="Note 2 3 2 2 7 3" xfId="2186"/>
    <cellStyle name="Note 2 3 2 2 7 3 2" xfId="3125"/>
    <cellStyle name="Note 2 3 2 2 7 4" xfId="2483"/>
    <cellStyle name="Note 2 3 2 2 7 5" xfId="1348"/>
    <cellStyle name="Note 2 3 2 2 7 6" xfId="3460"/>
    <cellStyle name="Note 2 3 2 2 7 7" xfId="3755"/>
    <cellStyle name="Note 2 3 2 2 8" xfId="658"/>
    <cellStyle name="Note 2 3 2 2 8 2" xfId="2224"/>
    <cellStyle name="Note 2 3 2 2 8 2 2" xfId="3143"/>
    <cellStyle name="Note 2 3 2 2 8 3" xfId="2501"/>
    <cellStyle name="Note 2 3 2 2 8 4" xfId="1386"/>
    <cellStyle name="Note 2 3 2 2 8 5" xfId="3461"/>
    <cellStyle name="Note 2 3 2 2 8 6" xfId="3756"/>
    <cellStyle name="Note 2 3 2 2 9" xfId="1465"/>
    <cellStyle name="Note 2 3 2 2 9 2" xfId="2573"/>
    <cellStyle name="Note 2 3 2 3" xfId="659"/>
    <cellStyle name="Note 2 3 2 3 2" xfId="1628"/>
    <cellStyle name="Note 2 3 2 3 2 2" xfId="2735"/>
    <cellStyle name="Note 2 3 2 3 3" xfId="2034"/>
    <cellStyle name="Note 2 3 2 3 3 2" xfId="3028"/>
    <cellStyle name="Note 2 3 2 3 4" xfId="2386"/>
    <cellStyle name="Note 2 3 2 3 5" xfId="1196"/>
    <cellStyle name="Note 2 3 2 3 6" xfId="3462"/>
    <cellStyle name="Note 2 3 2 3 7" xfId="3757"/>
    <cellStyle name="Note 2 3 2 4" xfId="660"/>
    <cellStyle name="Note 2 3 2 4 2" xfId="1664"/>
    <cellStyle name="Note 2 3 2 4 2 2" xfId="2771"/>
    <cellStyle name="Note 2 3 2 4 3" xfId="2070"/>
    <cellStyle name="Note 2 3 2 4 3 2" xfId="3052"/>
    <cellStyle name="Note 2 3 2 4 4" xfId="2410"/>
    <cellStyle name="Note 2 3 2 4 5" xfId="1232"/>
    <cellStyle name="Note 2 3 2 4 6" xfId="3463"/>
    <cellStyle name="Note 2 3 2 4 7" xfId="3758"/>
    <cellStyle name="Note 2 3 2 5" xfId="661"/>
    <cellStyle name="Note 2 3 2 5 2" xfId="1544"/>
    <cellStyle name="Note 2 3 2 5 2 2" xfId="2651"/>
    <cellStyle name="Note 2 3 2 5 3" xfId="1950"/>
    <cellStyle name="Note 2 3 2 5 3 2" xfId="2972"/>
    <cellStyle name="Note 2 3 2 5 4" xfId="2330"/>
    <cellStyle name="Note 2 3 2 5 5" xfId="1112"/>
    <cellStyle name="Note 2 3 2 5 6" xfId="3464"/>
    <cellStyle name="Note 2 3 2 5 7" xfId="3759"/>
    <cellStyle name="Note 2 3 2 6" xfId="662"/>
    <cellStyle name="Note 2 3 2 6 2" xfId="1513"/>
    <cellStyle name="Note 2 3 2 6 2 2" xfId="2620"/>
    <cellStyle name="Note 2 3 2 6 3" xfId="1919"/>
    <cellStyle name="Note 2 3 2 6 3 2" xfId="2953"/>
    <cellStyle name="Note 2 3 2 6 4" xfId="2311"/>
    <cellStyle name="Note 2 3 2 6 5" xfId="1081"/>
    <cellStyle name="Note 2 3 2 6 6" xfId="3465"/>
    <cellStyle name="Note 2 3 2 6 7" xfId="3760"/>
    <cellStyle name="Note 2 3 2 7" xfId="663"/>
    <cellStyle name="Note 2 3 2 7 2" xfId="1735"/>
    <cellStyle name="Note 2 3 2 7 2 2" xfId="2842"/>
    <cellStyle name="Note 2 3 2 7 3" xfId="2141"/>
    <cellStyle name="Note 2 3 2 7 3 2" xfId="3098"/>
    <cellStyle name="Note 2 3 2 7 4" xfId="2456"/>
    <cellStyle name="Note 2 3 2 7 5" xfId="1303"/>
    <cellStyle name="Note 2 3 2 7 6" xfId="3466"/>
    <cellStyle name="Note 2 3 2 7 7" xfId="3761"/>
    <cellStyle name="Note 2 3 2 8" xfId="664"/>
    <cellStyle name="Note 2 3 2 8 2" xfId="1777"/>
    <cellStyle name="Note 2 3 2 8 2 2" xfId="2884"/>
    <cellStyle name="Note 2 3 2 8 3" xfId="2183"/>
    <cellStyle name="Note 2 3 2 8 3 2" xfId="3124"/>
    <cellStyle name="Note 2 3 2 8 4" xfId="2482"/>
    <cellStyle name="Note 2 3 2 8 5" xfId="1345"/>
    <cellStyle name="Note 2 3 2 8 6" xfId="3467"/>
    <cellStyle name="Note 2 3 2 8 7" xfId="3762"/>
    <cellStyle name="Note 2 3 2 9" xfId="665"/>
    <cellStyle name="Note 2 3 2 9 2" xfId="2225"/>
    <cellStyle name="Note 2 3 2 9 2 2" xfId="3144"/>
    <cellStyle name="Note 2 3 2 9 3" xfId="2502"/>
    <cellStyle name="Note 2 3 2 9 4" xfId="1387"/>
    <cellStyle name="Note 2 3 2 9 5" xfId="3468"/>
    <cellStyle name="Note 2 3 2 9 6" xfId="3763"/>
    <cellStyle name="Note 2 3 3" xfId="666"/>
    <cellStyle name="Note 2 3 3 10" xfId="1879"/>
    <cellStyle name="Note 2 3 3 10 2" xfId="2927"/>
    <cellStyle name="Note 2 3 3 11" xfId="2285"/>
    <cellStyle name="Note 2 3 3 12" xfId="1041"/>
    <cellStyle name="Note 2 3 3 13" xfId="3469"/>
    <cellStyle name="Note 2 3 3 14" xfId="3764"/>
    <cellStyle name="Note 2 3 3 2" xfId="667"/>
    <cellStyle name="Note 2 3 3 2 2" xfId="1638"/>
    <cellStyle name="Note 2 3 3 2 2 2" xfId="2745"/>
    <cellStyle name="Note 2 3 3 2 3" xfId="2044"/>
    <cellStyle name="Note 2 3 3 2 3 2" xfId="3035"/>
    <cellStyle name="Note 2 3 3 2 4" xfId="2393"/>
    <cellStyle name="Note 2 3 3 2 5" xfId="1206"/>
    <cellStyle name="Note 2 3 3 2 6" xfId="3470"/>
    <cellStyle name="Note 2 3 3 2 7" xfId="3765"/>
    <cellStyle name="Note 2 3 3 3" xfId="668"/>
    <cellStyle name="Note 2 3 3 3 2" xfId="1674"/>
    <cellStyle name="Note 2 3 3 3 2 2" xfId="2781"/>
    <cellStyle name="Note 2 3 3 3 3" xfId="2080"/>
    <cellStyle name="Note 2 3 3 3 3 2" xfId="3059"/>
    <cellStyle name="Note 2 3 3 3 4" xfId="2417"/>
    <cellStyle name="Note 2 3 3 3 5" xfId="1242"/>
    <cellStyle name="Note 2 3 3 3 6" xfId="3471"/>
    <cellStyle name="Note 2 3 3 3 7" xfId="3766"/>
    <cellStyle name="Note 2 3 3 4" xfId="669"/>
    <cellStyle name="Note 2 3 3 4 2" xfId="1539"/>
    <cellStyle name="Note 2 3 3 4 2 2" xfId="2646"/>
    <cellStyle name="Note 2 3 3 4 3" xfId="1945"/>
    <cellStyle name="Note 2 3 3 4 3 2" xfId="2968"/>
    <cellStyle name="Note 2 3 3 4 4" xfId="2326"/>
    <cellStyle name="Note 2 3 3 4 5" xfId="1107"/>
    <cellStyle name="Note 2 3 3 4 6" xfId="3472"/>
    <cellStyle name="Note 2 3 3 4 7" xfId="3767"/>
    <cellStyle name="Note 2 3 3 5" xfId="670"/>
    <cellStyle name="Note 2 3 3 5 2" xfId="1567"/>
    <cellStyle name="Note 2 3 3 5 2 2" xfId="2674"/>
    <cellStyle name="Note 2 3 3 5 3" xfId="1973"/>
    <cellStyle name="Note 2 3 3 5 3 2" xfId="2991"/>
    <cellStyle name="Note 2 3 3 5 4" xfId="2349"/>
    <cellStyle name="Note 2 3 3 5 5" xfId="1135"/>
    <cellStyle name="Note 2 3 3 5 6" xfId="3473"/>
    <cellStyle name="Note 2 3 3 5 7" xfId="3768"/>
    <cellStyle name="Note 2 3 3 6" xfId="671"/>
    <cellStyle name="Note 2 3 3 6 2" xfId="1745"/>
    <cellStyle name="Note 2 3 3 6 2 2" xfId="2852"/>
    <cellStyle name="Note 2 3 3 6 3" xfId="2151"/>
    <cellStyle name="Note 2 3 3 6 3 2" xfId="3105"/>
    <cellStyle name="Note 2 3 3 6 4" xfId="2463"/>
    <cellStyle name="Note 2 3 3 6 5" xfId="1313"/>
    <cellStyle name="Note 2 3 3 6 6" xfId="3474"/>
    <cellStyle name="Note 2 3 3 6 7" xfId="3769"/>
    <cellStyle name="Note 2 3 3 7" xfId="672"/>
    <cellStyle name="Note 2 3 3 7 2" xfId="1787"/>
    <cellStyle name="Note 2 3 3 7 2 2" xfId="2894"/>
    <cellStyle name="Note 2 3 3 7 3" xfId="2193"/>
    <cellStyle name="Note 2 3 3 7 3 2" xfId="3131"/>
    <cellStyle name="Note 2 3 3 7 4" xfId="2489"/>
    <cellStyle name="Note 2 3 3 7 5" xfId="1355"/>
    <cellStyle name="Note 2 3 3 7 6" xfId="3475"/>
    <cellStyle name="Note 2 3 3 7 7" xfId="3770"/>
    <cellStyle name="Note 2 3 3 8" xfId="673"/>
    <cellStyle name="Note 2 3 3 8 2" xfId="2226"/>
    <cellStyle name="Note 2 3 3 8 2 2" xfId="3145"/>
    <cellStyle name="Note 2 3 3 8 3" xfId="2503"/>
    <cellStyle name="Note 2 3 3 8 4" xfId="1388"/>
    <cellStyle name="Note 2 3 3 8 5" xfId="3476"/>
    <cellStyle name="Note 2 3 3 8 6" xfId="3771"/>
    <cellStyle name="Note 2 3 3 9" xfId="1472"/>
    <cellStyle name="Note 2 3 3 9 2" xfId="2580"/>
    <cellStyle name="Note 2 3 4" xfId="674"/>
    <cellStyle name="Note 2 3 4 2" xfId="1610"/>
    <cellStyle name="Note 2 3 4 2 2" xfId="2717"/>
    <cellStyle name="Note 2 3 4 3" xfId="2016"/>
    <cellStyle name="Note 2 3 4 3 2" xfId="3016"/>
    <cellStyle name="Note 2 3 4 4" xfId="2374"/>
    <cellStyle name="Note 2 3 4 5" xfId="1178"/>
    <cellStyle name="Note 2 3 4 6" xfId="3477"/>
    <cellStyle name="Note 2 3 4 7" xfId="3772"/>
    <cellStyle name="Note 2 3 5" xfId="675"/>
    <cellStyle name="Note 2 3 5 2" xfId="1499"/>
    <cellStyle name="Note 2 3 5 2 2" xfId="2606"/>
    <cellStyle name="Note 2 3 5 3" xfId="1905"/>
    <cellStyle name="Note 2 3 5 3 2" xfId="2944"/>
    <cellStyle name="Note 2 3 5 4" xfId="2302"/>
    <cellStyle name="Note 2 3 5 5" xfId="1067"/>
    <cellStyle name="Note 2 3 5 6" xfId="3478"/>
    <cellStyle name="Note 2 3 5 7" xfId="3773"/>
    <cellStyle name="Note 2 3 6" xfId="676"/>
    <cellStyle name="Note 2 3 6 2" xfId="1559"/>
    <cellStyle name="Note 2 3 6 2 2" xfId="2666"/>
    <cellStyle name="Note 2 3 6 3" xfId="1965"/>
    <cellStyle name="Note 2 3 6 3 2" xfId="2984"/>
    <cellStyle name="Note 2 3 6 4" xfId="2342"/>
    <cellStyle name="Note 2 3 6 5" xfId="1127"/>
    <cellStyle name="Note 2 3 6 6" xfId="3479"/>
    <cellStyle name="Note 2 3 6 7" xfId="3774"/>
    <cellStyle name="Note 2 3 7" xfId="677"/>
    <cellStyle name="Note 2 3 7 2" xfId="1626"/>
    <cellStyle name="Note 2 3 7 2 2" xfId="2733"/>
    <cellStyle name="Note 2 3 7 3" xfId="2032"/>
    <cellStyle name="Note 2 3 7 3 2" xfId="3027"/>
    <cellStyle name="Note 2 3 7 4" xfId="2385"/>
    <cellStyle name="Note 2 3 7 5" xfId="1194"/>
    <cellStyle name="Note 2 3 7 6" xfId="3480"/>
    <cellStyle name="Note 2 3 7 7" xfId="3775"/>
    <cellStyle name="Note 2 3 8" xfId="678"/>
    <cellStyle name="Note 2 3 8 2" xfId="1565"/>
    <cellStyle name="Note 2 3 8 2 2" xfId="2672"/>
    <cellStyle name="Note 2 3 8 3" xfId="1971"/>
    <cellStyle name="Note 2 3 8 3 2" xfId="2989"/>
    <cellStyle name="Note 2 3 8 4" xfId="2347"/>
    <cellStyle name="Note 2 3 8 5" xfId="1133"/>
    <cellStyle name="Note 2 3 8 6" xfId="3481"/>
    <cellStyle name="Note 2 3 8 7" xfId="3776"/>
    <cellStyle name="Note 2 3 9" xfId="679"/>
    <cellStyle name="Note 2 3 9 2" xfId="1757"/>
    <cellStyle name="Note 2 3 9 2 2" xfId="2864"/>
    <cellStyle name="Note 2 3 9 3" xfId="2163"/>
    <cellStyle name="Note 2 3 9 3 2" xfId="3111"/>
    <cellStyle name="Note 2 3 9 4" xfId="2469"/>
    <cellStyle name="Note 2 3 9 5" xfId="1325"/>
    <cellStyle name="Note 2 3 9 6" xfId="3482"/>
    <cellStyle name="Note 2 3 9 7" xfId="3777"/>
    <cellStyle name="Note 2 4" xfId="680"/>
    <cellStyle name="Note 2 4 10" xfId="1458"/>
    <cellStyle name="Note 2 4 10 2" xfId="2566"/>
    <cellStyle name="Note 2 4 11" xfId="1865"/>
    <cellStyle name="Note 2 4 11 2" xfId="2918"/>
    <cellStyle name="Note 2 4 12" xfId="2276"/>
    <cellStyle name="Note 2 4 13" xfId="1027"/>
    <cellStyle name="Note 2 4 14" xfId="3483"/>
    <cellStyle name="Note 2 4 15" xfId="3778"/>
    <cellStyle name="Note 2 4 2" xfId="681"/>
    <cellStyle name="Note 2 4 2 10" xfId="1873"/>
    <cellStyle name="Note 2 4 2 10 2" xfId="2922"/>
    <cellStyle name="Note 2 4 2 11" xfId="2280"/>
    <cellStyle name="Note 2 4 2 12" xfId="1035"/>
    <cellStyle name="Note 2 4 2 13" xfId="3484"/>
    <cellStyle name="Note 2 4 2 14" xfId="3779"/>
    <cellStyle name="Note 2 4 2 2" xfId="682"/>
    <cellStyle name="Note 2 4 2 2 2" xfId="1632"/>
    <cellStyle name="Note 2 4 2 2 2 2" xfId="2739"/>
    <cellStyle name="Note 2 4 2 2 3" xfId="2038"/>
    <cellStyle name="Note 2 4 2 2 3 2" xfId="3030"/>
    <cellStyle name="Note 2 4 2 2 4" xfId="2388"/>
    <cellStyle name="Note 2 4 2 2 5" xfId="1200"/>
    <cellStyle name="Note 2 4 2 2 6" xfId="3485"/>
    <cellStyle name="Note 2 4 2 2 7" xfId="3780"/>
    <cellStyle name="Note 2 4 2 3" xfId="683"/>
    <cellStyle name="Note 2 4 2 3 2" xfId="1668"/>
    <cellStyle name="Note 2 4 2 3 2 2" xfId="2775"/>
    <cellStyle name="Note 2 4 2 3 3" xfId="2074"/>
    <cellStyle name="Note 2 4 2 3 3 2" xfId="3054"/>
    <cellStyle name="Note 2 4 2 3 4" xfId="2412"/>
    <cellStyle name="Note 2 4 2 3 5" xfId="1236"/>
    <cellStyle name="Note 2 4 2 3 6" xfId="3486"/>
    <cellStyle name="Note 2 4 2 3 7" xfId="3781"/>
    <cellStyle name="Note 2 4 2 4" xfId="684"/>
    <cellStyle name="Note 2 4 2 4 2" xfId="1510"/>
    <cellStyle name="Note 2 4 2 4 2 2" xfId="2617"/>
    <cellStyle name="Note 2 4 2 4 3" xfId="1916"/>
    <cellStyle name="Note 2 4 2 4 3 2" xfId="2950"/>
    <cellStyle name="Note 2 4 2 4 4" xfId="2308"/>
    <cellStyle name="Note 2 4 2 4 5" xfId="1078"/>
    <cellStyle name="Note 2 4 2 4 6" xfId="3487"/>
    <cellStyle name="Note 2 4 2 4 7" xfId="3782"/>
    <cellStyle name="Note 2 4 2 5" xfId="685"/>
    <cellStyle name="Note 2 4 2 5 2" xfId="1516"/>
    <cellStyle name="Note 2 4 2 5 2 2" xfId="2623"/>
    <cellStyle name="Note 2 4 2 5 3" xfId="1922"/>
    <cellStyle name="Note 2 4 2 5 3 2" xfId="2954"/>
    <cellStyle name="Note 2 4 2 5 4" xfId="2312"/>
    <cellStyle name="Note 2 4 2 5 5" xfId="1084"/>
    <cellStyle name="Note 2 4 2 5 6" xfId="3488"/>
    <cellStyle name="Note 2 4 2 5 7" xfId="3783"/>
    <cellStyle name="Note 2 4 2 6" xfId="686"/>
    <cellStyle name="Note 2 4 2 6 2" xfId="1739"/>
    <cellStyle name="Note 2 4 2 6 2 2" xfId="2846"/>
    <cellStyle name="Note 2 4 2 6 3" xfId="2145"/>
    <cellStyle name="Note 2 4 2 6 3 2" xfId="3100"/>
    <cellStyle name="Note 2 4 2 6 4" xfId="2458"/>
    <cellStyle name="Note 2 4 2 6 5" xfId="1307"/>
    <cellStyle name="Note 2 4 2 6 6" xfId="3489"/>
    <cellStyle name="Note 2 4 2 6 7" xfId="3784"/>
    <cellStyle name="Note 2 4 2 7" xfId="687"/>
    <cellStyle name="Note 2 4 2 7 2" xfId="1781"/>
    <cellStyle name="Note 2 4 2 7 2 2" xfId="2888"/>
    <cellStyle name="Note 2 4 2 7 3" xfId="2187"/>
    <cellStyle name="Note 2 4 2 7 3 2" xfId="3126"/>
    <cellStyle name="Note 2 4 2 7 4" xfId="2484"/>
    <cellStyle name="Note 2 4 2 7 5" xfId="1349"/>
    <cellStyle name="Note 2 4 2 7 6" xfId="3490"/>
    <cellStyle name="Note 2 4 2 7 7" xfId="3785"/>
    <cellStyle name="Note 2 4 2 8" xfId="688"/>
    <cellStyle name="Note 2 4 2 8 2" xfId="2227"/>
    <cellStyle name="Note 2 4 2 8 2 2" xfId="3146"/>
    <cellStyle name="Note 2 4 2 8 3" xfId="2504"/>
    <cellStyle name="Note 2 4 2 8 4" xfId="1389"/>
    <cellStyle name="Note 2 4 2 8 5" xfId="3491"/>
    <cellStyle name="Note 2 4 2 8 6" xfId="3786"/>
    <cellStyle name="Note 2 4 2 9" xfId="1466"/>
    <cellStyle name="Note 2 4 2 9 2" xfId="2574"/>
    <cellStyle name="Note 2 4 3" xfId="689"/>
    <cellStyle name="Note 2 4 3 2" xfId="1484"/>
    <cellStyle name="Note 2 4 3 2 2" xfId="2591"/>
    <cellStyle name="Note 2 4 3 3" xfId="1890"/>
    <cellStyle name="Note 2 4 3 3 2" xfId="2933"/>
    <cellStyle name="Note 2 4 3 4" xfId="2291"/>
    <cellStyle name="Note 2 4 3 5" xfId="1052"/>
    <cellStyle name="Note 2 4 3 6" xfId="3492"/>
    <cellStyle name="Note 2 4 3 7" xfId="3787"/>
    <cellStyle name="Note 2 4 4" xfId="690"/>
    <cellStyle name="Note 2 4 4 2" xfId="1660"/>
    <cellStyle name="Note 2 4 4 2 2" xfId="2767"/>
    <cellStyle name="Note 2 4 4 3" xfId="2066"/>
    <cellStyle name="Note 2 4 4 3 2" xfId="3050"/>
    <cellStyle name="Note 2 4 4 4" xfId="2408"/>
    <cellStyle name="Note 2 4 4 5" xfId="1228"/>
    <cellStyle name="Note 2 4 4 6" xfId="3493"/>
    <cellStyle name="Note 2 4 4 7" xfId="3788"/>
    <cellStyle name="Note 2 4 5" xfId="691"/>
    <cellStyle name="Note 2 4 5 2" xfId="1602"/>
    <cellStyle name="Note 2 4 5 2 2" xfId="2709"/>
    <cellStyle name="Note 2 4 5 3" xfId="2008"/>
    <cellStyle name="Note 2 4 5 3 2" xfId="3011"/>
    <cellStyle name="Note 2 4 5 4" xfId="2369"/>
    <cellStyle name="Note 2 4 5 5" xfId="1170"/>
    <cellStyle name="Note 2 4 5 6" xfId="3494"/>
    <cellStyle name="Note 2 4 5 7" xfId="3789"/>
    <cellStyle name="Note 2 4 6" xfId="692"/>
    <cellStyle name="Note 2 4 6 2" xfId="1573"/>
    <cellStyle name="Note 2 4 6 2 2" xfId="2680"/>
    <cellStyle name="Note 2 4 6 3" xfId="1979"/>
    <cellStyle name="Note 2 4 6 3 2" xfId="2995"/>
    <cellStyle name="Note 2 4 6 4" xfId="2353"/>
    <cellStyle name="Note 2 4 6 5" xfId="1141"/>
    <cellStyle name="Note 2 4 6 6" xfId="3495"/>
    <cellStyle name="Note 2 4 6 7" xfId="3790"/>
    <cellStyle name="Note 2 4 7" xfId="693"/>
    <cellStyle name="Note 2 4 7 2" xfId="1731"/>
    <cellStyle name="Note 2 4 7 2 2" xfId="2838"/>
    <cellStyle name="Note 2 4 7 3" xfId="2137"/>
    <cellStyle name="Note 2 4 7 3 2" xfId="3096"/>
    <cellStyle name="Note 2 4 7 4" xfId="2454"/>
    <cellStyle name="Note 2 4 7 5" xfId="1299"/>
    <cellStyle name="Note 2 4 7 6" xfId="3496"/>
    <cellStyle name="Note 2 4 7 7" xfId="3791"/>
    <cellStyle name="Note 2 4 8" xfId="694"/>
    <cellStyle name="Note 2 4 8 2" xfId="1773"/>
    <cellStyle name="Note 2 4 8 2 2" xfId="2880"/>
    <cellStyle name="Note 2 4 8 3" xfId="2179"/>
    <cellStyle name="Note 2 4 8 3 2" xfId="3122"/>
    <cellStyle name="Note 2 4 8 4" xfId="2480"/>
    <cellStyle name="Note 2 4 8 5" xfId="1341"/>
    <cellStyle name="Note 2 4 8 6" xfId="3497"/>
    <cellStyle name="Note 2 4 8 7" xfId="3792"/>
    <cellStyle name="Note 2 4 9" xfId="695"/>
    <cellStyle name="Note 2 4 9 2" xfId="2228"/>
    <cellStyle name="Note 2 4 9 2 2" xfId="3147"/>
    <cellStyle name="Note 2 4 9 3" xfId="2505"/>
    <cellStyle name="Note 2 4 9 4" xfId="1390"/>
    <cellStyle name="Note 2 4 9 5" xfId="3498"/>
    <cellStyle name="Note 2 4 9 6" xfId="3793"/>
    <cellStyle name="Note 2 5" xfId="696"/>
    <cellStyle name="Note 2 5 10" xfId="1887"/>
    <cellStyle name="Note 2 5 10 2" xfId="2932"/>
    <cellStyle name="Note 2 5 11" xfId="2290"/>
    <cellStyle name="Note 2 5 12" xfId="1049"/>
    <cellStyle name="Note 2 5 13" xfId="3499"/>
    <cellStyle name="Note 2 5 14" xfId="3794"/>
    <cellStyle name="Note 2 5 2" xfId="697"/>
    <cellStyle name="Note 2 5 2 2" xfId="1646"/>
    <cellStyle name="Note 2 5 2 2 2" xfId="2753"/>
    <cellStyle name="Note 2 5 2 3" xfId="2052"/>
    <cellStyle name="Note 2 5 2 3 2" xfId="3040"/>
    <cellStyle name="Note 2 5 2 4" xfId="2398"/>
    <cellStyle name="Note 2 5 2 5" xfId="1214"/>
    <cellStyle name="Note 2 5 2 6" xfId="3500"/>
    <cellStyle name="Note 2 5 2 7" xfId="3795"/>
    <cellStyle name="Note 2 5 3" xfId="698"/>
    <cellStyle name="Note 2 5 3 2" xfId="1682"/>
    <cellStyle name="Note 2 5 3 2 2" xfId="2789"/>
    <cellStyle name="Note 2 5 3 3" xfId="2088"/>
    <cellStyle name="Note 2 5 3 3 2" xfId="3064"/>
    <cellStyle name="Note 2 5 3 4" xfId="2422"/>
    <cellStyle name="Note 2 5 3 5" xfId="1250"/>
    <cellStyle name="Note 2 5 3 6" xfId="3501"/>
    <cellStyle name="Note 2 5 3 7" xfId="3796"/>
    <cellStyle name="Note 2 5 4" xfId="699"/>
    <cellStyle name="Note 2 5 4 2" xfId="1702"/>
    <cellStyle name="Note 2 5 4 2 2" xfId="2809"/>
    <cellStyle name="Note 2 5 4 3" xfId="2108"/>
    <cellStyle name="Note 2 5 4 3 2" xfId="3077"/>
    <cellStyle name="Note 2 5 4 4" xfId="2435"/>
    <cellStyle name="Note 2 5 4 5" xfId="1270"/>
    <cellStyle name="Note 2 5 4 6" xfId="3502"/>
    <cellStyle name="Note 2 5 4 7" xfId="3797"/>
    <cellStyle name="Note 2 5 5" xfId="700"/>
    <cellStyle name="Note 2 5 5 2" xfId="1718"/>
    <cellStyle name="Note 2 5 5 2 2" xfId="2825"/>
    <cellStyle name="Note 2 5 5 3" xfId="2124"/>
    <cellStyle name="Note 2 5 5 3 2" xfId="3088"/>
    <cellStyle name="Note 2 5 5 4" xfId="2446"/>
    <cellStyle name="Note 2 5 5 5" xfId="1286"/>
    <cellStyle name="Note 2 5 5 6" xfId="3503"/>
    <cellStyle name="Note 2 5 5 7" xfId="3798"/>
    <cellStyle name="Note 2 5 6" xfId="701"/>
    <cellStyle name="Note 2 5 6 2" xfId="1753"/>
    <cellStyle name="Note 2 5 6 2 2" xfId="2860"/>
    <cellStyle name="Note 2 5 6 3" xfId="2159"/>
    <cellStyle name="Note 2 5 6 3 2" xfId="3110"/>
    <cellStyle name="Note 2 5 6 4" xfId="2468"/>
    <cellStyle name="Note 2 5 6 5" xfId="1321"/>
    <cellStyle name="Note 2 5 6 6" xfId="3504"/>
    <cellStyle name="Note 2 5 6 7" xfId="3799"/>
    <cellStyle name="Note 2 5 7" xfId="702"/>
    <cellStyle name="Note 2 5 7 2" xfId="1795"/>
    <cellStyle name="Note 2 5 7 2 2" xfId="2902"/>
    <cellStyle name="Note 2 5 7 3" xfId="2201"/>
    <cellStyle name="Note 2 5 7 3 2" xfId="3136"/>
    <cellStyle name="Note 2 5 7 4" xfId="2494"/>
    <cellStyle name="Note 2 5 7 5" xfId="1363"/>
    <cellStyle name="Note 2 5 7 6" xfId="3505"/>
    <cellStyle name="Note 2 5 7 7" xfId="3800"/>
    <cellStyle name="Note 2 5 8" xfId="703"/>
    <cellStyle name="Note 2 5 8 2" xfId="2229"/>
    <cellStyle name="Note 2 5 8 2 2" xfId="3148"/>
    <cellStyle name="Note 2 5 8 3" xfId="2506"/>
    <cellStyle name="Note 2 5 8 4" xfId="1391"/>
    <cellStyle name="Note 2 5 8 5" xfId="3506"/>
    <cellStyle name="Note 2 5 8 6" xfId="3801"/>
    <cellStyle name="Note 2 5 9" xfId="1480"/>
    <cellStyle name="Note 2 5 9 2" xfId="2588"/>
    <cellStyle name="Note 2 6" xfId="704"/>
    <cellStyle name="Note 2 6 2" xfId="1608"/>
    <cellStyle name="Note 2 6 2 2" xfId="2715"/>
    <cellStyle name="Note 2 6 3" xfId="2014"/>
    <cellStyle name="Note 2 6 3 2" xfId="3015"/>
    <cellStyle name="Note 2 6 4" xfId="2373"/>
    <cellStyle name="Note 2 6 5" xfId="1176"/>
    <cellStyle name="Note 2 6 6" xfId="3507"/>
    <cellStyle name="Note 2 6 7" xfId="3802"/>
    <cellStyle name="Note 2 7" xfId="705"/>
    <cellStyle name="Note 2 7 2" xfId="1688"/>
    <cellStyle name="Note 2 7 2 2" xfId="2795"/>
    <cellStyle name="Note 2 7 3" xfId="2094"/>
    <cellStyle name="Note 2 7 3 2" xfId="3067"/>
    <cellStyle name="Note 2 7 4" xfId="2425"/>
    <cellStyle name="Note 2 7 5" xfId="1256"/>
    <cellStyle name="Note 2 7 6" xfId="3508"/>
    <cellStyle name="Note 2 7 7" xfId="3803"/>
    <cellStyle name="Note 2 8" xfId="706"/>
    <cellStyle name="Note 2 8 2" xfId="1566"/>
    <cellStyle name="Note 2 8 2 2" xfId="2673"/>
    <cellStyle name="Note 2 8 3" xfId="1972"/>
    <cellStyle name="Note 2 8 3 2" xfId="2990"/>
    <cellStyle name="Note 2 8 4" xfId="2348"/>
    <cellStyle name="Note 2 8 5" xfId="1134"/>
    <cellStyle name="Note 2 8 6" xfId="3509"/>
    <cellStyle name="Note 2 8 7" xfId="3804"/>
    <cellStyle name="Note 2 9" xfId="707"/>
    <cellStyle name="Note 2 9 2" xfId="1690"/>
    <cellStyle name="Note 2 9 2 2" xfId="2797"/>
    <cellStyle name="Note 2 9 3" xfId="2096"/>
    <cellStyle name="Note 2 9 3 2" xfId="3069"/>
    <cellStyle name="Note 2 9 4" xfId="2427"/>
    <cellStyle name="Note 2 9 5" xfId="1258"/>
    <cellStyle name="Note 2 9 6" xfId="3510"/>
    <cellStyle name="Note 2 9 7" xfId="3805"/>
    <cellStyle name="Note 3" xfId="708"/>
    <cellStyle name="Note 3 10" xfId="709"/>
    <cellStyle name="Note 3 10 2" xfId="1685"/>
    <cellStyle name="Note 3 10 2 2" xfId="2792"/>
    <cellStyle name="Note 3 10 3" xfId="2091"/>
    <cellStyle name="Note 3 10 3 2" xfId="3066"/>
    <cellStyle name="Note 3 10 4" xfId="2424"/>
    <cellStyle name="Note 3 10 5" xfId="1253"/>
    <cellStyle name="Note 3 10 6" xfId="3512"/>
    <cellStyle name="Note 3 10 7" xfId="3807"/>
    <cellStyle name="Note 3 11" xfId="710"/>
    <cellStyle name="Note 3 11 2" xfId="1758"/>
    <cellStyle name="Note 3 11 2 2" xfId="2865"/>
    <cellStyle name="Note 3 11 3" xfId="2164"/>
    <cellStyle name="Note 3 11 3 2" xfId="3112"/>
    <cellStyle name="Note 3 11 4" xfId="2470"/>
    <cellStyle name="Note 3 11 5" xfId="1326"/>
    <cellStyle name="Note 3 11 6" xfId="3513"/>
    <cellStyle name="Note 3 11 7" xfId="3808"/>
    <cellStyle name="Note 3 12" xfId="711"/>
    <cellStyle name="Note 3 12 2" xfId="2230"/>
    <cellStyle name="Note 3 12 2 2" xfId="3149"/>
    <cellStyle name="Note 3 12 3" xfId="2507"/>
    <cellStyle name="Note 3 12 4" xfId="1392"/>
    <cellStyle name="Note 3 12 5" xfId="3514"/>
    <cellStyle name="Note 3 12 6" xfId="3809"/>
    <cellStyle name="Note 3 13" xfId="1443"/>
    <cellStyle name="Note 3 13 2" xfId="2551"/>
    <cellStyle name="Note 3 14" xfId="1847"/>
    <cellStyle name="Note 3 14 2" xfId="2905"/>
    <cellStyle name="Note 3 15" xfId="2266"/>
    <cellStyle name="Note 3 16" xfId="1012"/>
    <cellStyle name="Note 3 17" xfId="3511"/>
    <cellStyle name="Note 3 18" xfId="3806"/>
    <cellStyle name="Note 3 2" xfId="712"/>
    <cellStyle name="Note 3 3" xfId="713"/>
    <cellStyle name="Note 3 3 10" xfId="714"/>
    <cellStyle name="Note 3 3 10 2" xfId="2231"/>
    <cellStyle name="Note 3 3 10 2 2" xfId="3150"/>
    <cellStyle name="Note 3 3 10 3" xfId="2508"/>
    <cellStyle name="Note 3 3 10 4" xfId="1393"/>
    <cellStyle name="Note 3 3 10 5" xfId="3517"/>
    <cellStyle name="Note 3 3 10 6" xfId="3811"/>
    <cellStyle name="Note 3 3 11" xfId="1444"/>
    <cellStyle name="Note 3 3 11 2" xfId="2552"/>
    <cellStyle name="Note 3 3 12" xfId="1848"/>
    <cellStyle name="Note 3 3 12 2" xfId="2906"/>
    <cellStyle name="Note 3 3 13" xfId="2267"/>
    <cellStyle name="Note 3 3 14" xfId="1013"/>
    <cellStyle name="Note 3 3 15" xfId="3516"/>
    <cellStyle name="Note 3 3 16" xfId="3810"/>
    <cellStyle name="Note 3 3 2" xfId="715"/>
    <cellStyle name="Note 3 3 2 10" xfId="1447"/>
    <cellStyle name="Note 3 3 2 10 2" xfId="2555"/>
    <cellStyle name="Note 3 3 2 11" xfId="1854"/>
    <cellStyle name="Note 3 3 2 11 2" xfId="2911"/>
    <cellStyle name="Note 3 3 2 12" xfId="2269"/>
    <cellStyle name="Note 3 3 2 13" xfId="1016"/>
    <cellStyle name="Note 3 3 2 14" xfId="3518"/>
    <cellStyle name="Note 3 3 2 15" xfId="3812"/>
    <cellStyle name="Note 3 3 2 2" xfId="716"/>
    <cellStyle name="Note 3 3 2 2 10" xfId="1852"/>
    <cellStyle name="Note 3 3 2 2 10 2" xfId="2909"/>
    <cellStyle name="Note 3 3 2 2 11" xfId="2263"/>
    <cellStyle name="Note 3 3 2 2 12" xfId="1007"/>
    <cellStyle name="Note 3 3 2 2 13" xfId="3519"/>
    <cellStyle name="Note 3 3 2 2 14" xfId="3813"/>
    <cellStyle name="Note 3 3 2 2 2" xfId="717"/>
    <cellStyle name="Note 3 3 2 2 2 2" xfId="1520"/>
    <cellStyle name="Note 3 3 2 2 2 2 2" xfId="2627"/>
    <cellStyle name="Note 3 3 2 2 2 3" xfId="1926"/>
    <cellStyle name="Note 3 3 2 2 2 3 2" xfId="2957"/>
    <cellStyle name="Note 3 3 2 2 2 4" xfId="2315"/>
    <cellStyle name="Note 3 3 2 2 2 5" xfId="1088"/>
    <cellStyle name="Note 3 3 2 2 2 6" xfId="3520"/>
    <cellStyle name="Note 3 3 2 2 2 7" xfId="3814"/>
    <cellStyle name="Note 3 3 2 2 3" xfId="718"/>
    <cellStyle name="Note 3 3 2 2 3 2" xfId="1594"/>
    <cellStyle name="Note 3 3 2 2 3 2 2" xfId="2701"/>
    <cellStyle name="Note 3 3 2 2 3 3" xfId="2000"/>
    <cellStyle name="Note 3 3 2 2 3 3 2" xfId="3006"/>
    <cellStyle name="Note 3 3 2 2 3 4" xfId="2364"/>
    <cellStyle name="Note 3 3 2 2 3 5" xfId="1162"/>
    <cellStyle name="Note 3 3 2 2 3 6" xfId="3521"/>
    <cellStyle name="Note 3 3 2 2 3 7" xfId="3815"/>
    <cellStyle name="Note 3 3 2 2 4" xfId="719"/>
    <cellStyle name="Note 3 3 2 2 4 2" xfId="1511"/>
    <cellStyle name="Note 3 3 2 2 4 2 2" xfId="2618"/>
    <cellStyle name="Note 3 3 2 2 4 3" xfId="1917"/>
    <cellStyle name="Note 3 3 2 2 4 3 2" xfId="2951"/>
    <cellStyle name="Note 3 3 2 2 4 4" xfId="2309"/>
    <cellStyle name="Note 3 3 2 2 4 5" xfId="1079"/>
    <cellStyle name="Note 3 3 2 2 4 6" xfId="3522"/>
    <cellStyle name="Note 3 3 2 2 4 7" xfId="3816"/>
    <cellStyle name="Note 3 3 2 2 5" xfId="720"/>
    <cellStyle name="Note 3 3 2 2 5 2" xfId="1586"/>
    <cellStyle name="Note 3 3 2 2 5 2 2" xfId="2693"/>
    <cellStyle name="Note 3 3 2 2 5 3" xfId="1992"/>
    <cellStyle name="Note 3 3 2 2 5 3 2" xfId="3001"/>
    <cellStyle name="Note 3 3 2 2 5 4" xfId="2359"/>
    <cellStyle name="Note 3 3 2 2 5 5" xfId="1154"/>
    <cellStyle name="Note 3 3 2 2 5 6" xfId="3523"/>
    <cellStyle name="Note 3 3 2 2 5 7" xfId="3817"/>
    <cellStyle name="Note 3 3 2 2 6" xfId="721"/>
    <cellStyle name="Note 3 3 2 2 6 2" xfId="1508"/>
    <cellStyle name="Note 3 3 2 2 6 2 2" xfId="2615"/>
    <cellStyle name="Note 3 3 2 2 6 3" xfId="1914"/>
    <cellStyle name="Note 3 3 2 2 6 3 2" xfId="2948"/>
    <cellStyle name="Note 3 3 2 2 6 4" xfId="2306"/>
    <cellStyle name="Note 3 3 2 2 6 5" xfId="1076"/>
    <cellStyle name="Note 3 3 2 2 6 6" xfId="3524"/>
    <cellStyle name="Note 3 3 2 2 6 7" xfId="3818"/>
    <cellStyle name="Note 3 3 2 2 7" xfId="722"/>
    <cellStyle name="Note 3 3 2 2 7 2" xfId="1615"/>
    <cellStyle name="Note 3 3 2 2 7 2 2" xfId="2722"/>
    <cellStyle name="Note 3 3 2 2 7 3" xfId="2021"/>
    <cellStyle name="Note 3 3 2 2 7 3 2" xfId="3020"/>
    <cellStyle name="Note 3 3 2 2 7 4" xfId="2378"/>
    <cellStyle name="Note 3 3 2 2 7 5" xfId="1183"/>
    <cellStyle name="Note 3 3 2 2 7 6" xfId="3525"/>
    <cellStyle name="Note 3 3 2 2 7 7" xfId="3819"/>
    <cellStyle name="Note 3 3 2 2 8" xfId="723"/>
    <cellStyle name="Note 3 3 2 2 8 2" xfId="2232"/>
    <cellStyle name="Note 3 3 2 2 8 2 2" xfId="3151"/>
    <cellStyle name="Note 3 3 2 2 8 3" xfId="2509"/>
    <cellStyle name="Note 3 3 2 2 8 4" xfId="1394"/>
    <cellStyle name="Note 3 3 2 2 8 5" xfId="3526"/>
    <cellStyle name="Note 3 3 2 2 8 6" xfId="3820"/>
    <cellStyle name="Note 3 3 2 2 9" xfId="1433"/>
    <cellStyle name="Note 3 3 2 2 9 2" xfId="2544"/>
    <cellStyle name="Note 3 3 2 3" xfId="724"/>
    <cellStyle name="Note 3 3 2 3 2" xfId="1619"/>
    <cellStyle name="Note 3 3 2 3 2 2" xfId="2726"/>
    <cellStyle name="Note 3 3 2 3 3" xfId="2025"/>
    <cellStyle name="Note 3 3 2 3 3 2" xfId="3023"/>
    <cellStyle name="Note 3 3 2 3 4" xfId="2381"/>
    <cellStyle name="Note 3 3 2 3 5" xfId="1187"/>
    <cellStyle name="Note 3 3 2 3 6" xfId="3527"/>
    <cellStyle name="Note 3 3 2 3 7" xfId="3821"/>
    <cellStyle name="Note 3 3 2 4" xfId="725"/>
    <cellStyle name="Note 3 3 2 4 2" xfId="1649"/>
    <cellStyle name="Note 3 3 2 4 2 2" xfId="2756"/>
    <cellStyle name="Note 3 3 2 4 3" xfId="2055"/>
    <cellStyle name="Note 3 3 2 4 3 2" xfId="3043"/>
    <cellStyle name="Note 3 3 2 4 4" xfId="2401"/>
    <cellStyle name="Note 3 3 2 4 5" xfId="1217"/>
    <cellStyle name="Note 3 3 2 4 6" xfId="3528"/>
    <cellStyle name="Note 3 3 2 4 7" xfId="3822"/>
    <cellStyle name="Note 3 3 2 5" xfId="726"/>
    <cellStyle name="Note 3 3 2 5 2" xfId="1553"/>
    <cellStyle name="Note 3 3 2 5 2 2" xfId="2660"/>
    <cellStyle name="Note 3 3 2 5 3" xfId="1959"/>
    <cellStyle name="Note 3 3 2 5 3 2" xfId="2979"/>
    <cellStyle name="Note 3 3 2 5 4" xfId="2337"/>
    <cellStyle name="Note 3 3 2 5 5" xfId="1121"/>
    <cellStyle name="Note 3 3 2 5 6" xfId="3529"/>
    <cellStyle name="Note 3 3 2 5 7" xfId="3823"/>
    <cellStyle name="Note 3 3 2 6" xfId="727"/>
    <cellStyle name="Note 3 3 2 6 2" xfId="1505"/>
    <cellStyle name="Note 3 3 2 6 2 2" xfId="2612"/>
    <cellStyle name="Note 3 3 2 6 3" xfId="1911"/>
    <cellStyle name="Note 3 3 2 6 3 2" xfId="2946"/>
    <cellStyle name="Note 3 3 2 6 4" xfId="2304"/>
    <cellStyle name="Note 3 3 2 6 5" xfId="1073"/>
    <cellStyle name="Note 3 3 2 6 6" xfId="3530"/>
    <cellStyle name="Note 3 3 2 6 7" xfId="3824"/>
    <cellStyle name="Note 3 3 2 7" xfId="728"/>
    <cellStyle name="Note 3 3 2 7 2" xfId="1720"/>
    <cellStyle name="Note 3 3 2 7 2 2" xfId="2827"/>
    <cellStyle name="Note 3 3 2 7 3" xfId="2126"/>
    <cellStyle name="Note 3 3 2 7 3 2" xfId="3089"/>
    <cellStyle name="Note 3 3 2 7 4" xfId="2447"/>
    <cellStyle name="Note 3 3 2 7 5" xfId="1288"/>
    <cellStyle name="Note 3 3 2 7 6" xfId="3531"/>
    <cellStyle name="Note 3 3 2 7 7" xfId="3825"/>
    <cellStyle name="Note 3 3 2 8" xfId="729"/>
    <cellStyle name="Note 3 3 2 8 2" xfId="1762"/>
    <cellStyle name="Note 3 3 2 8 2 2" xfId="2869"/>
    <cellStyle name="Note 3 3 2 8 3" xfId="2168"/>
    <cellStyle name="Note 3 3 2 8 3 2" xfId="3115"/>
    <cellStyle name="Note 3 3 2 8 4" xfId="2473"/>
    <cellStyle name="Note 3 3 2 8 5" xfId="1330"/>
    <cellStyle name="Note 3 3 2 8 6" xfId="3532"/>
    <cellStyle name="Note 3 3 2 8 7" xfId="3826"/>
    <cellStyle name="Note 3 3 2 9" xfId="730"/>
    <cellStyle name="Note 3 3 2 9 2" xfId="2233"/>
    <cellStyle name="Note 3 3 2 9 2 2" xfId="3152"/>
    <cellStyle name="Note 3 3 2 9 3" xfId="2510"/>
    <cellStyle name="Note 3 3 2 9 4" xfId="1395"/>
    <cellStyle name="Note 3 3 2 9 5" xfId="3533"/>
    <cellStyle name="Note 3 3 2 9 6" xfId="3827"/>
    <cellStyle name="Note 3 3 3" xfId="731"/>
    <cellStyle name="Note 3 3 3 10" xfId="1877"/>
    <cellStyle name="Note 3 3 3 10 2" xfId="2925"/>
    <cellStyle name="Note 3 3 3 11" xfId="2283"/>
    <cellStyle name="Note 3 3 3 12" xfId="1039"/>
    <cellStyle name="Note 3 3 3 13" xfId="3534"/>
    <cellStyle name="Note 3 3 3 14" xfId="3828"/>
    <cellStyle name="Note 3 3 3 2" xfId="732"/>
    <cellStyle name="Note 3 3 3 2 2" xfId="1636"/>
    <cellStyle name="Note 3 3 3 2 2 2" xfId="2743"/>
    <cellStyle name="Note 3 3 3 2 3" xfId="2042"/>
    <cellStyle name="Note 3 3 3 2 3 2" xfId="3033"/>
    <cellStyle name="Note 3 3 3 2 4" xfId="2391"/>
    <cellStyle name="Note 3 3 3 2 5" xfId="1204"/>
    <cellStyle name="Note 3 3 3 2 6" xfId="3535"/>
    <cellStyle name="Note 3 3 3 2 7" xfId="3829"/>
    <cellStyle name="Note 3 3 3 3" xfId="733"/>
    <cellStyle name="Note 3 3 3 3 2" xfId="1672"/>
    <cellStyle name="Note 3 3 3 3 2 2" xfId="2779"/>
    <cellStyle name="Note 3 3 3 3 3" xfId="2078"/>
    <cellStyle name="Note 3 3 3 3 3 2" xfId="3057"/>
    <cellStyle name="Note 3 3 3 3 4" xfId="2415"/>
    <cellStyle name="Note 3 3 3 3 5" xfId="1240"/>
    <cellStyle name="Note 3 3 3 3 6" xfId="3536"/>
    <cellStyle name="Note 3 3 3 3 7" xfId="3830"/>
    <cellStyle name="Note 3 3 3 4" xfId="734"/>
    <cellStyle name="Note 3 3 3 4 2" xfId="1541"/>
    <cellStyle name="Note 3 3 3 4 2 2" xfId="2648"/>
    <cellStyle name="Note 3 3 3 4 3" xfId="1947"/>
    <cellStyle name="Note 3 3 3 4 3 2" xfId="2970"/>
    <cellStyle name="Note 3 3 3 4 4" xfId="2328"/>
    <cellStyle name="Note 3 3 3 4 5" xfId="1109"/>
    <cellStyle name="Note 3 3 3 4 6" xfId="3537"/>
    <cellStyle name="Note 3 3 3 4 7" xfId="3831"/>
    <cellStyle name="Note 3 3 3 5" xfId="735"/>
    <cellStyle name="Note 3 3 3 5 2" xfId="1507"/>
    <cellStyle name="Note 3 3 3 5 2 2" xfId="2614"/>
    <cellStyle name="Note 3 3 3 5 3" xfId="1913"/>
    <cellStyle name="Note 3 3 3 5 3 2" xfId="2947"/>
    <cellStyle name="Note 3 3 3 5 4" xfId="2305"/>
    <cellStyle name="Note 3 3 3 5 5" xfId="1075"/>
    <cellStyle name="Note 3 3 3 5 6" xfId="3538"/>
    <cellStyle name="Note 3 3 3 5 7" xfId="3832"/>
    <cellStyle name="Note 3 3 3 6" xfId="736"/>
    <cellStyle name="Note 3 3 3 6 2" xfId="1743"/>
    <cellStyle name="Note 3 3 3 6 2 2" xfId="2850"/>
    <cellStyle name="Note 3 3 3 6 3" xfId="2149"/>
    <cellStyle name="Note 3 3 3 6 3 2" xfId="3103"/>
    <cellStyle name="Note 3 3 3 6 4" xfId="2461"/>
    <cellStyle name="Note 3 3 3 6 5" xfId="1311"/>
    <cellStyle name="Note 3 3 3 6 6" xfId="3539"/>
    <cellStyle name="Note 3 3 3 6 7" xfId="3833"/>
    <cellStyle name="Note 3 3 3 7" xfId="737"/>
    <cellStyle name="Note 3 3 3 7 2" xfId="1785"/>
    <cellStyle name="Note 3 3 3 7 2 2" xfId="2892"/>
    <cellStyle name="Note 3 3 3 7 3" xfId="2191"/>
    <cellStyle name="Note 3 3 3 7 3 2" xfId="3129"/>
    <cellStyle name="Note 3 3 3 7 4" xfId="2487"/>
    <cellStyle name="Note 3 3 3 7 5" xfId="1353"/>
    <cellStyle name="Note 3 3 3 7 6" xfId="3540"/>
    <cellStyle name="Note 3 3 3 7 7" xfId="3834"/>
    <cellStyle name="Note 3 3 3 8" xfId="738"/>
    <cellStyle name="Note 3 3 3 8 2" xfId="2234"/>
    <cellStyle name="Note 3 3 3 8 2 2" xfId="3153"/>
    <cellStyle name="Note 3 3 3 8 3" xfId="2511"/>
    <cellStyle name="Note 3 3 3 8 4" xfId="1396"/>
    <cellStyle name="Note 3 3 3 8 5" xfId="3541"/>
    <cellStyle name="Note 3 3 3 8 6" xfId="3835"/>
    <cellStyle name="Note 3 3 3 9" xfId="1470"/>
    <cellStyle name="Note 3 3 3 9 2" xfId="2578"/>
    <cellStyle name="Note 3 3 4" xfId="739"/>
    <cellStyle name="Note 3 3 4 2" xfId="1612"/>
    <cellStyle name="Note 3 3 4 2 2" xfId="2719"/>
    <cellStyle name="Note 3 3 4 3" xfId="2018"/>
    <cellStyle name="Note 3 3 4 3 2" xfId="3018"/>
    <cellStyle name="Note 3 3 4 4" xfId="2376"/>
    <cellStyle name="Note 3 3 4 5" xfId="1180"/>
    <cellStyle name="Note 3 3 4 6" xfId="3542"/>
    <cellStyle name="Note 3 3 4 7" xfId="3836"/>
    <cellStyle name="Note 3 3 5" xfId="740"/>
    <cellStyle name="Note 3 3 5 2" xfId="1498"/>
    <cellStyle name="Note 3 3 5 2 2" xfId="2605"/>
    <cellStyle name="Note 3 3 5 3" xfId="1904"/>
    <cellStyle name="Note 3 3 5 3 2" xfId="2943"/>
    <cellStyle name="Note 3 3 5 4" xfId="2301"/>
    <cellStyle name="Note 3 3 5 5" xfId="1066"/>
    <cellStyle name="Note 3 3 5 6" xfId="3543"/>
    <cellStyle name="Note 3 3 5 7" xfId="3837"/>
    <cellStyle name="Note 3 3 6" xfId="741"/>
    <cellStyle name="Note 3 3 6 2" xfId="1557"/>
    <cellStyle name="Note 3 3 6 2 2" xfId="2664"/>
    <cellStyle name="Note 3 3 6 3" xfId="1963"/>
    <cellStyle name="Note 3 3 6 3 2" xfId="2982"/>
    <cellStyle name="Note 3 3 6 4" xfId="2340"/>
    <cellStyle name="Note 3 3 6 5" xfId="1125"/>
    <cellStyle name="Note 3 3 6 6" xfId="3544"/>
    <cellStyle name="Note 3 3 6 7" xfId="3838"/>
    <cellStyle name="Note 3 3 7" xfId="742"/>
    <cellStyle name="Note 3 3 7 2" xfId="1578"/>
    <cellStyle name="Note 3 3 7 2 2" xfId="2685"/>
    <cellStyle name="Note 3 3 7 3" xfId="1984"/>
    <cellStyle name="Note 3 3 7 3 2" xfId="2997"/>
    <cellStyle name="Note 3 3 7 4" xfId="2355"/>
    <cellStyle name="Note 3 3 7 5" xfId="1146"/>
    <cellStyle name="Note 3 3 7 6" xfId="3545"/>
    <cellStyle name="Note 3 3 7 7" xfId="3839"/>
    <cellStyle name="Note 3 3 8" xfId="743"/>
    <cellStyle name="Note 3 3 8 2" xfId="1708"/>
    <cellStyle name="Note 3 3 8 2 2" xfId="2815"/>
    <cellStyle name="Note 3 3 8 3" xfId="2114"/>
    <cellStyle name="Note 3 3 8 3 2" xfId="3082"/>
    <cellStyle name="Note 3 3 8 4" xfId="2440"/>
    <cellStyle name="Note 3 3 8 5" xfId="1276"/>
    <cellStyle name="Note 3 3 8 6" xfId="3546"/>
    <cellStyle name="Note 3 3 8 7" xfId="3840"/>
    <cellStyle name="Note 3 3 9" xfId="744"/>
    <cellStyle name="Note 3 3 9 2" xfId="1759"/>
    <cellStyle name="Note 3 3 9 2 2" xfId="2866"/>
    <cellStyle name="Note 3 3 9 3" xfId="2165"/>
    <cellStyle name="Note 3 3 9 3 2" xfId="3113"/>
    <cellStyle name="Note 3 3 9 4" xfId="2471"/>
    <cellStyle name="Note 3 3 9 5" xfId="1327"/>
    <cellStyle name="Note 3 3 9 6" xfId="3547"/>
    <cellStyle name="Note 3 3 9 7" xfId="3841"/>
    <cellStyle name="Note 3 4" xfId="745"/>
    <cellStyle name="Note 3 4 10" xfId="1450"/>
    <cellStyle name="Note 3 4 10 2" xfId="2558"/>
    <cellStyle name="Note 3 4 11" xfId="1857"/>
    <cellStyle name="Note 3 4 11 2" xfId="2913"/>
    <cellStyle name="Note 3 4 12" xfId="2271"/>
    <cellStyle name="Note 3 4 13" xfId="1019"/>
    <cellStyle name="Note 3 4 14" xfId="3548"/>
    <cellStyle name="Note 3 4 15" xfId="3842"/>
    <cellStyle name="Note 3 4 2" xfId="746"/>
    <cellStyle name="Note 3 4 2 10" xfId="1851"/>
    <cellStyle name="Note 3 4 2 10 2" xfId="2908"/>
    <cellStyle name="Note 3 4 2 11" xfId="2262"/>
    <cellStyle name="Note 3 4 2 12" xfId="1006"/>
    <cellStyle name="Note 3 4 2 13" xfId="3549"/>
    <cellStyle name="Note 3 4 2 14" xfId="3843"/>
    <cellStyle name="Note 3 4 2 2" xfId="747"/>
    <cellStyle name="Note 3 4 2 2 2" xfId="1519"/>
    <cellStyle name="Note 3 4 2 2 2 2" xfId="2626"/>
    <cellStyle name="Note 3 4 2 2 3" xfId="1925"/>
    <cellStyle name="Note 3 4 2 2 3 2" xfId="2956"/>
    <cellStyle name="Note 3 4 2 2 4" xfId="2314"/>
    <cellStyle name="Note 3 4 2 2 5" xfId="1087"/>
    <cellStyle name="Note 3 4 2 2 6" xfId="3550"/>
    <cellStyle name="Note 3 4 2 2 7" xfId="3844"/>
    <cellStyle name="Note 3 4 2 3" xfId="748"/>
    <cellStyle name="Note 3 4 2 3 2" xfId="1492"/>
    <cellStyle name="Note 3 4 2 3 2 2" xfId="2599"/>
    <cellStyle name="Note 3 4 2 3 3" xfId="1898"/>
    <cellStyle name="Note 3 4 2 3 3 2" xfId="2939"/>
    <cellStyle name="Note 3 4 2 3 4" xfId="2297"/>
    <cellStyle name="Note 3 4 2 3 5" xfId="1060"/>
    <cellStyle name="Note 3 4 2 3 6" xfId="3551"/>
    <cellStyle name="Note 3 4 2 3 7" xfId="3845"/>
    <cellStyle name="Note 3 4 2 4" xfId="749"/>
    <cellStyle name="Note 3 4 2 4 2" xfId="1647"/>
    <cellStyle name="Note 3 4 2 4 2 2" xfId="2754"/>
    <cellStyle name="Note 3 4 2 4 3" xfId="2053"/>
    <cellStyle name="Note 3 4 2 4 3 2" xfId="3041"/>
    <cellStyle name="Note 3 4 2 4 4" xfId="2399"/>
    <cellStyle name="Note 3 4 2 4 5" xfId="1215"/>
    <cellStyle name="Note 3 4 2 4 6" xfId="3552"/>
    <cellStyle name="Note 3 4 2 4 7" xfId="3846"/>
    <cellStyle name="Note 3 4 2 5" xfId="750"/>
    <cellStyle name="Note 3 4 2 5 2" xfId="1562"/>
    <cellStyle name="Note 3 4 2 5 2 2" xfId="2669"/>
    <cellStyle name="Note 3 4 2 5 3" xfId="1968"/>
    <cellStyle name="Note 3 4 2 5 3 2" xfId="2987"/>
    <cellStyle name="Note 3 4 2 5 4" xfId="2345"/>
    <cellStyle name="Note 3 4 2 5 5" xfId="1130"/>
    <cellStyle name="Note 3 4 2 5 6" xfId="3553"/>
    <cellStyle name="Note 3 4 2 5 7" xfId="3847"/>
    <cellStyle name="Note 3 4 2 6" xfId="751"/>
    <cellStyle name="Note 3 4 2 6 2" xfId="1648"/>
    <cellStyle name="Note 3 4 2 6 2 2" xfId="2755"/>
    <cellStyle name="Note 3 4 2 6 3" xfId="2054"/>
    <cellStyle name="Note 3 4 2 6 3 2" xfId="3042"/>
    <cellStyle name="Note 3 4 2 6 4" xfId="2400"/>
    <cellStyle name="Note 3 4 2 6 5" xfId="1216"/>
    <cellStyle name="Note 3 4 2 6 6" xfId="3554"/>
    <cellStyle name="Note 3 4 2 6 7" xfId="3848"/>
    <cellStyle name="Note 3 4 2 7" xfId="752"/>
    <cellStyle name="Note 3 4 2 7 2" xfId="1517"/>
    <cellStyle name="Note 3 4 2 7 2 2" xfId="2624"/>
    <cellStyle name="Note 3 4 2 7 3" xfId="1923"/>
    <cellStyle name="Note 3 4 2 7 3 2" xfId="2955"/>
    <cellStyle name="Note 3 4 2 7 4" xfId="2313"/>
    <cellStyle name="Note 3 4 2 7 5" xfId="1085"/>
    <cellStyle name="Note 3 4 2 7 6" xfId="3555"/>
    <cellStyle name="Note 3 4 2 7 7" xfId="3849"/>
    <cellStyle name="Note 3 4 2 8" xfId="753"/>
    <cellStyle name="Note 3 4 2 8 2" xfId="2235"/>
    <cellStyle name="Note 3 4 2 8 2 2" xfId="3154"/>
    <cellStyle name="Note 3 4 2 8 3" xfId="2512"/>
    <cellStyle name="Note 3 4 2 8 4" xfId="1397"/>
    <cellStyle name="Note 3 4 2 8 5" xfId="3556"/>
    <cellStyle name="Note 3 4 2 8 6" xfId="3850"/>
    <cellStyle name="Note 3 4 2 9" xfId="1432"/>
    <cellStyle name="Note 3 4 2 9 2" xfId="2543"/>
    <cellStyle name="Note 3 4 3" xfId="754"/>
    <cellStyle name="Note 3 4 3 2" xfId="1622"/>
    <cellStyle name="Note 3 4 3 2 2" xfId="2729"/>
    <cellStyle name="Note 3 4 3 3" xfId="2028"/>
    <cellStyle name="Note 3 4 3 3 2" xfId="3025"/>
    <cellStyle name="Note 3 4 3 4" xfId="2383"/>
    <cellStyle name="Note 3 4 3 5" xfId="1190"/>
    <cellStyle name="Note 3 4 3 6" xfId="3557"/>
    <cellStyle name="Note 3 4 3 7" xfId="3851"/>
    <cellStyle name="Note 3 4 4" xfId="755"/>
    <cellStyle name="Note 3 4 4 2" xfId="1652"/>
    <cellStyle name="Note 3 4 4 2 2" xfId="2759"/>
    <cellStyle name="Note 3 4 4 3" xfId="2058"/>
    <cellStyle name="Note 3 4 4 3 2" xfId="3045"/>
    <cellStyle name="Note 3 4 4 4" xfId="2403"/>
    <cellStyle name="Note 3 4 4 5" xfId="1220"/>
    <cellStyle name="Note 3 4 4 6" xfId="3558"/>
    <cellStyle name="Note 3 4 4 7" xfId="3852"/>
    <cellStyle name="Note 3 4 5" xfId="756"/>
    <cellStyle name="Note 3 4 5 2" xfId="1551"/>
    <cellStyle name="Note 3 4 5 2 2" xfId="2658"/>
    <cellStyle name="Note 3 4 5 3" xfId="1957"/>
    <cellStyle name="Note 3 4 5 3 2" xfId="2977"/>
    <cellStyle name="Note 3 4 5 4" xfId="2335"/>
    <cellStyle name="Note 3 4 5 5" xfId="1119"/>
    <cellStyle name="Note 3 4 5 6" xfId="3559"/>
    <cellStyle name="Note 3 4 5 7" xfId="3853"/>
    <cellStyle name="Note 3 4 6" xfId="757"/>
    <cellStyle name="Note 3 4 6 2" xfId="1526"/>
    <cellStyle name="Note 3 4 6 2 2" xfId="2633"/>
    <cellStyle name="Note 3 4 6 3" xfId="1932"/>
    <cellStyle name="Note 3 4 6 3 2" xfId="2960"/>
    <cellStyle name="Note 3 4 6 4" xfId="2318"/>
    <cellStyle name="Note 3 4 6 5" xfId="1094"/>
    <cellStyle name="Note 3 4 6 6" xfId="3560"/>
    <cellStyle name="Note 3 4 6 7" xfId="3854"/>
    <cellStyle name="Note 3 4 7" xfId="758"/>
    <cellStyle name="Note 3 4 7 2" xfId="1723"/>
    <cellStyle name="Note 3 4 7 2 2" xfId="2830"/>
    <cellStyle name="Note 3 4 7 3" xfId="2129"/>
    <cellStyle name="Note 3 4 7 3 2" xfId="3091"/>
    <cellStyle name="Note 3 4 7 4" xfId="2449"/>
    <cellStyle name="Note 3 4 7 5" xfId="1291"/>
    <cellStyle name="Note 3 4 7 6" xfId="3561"/>
    <cellStyle name="Note 3 4 7 7" xfId="3855"/>
    <cellStyle name="Note 3 4 8" xfId="759"/>
    <cellStyle name="Note 3 4 8 2" xfId="1765"/>
    <cellStyle name="Note 3 4 8 2 2" xfId="2872"/>
    <cellStyle name="Note 3 4 8 3" xfId="2171"/>
    <cellStyle name="Note 3 4 8 3 2" xfId="3117"/>
    <cellStyle name="Note 3 4 8 4" xfId="2475"/>
    <cellStyle name="Note 3 4 8 5" xfId="1333"/>
    <cellStyle name="Note 3 4 8 6" xfId="3562"/>
    <cellStyle name="Note 3 4 8 7" xfId="3856"/>
    <cellStyle name="Note 3 4 9" xfId="760"/>
    <cellStyle name="Note 3 4 9 2" xfId="2236"/>
    <cellStyle name="Note 3 4 9 2 2" xfId="3155"/>
    <cellStyle name="Note 3 4 9 3" xfId="2513"/>
    <cellStyle name="Note 3 4 9 4" xfId="1398"/>
    <cellStyle name="Note 3 4 9 5" xfId="3563"/>
    <cellStyle name="Note 3 4 9 6" xfId="3857"/>
    <cellStyle name="Note 3 5" xfId="761"/>
    <cellStyle name="Note 3 5 10" xfId="1878"/>
    <cellStyle name="Note 3 5 10 2" xfId="2926"/>
    <cellStyle name="Note 3 5 11" xfId="2284"/>
    <cellStyle name="Note 3 5 12" xfId="1040"/>
    <cellStyle name="Note 3 5 13" xfId="3564"/>
    <cellStyle name="Note 3 5 14" xfId="3858"/>
    <cellStyle name="Note 3 5 2" xfId="762"/>
    <cellStyle name="Note 3 5 2 2" xfId="1637"/>
    <cellStyle name="Note 3 5 2 2 2" xfId="2744"/>
    <cellStyle name="Note 3 5 2 3" xfId="2043"/>
    <cellStyle name="Note 3 5 2 3 2" xfId="3034"/>
    <cellStyle name="Note 3 5 2 4" xfId="2392"/>
    <cellStyle name="Note 3 5 2 5" xfId="1205"/>
    <cellStyle name="Note 3 5 2 6" xfId="3565"/>
    <cellStyle name="Note 3 5 2 7" xfId="3859"/>
    <cellStyle name="Note 3 5 3" xfId="763"/>
    <cellStyle name="Note 3 5 3 2" xfId="1673"/>
    <cellStyle name="Note 3 5 3 2 2" xfId="2780"/>
    <cellStyle name="Note 3 5 3 3" xfId="2079"/>
    <cellStyle name="Note 3 5 3 3 2" xfId="3058"/>
    <cellStyle name="Note 3 5 3 4" xfId="2416"/>
    <cellStyle name="Note 3 5 3 5" xfId="1241"/>
    <cellStyle name="Note 3 5 3 6" xfId="3566"/>
    <cellStyle name="Note 3 5 3 7" xfId="3860"/>
    <cellStyle name="Note 3 5 4" xfId="764"/>
    <cellStyle name="Note 3 5 4 2" xfId="1540"/>
    <cellStyle name="Note 3 5 4 2 2" xfId="2647"/>
    <cellStyle name="Note 3 5 4 3" xfId="1946"/>
    <cellStyle name="Note 3 5 4 3 2" xfId="2969"/>
    <cellStyle name="Note 3 5 4 4" xfId="2327"/>
    <cellStyle name="Note 3 5 4 5" xfId="1108"/>
    <cellStyle name="Note 3 5 4 6" xfId="3567"/>
    <cellStyle name="Note 3 5 4 7" xfId="3861"/>
    <cellStyle name="Note 3 5 5" xfId="765"/>
    <cellStyle name="Note 3 5 5 2" xfId="1568"/>
    <cellStyle name="Note 3 5 5 2 2" xfId="2675"/>
    <cellStyle name="Note 3 5 5 3" xfId="1974"/>
    <cellStyle name="Note 3 5 5 3 2" xfId="2992"/>
    <cellStyle name="Note 3 5 5 4" xfId="2350"/>
    <cellStyle name="Note 3 5 5 5" xfId="1136"/>
    <cellStyle name="Note 3 5 5 6" xfId="3568"/>
    <cellStyle name="Note 3 5 5 7" xfId="3862"/>
    <cellStyle name="Note 3 5 6" xfId="766"/>
    <cellStyle name="Note 3 5 6 2" xfId="1744"/>
    <cellStyle name="Note 3 5 6 2 2" xfId="2851"/>
    <cellStyle name="Note 3 5 6 3" xfId="2150"/>
    <cellStyle name="Note 3 5 6 3 2" xfId="3104"/>
    <cellStyle name="Note 3 5 6 4" xfId="2462"/>
    <cellStyle name="Note 3 5 6 5" xfId="1312"/>
    <cellStyle name="Note 3 5 6 6" xfId="3569"/>
    <cellStyle name="Note 3 5 6 7" xfId="3863"/>
    <cellStyle name="Note 3 5 7" xfId="767"/>
    <cellStyle name="Note 3 5 7 2" xfId="1786"/>
    <cellStyle name="Note 3 5 7 2 2" xfId="2893"/>
    <cellStyle name="Note 3 5 7 3" xfId="2192"/>
    <cellStyle name="Note 3 5 7 3 2" xfId="3130"/>
    <cellStyle name="Note 3 5 7 4" xfId="2488"/>
    <cellStyle name="Note 3 5 7 5" xfId="1354"/>
    <cellStyle name="Note 3 5 7 6" xfId="3570"/>
    <cellStyle name="Note 3 5 7 7" xfId="3864"/>
    <cellStyle name="Note 3 5 8" xfId="768"/>
    <cellStyle name="Note 3 5 8 2" xfId="2237"/>
    <cellStyle name="Note 3 5 8 2 2" xfId="3156"/>
    <cellStyle name="Note 3 5 8 3" xfId="2514"/>
    <cellStyle name="Note 3 5 8 4" xfId="1399"/>
    <cellStyle name="Note 3 5 8 5" xfId="3571"/>
    <cellStyle name="Note 3 5 8 6" xfId="3865"/>
    <cellStyle name="Note 3 5 9" xfId="1471"/>
    <cellStyle name="Note 3 5 9 2" xfId="2579"/>
    <cellStyle name="Note 3 6" xfId="769"/>
    <cellStyle name="Note 3 6 2" xfId="1611"/>
    <cellStyle name="Note 3 6 2 2" xfId="2718"/>
    <cellStyle name="Note 3 6 3" xfId="2017"/>
    <cellStyle name="Note 3 6 3 2" xfId="3017"/>
    <cellStyle name="Note 3 6 4" xfId="2375"/>
    <cellStyle name="Note 3 6 5" xfId="1179"/>
    <cellStyle name="Note 3 6 6" xfId="3572"/>
    <cellStyle name="Note 3 6 7" xfId="3866"/>
    <cellStyle name="Note 3 7" xfId="770"/>
    <cellStyle name="Note 3 7 2" xfId="1529"/>
    <cellStyle name="Note 3 7 2 2" xfId="2636"/>
    <cellStyle name="Note 3 7 3" xfId="1935"/>
    <cellStyle name="Note 3 7 3 2" xfId="2963"/>
    <cellStyle name="Note 3 7 4" xfId="2321"/>
    <cellStyle name="Note 3 7 5" xfId="1097"/>
    <cellStyle name="Note 3 7 6" xfId="3573"/>
    <cellStyle name="Note 3 7 7" xfId="3867"/>
    <cellStyle name="Note 3 8" xfId="771"/>
    <cellStyle name="Note 3 8 2" xfId="1558"/>
    <cellStyle name="Note 3 8 2 2" xfId="2665"/>
    <cellStyle name="Note 3 8 3" xfId="1964"/>
    <cellStyle name="Note 3 8 3 2" xfId="2983"/>
    <cellStyle name="Note 3 8 4" xfId="2341"/>
    <cellStyle name="Note 3 8 5" xfId="1126"/>
    <cellStyle name="Note 3 8 6" xfId="3574"/>
    <cellStyle name="Note 3 8 7" xfId="3868"/>
    <cellStyle name="Note 3 9" xfId="772"/>
    <cellStyle name="Note 3 9 2" xfId="1497"/>
    <cellStyle name="Note 3 9 2 2" xfId="2604"/>
    <cellStyle name="Note 3 9 3" xfId="1903"/>
    <cellStyle name="Note 3 9 3 2" xfId="2942"/>
    <cellStyle name="Note 3 9 4" xfId="2300"/>
    <cellStyle name="Note 3 9 5" xfId="1065"/>
    <cellStyle name="Note 3 9 6" xfId="3575"/>
    <cellStyle name="Note 3 9 7" xfId="3869"/>
    <cellStyle name="Output" xfId="964" builtinId="21" customBuiltin="1"/>
    <cellStyle name="Output 2" xfId="61"/>
    <cellStyle name="Output 2 10" xfId="773"/>
    <cellStyle name="Output 2 10 2" xfId="1590"/>
    <cellStyle name="Output 2 10 2 2" xfId="2697"/>
    <cellStyle name="Output 2 10 3" xfId="1996"/>
    <cellStyle name="Output 2 10 3 2" xfId="3004"/>
    <cellStyle name="Output 2 10 4" xfId="2362"/>
    <cellStyle name="Output 2 10 5" xfId="1158"/>
    <cellStyle name="Output 2 10 6" xfId="3576"/>
    <cellStyle name="Output 2 10 7" xfId="3870"/>
    <cellStyle name="Output 2 11" xfId="774"/>
    <cellStyle name="Output 2 11 2" xfId="2238"/>
    <cellStyle name="Output 2 11 2 2" xfId="3157"/>
    <cellStyle name="Output 2 11 3" xfId="2515"/>
    <cellStyle name="Output 2 11 4" xfId="1400"/>
    <cellStyle name="Output 2 11 5" xfId="3577"/>
    <cellStyle name="Output 2 11 6" xfId="3871"/>
    <cellStyle name="Output 2 12" xfId="1425"/>
    <cellStyle name="Output 2 12 2" xfId="2536"/>
    <cellStyle name="Output 2 13" xfId="1439"/>
    <cellStyle name="Output 2 13 2" xfId="2548"/>
    <cellStyle name="Output 2 14" xfId="2257"/>
    <cellStyle name="Output 2 15" xfId="999"/>
    <cellStyle name="Output 2 16" xfId="3515"/>
    <cellStyle name="Output 2 2" xfId="84"/>
    <cellStyle name="Output 2 2 10" xfId="1430"/>
    <cellStyle name="Output 2 2 10 2" xfId="2541"/>
    <cellStyle name="Output 2 2 11" xfId="1419"/>
    <cellStyle name="Output 2 2 11 2" xfId="2531"/>
    <cellStyle name="Output 2 2 12" xfId="2260"/>
    <cellStyle name="Output 2 2 13" xfId="1004"/>
    <cellStyle name="Output 2 2 14" xfId="3414"/>
    <cellStyle name="Output 2 2 2" xfId="775"/>
    <cellStyle name="Output 2 2 2 10" xfId="1855"/>
    <cellStyle name="Output 2 2 2 10 2" xfId="2912"/>
    <cellStyle name="Output 2 2 2 11" xfId="2270"/>
    <cellStyle name="Output 2 2 2 12" xfId="1017"/>
    <cellStyle name="Output 2 2 2 13" xfId="3578"/>
    <cellStyle name="Output 2 2 2 14" xfId="3872"/>
    <cellStyle name="Output 2 2 2 2" xfId="776"/>
    <cellStyle name="Output 2 2 2 2 2" xfId="1490"/>
    <cellStyle name="Output 2 2 2 2 2 2" xfId="2597"/>
    <cellStyle name="Output 2 2 2 2 3" xfId="1896"/>
    <cellStyle name="Output 2 2 2 2 3 2" xfId="2937"/>
    <cellStyle name="Output 2 2 2 2 4" xfId="2295"/>
    <cellStyle name="Output 2 2 2 2 5" xfId="1058"/>
    <cellStyle name="Output 2 2 2 2 6" xfId="3579"/>
    <cellStyle name="Output 2 2 2 2 7" xfId="3873"/>
    <cellStyle name="Output 2 2 2 3" xfId="777"/>
    <cellStyle name="Output 2 2 2 3 2" xfId="1650"/>
    <cellStyle name="Output 2 2 2 3 2 2" xfId="2757"/>
    <cellStyle name="Output 2 2 2 3 3" xfId="2056"/>
    <cellStyle name="Output 2 2 2 3 3 2" xfId="3044"/>
    <cellStyle name="Output 2 2 2 3 4" xfId="2402"/>
    <cellStyle name="Output 2 2 2 3 5" xfId="1218"/>
    <cellStyle name="Output 2 2 2 3 6" xfId="3580"/>
    <cellStyle name="Output 2 2 2 3 7" xfId="3874"/>
    <cellStyle name="Output 2 2 2 4" xfId="778"/>
    <cellStyle name="Output 2 2 2 4 2" xfId="1552"/>
    <cellStyle name="Output 2 2 2 4 2 2" xfId="2659"/>
    <cellStyle name="Output 2 2 2 4 3" xfId="1958"/>
    <cellStyle name="Output 2 2 2 4 3 2" xfId="2978"/>
    <cellStyle name="Output 2 2 2 4 4" xfId="2336"/>
    <cellStyle name="Output 2 2 2 4 5" xfId="1120"/>
    <cellStyle name="Output 2 2 2 4 6" xfId="3581"/>
    <cellStyle name="Output 2 2 2 4 7" xfId="3875"/>
    <cellStyle name="Output 2 2 2 5" xfId="779"/>
    <cellStyle name="Output 2 2 2 5 2" xfId="1527"/>
    <cellStyle name="Output 2 2 2 5 2 2" xfId="2634"/>
    <cellStyle name="Output 2 2 2 5 3" xfId="1933"/>
    <cellStyle name="Output 2 2 2 5 3 2" xfId="2961"/>
    <cellStyle name="Output 2 2 2 5 4" xfId="2319"/>
    <cellStyle name="Output 2 2 2 5 5" xfId="1095"/>
    <cellStyle name="Output 2 2 2 5 6" xfId="3582"/>
    <cellStyle name="Output 2 2 2 5 7" xfId="3876"/>
    <cellStyle name="Output 2 2 2 6" xfId="780"/>
    <cellStyle name="Output 2 2 2 6 2" xfId="1721"/>
    <cellStyle name="Output 2 2 2 6 2 2" xfId="2828"/>
    <cellStyle name="Output 2 2 2 6 3" xfId="2127"/>
    <cellStyle name="Output 2 2 2 6 3 2" xfId="3090"/>
    <cellStyle name="Output 2 2 2 6 4" xfId="2448"/>
    <cellStyle name="Output 2 2 2 6 5" xfId="1289"/>
    <cellStyle name="Output 2 2 2 6 6" xfId="3583"/>
    <cellStyle name="Output 2 2 2 6 7" xfId="3877"/>
    <cellStyle name="Output 2 2 2 7" xfId="781"/>
    <cellStyle name="Output 2 2 2 7 2" xfId="1763"/>
    <cellStyle name="Output 2 2 2 7 2 2" xfId="2870"/>
    <cellStyle name="Output 2 2 2 7 3" xfId="2169"/>
    <cellStyle name="Output 2 2 2 7 3 2" xfId="3116"/>
    <cellStyle name="Output 2 2 2 7 4" xfId="2474"/>
    <cellStyle name="Output 2 2 2 7 5" xfId="1331"/>
    <cellStyle name="Output 2 2 2 7 6" xfId="3584"/>
    <cellStyle name="Output 2 2 2 7 7" xfId="3878"/>
    <cellStyle name="Output 2 2 2 8" xfId="782"/>
    <cellStyle name="Output 2 2 2 8 2" xfId="2239"/>
    <cellStyle name="Output 2 2 2 8 2 2" xfId="3158"/>
    <cellStyle name="Output 2 2 2 8 3" xfId="2516"/>
    <cellStyle name="Output 2 2 2 8 4" xfId="1401"/>
    <cellStyle name="Output 2 2 2 8 5" xfId="3585"/>
    <cellStyle name="Output 2 2 2 8 6" xfId="3879"/>
    <cellStyle name="Output 2 2 2 9" xfId="1448"/>
    <cellStyle name="Output 2 2 2 9 2" xfId="2556"/>
    <cellStyle name="Output 2 2 3" xfId="783"/>
    <cellStyle name="Output 2 2 3 10" xfId="1853"/>
    <cellStyle name="Output 2 2 3 10 2" xfId="2910"/>
    <cellStyle name="Output 2 2 3 11" xfId="2264"/>
    <cellStyle name="Output 2 2 3 12" xfId="1008"/>
    <cellStyle name="Output 2 2 3 13" xfId="3586"/>
    <cellStyle name="Output 2 2 3 14" xfId="3880"/>
    <cellStyle name="Output 2 2 3 2" xfId="784"/>
    <cellStyle name="Output 2 2 3 2 2" xfId="1521"/>
    <cellStyle name="Output 2 2 3 2 2 2" xfId="2628"/>
    <cellStyle name="Output 2 2 3 2 3" xfId="1927"/>
    <cellStyle name="Output 2 2 3 2 3 2" xfId="2958"/>
    <cellStyle name="Output 2 2 3 2 4" xfId="2316"/>
    <cellStyle name="Output 2 2 3 2 5" xfId="1089"/>
    <cellStyle name="Output 2 2 3 2 6" xfId="3587"/>
    <cellStyle name="Output 2 2 3 2 7" xfId="3881"/>
    <cellStyle name="Output 2 2 3 3" xfId="785"/>
    <cellStyle name="Output 2 2 3 3 2" xfId="1593"/>
    <cellStyle name="Output 2 2 3 3 2 2" xfId="2700"/>
    <cellStyle name="Output 2 2 3 3 3" xfId="1999"/>
    <cellStyle name="Output 2 2 3 3 3 2" xfId="3005"/>
    <cellStyle name="Output 2 2 3 3 4" xfId="2363"/>
    <cellStyle name="Output 2 2 3 3 5" xfId="1161"/>
    <cellStyle name="Output 2 2 3 3 6" xfId="3588"/>
    <cellStyle name="Output 2 2 3 3 7" xfId="3882"/>
    <cellStyle name="Output 2 2 3 4" xfId="786"/>
    <cellStyle name="Output 2 2 3 4 2" xfId="1587"/>
    <cellStyle name="Output 2 2 3 4 2 2" xfId="2694"/>
    <cellStyle name="Output 2 2 3 4 3" xfId="1993"/>
    <cellStyle name="Output 2 2 3 4 3 2" xfId="3002"/>
    <cellStyle name="Output 2 2 3 4 4" xfId="2360"/>
    <cellStyle name="Output 2 2 3 4 5" xfId="1155"/>
    <cellStyle name="Output 2 2 3 4 6" xfId="3589"/>
    <cellStyle name="Output 2 2 3 4 7" xfId="3883"/>
    <cellStyle name="Output 2 2 3 5" xfId="787"/>
    <cellStyle name="Output 2 2 3 5 2" xfId="1536"/>
    <cellStyle name="Output 2 2 3 5 2 2" xfId="2643"/>
    <cellStyle name="Output 2 2 3 5 3" xfId="1942"/>
    <cellStyle name="Output 2 2 3 5 3 2" xfId="2966"/>
    <cellStyle name="Output 2 2 3 5 4" xfId="2324"/>
    <cellStyle name="Output 2 2 3 5 5" xfId="1104"/>
    <cellStyle name="Output 2 2 3 5 6" xfId="3590"/>
    <cellStyle name="Output 2 2 3 5 7" xfId="3884"/>
    <cellStyle name="Output 2 2 3 6" xfId="788"/>
    <cellStyle name="Output 2 2 3 6 2" xfId="1537"/>
    <cellStyle name="Output 2 2 3 6 2 2" xfId="2644"/>
    <cellStyle name="Output 2 2 3 6 3" xfId="1943"/>
    <cellStyle name="Output 2 2 3 6 3 2" xfId="2967"/>
    <cellStyle name="Output 2 2 3 6 4" xfId="2325"/>
    <cellStyle name="Output 2 2 3 6 5" xfId="1105"/>
    <cellStyle name="Output 2 2 3 6 6" xfId="3591"/>
    <cellStyle name="Output 2 2 3 6 7" xfId="3885"/>
    <cellStyle name="Output 2 2 3 7" xfId="789"/>
    <cellStyle name="Output 2 2 3 7 2" xfId="1561"/>
    <cellStyle name="Output 2 2 3 7 2 2" xfId="2668"/>
    <cellStyle name="Output 2 2 3 7 3" xfId="1967"/>
    <cellStyle name="Output 2 2 3 7 3 2" xfId="2986"/>
    <cellStyle name="Output 2 2 3 7 4" xfId="2344"/>
    <cellStyle name="Output 2 2 3 7 5" xfId="1129"/>
    <cellStyle name="Output 2 2 3 7 6" xfId="3592"/>
    <cellStyle name="Output 2 2 3 7 7" xfId="3886"/>
    <cellStyle name="Output 2 2 3 8" xfId="790"/>
    <cellStyle name="Output 2 2 3 8 2" xfId="2240"/>
    <cellStyle name="Output 2 2 3 8 2 2" xfId="3159"/>
    <cellStyle name="Output 2 2 3 8 3" xfId="2517"/>
    <cellStyle name="Output 2 2 3 8 4" xfId="1402"/>
    <cellStyle name="Output 2 2 3 8 5" xfId="3593"/>
    <cellStyle name="Output 2 2 3 8 6" xfId="3887"/>
    <cellStyle name="Output 2 2 3 9" xfId="1434"/>
    <cellStyle name="Output 2 2 3 9 2" xfId="2545"/>
    <cellStyle name="Output 2 2 4" xfId="791"/>
    <cellStyle name="Output 2 2 4 2" xfId="1597"/>
    <cellStyle name="Output 2 2 4 2 2" xfId="2704"/>
    <cellStyle name="Output 2 2 4 3" xfId="2003"/>
    <cellStyle name="Output 2 2 4 3 2" xfId="3008"/>
    <cellStyle name="Output 2 2 4 4" xfId="2366"/>
    <cellStyle name="Output 2 2 4 5" xfId="1165"/>
    <cellStyle name="Output 2 2 4 6" xfId="3594"/>
    <cellStyle name="Output 2 2 4 7" xfId="3888"/>
    <cellStyle name="Output 2 2 5" xfId="792"/>
    <cellStyle name="Output 2 2 5 2" xfId="1588"/>
    <cellStyle name="Output 2 2 5 2 2" xfId="2695"/>
    <cellStyle name="Output 2 2 5 3" xfId="1994"/>
    <cellStyle name="Output 2 2 5 3 2" xfId="3003"/>
    <cellStyle name="Output 2 2 5 4" xfId="2361"/>
    <cellStyle name="Output 2 2 5 5" xfId="1156"/>
    <cellStyle name="Output 2 2 5 6" xfId="3595"/>
    <cellStyle name="Output 2 2 5 7" xfId="3889"/>
    <cellStyle name="Output 2 2 6" xfId="793"/>
    <cellStyle name="Output 2 2 6 2" xfId="1618"/>
    <cellStyle name="Output 2 2 6 2 2" xfId="2725"/>
    <cellStyle name="Output 2 2 6 3" xfId="2024"/>
    <cellStyle name="Output 2 2 6 3 2" xfId="3022"/>
    <cellStyle name="Output 2 2 6 4" xfId="2380"/>
    <cellStyle name="Output 2 2 6 5" xfId="1186"/>
    <cellStyle name="Output 2 2 6 6" xfId="3596"/>
    <cellStyle name="Output 2 2 6 7" xfId="3890"/>
    <cellStyle name="Output 2 2 7" xfId="794"/>
    <cellStyle name="Output 2 2 7 2" xfId="1581"/>
    <cellStyle name="Output 2 2 7 2 2" xfId="2688"/>
    <cellStyle name="Output 2 2 7 3" xfId="1987"/>
    <cellStyle name="Output 2 2 7 3 2" xfId="2999"/>
    <cellStyle name="Output 2 2 7 4" xfId="2357"/>
    <cellStyle name="Output 2 2 7 5" xfId="1149"/>
    <cellStyle name="Output 2 2 7 6" xfId="3597"/>
    <cellStyle name="Output 2 2 7 7" xfId="3891"/>
    <cellStyle name="Output 2 2 8" xfId="795"/>
    <cellStyle name="Output 2 2 8 2" xfId="1583"/>
    <cellStyle name="Output 2 2 8 2 2" xfId="2690"/>
    <cellStyle name="Output 2 2 8 3" xfId="1989"/>
    <cellStyle name="Output 2 2 8 3 2" xfId="3000"/>
    <cellStyle name="Output 2 2 8 4" xfId="2358"/>
    <cellStyle name="Output 2 2 8 5" xfId="1151"/>
    <cellStyle name="Output 2 2 8 6" xfId="3598"/>
    <cellStyle name="Output 2 2 8 7" xfId="3892"/>
    <cellStyle name="Output 2 2 9" xfId="796"/>
    <cellStyle name="Output 2 2 9 2" xfId="2241"/>
    <cellStyle name="Output 2 2 9 2 2" xfId="3160"/>
    <cellStyle name="Output 2 2 9 3" xfId="2518"/>
    <cellStyle name="Output 2 2 9 4" xfId="1403"/>
    <cellStyle name="Output 2 2 9 5" xfId="3599"/>
    <cellStyle name="Output 2 2 9 6" xfId="3893"/>
    <cellStyle name="Output 2 3" xfId="797"/>
    <cellStyle name="Output 2 3 10" xfId="798"/>
    <cellStyle name="Output 2 3 10 2" xfId="2242"/>
    <cellStyle name="Output 2 3 10 2 2" xfId="3161"/>
    <cellStyle name="Output 2 3 10 3" xfId="2519"/>
    <cellStyle name="Output 2 3 10 4" xfId="1404"/>
    <cellStyle name="Output 2 3 10 5" xfId="3601"/>
    <cellStyle name="Output 2 3 10 6" xfId="3895"/>
    <cellStyle name="Output 2 3 11" xfId="1445"/>
    <cellStyle name="Output 2 3 11 2" xfId="2553"/>
    <cellStyle name="Output 2 3 12" xfId="1849"/>
    <cellStyle name="Output 2 3 12 2" xfId="2907"/>
    <cellStyle name="Output 2 3 13" xfId="2268"/>
    <cellStyle name="Output 2 3 14" xfId="1014"/>
    <cellStyle name="Output 2 3 15" xfId="3600"/>
    <cellStyle name="Output 2 3 16" xfId="3894"/>
    <cellStyle name="Output 2 3 2" xfId="799"/>
    <cellStyle name="Output 2 3 2 10" xfId="1862"/>
    <cellStyle name="Output 2 3 2 10 2" xfId="2916"/>
    <cellStyle name="Output 2 3 2 11" xfId="2274"/>
    <cellStyle name="Output 2 3 2 12" xfId="1024"/>
    <cellStyle name="Output 2 3 2 13" xfId="3602"/>
    <cellStyle name="Output 2 3 2 14" xfId="3896"/>
    <cellStyle name="Output 2 3 2 2" xfId="800"/>
    <cellStyle name="Output 2 3 2 2 2" xfId="1625"/>
    <cellStyle name="Output 2 3 2 2 2 2" xfId="2732"/>
    <cellStyle name="Output 2 3 2 2 3" xfId="2031"/>
    <cellStyle name="Output 2 3 2 2 3 2" xfId="3026"/>
    <cellStyle name="Output 2 3 2 2 4" xfId="2384"/>
    <cellStyle name="Output 2 3 2 2 5" xfId="1193"/>
    <cellStyle name="Output 2 3 2 2 6" xfId="3603"/>
    <cellStyle name="Output 2 3 2 2 7" xfId="3897"/>
    <cellStyle name="Output 2 3 2 3" xfId="801"/>
    <cellStyle name="Output 2 3 2 3 2" xfId="1657"/>
    <cellStyle name="Output 2 3 2 3 2 2" xfId="2764"/>
    <cellStyle name="Output 2 3 2 3 3" xfId="2063"/>
    <cellStyle name="Output 2 3 2 3 3 2" xfId="3048"/>
    <cellStyle name="Output 2 3 2 3 4" xfId="2406"/>
    <cellStyle name="Output 2 3 2 3 5" xfId="1225"/>
    <cellStyle name="Output 2 3 2 3 6" xfId="3604"/>
    <cellStyle name="Output 2 3 2 3 7" xfId="3898"/>
    <cellStyle name="Output 2 3 2 4" xfId="802"/>
    <cellStyle name="Output 2 3 2 4 2" xfId="1683"/>
    <cellStyle name="Output 2 3 2 4 2 2" xfId="2790"/>
    <cellStyle name="Output 2 3 2 4 3" xfId="2089"/>
    <cellStyle name="Output 2 3 2 4 3 2" xfId="3065"/>
    <cellStyle name="Output 2 3 2 4 4" xfId="2423"/>
    <cellStyle name="Output 2 3 2 4 5" xfId="1251"/>
    <cellStyle name="Output 2 3 2 4 6" xfId="3605"/>
    <cellStyle name="Output 2 3 2 4 7" xfId="3899"/>
    <cellStyle name="Output 2 3 2 5" xfId="803"/>
    <cellStyle name="Output 2 3 2 5 2" xfId="1503"/>
    <cellStyle name="Output 2 3 2 5 2 2" xfId="2610"/>
    <cellStyle name="Output 2 3 2 5 3" xfId="1909"/>
    <cellStyle name="Output 2 3 2 5 3 2" xfId="2945"/>
    <cellStyle name="Output 2 3 2 5 4" xfId="2303"/>
    <cellStyle name="Output 2 3 2 5 5" xfId="1071"/>
    <cellStyle name="Output 2 3 2 5 6" xfId="3606"/>
    <cellStyle name="Output 2 3 2 5 7" xfId="3900"/>
    <cellStyle name="Output 2 3 2 6" xfId="804"/>
    <cellStyle name="Output 2 3 2 6 2" xfId="1728"/>
    <cellStyle name="Output 2 3 2 6 2 2" xfId="2835"/>
    <cellStyle name="Output 2 3 2 6 3" xfId="2134"/>
    <cellStyle name="Output 2 3 2 6 3 2" xfId="3094"/>
    <cellStyle name="Output 2 3 2 6 4" xfId="2452"/>
    <cellStyle name="Output 2 3 2 6 5" xfId="1296"/>
    <cellStyle name="Output 2 3 2 6 6" xfId="3607"/>
    <cellStyle name="Output 2 3 2 6 7" xfId="3901"/>
    <cellStyle name="Output 2 3 2 7" xfId="805"/>
    <cellStyle name="Output 2 3 2 7 2" xfId="1770"/>
    <cellStyle name="Output 2 3 2 7 2 2" xfId="2877"/>
    <cellStyle name="Output 2 3 2 7 3" xfId="2176"/>
    <cellStyle name="Output 2 3 2 7 3 2" xfId="3120"/>
    <cellStyle name="Output 2 3 2 7 4" xfId="2478"/>
    <cellStyle name="Output 2 3 2 7 5" xfId="1338"/>
    <cellStyle name="Output 2 3 2 7 6" xfId="3608"/>
    <cellStyle name="Output 2 3 2 7 7" xfId="3902"/>
    <cellStyle name="Output 2 3 2 8" xfId="806"/>
    <cellStyle name="Output 2 3 2 8 2" xfId="2243"/>
    <cellStyle name="Output 2 3 2 8 2 2" xfId="3162"/>
    <cellStyle name="Output 2 3 2 8 3" xfId="2520"/>
    <cellStyle name="Output 2 3 2 8 4" xfId="1405"/>
    <cellStyle name="Output 2 3 2 8 5" xfId="3609"/>
    <cellStyle name="Output 2 3 2 8 6" xfId="3903"/>
    <cellStyle name="Output 2 3 2 9" xfId="1455"/>
    <cellStyle name="Output 2 3 2 9 2" xfId="2563"/>
    <cellStyle name="Output 2 3 3" xfId="807"/>
    <cellStyle name="Output 2 3 3 10" xfId="1876"/>
    <cellStyle name="Output 2 3 3 10 2" xfId="2924"/>
    <cellStyle name="Output 2 3 3 11" xfId="2282"/>
    <cellStyle name="Output 2 3 3 12" xfId="1038"/>
    <cellStyle name="Output 2 3 3 13" xfId="3610"/>
    <cellStyle name="Output 2 3 3 14" xfId="3904"/>
    <cellStyle name="Output 2 3 3 2" xfId="808"/>
    <cellStyle name="Output 2 3 3 2 2" xfId="1635"/>
    <cellStyle name="Output 2 3 3 2 2 2" xfId="2742"/>
    <cellStyle name="Output 2 3 3 2 3" xfId="2041"/>
    <cellStyle name="Output 2 3 3 2 3 2" xfId="3032"/>
    <cellStyle name="Output 2 3 3 2 4" xfId="2390"/>
    <cellStyle name="Output 2 3 3 2 5" xfId="1203"/>
    <cellStyle name="Output 2 3 3 2 6" xfId="3611"/>
    <cellStyle name="Output 2 3 3 2 7" xfId="3905"/>
    <cellStyle name="Output 2 3 3 3" xfId="809"/>
    <cellStyle name="Output 2 3 3 3 2" xfId="1671"/>
    <cellStyle name="Output 2 3 3 3 2 2" xfId="2778"/>
    <cellStyle name="Output 2 3 3 3 3" xfId="2077"/>
    <cellStyle name="Output 2 3 3 3 3 2" xfId="3056"/>
    <cellStyle name="Output 2 3 3 3 4" xfId="2414"/>
    <cellStyle name="Output 2 3 3 3 5" xfId="1239"/>
    <cellStyle name="Output 2 3 3 3 6" xfId="3612"/>
    <cellStyle name="Output 2 3 3 3 7" xfId="3906"/>
    <cellStyle name="Output 2 3 3 4" xfId="810"/>
    <cellStyle name="Output 2 3 3 4 2" xfId="1542"/>
    <cellStyle name="Output 2 3 3 4 2 2" xfId="2649"/>
    <cellStyle name="Output 2 3 3 4 3" xfId="1948"/>
    <cellStyle name="Output 2 3 3 4 3 2" xfId="2971"/>
    <cellStyle name="Output 2 3 3 4 4" xfId="2329"/>
    <cellStyle name="Output 2 3 3 4 5" xfId="1110"/>
    <cellStyle name="Output 2 3 3 4 6" xfId="3613"/>
    <cellStyle name="Output 2 3 3 4 7" xfId="3907"/>
    <cellStyle name="Output 2 3 3 5" xfId="811"/>
    <cellStyle name="Output 2 3 3 5 2" xfId="1569"/>
    <cellStyle name="Output 2 3 3 5 2 2" xfId="2676"/>
    <cellStyle name="Output 2 3 3 5 3" xfId="1975"/>
    <cellStyle name="Output 2 3 3 5 3 2" xfId="2993"/>
    <cellStyle name="Output 2 3 3 5 4" xfId="2351"/>
    <cellStyle name="Output 2 3 3 5 5" xfId="1137"/>
    <cellStyle name="Output 2 3 3 5 6" xfId="3614"/>
    <cellStyle name="Output 2 3 3 5 7" xfId="3908"/>
    <cellStyle name="Output 2 3 3 6" xfId="812"/>
    <cellStyle name="Output 2 3 3 6 2" xfId="1742"/>
    <cellStyle name="Output 2 3 3 6 2 2" xfId="2849"/>
    <cellStyle name="Output 2 3 3 6 3" xfId="2148"/>
    <cellStyle name="Output 2 3 3 6 3 2" xfId="3102"/>
    <cellStyle name="Output 2 3 3 6 4" xfId="2460"/>
    <cellStyle name="Output 2 3 3 6 5" xfId="1310"/>
    <cellStyle name="Output 2 3 3 6 6" xfId="3615"/>
    <cellStyle name="Output 2 3 3 6 7" xfId="3909"/>
    <cellStyle name="Output 2 3 3 7" xfId="813"/>
    <cellStyle name="Output 2 3 3 7 2" xfId="1784"/>
    <cellStyle name="Output 2 3 3 7 2 2" xfId="2891"/>
    <cellStyle name="Output 2 3 3 7 3" xfId="2190"/>
    <cellStyle name="Output 2 3 3 7 3 2" xfId="3128"/>
    <cellStyle name="Output 2 3 3 7 4" xfId="2486"/>
    <cellStyle name="Output 2 3 3 7 5" xfId="1352"/>
    <cellStyle name="Output 2 3 3 7 6" xfId="3616"/>
    <cellStyle name="Output 2 3 3 7 7" xfId="3910"/>
    <cellStyle name="Output 2 3 3 8" xfId="814"/>
    <cellStyle name="Output 2 3 3 8 2" xfId="2244"/>
    <cellStyle name="Output 2 3 3 8 2 2" xfId="3163"/>
    <cellStyle name="Output 2 3 3 8 3" xfId="2521"/>
    <cellStyle name="Output 2 3 3 8 4" xfId="1406"/>
    <cellStyle name="Output 2 3 3 8 5" xfId="3617"/>
    <cellStyle name="Output 2 3 3 8 6" xfId="3911"/>
    <cellStyle name="Output 2 3 3 9" xfId="1469"/>
    <cellStyle name="Output 2 3 3 9 2" xfId="2577"/>
    <cellStyle name="Output 2 3 4" xfId="815"/>
    <cellStyle name="Output 2 3 4 2" xfId="1613"/>
    <cellStyle name="Output 2 3 4 2 2" xfId="2720"/>
    <cellStyle name="Output 2 3 4 3" xfId="2019"/>
    <cellStyle name="Output 2 3 4 3 2" xfId="3019"/>
    <cellStyle name="Output 2 3 4 4" xfId="2377"/>
    <cellStyle name="Output 2 3 4 5" xfId="1181"/>
    <cellStyle name="Output 2 3 4 6" xfId="3618"/>
    <cellStyle name="Output 2 3 4 7" xfId="3912"/>
    <cellStyle name="Output 2 3 5" xfId="816"/>
    <cellStyle name="Output 2 3 5 2" xfId="1528"/>
    <cellStyle name="Output 2 3 5 2 2" xfId="2635"/>
    <cellStyle name="Output 2 3 5 3" xfId="1934"/>
    <cellStyle name="Output 2 3 5 3 2" xfId="2962"/>
    <cellStyle name="Output 2 3 5 4" xfId="2320"/>
    <cellStyle name="Output 2 3 5 5" xfId="1096"/>
    <cellStyle name="Output 2 3 5 6" xfId="3619"/>
    <cellStyle name="Output 2 3 5 7" xfId="3913"/>
    <cellStyle name="Output 2 3 6" xfId="817"/>
    <cellStyle name="Output 2 3 6 2" xfId="1496"/>
    <cellStyle name="Output 2 3 6 2 2" xfId="2603"/>
    <cellStyle name="Output 2 3 6 3" xfId="1902"/>
    <cellStyle name="Output 2 3 6 3 2" xfId="2941"/>
    <cellStyle name="Output 2 3 6 4" xfId="2299"/>
    <cellStyle name="Output 2 3 6 5" xfId="1064"/>
    <cellStyle name="Output 2 3 6 6" xfId="3620"/>
    <cellStyle name="Output 2 3 6 7" xfId="3914"/>
    <cellStyle name="Output 2 3 7" xfId="818"/>
    <cellStyle name="Output 2 3 7 2" xfId="1522"/>
    <cellStyle name="Output 2 3 7 2 2" xfId="2629"/>
    <cellStyle name="Output 2 3 7 3" xfId="1928"/>
    <cellStyle name="Output 2 3 7 3 2" xfId="2959"/>
    <cellStyle name="Output 2 3 7 4" xfId="2317"/>
    <cellStyle name="Output 2 3 7 5" xfId="1090"/>
    <cellStyle name="Output 2 3 7 6" xfId="3621"/>
    <cellStyle name="Output 2 3 7 7" xfId="3915"/>
    <cellStyle name="Output 2 3 8" xfId="819"/>
    <cellStyle name="Output 2 3 8 2" xfId="1695"/>
    <cellStyle name="Output 2 3 8 2 2" xfId="2802"/>
    <cellStyle name="Output 2 3 8 3" xfId="2101"/>
    <cellStyle name="Output 2 3 8 3 2" xfId="3072"/>
    <cellStyle name="Output 2 3 8 4" xfId="2430"/>
    <cellStyle name="Output 2 3 8 5" xfId="1263"/>
    <cellStyle name="Output 2 3 8 6" xfId="3622"/>
    <cellStyle name="Output 2 3 8 7" xfId="3916"/>
    <cellStyle name="Output 2 3 9" xfId="820"/>
    <cellStyle name="Output 2 3 9 2" xfId="1760"/>
    <cellStyle name="Output 2 3 9 2 2" xfId="2867"/>
    <cellStyle name="Output 2 3 9 3" xfId="2166"/>
    <cellStyle name="Output 2 3 9 3 2" xfId="3114"/>
    <cellStyle name="Output 2 3 9 4" xfId="2472"/>
    <cellStyle name="Output 2 3 9 5" xfId="1328"/>
    <cellStyle name="Output 2 3 9 6" xfId="3623"/>
    <cellStyle name="Output 2 3 9 7" xfId="3917"/>
    <cellStyle name="Output 2 4" xfId="821"/>
    <cellStyle name="Output 2 4 10" xfId="1866"/>
    <cellStyle name="Output 2 4 10 2" xfId="2919"/>
    <cellStyle name="Output 2 4 11" xfId="2277"/>
    <cellStyle name="Output 2 4 12" xfId="1028"/>
    <cellStyle name="Output 2 4 13" xfId="3624"/>
    <cellStyle name="Output 2 4 14" xfId="3918"/>
    <cellStyle name="Output 2 4 2" xfId="822"/>
    <cellStyle name="Output 2 4 2 2" xfId="1485"/>
    <cellStyle name="Output 2 4 2 2 2" xfId="2592"/>
    <cellStyle name="Output 2 4 2 3" xfId="1891"/>
    <cellStyle name="Output 2 4 2 3 2" xfId="2934"/>
    <cellStyle name="Output 2 4 2 4" xfId="2292"/>
    <cellStyle name="Output 2 4 2 5" xfId="1053"/>
    <cellStyle name="Output 2 4 2 6" xfId="3625"/>
    <cellStyle name="Output 2 4 2 7" xfId="3919"/>
    <cellStyle name="Output 2 4 3" xfId="823"/>
    <cellStyle name="Output 2 4 3 2" xfId="1661"/>
    <cellStyle name="Output 2 4 3 2 2" xfId="2768"/>
    <cellStyle name="Output 2 4 3 3" xfId="2067"/>
    <cellStyle name="Output 2 4 3 3 2" xfId="3051"/>
    <cellStyle name="Output 2 4 3 4" xfId="2409"/>
    <cellStyle name="Output 2 4 3 5" xfId="1229"/>
    <cellStyle name="Output 2 4 3 6" xfId="3626"/>
    <cellStyle name="Output 2 4 3 7" xfId="3920"/>
    <cellStyle name="Output 2 4 4" xfId="824"/>
    <cellStyle name="Output 2 4 4 2" xfId="1545"/>
    <cellStyle name="Output 2 4 4 2 2" xfId="2652"/>
    <cellStyle name="Output 2 4 4 3" xfId="1951"/>
    <cellStyle name="Output 2 4 4 3 2" xfId="2973"/>
    <cellStyle name="Output 2 4 4 4" xfId="2331"/>
    <cellStyle name="Output 2 4 4 5" xfId="1113"/>
    <cellStyle name="Output 2 4 4 6" xfId="3627"/>
    <cellStyle name="Output 2 4 4 7" xfId="3921"/>
    <cellStyle name="Output 2 4 5" xfId="825"/>
    <cellStyle name="Output 2 4 5 2" xfId="1495"/>
    <cellStyle name="Output 2 4 5 2 2" xfId="2602"/>
    <cellStyle name="Output 2 4 5 3" xfId="1901"/>
    <cellStyle name="Output 2 4 5 3 2" xfId="2940"/>
    <cellStyle name="Output 2 4 5 4" xfId="2298"/>
    <cellStyle name="Output 2 4 5 5" xfId="1063"/>
    <cellStyle name="Output 2 4 5 6" xfId="3628"/>
    <cellStyle name="Output 2 4 5 7" xfId="3922"/>
    <cellStyle name="Output 2 4 6" xfId="826"/>
    <cellStyle name="Output 2 4 6 2" xfId="1732"/>
    <cellStyle name="Output 2 4 6 2 2" xfId="2839"/>
    <cellStyle name="Output 2 4 6 3" xfId="2138"/>
    <cellStyle name="Output 2 4 6 3 2" xfId="3097"/>
    <cellStyle name="Output 2 4 6 4" xfId="2455"/>
    <cellStyle name="Output 2 4 6 5" xfId="1300"/>
    <cellStyle name="Output 2 4 6 6" xfId="3629"/>
    <cellStyle name="Output 2 4 6 7" xfId="3923"/>
    <cellStyle name="Output 2 4 7" xfId="827"/>
    <cellStyle name="Output 2 4 7 2" xfId="1774"/>
    <cellStyle name="Output 2 4 7 2 2" xfId="2881"/>
    <cellStyle name="Output 2 4 7 3" xfId="2180"/>
    <cellStyle name="Output 2 4 7 3 2" xfId="3123"/>
    <cellStyle name="Output 2 4 7 4" xfId="2481"/>
    <cellStyle name="Output 2 4 7 5" xfId="1342"/>
    <cellStyle name="Output 2 4 7 6" xfId="3630"/>
    <cellStyle name="Output 2 4 7 7" xfId="3924"/>
    <cellStyle name="Output 2 4 8" xfId="828"/>
    <cellStyle name="Output 2 4 8 2" xfId="2245"/>
    <cellStyle name="Output 2 4 8 2 2" xfId="3164"/>
    <cellStyle name="Output 2 4 8 3" xfId="2522"/>
    <cellStyle name="Output 2 4 8 4" xfId="1407"/>
    <cellStyle name="Output 2 4 8 5" xfId="3631"/>
    <cellStyle name="Output 2 4 8 6" xfId="3925"/>
    <cellStyle name="Output 2 4 9" xfId="1459"/>
    <cellStyle name="Output 2 4 9 2" xfId="2567"/>
    <cellStyle name="Output 2 5" xfId="829"/>
    <cellStyle name="Output 2 5 10" xfId="1885"/>
    <cellStyle name="Output 2 5 10 2" xfId="2930"/>
    <cellStyle name="Output 2 5 11" xfId="2288"/>
    <cellStyle name="Output 2 5 12" xfId="1047"/>
    <cellStyle name="Output 2 5 13" xfId="3632"/>
    <cellStyle name="Output 2 5 14" xfId="3926"/>
    <cellStyle name="Output 2 5 2" xfId="830"/>
    <cellStyle name="Output 2 5 2 2" xfId="1644"/>
    <cellStyle name="Output 2 5 2 2 2" xfId="2751"/>
    <cellStyle name="Output 2 5 2 3" xfId="2050"/>
    <cellStyle name="Output 2 5 2 3 2" xfId="3038"/>
    <cellStyle name="Output 2 5 2 4" xfId="2396"/>
    <cellStyle name="Output 2 5 2 5" xfId="1212"/>
    <cellStyle name="Output 2 5 2 6" xfId="3633"/>
    <cellStyle name="Output 2 5 2 7" xfId="3927"/>
    <cellStyle name="Output 2 5 3" xfId="831"/>
    <cellStyle name="Output 2 5 3 2" xfId="1680"/>
    <cellStyle name="Output 2 5 3 2 2" xfId="2787"/>
    <cellStyle name="Output 2 5 3 3" xfId="2086"/>
    <cellStyle name="Output 2 5 3 3 2" xfId="3062"/>
    <cellStyle name="Output 2 5 3 4" xfId="2420"/>
    <cellStyle name="Output 2 5 3 5" xfId="1248"/>
    <cellStyle name="Output 2 5 3 6" xfId="3634"/>
    <cellStyle name="Output 2 5 3 7" xfId="3928"/>
    <cellStyle name="Output 2 5 4" xfId="832"/>
    <cellStyle name="Output 2 5 4 2" xfId="1700"/>
    <cellStyle name="Output 2 5 4 2 2" xfId="2807"/>
    <cellStyle name="Output 2 5 4 3" xfId="2106"/>
    <cellStyle name="Output 2 5 4 3 2" xfId="3075"/>
    <cellStyle name="Output 2 5 4 4" xfId="2433"/>
    <cellStyle name="Output 2 5 4 5" xfId="1268"/>
    <cellStyle name="Output 2 5 4 6" xfId="3635"/>
    <cellStyle name="Output 2 5 4 7" xfId="3929"/>
    <cellStyle name="Output 2 5 5" xfId="833"/>
    <cellStyle name="Output 2 5 5 2" xfId="1716"/>
    <cellStyle name="Output 2 5 5 2 2" xfId="2823"/>
    <cellStyle name="Output 2 5 5 3" xfId="2122"/>
    <cellStyle name="Output 2 5 5 3 2" xfId="3086"/>
    <cellStyle name="Output 2 5 5 4" xfId="2444"/>
    <cellStyle name="Output 2 5 5 5" xfId="1284"/>
    <cellStyle name="Output 2 5 5 6" xfId="3636"/>
    <cellStyle name="Output 2 5 5 7" xfId="3930"/>
    <cellStyle name="Output 2 5 6" xfId="834"/>
    <cellStyle name="Output 2 5 6 2" xfId="1751"/>
    <cellStyle name="Output 2 5 6 2 2" xfId="2858"/>
    <cellStyle name="Output 2 5 6 3" xfId="2157"/>
    <cellStyle name="Output 2 5 6 3 2" xfId="3108"/>
    <cellStyle name="Output 2 5 6 4" xfId="2466"/>
    <cellStyle name="Output 2 5 6 5" xfId="1319"/>
    <cellStyle name="Output 2 5 6 6" xfId="3637"/>
    <cellStyle name="Output 2 5 6 7" xfId="3931"/>
    <cellStyle name="Output 2 5 7" xfId="835"/>
    <cellStyle name="Output 2 5 7 2" xfId="1793"/>
    <cellStyle name="Output 2 5 7 2 2" xfId="2900"/>
    <cellStyle name="Output 2 5 7 3" xfId="2199"/>
    <cellStyle name="Output 2 5 7 3 2" xfId="3134"/>
    <cellStyle name="Output 2 5 7 4" xfId="2492"/>
    <cellStyle name="Output 2 5 7 5" xfId="1361"/>
    <cellStyle name="Output 2 5 7 6" xfId="3638"/>
    <cellStyle name="Output 2 5 7 7" xfId="3932"/>
    <cellStyle name="Output 2 5 8" xfId="836"/>
    <cellStyle name="Output 2 5 8 2" xfId="2246"/>
    <cellStyle name="Output 2 5 8 2 2" xfId="3165"/>
    <cellStyle name="Output 2 5 8 3" xfId="2523"/>
    <cellStyle name="Output 2 5 8 4" xfId="1408"/>
    <cellStyle name="Output 2 5 8 5" xfId="3639"/>
    <cellStyle name="Output 2 5 8 6" xfId="3933"/>
    <cellStyle name="Output 2 5 9" xfId="1478"/>
    <cellStyle name="Output 2 5 9 2" xfId="2586"/>
    <cellStyle name="Output 2 6" xfId="837"/>
    <cellStyle name="Output 2 6 2" xfId="1607"/>
    <cellStyle name="Output 2 6 2 2" xfId="2714"/>
    <cellStyle name="Output 2 6 3" xfId="2013"/>
    <cellStyle name="Output 2 6 3 2" xfId="3014"/>
    <cellStyle name="Output 2 6 4" xfId="2372"/>
    <cellStyle name="Output 2 6 5" xfId="1175"/>
    <cellStyle name="Output 2 6 6" xfId="3640"/>
    <cellStyle name="Output 2 6 7" xfId="3934"/>
    <cellStyle name="Output 2 7" xfId="838"/>
    <cellStyle name="Output 2 7 2" xfId="1535"/>
    <cellStyle name="Output 2 7 2 2" xfId="2642"/>
    <cellStyle name="Output 2 7 3" xfId="1941"/>
    <cellStyle name="Output 2 7 3 2" xfId="2965"/>
    <cellStyle name="Output 2 7 4" xfId="2323"/>
    <cellStyle name="Output 2 7 5" xfId="1103"/>
    <cellStyle name="Output 2 7 6" xfId="3641"/>
    <cellStyle name="Output 2 7 7" xfId="3935"/>
    <cellStyle name="Output 2 8" xfId="839"/>
    <cellStyle name="Output 2 8 2" xfId="1706"/>
    <cellStyle name="Output 2 8 2 2" xfId="2813"/>
    <cellStyle name="Output 2 8 3" xfId="2112"/>
    <cellStyle name="Output 2 8 3 2" xfId="3080"/>
    <cellStyle name="Output 2 8 4" xfId="2438"/>
    <cellStyle name="Output 2 8 5" xfId="1274"/>
    <cellStyle name="Output 2 8 6" xfId="3642"/>
    <cellStyle name="Output 2 8 7" xfId="3936"/>
    <cellStyle name="Output 2 9" xfId="840"/>
    <cellStyle name="Output 2 9 2" xfId="1693"/>
    <cellStyle name="Output 2 9 2 2" xfId="2800"/>
    <cellStyle name="Output 2 9 3" xfId="2099"/>
    <cellStyle name="Output 2 9 3 2" xfId="3070"/>
    <cellStyle name="Output 2 9 4" xfId="2428"/>
    <cellStyle name="Output 2 9 5" xfId="1261"/>
    <cellStyle name="Output 2 9 6" xfId="3643"/>
    <cellStyle name="Output 2 9 7" xfId="3937"/>
    <cellStyle name="Percent 2" xfId="4"/>
    <cellStyle name="Percent 2 2" xfId="841"/>
    <cellStyle name="Percent 2 2 2" xfId="842"/>
    <cellStyle name="Percent 2 2 3" xfId="843"/>
    <cellStyle name="Percent 2 3" xfId="844"/>
    <cellStyle name="Percent 2 4" xfId="845"/>
    <cellStyle name="Percent 2 5" xfId="846"/>
    <cellStyle name="Percent 3" xfId="847"/>
    <cellStyle name="Percent 3 2" xfId="848"/>
    <cellStyle name="Percent 3 3" xfId="849"/>
    <cellStyle name="Percent 3 4" xfId="850"/>
    <cellStyle name="Percent 3 5" xfId="851"/>
    <cellStyle name="Percent 4" xfId="852"/>
    <cellStyle name="Percent 4 2" xfId="853"/>
    <cellStyle name="Percent 4 2 2" xfId="854"/>
    <cellStyle name="Percent 4 2 3" xfId="855"/>
    <cellStyle name="Percent 5" xfId="856"/>
    <cellStyle name="Percent 5 2" xfId="857"/>
    <cellStyle name="Percent 6" xfId="858"/>
    <cellStyle name="Publication" xfId="859"/>
    <cellStyle name="Sheet Title" xfId="860"/>
    <cellStyle name="SN_241" xfId="72"/>
    <cellStyle name="SN_b" xfId="87"/>
    <cellStyle name="SN_it" xfId="73"/>
    <cellStyle name="Standard_laroux" xfId="861"/>
    <cellStyle name="Style 1" xfId="62"/>
    <cellStyle name="Style 1 2" xfId="63"/>
    <cellStyle name="Style 1 2 2" xfId="862"/>
    <cellStyle name="Style 1 3 2" xfId="863"/>
    <cellStyle name="Style 1_verchnakan_ax21-25_2018" xfId="64"/>
    <cellStyle name="Style 2" xfId="864"/>
    <cellStyle name="Title" xfId="955" builtinId="15" customBuiltin="1"/>
    <cellStyle name="Title 2" xfId="65"/>
    <cellStyle name="Total" xfId="971" builtinId="25" customBuiltin="1"/>
    <cellStyle name="Total 2" xfId="66"/>
    <cellStyle name="Total 2 10" xfId="865"/>
    <cellStyle name="Total 2 10 2" xfId="1560"/>
    <cellStyle name="Total 2 10 2 2" xfId="2667"/>
    <cellStyle name="Total 2 10 3" xfId="1966"/>
    <cellStyle name="Total 2 10 3 2" xfId="2985"/>
    <cellStyle name="Total 2 10 4" xfId="2343"/>
    <cellStyle name="Total 2 10 5" xfId="1128"/>
    <cellStyle name="Total 2 10 6" xfId="3646"/>
    <cellStyle name="Total 2 10 7" xfId="3938"/>
    <cellStyle name="Total 2 11" xfId="866"/>
    <cellStyle name="Total 2 11 2" xfId="2247"/>
    <cellStyle name="Total 2 11 2 2" xfId="3166"/>
    <cellStyle name="Total 2 11 3" xfId="2524"/>
    <cellStyle name="Total 2 11 4" xfId="1409"/>
    <cellStyle name="Total 2 11 5" xfId="3647"/>
    <cellStyle name="Total 2 11 6" xfId="3939"/>
    <cellStyle name="Total 2 12" xfId="1426"/>
    <cellStyle name="Total 2 12 2" xfId="2537"/>
    <cellStyle name="Total 2 13" xfId="1420"/>
    <cellStyle name="Total 2 13 2" xfId="2532"/>
    <cellStyle name="Total 2 14" xfId="2258"/>
    <cellStyle name="Total 2 15" xfId="1000"/>
    <cellStyle name="Total 2 16" xfId="3418"/>
    <cellStyle name="Total 2 2" xfId="85"/>
    <cellStyle name="Total 2 2 10" xfId="1431"/>
    <cellStyle name="Total 2 2 10 2" xfId="2542"/>
    <cellStyle name="Total 2 2 11" xfId="1418"/>
    <cellStyle name="Total 2 2 11 2" xfId="2530"/>
    <cellStyle name="Total 2 2 12" xfId="2261"/>
    <cellStyle name="Total 2 2 13" xfId="1005"/>
    <cellStyle name="Total 2 2 14" xfId="3180"/>
    <cellStyle name="Total 2 2 2" xfId="867"/>
    <cellStyle name="Total 2 2 2 10" xfId="1860"/>
    <cellStyle name="Total 2 2 2 10 2" xfId="2915"/>
    <cellStyle name="Total 2 2 2 11" xfId="2273"/>
    <cellStyle name="Total 2 2 2 12" xfId="1022"/>
    <cellStyle name="Total 2 2 2 13" xfId="3648"/>
    <cellStyle name="Total 2 2 2 14" xfId="3940"/>
    <cellStyle name="Total 2 2 2 2" xfId="868"/>
    <cellStyle name="Total 2 2 2 2 2" xfId="1491"/>
    <cellStyle name="Total 2 2 2 2 2 2" xfId="2598"/>
    <cellStyle name="Total 2 2 2 2 3" xfId="1897"/>
    <cellStyle name="Total 2 2 2 2 3 2" xfId="2938"/>
    <cellStyle name="Total 2 2 2 2 4" xfId="2296"/>
    <cellStyle name="Total 2 2 2 2 5" xfId="1059"/>
    <cellStyle name="Total 2 2 2 2 6" xfId="3649"/>
    <cellStyle name="Total 2 2 2 2 7" xfId="3941"/>
    <cellStyle name="Total 2 2 2 3" xfId="869"/>
    <cellStyle name="Total 2 2 2 3 2" xfId="1655"/>
    <cellStyle name="Total 2 2 2 3 2 2" xfId="2762"/>
    <cellStyle name="Total 2 2 2 3 3" xfId="2061"/>
    <cellStyle name="Total 2 2 2 3 3 2" xfId="3047"/>
    <cellStyle name="Total 2 2 2 3 4" xfId="2405"/>
    <cellStyle name="Total 2 2 2 3 5" xfId="1223"/>
    <cellStyle name="Total 2 2 2 3 6" xfId="3650"/>
    <cellStyle name="Total 2 2 2 3 7" xfId="3942"/>
    <cellStyle name="Total 2 2 2 4" xfId="870"/>
    <cellStyle name="Total 2 2 2 4 2" xfId="1549"/>
    <cellStyle name="Total 2 2 2 4 2 2" xfId="2656"/>
    <cellStyle name="Total 2 2 2 4 3" xfId="1955"/>
    <cellStyle name="Total 2 2 2 4 3 2" xfId="2975"/>
    <cellStyle name="Total 2 2 2 4 4" xfId="2333"/>
    <cellStyle name="Total 2 2 2 4 5" xfId="1117"/>
    <cellStyle name="Total 2 2 2 4 6" xfId="3651"/>
    <cellStyle name="Total 2 2 2 4 7" xfId="3943"/>
    <cellStyle name="Total 2 2 2 5" xfId="871"/>
    <cellStyle name="Total 2 2 2 5 2" xfId="1556"/>
    <cellStyle name="Total 2 2 2 5 2 2" xfId="2663"/>
    <cellStyle name="Total 2 2 2 5 3" xfId="1962"/>
    <cellStyle name="Total 2 2 2 5 3 2" xfId="2981"/>
    <cellStyle name="Total 2 2 2 5 4" xfId="2339"/>
    <cellStyle name="Total 2 2 2 5 5" xfId="1124"/>
    <cellStyle name="Total 2 2 2 5 6" xfId="3652"/>
    <cellStyle name="Total 2 2 2 5 7" xfId="3944"/>
    <cellStyle name="Total 2 2 2 6" xfId="872"/>
    <cellStyle name="Total 2 2 2 6 2" xfId="1726"/>
    <cellStyle name="Total 2 2 2 6 2 2" xfId="2833"/>
    <cellStyle name="Total 2 2 2 6 3" xfId="2132"/>
    <cellStyle name="Total 2 2 2 6 3 2" xfId="3093"/>
    <cellStyle name="Total 2 2 2 6 4" xfId="2451"/>
    <cellStyle name="Total 2 2 2 6 5" xfId="1294"/>
    <cellStyle name="Total 2 2 2 6 6" xfId="3653"/>
    <cellStyle name="Total 2 2 2 6 7" xfId="3945"/>
    <cellStyle name="Total 2 2 2 7" xfId="873"/>
    <cellStyle name="Total 2 2 2 7 2" xfId="1768"/>
    <cellStyle name="Total 2 2 2 7 2 2" xfId="2875"/>
    <cellStyle name="Total 2 2 2 7 3" xfId="2174"/>
    <cellStyle name="Total 2 2 2 7 3 2" xfId="3119"/>
    <cellStyle name="Total 2 2 2 7 4" xfId="2477"/>
    <cellStyle name="Total 2 2 2 7 5" xfId="1336"/>
    <cellStyle name="Total 2 2 2 7 6" xfId="3654"/>
    <cellStyle name="Total 2 2 2 7 7" xfId="3946"/>
    <cellStyle name="Total 2 2 2 8" xfId="874"/>
    <cellStyle name="Total 2 2 2 8 2" xfId="2248"/>
    <cellStyle name="Total 2 2 2 8 2 2" xfId="3167"/>
    <cellStyle name="Total 2 2 2 8 3" xfId="2525"/>
    <cellStyle name="Total 2 2 2 8 4" xfId="1410"/>
    <cellStyle name="Total 2 2 2 8 5" xfId="3655"/>
    <cellStyle name="Total 2 2 2 8 6" xfId="3947"/>
    <cellStyle name="Total 2 2 2 9" xfId="1453"/>
    <cellStyle name="Total 2 2 2 9 2" xfId="2561"/>
    <cellStyle name="Total 2 2 3" xfId="875"/>
    <cellStyle name="Total 2 2 3 10" xfId="1882"/>
    <cellStyle name="Total 2 2 3 10 2" xfId="2928"/>
    <cellStyle name="Total 2 2 3 11" xfId="2286"/>
    <cellStyle name="Total 2 2 3 12" xfId="1044"/>
    <cellStyle name="Total 2 2 3 13" xfId="3656"/>
    <cellStyle name="Total 2 2 3 14" xfId="3948"/>
    <cellStyle name="Total 2 2 3 2" xfId="876"/>
    <cellStyle name="Total 2 2 3 2 2" xfId="1641"/>
    <cellStyle name="Total 2 2 3 2 2 2" xfId="2748"/>
    <cellStyle name="Total 2 2 3 2 3" xfId="2047"/>
    <cellStyle name="Total 2 2 3 2 3 2" xfId="3036"/>
    <cellStyle name="Total 2 2 3 2 4" xfId="2394"/>
    <cellStyle name="Total 2 2 3 2 5" xfId="1209"/>
    <cellStyle name="Total 2 2 3 2 6" xfId="3657"/>
    <cellStyle name="Total 2 2 3 2 7" xfId="3949"/>
    <cellStyle name="Total 2 2 3 3" xfId="877"/>
    <cellStyle name="Total 2 2 3 3 2" xfId="1677"/>
    <cellStyle name="Total 2 2 3 3 2 2" xfId="2784"/>
    <cellStyle name="Total 2 2 3 3 3" xfId="2083"/>
    <cellStyle name="Total 2 2 3 3 3 2" xfId="3060"/>
    <cellStyle name="Total 2 2 3 3 4" xfId="2418"/>
    <cellStyle name="Total 2 2 3 3 5" xfId="1245"/>
    <cellStyle name="Total 2 2 3 3 6" xfId="3658"/>
    <cellStyle name="Total 2 2 3 3 7" xfId="3950"/>
    <cellStyle name="Total 2 2 3 4" xfId="878"/>
    <cellStyle name="Total 2 2 3 4 2" xfId="1697"/>
    <cellStyle name="Total 2 2 3 4 2 2" xfId="2804"/>
    <cellStyle name="Total 2 2 3 4 3" xfId="2103"/>
    <cellStyle name="Total 2 2 3 4 3 2" xfId="3073"/>
    <cellStyle name="Total 2 2 3 4 4" xfId="2431"/>
    <cellStyle name="Total 2 2 3 4 5" xfId="1265"/>
    <cellStyle name="Total 2 2 3 4 6" xfId="3659"/>
    <cellStyle name="Total 2 2 3 4 7" xfId="3951"/>
    <cellStyle name="Total 2 2 3 5" xfId="879"/>
    <cellStyle name="Total 2 2 3 5 2" xfId="1713"/>
    <cellStyle name="Total 2 2 3 5 2 2" xfId="2820"/>
    <cellStyle name="Total 2 2 3 5 3" xfId="2119"/>
    <cellStyle name="Total 2 2 3 5 3 2" xfId="3084"/>
    <cellStyle name="Total 2 2 3 5 4" xfId="2442"/>
    <cellStyle name="Total 2 2 3 5 5" xfId="1281"/>
    <cellStyle name="Total 2 2 3 5 6" xfId="3660"/>
    <cellStyle name="Total 2 2 3 5 7" xfId="3952"/>
    <cellStyle name="Total 2 2 3 6" xfId="880"/>
    <cellStyle name="Total 2 2 3 6 2" xfId="1748"/>
    <cellStyle name="Total 2 2 3 6 2 2" xfId="2855"/>
    <cellStyle name="Total 2 2 3 6 3" xfId="2154"/>
    <cellStyle name="Total 2 2 3 6 3 2" xfId="3106"/>
    <cellStyle name="Total 2 2 3 6 4" xfId="2464"/>
    <cellStyle name="Total 2 2 3 6 5" xfId="1316"/>
    <cellStyle name="Total 2 2 3 6 6" xfId="3661"/>
    <cellStyle name="Total 2 2 3 6 7" xfId="3953"/>
    <cellStyle name="Total 2 2 3 7" xfId="881"/>
    <cellStyle name="Total 2 2 3 7 2" xfId="1790"/>
    <cellStyle name="Total 2 2 3 7 2 2" xfId="2897"/>
    <cellStyle name="Total 2 2 3 7 3" xfId="2196"/>
    <cellStyle name="Total 2 2 3 7 3 2" xfId="3132"/>
    <cellStyle name="Total 2 2 3 7 4" xfId="2490"/>
    <cellStyle name="Total 2 2 3 7 5" xfId="1358"/>
    <cellStyle name="Total 2 2 3 7 6" xfId="3662"/>
    <cellStyle name="Total 2 2 3 7 7" xfId="3954"/>
    <cellStyle name="Total 2 2 3 8" xfId="882"/>
    <cellStyle name="Total 2 2 3 8 2" xfId="2249"/>
    <cellStyle name="Total 2 2 3 8 2 2" xfId="3168"/>
    <cellStyle name="Total 2 2 3 8 3" xfId="2526"/>
    <cellStyle name="Total 2 2 3 8 4" xfId="1411"/>
    <cellStyle name="Total 2 2 3 8 5" xfId="3663"/>
    <cellStyle name="Total 2 2 3 8 6" xfId="3955"/>
    <cellStyle name="Total 2 2 3 9" xfId="1475"/>
    <cellStyle name="Total 2 2 3 9 2" xfId="2583"/>
    <cellStyle name="Total 2 2 4" xfId="883"/>
    <cellStyle name="Total 2 2 4 2" xfId="1596"/>
    <cellStyle name="Total 2 2 4 2 2" xfId="2703"/>
    <cellStyle name="Total 2 2 4 3" xfId="2002"/>
    <cellStyle name="Total 2 2 4 3 2" xfId="3007"/>
    <cellStyle name="Total 2 2 4 4" xfId="2365"/>
    <cellStyle name="Total 2 2 4 5" xfId="1164"/>
    <cellStyle name="Total 2 2 4 6" xfId="3664"/>
    <cellStyle name="Total 2 2 4 7" xfId="3956"/>
    <cellStyle name="Total 2 2 5" xfId="884"/>
    <cellStyle name="Total 2 2 5 2" xfId="1512"/>
    <cellStyle name="Total 2 2 5 2 2" xfId="2619"/>
    <cellStyle name="Total 2 2 5 3" xfId="1918"/>
    <cellStyle name="Total 2 2 5 3 2" xfId="2952"/>
    <cellStyle name="Total 2 2 5 4" xfId="2310"/>
    <cellStyle name="Total 2 2 5 5" xfId="1080"/>
    <cellStyle name="Total 2 2 5 6" xfId="3665"/>
    <cellStyle name="Total 2 2 5 7" xfId="3957"/>
    <cellStyle name="Total 2 2 6" xfId="885"/>
    <cellStyle name="Total 2 2 6 2" xfId="1509"/>
    <cellStyle name="Total 2 2 6 2 2" xfId="2616"/>
    <cellStyle name="Total 2 2 6 3" xfId="1915"/>
    <cellStyle name="Total 2 2 6 3 2" xfId="2949"/>
    <cellStyle name="Total 2 2 6 4" xfId="2307"/>
    <cellStyle name="Total 2 2 6 5" xfId="1077"/>
    <cellStyle name="Total 2 2 6 6" xfId="3666"/>
    <cellStyle name="Total 2 2 6 7" xfId="3958"/>
    <cellStyle name="Total 2 2 7" xfId="886"/>
    <cellStyle name="Total 2 2 7 2" xfId="1705"/>
    <cellStyle name="Total 2 2 7 2 2" xfId="2812"/>
    <cellStyle name="Total 2 2 7 3" xfId="2111"/>
    <cellStyle name="Total 2 2 7 3 2" xfId="3079"/>
    <cellStyle name="Total 2 2 7 4" xfId="2437"/>
    <cellStyle name="Total 2 2 7 5" xfId="1273"/>
    <cellStyle name="Total 2 2 7 6" xfId="3667"/>
    <cellStyle name="Total 2 2 7 7" xfId="3959"/>
    <cellStyle name="Total 2 2 8" xfId="887"/>
    <cellStyle name="Total 2 2 8 2" xfId="1601"/>
    <cellStyle name="Total 2 2 8 2 2" xfId="2708"/>
    <cellStyle name="Total 2 2 8 3" xfId="2007"/>
    <cellStyle name="Total 2 2 8 3 2" xfId="3010"/>
    <cellStyle name="Total 2 2 8 4" xfId="2368"/>
    <cellStyle name="Total 2 2 8 5" xfId="1169"/>
    <cellStyle name="Total 2 2 8 6" xfId="3668"/>
    <cellStyle name="Total 2 2 8 7" xfId="3960"/>
    <cellStyle name="Total 2 2 9" xfId="888"/>
    <cellStyle name="Total 2 2 9 2" xfId="2250"/>
    <cellStyle name="Total 2 2 9 2 2" xfId="3169"/>
    <cellStyle name="Total 2 2 9 3" xfId="2527"/>
    <cellStyle name="Total 2 2 9 4" xfId="1412"/>
    <cellStyle name="Total 2 2 9 5" xfId="3669"/>
    <cellStyle name="Total 2 2 9 6" xfId="3961"/>
    <cellStyle name="Total 2 3" xfId="889"/>
    <cellStyle name="Total 2 3 10" xfId="890"/>
    <cellStyle name="Total 2 3 10 2" xfId="2251"/>
    <cellStyle name="Total 2 3 10 3" xfId="1413"/>
    <cellStyle name="Total 2 3 10 4" xfId="3671"/>
    <cellStyle name="Total 2 3 10 5" xfId="3963"/>
    <cellStyle name="Total 2 3 11" xfId="1446"/>
    <cellStyle name="Total 2 3 11 2" xfId="2554"/>
    <cellStyle name="Total 2 3 12" xfId="1850"/>
    <cellStyle name="Total 2 3 13" xfId="1015"/>
    <cellStyle name="Total 2 3 14" xfId="3670"/>
    <cellStyle name="Total 2 3 15" xfId="3962"/>
    <cellStyle name="Total 2 3 2" xfId="891"/>
    <cellStyle name="Total 2 3 2 10" xfId="1861"/>
    <cellStyle name="Total 2 3 2 11" xfId="1023"/>
    <cellStyle name="Total 2 3 2 12" xfId="3672"/>
    <cellStyle name="Total 2 3 2 13" xfId="3964"/>
    <cellStyle name="Total 2 3 2 2" xfId="892"/>
    <cellStyle name="Total 2 3 2 2 2" xfId="1624"/>
    <cellStyle name="Total 2 3 2 2 2 2" xfId="2731"/>
    <cellStyle name="Total 2 3 2 2 3" xfId="2030"/>
    <cellStyle name="Total 2 3 2 2 4" xfId="1192"/>
    <cellStyle name="Total 2 3 2 2 5" xfId="3673"/>
    <cellStyle name="Total 2 3 2 2 6" xfId="3965"/>
    <cellStyle name="Total 2 3 2 3" xfId="893"/>
    <cellStyle name="Total 2 3 2 3 2" xfId="1656"/>
    <cellStyle name="Total 2 3 2 3 2 2" xfId="2763"/>
    <cellStyle name="Total 2 3 2 3 3" xfId="2062"/>
    <cellStyle name="Total 2 3 2 3 4" xfId="1224"/>
    <cellStyle name="Total 2 3 2 3 5" xfId="3674"/>
    <cellStyle name="Total 2 3 2 3 6" xfId="3966"/>
    <cellStyle name="Total 2 3 2 4" xfId="894"/>
    <cellStyle name="Total 2 3 2 4 2" xfId="1548"/>
    <cellStyle name="Total 2 3 2 4 2 2" xfId="2655"/>
    <cellStyle name="Total 2 3 2 4 3" xfId="1954"/>
    <cellStyle name="Total 2 3 2 4 4" xfId="1116"/>
    <cellStyle name="Total 2 3 2 4 5" xfId="3675"/>
    <cellStyle name="Total 2 3 2 4 6" xfId="3967"/>
    <cellStyle name="Total 2 3 2 5" xfId="895"/>
    <cellStyle name="Total 2 3 2 5 2" xfId="1514"/>
    <cellStyle name="Total 2 3 2 5 2 2" xfId="2621"/>
    <cellStyle name="Total 2 3 2 5 3" xfId="1920"/>
    <cellStyle name="Total 2 3 2 5 4" xfId="1082"/>
    <cellStyle name="Total 2 3 2 5 5" xfId="3676"/>
    <cellStyle name="Total 2 3 2 5 6" xfId="3968"/>
    <cellStyle name="Total 2 3 2 6" xfId="896"/>
    <cellStyle name="Total 2 3 2 6 2" xfId="1727"/>
    <cellStyle name="Total 2 3 2 6 2 2" xfId="2834"/>
    <cellStyle name="Total 2 3 2 6 3" xfId="2133"/>
    <cellStyle name="Total 2 3 2 6 4" xfId="1295"/>
    <cellStyle name="Total 2 3 2 6 5" xfId="3677"/>
    <cellStyle name="Total 2 3 2 6 6" xfId="3969"/>
    <cellStyle name="Total 2 3 2 7" xfId="897"/>
    <cellStyle name="Total 2 3 2 7 2" xfId="1769"/>
    <cellStyle name="Total 2 3 2 7 2 2" xfId="2876"/>
    <cellStyle name="Total 2 3 2 7 3" xfId="2175"/>
    <cellStyle name="Total 2 3 2 7 4" xfId="1337"/>
    <cellStyle name="Total 2 3 2 7 5" xfId="3678"/>
    <cellStyle name="Total 2 3 2 7 6" xfId="3970"/>
    <cellStyle name="Total 2 3 2 8" xfId="898"/>
    <cellStyle name="Total 2 3 2 8 2" xfId="2252"/>
    <cellStyle name="Total 2 3 2 8 3" xfId="1414"/>
    <cellStyle name="Total 2 3 2 8 4" xfId="3679"/>
    <cellStyle name="Total 2 3 2 8 5" xfId="3971"/>
    <cellStyle name="Total 2 3 2 9" xfId="1454"/>
    <cellStyle name="Total 2 3 2 9 2" xfId="2562"/>
    <cellStyle name="Total 2 3 3" xfId="899"/>
    <cellStyle name="Total 2 3 3 10" xfId="1875"/>
    <cellStyle name="Total 2 3 3 11" xfId="1037"/>
    <cellStyle name="Total 2 3 3 12" xfId="3680"/>
    <cellStyle name="Total 2 3 3 13" xfId="3972"/>
    <cellStyle name="Total 2 3 3 2" xfId="900"/>
    <cellStyle name="Total 2 3 3 2 2" xfId="1634"/>
    <cellStyle name="Total 2 3 3 2 2 2" xfId="2741"/>
    <cellStyle name="Total 2 3 3 2 3" xfId="2040"/>
    <cellStyle name="Total 2 3 3 2 4" xfId="1202"/>
    <cellStyle name="Total 2 3 3 2 5" xfId="3681"/>
    <cellStyle name="Total 2 3 3 2 6" xfId="3973"/>
    <cellStyle name="Total 2 3 3 3" xfId="901"/>
    <cellStyle name="Total 2 3 3 3 2" xfId="1670"/>
    <cellStyle name="Total 2 3 3 3 2 2" xfId="2777"/>
    <cellStyle name="Total 2 3 3 3 3" xfId="2076"/>
    <cellStyle name="Total 2 3 3 3 4" xfId="1238"/>
    <cellStyle name="Total 2 3 3 3 5" xfId="3682"/>
    <cellStyle name="Total 2 3 3 3 6" xfId="3974"/>
    <cellStyle name="Total 2 3 3 4" xfId="902"/>
    <cellStyle name="Total 2 3 3 4 2" xfId="1609"/>
    <cellStyle name="Total 2 3 3 4 2 2" xfId="2716"/>
    <cellStyle name="Total 2 3 3 4 3" xfId="2015"/>
    <cellStyle name="Total 2 3 3 4 4" xfId="1177"/>
    <cellStyle name="Total 2 3 3 4 5" xfId="3683"/>
    <cellStyle name="Total 2 3 3 4 6" xfId="3975"/>
    <cellStyle name="Total 2 3 3 5" xfId="903"/>
    <cellStyle name="Total 2 3 3 5 2" xfId="1525"/>
    <cellStyle name="Total 2 3 3 5 2 2" xfId="2632"/>
    <cellStyle name="Total 2 3 3 5 3" xfId="1931"/>
    <cellStyle name="Total 2 3 3 5 4" xfId="1093"/>
    <cellStyle name="Total 2 3 3 5 5" xfId="3684"/>
    <cellStyle name="Total 2 3 3 5 6" xfId="3976"/>
    <cellStyle name="Total 2 3 3 6" xfId="904"/>
    <cellStyle name="Total 2 3 3 6 2" xfId="1741"/>
    <cellStyle name="Total 2 3 3 6 2 2" xfId="2848"/>
    <cellStyle name="Total 2 3 3 6 3" xfId="2147"/>
    <cellStyle name="Total 2 3 3 6 4" xfId="1309"/>
    <cellStyle name="Total 2 3 3 6 5" xfId="3685"/>
    <cellStyle name="Total 2 3 3 6 6" xfId="3977"/>
    <cellStyle name="Total 2 3 3 7" xfId="905"/>
    <cellStyle name="Total 2 3 3 7 2" xfId="1783"/>
    <cellStyle name="Total 2 3 3 7 2 2" xfId="2890"/>
    <cellStyle name="Total 2 3 3 7 3" xfId="2189"/>
    <cellStyle name="Total 2 3 3 7 4" xfId="1351"/>
    <cellStyle name="Total 2 3 3 7 5" xfId="3686"/>
    <cellStyle name="Total 2 3 3 7 6" xfId="3978"/>
    <cellStyle name="Total 2 3 3 8" xfId="906"/>
    <cellStyle name="Total 2 3 3 8 2" xfId="2253"/>
    <cellStyle name="Total 2 3 3 8 3" xfId="1415"/>
    <cellStyle name="Total 2 3 3 8 4" xfId="3687"/>
    <cellStyle name="Total 2 3 3 8 5" xfId="3979"/>
    <cellStyle name="Total 2 3 3 9" xfId="1468"/>
    <cellStyle name="Total 2 3 3 9 2" xfId="2576"/>
    <cellStyle name="Total 2 3 4" xfId="907"/>
    <cellStyle name="Total 2 3 4 2" xfId="1616"/>
    <cellStyle name="Total 2 3 4 2 2" xfId="2723"/>
    <cellStyle name="Total 2 3 4 3" xfId="2022"/>
    <cellStyle name="Total 2 3 4 4" xfId="1184"/>
    <cellStyle name="Total 2 3 4 5" xfId="3688"/>
    <cellStyle name="Total 2 3 4 6" xfId="3980"/>
    <cellStyle name="Total 2 3 5" xfId="908"/>
    <cellStyle name="Total 2 3 5 2" xfId="1523"/>
    <cellStyle name="Total 2 3 5 2 2" xfId="2630"/>
    <cellStyle name="Total 2 3 5 3" xfId="1929"/>
    <cellStyle name="Total 2 3 5 4" xfId="1091"/>
    <cellStyle name="Total 2 3 5 5" xfId="3689"/>
    <cellStyle name="Total 2 3 5 6" xfId="3981"/>
    <cellStyle name="Total 2 3 6" xfId="909"/>
    <cellStyle name="Total 2 3 6 2" xfId="1504"/>
    <cellStyle name="Total 2 3 6 2 2" xfId="2611"/>
    <cellStyle name="Total 2 3 6 3" xfId="1910"/>
    <cellStyle name="Total 2 3 6 4" xfId="1072"/>
    <cellStyle name="Total 2 3 6 5" xfId="3690"/>
    <cellStyle name="Total 2 3 6 6" xfId="3982"/>
    <cellStyle name="Total 2 3 7" xfId="910"/>
    <cellStyle name="Total 2 3 7 2" xfId="1576"/>
    <cellStyle name="Total 2 3 7 2 2" xfId="2683"/>
    <cellStyle name="Total 2 3 7 3" xfId="1982"/>
    <cellStyle name="Total 2 3 7 4" xfId="1144"/>
    <cellStyle name="Total 2 3 7 5" xfId="3691"/>
    <cellStyle name="Total 2 3 7 6" xfId="3983"/>
    <cellStyle name="Total 2 3 8" xfId="911"/>
    <cellStyle name="Total 2 3 8 2" xfId="1719"/>
    <cellStyle name="Total 2 3 8 2 2" xfId="2826"/>
    <cellStyle name="Total 2 3 8 3" xfId="2125"/>
    <cellStyle name="Total 2 3 8 4" xfId="1287"/>
    <cellStyle name="Total 2 3 8 5" xfId="3692"/>
    <cellStyle name="Total 2 3 8 6" xfId="3984"/>
    <cellStyle name="Total 2 3 9" xfId="912"/>
    <cellStyle name="Total 2 3 9 2" xfId="1761"/>
    <cellStyle name="Total 2 3 9 2 2" xfId="2868"/>
    <cellStyle name="Total 2 3 9 3" xfId="2167"/>
    <cellStyle name="Total 2 3 9 4" xfId="1329"/>
    <cellStyle name="Total 2 3 9 5" xfId="3693"/>
    <cellStyle name="Total 2 3 9 6" xfId="3985"/>
    <cellStyle name="Total 2 4" xfId="913"/>
    <cellStyle name="Total 2 4 10" xfId="1858"/>
    <cellStyle name="Total 2 4 10 2" xfId="2914"/>
    <cellStyle name="Total 2 4 11" xfId="2272"/>
    <cellStyle name="Total 2 4 12" xfId="1020"/>
    <cellStyle name="Total 2 4 13" xfId="3694"/>
    <cellStyle name="Total 2 4 14" xfId="3986"/>
    <cellStyle name="Total 2 4 2" xfId="914"/>
    <cellStyle name="Total 2 4 2 2" xfId="1486"/>
    <cellStyle name="Total 2 4 2 2 2" xfId="2593"/>
    <cellStyle name="Total 2 4 2 3" xfId="1892"/>
    <cellStyle name="Total 2 4 2 3 2" xfId="2935"/>
    <cellStyle name="Total 2 4 2 4" xfId="2293"/>
    <cellStyle name="Total 2 4 2 5" xfId="1054"/>
    <cellStyle name="Total 2 4 2 6" xfId="3695"/>
    <cellStyle name="Total 2 4 2 7" xfId="3987"/>
    <cellStyle name="Total 2 4 3" xfId="915"/>
    <cellStyle name="Total 2 4 3 2" xfId="1653"/>
    <cellStyle name="Total 2 4 3 2 2" xfId="2760"/>
    <cellStyle name="Total 2 4 3 3" xfId="2059"/>
    <cellStyle name="Total 2 4 3 3 2" xfId="3046"/>
    <cellStyle name="Total 2 4 3 4" xfId="2404"/>
    <cellStyle name="Total 2 4 3 5" xfId="1221"/>
    <cellStyle name="Total 2 4 3 6" xfId="3696"/>
    <cellStyle name="Total 2 4 3 7" xfId="3988"/>
    <cellStyle name="Total 2 4 4" xfId="916"/>
    <cellStyle name="Total 2 4 4 2" xfId="1550"/>
    <cellStyle name="Total 2 4 4 2 2" xfId="2657"/>
    <cellStyle name="Total 2 4 4 3" xfId="1956"/>
    <cellStyle name="Total 2 4 4 3 2" xfId="2976"/>
    <cellStyle name="Total 2 4 4 4" xfId="2334"/>
    <cellStyle name="Total 2 4 4 5" xfId="1118"/>
    <cellStyle name="Total 2 4 4 6" xfId="3697"/>
    <cellStyle name="Total 2 4 4 7" xfId="3989"/>
    <cellStyle name="Total 2 4 5" xfId="917"/>
    <cellStyle name="Total 2 4 5 2" xfId="1621"/>
    <cellStyle name="Total 2 4 5 2 2" xfId="2728"/>
    <cellStyle name="Total 2 4 5 3" xfId="2027"/>
    <cellStyle name="Total 2 4 5 3 2" xfId="3024"/>
    <cellStyle name="Total 2 4 5 4" xfId="2382"/>
    <cellStyle name="Total 2 4 5 5" xfId="1189"/>
    <cellStyle name="Total 2 4 5 6" xfId="3698"/>
    <cellStyle name="Total 2 4 5 7" xfId="3990"/>
    <cellStyle name="Total 2 4 6" xfId="918"/>
    <cellStyle name="Total 2 4 6 2" xfId="1724"/>
    <cellStyle name="Total 2 4 6 2 2" xfId="2831"/>
    <cellStyle name="Total 2 4 6 3" xfId="2130"/>
    <cellStyle name="Total 2 4 6 3 2" xfId="3092"/>
    <cellStyle name="Total 2 4 6 4" xfId="2450"/>
    <cellStyle name="Total 2 4 6 5" xfId="1292"/>
    <cellStyle name="Total 2 4 6 6" xfId="3699"/>
    <cellStyle name="Total 2 4 6 7" xfId="3991"/>
    <cellStyle name="Total 2 4 7" xfId="919"/>
    <cellStyle name="Total 2 4 7 2" xfId="1766"/>
    <cellStyle name="Total 2 4 7 2 2" xfId="2873"/>
    <cellStyle name="Total 2 4 7 3" xfId="2172"/>
    <cellStyle name="Total 2 4 7 3 2" xfId="3118"/>
    <cellStyle name="Total 2 4 7 4" xfId="2476"/>
    <cellStyle name="Total 2 4 7 5" xfId="1334"/>
    <cellStyle name="Total 2 4 7 6" xfId="3700"/>
    <cellStyle name="Total 2 4 7 7" xfId="3992"/>
    <cellStyle name="Total 2 4 8" xfId="920"/>
    <cellStyle name="Total 2 4 8 2" xfId="2254"/>
    <cellStyle name="Total 2 4 8 2 2" xfId="3170"/>
    <cellStyle name="Total 2 4 8 3" xfId="2528"/>
    <cellStyle name="Total 2 4 8 4" xfId="1416"/>
    <cellStyle name="Total 2 4 8 5" xfId="3701"/>
    <cellStyle name="Total 2 4 8 6" xfId="3993"/>
    <cellStyle name="Total 2 4 9" xfId="1451"/>
    <cellStyle name="Total 2 4 9 2" xfId="2559"/>
    <cellStyle name="Total 2 5" xfId="921"/>
    <cellStyle name="Total 2 5 10" xfId="1886"/>
    <cellStyle name="Total 2 5 10 2" xfId="2931"/>
    <cellStyle name="Total 2 5 11" xfId="2289"/>
    <cellStyle name="Total 2 5 12" xfId="1048"/>
    <cellStyle name="Total 2 5 13" xfId="3702"/>
    <cellStyle name="Total 2 5 14" xfId="3994"/>
    <cellStyle name="Total 2 5 2" xfId="922"/>
    <cellStyle name="Total 2 5 2 2" xfId="1645"/>
    <cellStyle name="Total 2 5 2 2 2" xfId="2752"/>
    <cellStyle name="Total 2 5 2 3" xfId="2051"/>
    <cellStyle name="Total 2 5 2 3 2" xfId="3039"/>
    <cellStyle name="Total 2 5 2 4" xfId="2397"/>
    <cellStyle name="Total 2 5 2 5" xfId="1213"/>
    <cellStyle name="Total 2 5 2 6" xfId="3703"/>
    <cellStyle name="Total 2 5 2 7" xfId="3995"/>
    <cellStyle name="Total 2 5 3" xfId="923"/>
    <cellStyle name="Total 2 5 3 2" xfId="1681"/>
    <cellStyle name="Total 2 5 3 2 2" xfId="2788"/>
    <cellStyle name="Total 2 5 3 3" xfId="2087"/>
    <cellStyle name="Total 2 5 3 3 2" xfId="3063"/>
    <cellStyle name="Total 2 5 3 4" xfId="2421"/>
    <cellStyle name="Total 2 5 3 5" xfId="1249"/>
    <cellStyle name="Total 2 5 3 6" xfId="3704"/>
    <cellStyle name="Total 2 5 3 7" xfId="3996"/>
    <cellStyle name="Total 2 5 4" xfId="924"/>
    <cellStyle name="Total 2 5 4 2" xfId="1701"/>
    <cellStyle name="Total 2 5 4 2 2" xfId="2808"/>
    <cellStyle name="Total 2 5 4 3" xfId="2107"/>
    <cellStyle name="Total 2 5 4 3 2" xfId="3076"/>
    <cellStyle name="Total 2 5 4 4" xfId="2434"/>
    <cellStyle name="Total 2 5 4 5" xfId="1269"/>
    <cellStyle name="Total 2 5 4 6" xfId="3705"/>
    <cellStyle name="Total 2 5 4 7" xfId="3997"/>
    <cellStyle name="Total 2 5 5" xfId="925"/>
    <cellStyle name="Total 2 5 5 2" xfId="1717"/>
    <cellStyle name="Total 2 5 5 2 2" xfId="2824"/>
    <cellStyle name="Total 2 5 5 3" xfId="2123"/>
    <cellStyle name="Total 2 5 5 3 2" xfId="3087"/>
    <cellStyle name="Total 2 5 5 4" xfId="2445"/>
    <cellStyle name="Total 2 5 5 5" xfId="1285"/>
    <cellStyle name="Total 2 5 5 6" xfId="3706"/>
    <cellStyle name="Total 2 5 5 7" xfId="3998"/>
    <cellStyle name="Total 2 5 6" xfId="926"/>
    <cellStyle name="Total 2 5 6 2" xfId="1752"/>
    <cellStyle name="Total 2 5 6 2 2" xfId="2859"/>
    <cellStyle name="Total 2 5 6 3" xfId="2158"/>
    <cellStyle name="Total 2 5 6 3 2" xfId="3109"/>
    <cellStyle name="Total 2 5 6 4" xfId="2467"/>
    <cellStyle name="Total 2 5 6 5" xfId="1320"/>
    <cellStyle name="Total 2 5 6 6" xfId="3707"/>
    <cellStyle name="Total 2 5 6 7" xfId="3999"/>
    <cellStyle name="Total 2 5 7" xfId="927"/>
    <cellStyle name="Total 2 5 7 2" xfId="1794"/>
    <cellStyle name="Total 2 5 7 2 2" xfId="2901"/>
    <cellStyle name="Total 2 5 7 3" xfId="2200"/>
    <cellStyle name="Total 2 5 7 3 2" xfId="3135"/>
    <cellStyle name="Total 2 5 7 4" xfId="2493"/>
    <cellStyle name="Total 2 5 7 5" xfId="1362"/>
    <cellStyle name="Total 2 5 7 6" xfId="3708"/>
    <cellStyle name="Total 2 5 7 7" xfId="4000"/>
    <cellStyle name="Total 2 5 8" xfId="928"/>
    <cellStyle name="Total 2 5 8 2" xfId="2255"/>
    <cellStyle name="Total 2 5 8 2 2" xfId="3171"/>
    <cellStyle name="Total 2 5 8 3" xfId="2529"/>
    <cellStyle name="Total 2 5 8 4" xfId="1417"/>
    <cellStyle name="Total 2 5 8 5" xfId="3709"/>
    <cellStyle name="Total 2 5 8 6" xfId="4001"/>
    <cellStyle name="Total 2 5 9" xfId="1479"/>
    <cellStyle name="Total 2 5 9 2" xfId="2587"/>
    <cellStyle name="Total 2 6" xfId="929"/>
    <cellStyle name="Total 2 6 2" xfId="1604"/>
    <cellStyle name="Total 2 6 2 2" xfId="2711"/>
    <cellStyle name="Total 2 6 3" xfId="2010"/>
    <cellStyle name="Total 2 6 3 2" xfId="3012"/>
    <cellStyle name="Total 2 6 4" xfId="2370"/>
    <cellStyle name="Total 2 6 5" xfId="1172"/>
    <cellStyle name="Total 2 6 6" xfId="3710"/>
    <cellStyle name="Total 2 6 7" xfId="4002"/>
    <cellStyle name="Total 2 7" xfId="930"/>
    <cellStyle name="Total 2 7 2" xfId="1694"/>
    <cellStyle name="Total 2 7 2 2" xfId="2801"/>
    <cellStyle name="Total 2 7 3" xfId="2100"/>
    <cellStyle name="Total 2 7 3 2" xfId="3071"/>
    <cellStyle name="Total 2 7 4" xfId="2429"/>
    <cellStyle name="Total 2 7 5" xfId="1262"/>
    <cellStyle name="Total 2 7 6" xfId="3711"/>
    <cellStyle name="Total 2 7 7" xfId="4003"/>
    <cellStyle name="Total 2 8" xfId="931"/>
    <cellStyle name="Total 2 8 2" xfId="1707"/>
    <cellStyle name="Total 2 8 2 2" xfId="2814"/>
    <cellStyle name="Total 2 8 3" xfId="2113"/>
    <cellStyle name="Total 2 8 3 2" xfId="3081"/>
    <cellStyle name="Total 2 8 4" xfId="2439"/>
    <cellStyle name="Total 2 8 5" xfId="1275"/>
    <cellStyle name="Total 2 8 6" xfId="3712"/>
    <cellStyle name="Total 2 8 7" xfId="4004"/>
    <cellStyle name="Total 2 9" xfId="932"/>
    <cellStyle name="Total 2 9 2" xfId="1689"/>
    <cellStyle name="Total 2 9 2 2" xfId="2796"/>
    <cellStyle name="Total 2 9 3" xfId="2095"/>
    <cellStyle name="Total 2 9 3 2" xfId="3068"/>
    <cellStyle name="Total 2 9 4" xfId="2426"/>
    <cellStyle name="Total 2 9 5" xfId="1257"/>
    <cellStyle name="Total 2 9 6" xfId="3713"/>
    <cellStyle name="Total 2 9 7" xfId="4005"/>
    <cellStyle name="ux" xfId="933"/>
    <cellStyle name="Währung [0]_laroux" xfId="934"/>
    <cellStyle name="Währung_laroux" xfId="935"/>
    <cellStyle name="Warning Text" xfId="968" builtinId="11" customBuiltin="1"/>
    <cellStyle name="Warning Text 2" xfId="67"/>
    <cellStyle name="Warning Text 2 2" xfId="936"/>
    <cellStyle name="Warning Text 2 3" xfId="937"/>
    <cellStyle name="Беззащитный" xfId="938"/>
    <cellStyle name="Защитный" xfId="939"/>
    <cellStyle name="Обычный 2" xfId="68"/>
    <cellStyle name="Обычный 2 2" xfId="69"/>
    <cellStyle name="Обычный 2 3" xfId="940"/>
    <cellStyle name="Обычный 3" xfId="86"/>
    <cellStyle name="Стиль 1" xfId="941"/>
    <cellStyle name="Стиль 1 2 2" xfId="942"/>
    <cellStyle name="Стиль 1 2 3" xfId="943"/>
    <cellStyle name="Финансовый 2" xfId="944"/>
    <cellStyle name="Финансовый 2 2" xfId="945"/>
    <cellStyle name="Финансовый 2 2 2" xfId="946"/>
    <cellStyle name="Финансовый 2 2 2 2" xfId="1841"/>
    <cellStyle name="Финансовый 2 3" xfId="947"/>
    <cellStyle name="Финансовый 2 3 2" xfId="948"/>
    <cellStyle name="Финансовый 2 3 2 2" xfId="1842"/>
    <cellStyle name="Финансовый 2 4" xfId="949"/>
    <cellStyle name="Финансовый 2 4 2" xfId="1840"/>
    <cellStyle name="Финансовый 3" xfId="950"/>
    <cellStyle name="Финансовый 3 2" xfId="951"/>
    <cellStyle name="Финансовый 3 2 2" xfId="1843"/>
    <cellStyle name="Финансовый 4" xfId="952"/>
    <cellStyle name="Финансовый 4 2" xfId="953"/>
    <cellStyle name="Финансовый 4 2 2" xfId="184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80"/>
  <sheetViews>
    <sheetView zoomScale="90" zoomScaleNormal="90" workbookViewId="0">
      <selection activeCell="K6" sqref="K6"/>
    </sheetView>
  </sheetViews>
  <sheetFormatPr defaultColWidth="9.140625" defaultRowHeight="14.25"/>
  <cols>
    <col min="1" max="1" width="9.5703125" style="2" customWidth="1"/>
    <col min="2" max="2" width="13.7109375" style="2" customWidth="1"/>
    <col min="3" max="3" width="71.7109375" style="2" customWidth="1"/>
    <col min="4" max="4" width="16.85546875" style="312" customWidth="1"/>
    <col min="5" max="5" width="13.85546875" style="312" customWidth="1"/>
    <col min="6" max="6" width="12.42578125" style="2" hidden="1" customWidth="1"/>
    <col min="7" max="7" width="12.7109375" style="2" hidden="1" customWidth="1"/>
    <col min="8" max="8" width="12.140625" style="2" hidden="1" customWidth="1"/>
    <col min="9" max="9" width="14.42578125" style="2" hidden="1" customWidth="1"/>
    <col min="10" max="10" width="11.7109375" style="2" customWidth="1"/>
    <col min="11" max="11" width="14" style="2" customWidth="1"/>
    <col min="12" max="12" width="11.5703125" style="2" customWidth="1"/>
    <col min="13" max="13" width="10.7109375" style="2" bestFit="1" customWidth="1"/>
    <col min="14" max="16384" width="9.140625" style="2"/>
  </cols>
  <sheetData>
    <row r="1" spans="1:9" ht="31.5" customHeight="1">
      <c r="C1" s="331" t="s">
        <v>89</v>
      </c>
      <c r="D1" s="331"/>
      <c r="E1" s="331"/>
    </row>
    <row r="2" spans="1:9" ht="28.5" customHeight="1">
      <c r="C2" s="331"/>
      <c r="D2" s="331"/>
      <c r="E2" s="331"/>
    </row>
    <row r="3" spans="1:9" ht="68.25" customHeight="1">
      <c r="A3" s="333" t="s">
        <v>88</v>
      </c>
      <c r="B3" s="333"/>
      <c r="C3" s="333"/>
      <c r="D3" s="333"/>
      <c r="E3" s="333"/>
    </row>
    <row r="4" spans="1:9" ht="18" customHeight="1" thickBot="1">
      <c r="D4" s="332" t="s">
        <v>5</v>
      </c>
      <c r="E4" s="332"/>
    </row>
    <row r="5" spans="1:9" ht="57.75" customHeight="1">
      <c r="A5" s="334" t="s">
        <v>12</v>
      </c>
      <c r="B5" s="335"/>
      <c r="C5" s="335" t="s">
        <v>61</v>
      </c>
      <c r="D5" s="337" t="s">
        <v>64</v>
      </c>
      <c r="E5" s="338"/>
    </row>
    <row r="6" spans="1:9" ht="30" customHeight="1" thickBot="1">
      <c r="A6" s="204" t="s">
        <v>16</v>
      </c>
      <c r="B6" s="175" t="s">
        <v>62</v>
      </c>
      <c r="C6" s="336"/>
      <c r="D6" s="114" t="s">
        <v>14</v>
      </c>
      <c r="E6" s="115" t="s">
        <v>15</v>
      </c>
    </row>
    <row r="7" spans="1:9" ht="33.75" customHeight="1">
      <c r="A7" s="165"/>
      <c r="B7" s="166"/>
      <c r="C7" s="167" t="s">
        <v>63</v>
      </c>
      <c r="D7" s="308">
        <f>D32+D46+D73</f>
        <v>0</v>
      </c>
      <c r="E7" s="307">
        <f>E32+E46+E73</f>
        <v>0</v>
      </c>
    </row>
    <row r="8" spans="1:9" s="7" customFormat="1" ht="19.5" customHeight="1">
      <c r="A8" s="351"/>
      <c r="B8" s="352"/>
      <c r="C8" s="203" t="s">
        <v>168</v>
      </c>
      <c r="D8" s="306">
        <f t="shared" ref="D8:E8" si="0">D9</f>
        <v>0</v>
      </c>
      <c r="E8" s="305">
        <f t="shared" si="0"/>
        <v>0</v>
      </c>
      <c r="F8" s="181"/>
      <c r="G8"/>
      <c r="H8"/>
      <c r="I8"/>
    </row>
    <row r="9" spans="1:9" s="7" customFormat="1" ht="19.5" customHeight="1">
      <c r="A9" s="235">
        <v>1139</v>
      </c>
      <c r="B9" s="234"/>
      <c r="C9" s="182" t="s">
        <v>169</v>
      </c>
      <c r="D9" s="220">
        <f>D16+D24</f>
        <v>0</v>
      </c>
      <c r="E9" s="221">
        <f>E16+E24</f>
        <v>0</v>
      </c>
      <c r="F9" s="183"/>
      <c r="G9"/>
      <c r="H9"/>
      <c r="I9"/>
    </row>
    <row r="10" spans="1:9" s="7" customFormat="1" ht="19.5" customHeight="1">
      <c r="A10" s="353"/>
      <c r="B10" s="350"/>
      <c r="C10" s="184" t="s">
        <v>170</v>
      </c>
      <c r="D10" s="220"/>
      <c r="E10" s="221"/>
      <c r="F10" s="183"/>
      <c r="G10"/>
      <c r="H10"/>
      <c r="I10"/>
    </row>
    <row r="11" spans="1:9" s="7" customFormat="1" ht="19.5" customHeight="1">
      <c r="A11" s="353"/>
      <c r="B11" s="350"/>
      <c r="C11" s="182" t="s">
        <v>171</v>
      </c>
      <c r="D11" s="304"/>
      <c r="E11" s="303"/>
      <c r="F11" s="183"/>
      <c r="G11"/>
      <c r="H11"/>
      <c r="I11"/>
    </row>
    <row r="12" spans="1:9" s="7" customFormat="1" ht="27.75" customHeight="1">
      <c r="A12" s="353"/>
      <c r="B12" s="350"/>
      <c r="C12" s="184" t="s">
        <v>172</v>
      </c>
      <c r="D12" s="220"/>
      <c r="E12" s="221"/>
      <c r="F12" s="183"/>
      <c r="G12"/>
      <c r="H12" t="s">
        <v>173</v>
      </c>
      <c r="I12"/>
    </row>
    <row r="13" spans="1:9" s="7" customFormat="1" ht="19.5" customHeight="1">
      <c r="A13" s="353"/>
      <c r="B13" s="350"/>
      <c r="C13" s="182" t="s">
        <v>174</v>
      </c>
      <c r="D13" s="304"/>
      <c r="E13" s="303"/>
      <c r="F13" s="183"/>
      <c r="G13"/>
      <c r="H13"/>
      <c r="I13"/>
    </row>
    <row r="14" spans="1:9" s="7" customFormat="1" ht="27" customHeight="1">
      <c r="A14" s="353"/>
      <c r="B14" s="350"/>
      <c r="C14" s="184" t="s">
        <v>175</v>
      </c>
      <c r="D14" s="220"/>
      <c r="E14" s="221"/>
      <c r="F14" s="183"/>
      <c r="G14"/>
      <c r="H14"/>
      <c r="I14"/>
    </row>
    <row r="15" spans="1:9" s="7" customFormat="1" ht="15" customHeight="1">
      <c r="A15" s="354" t="s">
        <v>176</v>
      </c>
      <c r="B15" s="355"/>
      <c r="C15" s="355"/>
      <c r="D15" s="356"/>
      <c r="E15" s="357"/>
      <c r="F15" s="183"/>
      <c r="G15"/>
      <c r="H15"/>
      <c r="I15"/>
    </row>
    <row r="16" spans="1:9" s="7" customFormat="1" ht="19.5" customHeight="1">
      <c r="A16" s="349"/>
      <c r="B16" s="350">
        <v>11001</v>
      </c>
      <c r="C16" s="182" t="s">
        <v>177</v>
      </c>
      <c r="D16" s="304">
        <f t="shared" ref="D16:E16" si="1">-D32-D46</f>
        <v>415303.39999999997</v>
      </c>
      <c r="E16" s="303">
        <f t="shared" si="1"/>
        <v>946730</v>
      </c>
      <c r="F16" s="183"/>
    </row>
    <row r="17" spans="1:6" s="7" customFormat="1" ht="19.5" customHeight="1">
      <c r="A17" s="349"/>
      <c r="B17" s="350"/>
      <c r="C17" s="184" t="s">
        <v>178</v>
      </c>
      <c r="D17" s="220"/>
      <c r="E17" s="221"/>
      <c r="F17" s="183"/>
    </row>
    <row r="18" spans="1:6" s="7" customFormat="1" ht="19.5" customHeight="1">
      <c r="A18" s="349"/>
      <c r="B18" s="350"/>
      <c r="C18" s="182" t="s">
        <v>179</v>
      </c>
      <c r="D18" s="304"/>
      <c r="E18" s="303"/>
      <c r="F18" s="183"/>
    </row>
    <row r="19" spans="1:6" s="7" customFormat="1" ht="29.25" customHeight="1">
      <c r="A19" s="349"/>
      <c r="B19" s="350"/>
      <c r="C19" s="184" t="s">
        <v>180</v>
      </c>
      <c r="D19" s="220"/>
      <c r="E19" s="221"/>
      <c r="F19" s="348"/>
    </row>
    <row r="20" spans="1:6" s="7" customFormat="1" ht="28.5" customHeight="1">
      <c r="A20" s="349"/>
      <c r="B20" s="350"/>
      <c r="C20" s="184" t="s">
        <v>181</v>
      </c>
      <c r="D20" s="220"/>
      <c r="E20" s="221"/>
      <c r="F20" s="348"/>
    </row>
    <row r="21" spans="1:6" s="7" customFormat="1" ht="19.5" customHeight="1">
      <c r="A21" s="349"/>
      <c r="B21" s="350"/>
      <c r="C21" s="184" t="s">
        <v>182</v>
      </c>
      <c r="D21" s="220"/>
      <c r="E21" s="221"/>
      <c r="F21" s="348"/>
    </row>
    <row r="22" spans="1:6" s="7" customFormat="1" ht="19.5" customHeight="1">
      <c r="A22" s="349"/>
      <c r="B22" s="350"/>
      <c r="C22" s="184" t="s">
        <v>183</v>
      </c>
      <c r="D22" s="220"/>
      <c r="E22" s="221"/>
      <c r="F22" s="183"/>
    </row>
    <row r="23" spans="1:6" s="7" customFormat="1" ht="19.5" customHeight="1">
      <c r="A23" s="349"/>
      <c r="B23" s="350"/>
      <c r="C23" s="184" t="s">
        <v>101</v>
      </c>
      <c r="D23" s="220"/>
      <c r="E23" s="221"/>
      <c r="F23" s="183"/>
    </row>
    <row r="24" spans="1:6" s="7" customFormat="1" ht="19.5" customHeight="1">
      <c r="A24" s="349"/>
      <c r="B24" s="350">
        <v>11001</v>
      </c>
      <c r="C24" s="182" t="s">
        <v>177</v>
      </c>
      <c r="D24" s="304">
        <f t="shared" ref="D24" si="2">-D16</f>
        <v>-415303.39999999997</v>
      </c>
      <c r="E24" s="303">
        <f>-E16</f>
        <v>-946730</v>
      </c>
      <c r="F24" s="183"/>
    </row>
    <row r="25" spans="1:6" s="7" customFormat="1" ht="19.5" customHeight="1">
      <c r="A25" s="349"/>
      <c r="B25" s="350"/>
      <c r="C25" s="184" t="s">
        <v>178</v>
      </c>
      <c r="D25" s="220"/>
      <c r="E25" s="221"/>
      <c r="F25" s="183"/>
    </row>
    <row r="26" spans="1:6" s="7" customFormat="1" ht="19.5" customHeight="1">
      <c r="A26" s="349"/>
      <c r="B26" s="350"/>
      <c r="C26" s="182" t="s">
        <v>179</v>
      </c>
      <c r="D26" s="304"/>
      <c r="E26" s="303"/>
      <c r="F26" s="183"/>
    </row>
    <row r="27" spans="1:6" s="7" customFormat="1" ht="29.25" customHeight="1">
      <c r="A27" s="349"/>
      <c r="B27" s="350"/>
      <c r="C27" s="184" t="s">
        <v>180</v>
      </c>
      <c r="D27" s="220"/>
      <c r="E27" s="221"/>
      <c r="F27" s="348"/>
    </row>
    <row r="28" spans="1:6" s="7" customFormat="1" ht="28.5" customHeight="1">
      <c r="A28" s="349"/>
      <c r="B28" s="350"/>
      <c r="C28" s="184" t="s">
        <v>181</v>
      </c>
      <c r="D28" s="220"/>
      <c r="E28" s="221"/>
      <c r="F28" s="348"/>
    </row>
    <row r="29" spans="1:6" s="7" customFormat="1" ht="19.5" customHeight="1">
      <c r="A29" s="349"/>
      <c r="B29" s="350"/>
      <c r="C29" s="184" t="s">
        <v>182</v>
      </c>
      <c r="D29" s="220"/>
      <c r="E29" s="221"/>
      <c r="F29" s="348"/>
    </row>
    <row r="30" spans="1:6" s="7" customFormat="1" ht="19.5" customHeight="1">
      <c r="A30" s="349"/>
      <c r="B30" s="350"/>
      <c r="C30" s="184" t="s">
        <v>183</v>
      </c>
      <c r="D30" s="220"/>
      <c r="E30" s="221"/>
      <c r="F30" s="183"/>
    </row>
    <row r="31" spans="1:6" s="7" customFormat="1" ht="19.5" customHeight="1">
      <c r="A31" s="349"/>
      <c r="B31" s="350"/>
      <c r="C31" s="184" t="s">
        <v>101</v>
      </c>
      <c r="D31" s="220"/>
      <c r="E31" s="221"/>
      <c r="F31" s="183"/>
    </row>
    <row r="32" spans="1:6" ht="22.5" customHeight="1" thickBot="1">
      <c r="A32" s="205"/>
      <c r="B32" s="152"/>
      <c r="C32" s="153" t="s">
        <v>66</v>
      </c>
      <c r="D32" s="275">
        <f t="shared" ref="D32:E32" si="3">D33</f>
        <v>-328285.09999999998</v>
      </c>
      <c r="E32" s="302">
        <f t="shared" si="3"/>
        <v>-761621.5</v>
      </c>
    </row>
    <row r="33" spans="1:12" ht="16.5" customHeight="1">
      <c r="A33" s="341" t="s">
        <v>84</v>
      </c>
      <c r="B33" s="343"/>
      <c r="C33" s="239" t="s">
        <v>52</v>
      </c>
      <c r="D33" s="276">
        <f t="shared" ref="D33:E33" si="4">D40</f>
        <v>-328285.09999999998</v>
      </c>
      <c r="E33" s="277">
        <f t="shared" si="4"/>
        <v>-761621.5</v>
      </c>
    </row>
    <row r="34" spans="1:12" ht="17.25" customHeight="1">
      <c r="A34" s="342"/>
      <c r="B34" s="339"/>
      <c r="C34" s="188" t="s">
        <v>65</v>
      </c>
      <c r="D34" s="301"/>
      <c r="E34" s="300"/>
    </row>
    <row r="35" spans="1:12">
      <c r="A35" s="342"/>
      <c r="B35" s="339"/>
      <c r="C35" s="189" t="s">
        <v>53</v>
      </c>
      <c r="D35" s="301"/>
      <c r="E35" s="300"/>
    </row>
    <row r="36" spans="1:12" ht="32.25" customHeight="1">
      <c r="A36" s="342"/>
      <c r="B36" s="339"/>
      <c r="C36" s="188" t="s">
        <v>87</v>
      </c>
      <c r="D36" s="301"/>
      <c r="E36" s="300"/>
    </row>
    <row r="37" spans="1:12" ht="18" customHeight="1">
      <c r="A37" s="342"/>
      <c r="B37" s="339"/>
      <c r="C37" s="189" t="s">
        <v>54</v>
      </c>
      <c r="D37" s="301"/>
      <c r="E37" s="300"/>
    </row>
    <row r="38" spans="1:12" ht="45" customHeight="1">
      <c r="A38" s="342"/>
      <c r="B38" s="344"/>
      <c r="C38" s="188" t="s">
        <v>85</v>
      </c>
      <c r="D38" s="301"/>
      <c r="E38" s="300"/>
    </row>
    <row r="39" spans="1:12" ht="16.5" customHeight="1">
      <c r="A39" s="342"/>
      <c r="B39" s="206"/>
      <c r="C39" s="345" t="s">
        <v>55</v>
      </c>
      <c r="D39" s="346"/>
      <c r="E39" s="347"/>
    </row>
    <row r="40" spans="1:12" ht="15.75" customHeight="1">
      <c r="A40" s="342"/>
      <c r="B40" s="336" t="s">
        <v>56</v>
      </c>
      <c r="C40" s="189" t="s">
        <v>57</v>
      </c>
      <c r="D40" s="311">
        <f>-879804.1--551519</f>
        <v>-328285.09999999998</v>
      </c>
      <c r="E40" s="274">
        <f>-1313140.5--551519</f>
        <v>-761621.5</v>
      </c>
      <c r="F40" s="2" t="s">
        <v>204</v>
      </c>
      <c r="G40" s="2">
        <v>871049.9</v>
      </c>
      <c r="H40" s="237"/>
      <c r="I40" s="237"/>
      <c r="J40" s="320"/>
      <c r="K40" s="96"/>
      <c r="L40" s="96"/>
    </row>
    <row r="41" spans="1:12" ht="15.75" customHeight="1">
      <c r="A41" s="342"/>
      <c r="B41" s="339"/>
      <c r="C41" s="188" t="s">
        <v>65</v>
      </c>
      <c r="D41" s="301"/>
      <c r="E41" s="300"/>
    </row>
    <row r="42" spans="1:12" ht="15.75" customHeight="1">
      <c r="A42" s="342"/>
      <c r="B42" s="339"/>
      <c r="C42" s="189" t="s">
        <v>58</v>
      </c>
      <c r="D42" s="301"/>
      <c r="E42" s="300"/>
      <c r="F42" s="314">
        <v>223233.9</v>
      </c>
      <c r="G42" s="314">
        <v>551519</v>
      </c>
      <c r="H42" s="314">
        <v>879804.1</v>
      </c>
      <c r="I42" s="314">
        <v>1313140.5</v>
      </c>
    </row>
    <row r="43" spans="1:12" ht="71.25" customHeight="1">
      <c r="A43" s="342"/>
      <c r="B43" s="339"/>
      <c r="C43" s="188" t="s">
        <v>86</v>
      </c>
      <c r="D43" s="301"/>
      <c r="E43" s="300"/>
      <c r="G43" s="22">
        <v>442090.6</v>
      </c>
      <c r="H43" s="2">
        <v>442090.6</v>
      </c>
      <c r="I43" s="2">
        <v>442090.6</v>
      </c>
    </row>
    <row r="44" spans="1:12" ht="20.25" customHeight="1">
      <c r="A44" s="342"/>
      <c r="B44" s="339"/>
      <c r="C44" s="189" t="s">
        <v>59</v>
      </c>
      <c r="D44" s="301"/>
      <c r="E44" s="300"/>
      <c r="G44" s="96">
        <f>G42-G43</f>
        <v>109428.40000000002</v>
      </c>
      <c r="H44" s="96">
        <f>H42-H43</f>
        <v>437713.5</v>
      </c>
      <c r="I44" s="96">
        <f>I42-I43</f>
        <v>871049.9</v>
      </c>
    </row>
    <row r="45" spans="1:12" ht="19.5" customHeight="1">
      <c r="A45" s="342"/>
      <c r="B45" s="339"/>
      <c r="C45" s="113" t="s">
        <v>60</v>
      </c>
      <c r="D45" s="310"/>
      <c r="E45" s="309"/>
    </row>
    <row r="46" spans="1:12" ht="23.25" customHeight="1">
      <c r="A46" s="207"/>
      <c r="B46" s="116"/>
      <c r="C46" s="208" t="s">
        <v>78</v>
      </c>
      <c r="D46" s="299">
        <f t="shared" ref="D46:E46" si="5">D47+D60</f>
        <v>-87018.299999999988</v>
      </c>
      <c r="E46" s="298">
        <f t="shared" si="5"/>
        <v>-185108.5</v>
      </c>
      <c r="G46" s="19"/>
      <c r="H46" s="19"/>
    </row>
    <row r="47" spans="1:12" s="9" customFormat="1" ht="17.25" customHeight="1">
      <c r="A47" s="118" t="s">
        <v>147</v>
      </c>
      <c r="B47" s="117"/>
      <c r="C47" s="209" t="s">
        <v>52</v>
      </c>
      <c r="D47" s="278">
        <f t="shared" ref="D47:E47" si="6">D54</f>
        <v>-18607.8</v>
      </c>
      <c r="E47" s="297">
        <f t="shared" si="6"/>
        <v>-34605.5</v>
      </c>
    </row>
    <row r="48" spans="1:12" s="9" customFormat="1" ht="17.25" customHeight="1">
      <c r="A48" s="119"/>
      <c r="B48" s="120"/>
      <c r="C48" s="210" t="s">
        <v>148</v>
      </c>
      <c r="D48" s="296"/>
      <c r="E48" s="295"/>
    </row>
    <row r="49" spans="1:10" s="9" customFormat="1" ht="16.5">
      <c r="A49" s="119"/>
      <c r="B49" s="120"/>
      <c r="C49" s="211" t="s">
        <v>53</v>
      </c>
      <c r="D49" s="296"/>
      <c r="E49" s="295"/>
    </row>
    <row r="50" spans="1:10" s="9" customFormat="1" ht="16.5">
      <c r="A50" s="119"/>
      <c r="B50" s="120"/>
      <c r="C50" s="210" t="s">
        <v>149</v>
      </c>
      <c r="D50" s="296"/>
      <c r="E50" s="295"/>
    </row>
    <row r="51" spans="1:10" s="9" customFormat="1" ht="16.5">
      <c r="A51" s="119"/>
      <c r="B51" s="120"/>
      <c r="C51" s="211" t="s">
        <v>54</v>
      </c>
      <c r="D51" s="296"/>
      <c r="E51" s="295"/>
    </row>
    <row r="52" spans="1:10" s="9" customFormat="1" ht="16.5">
      <c r="A52" s="119"/>
      <c r="B52" s="120"/>
      <c r="C52" s="210" t="s">
        <v>150</v>
      </c>
      <c r="D52" s="296"/>
      <c r="E52" s="295"/>
      <c r="F52" s="314">
        <v>10665.2</v>
      </c>
      <c r="G52" s="314">
        <v>23996.6</v>
      </c>
      <c r="H52" s="314">
        <v>37328.1</v>
      </c>
      <c r="I52" s="314">
        <v>53325.8</v>
      </c>
    </row>
    <row r="53" spans="1:10" s="9" customFormat="1" ht="16.5" customHeight="1">
      <c r="A53" s="119"/>
      <c r="B53" s="157"/>
      <c r="C53" s="212" t="s">
        <v>55</v>
      </c>
      <c r="D53" s="296"/>
      <c r="E53" s="295"/>
    </row>
    <row r="54" spans="1:10" s="9" customFormat="1" ht="16.5">
      <c r="A54" s="81"/>
      <c r="B54" s="240">
        <v>11005</v>
      </c>
      <c r="C54" s="158" t="s">
        <v>57</v>
      </c>
      <c r="D54" s="294">
        <f>-37328.1--18720.3</f>
        <v>-18607.8</v>
      </c>
      <c r="E54" s="293">
        <f>-53325.8--18720.3</f>
        <v>-34605.5</v>
      </c>
      <c r="F54" s="156">
        <v>15320.3</v>
      </c>
      <c r="G54" s="238">
        <v>38005.5</v>
      </c>
      <c r="H54" s="238"/>
      <c r="I54" s="238"/>
      <c r="J54" s="238"/>
    </row>
    <row r="55" spans="1:10" s="9" customFormat="1" ht="16.5">
      <c r="A55" s="81"/>
      <c r="B55" s="336"/>
      <c r="C55" s="188" t="s">
        <v>151</v>
      </c>
      <c r="D55" s="296"/>
      <c r="E55" s="295"/>
    </row>
    <row r="56" spans="1:10" s="9" customFormat="1" ht="16.5">
      <c r="A56" s="81"/>
      <c r="B56" s="339"/>
      <c r="C56" s="213" t="s">
        <v>58</v>
      </c>
      <c r="D56" s="296"/>
      <c r="E56" s="295"/>
    </row>
    <row r="57" spans="1:10" s="9" customFormat="1" ht="30" customHeight="1">
      <c r="A57" s="81"/>
      <c r="B57" s="339"/>
      <c r="C57" s="188" t="s">
        <v>152</v>
      </c>
      <c r="D57" s="296"/>
      <c r="E57" s="295"/>
    </row>
    <row r="58" spans="1:10" s="9" customFormat="1" ht="20.25" customHeight="1">
      <c r="A58" s="81"/>
      <c r="B58" s="339"/>
      <c r="C58" s="213" t="s">
        <v>59</v>
      </c>
      <c r="D58" s="296"/>
      <c r="E58" s="295"/>
    </row>
    <row r="59" spans="1:10" s="9" customFormat="1" ht="19.5" customHeight="1" thickBot="1">
      <c r="A59" s="121"/>
      <c r="B59" s="340"/>
      <c r="C59" s="190" t="s">
        <v>60</v>
      </c>
      <c r="D59" s="292"/>
      <c r="E59" s="291"/>
    </row>
    <row r="60" spans="1:10" s="19" customFormat="1" ht="19.5" customHeight="1">
      <c r="A60" s="83">
        <v>1016</v>
      </c>
      <c r="B60" s="84"/>
      <c r="C60" s="151" t="s">
        <v>52</v>
      </c>
      <c r="D60" s="290">
        <f t="shared" ref="D60:E60" si="7">D67</f>
        <v>-68410.499999999985</v>
      </c>
      <c r="E60" s="289">
        <f t="shared" si="7"/>
        <v>-150503</v>
      </c>
    </row>
    <row r="61" spans="1:10" ht="20.25" customHeight="1">
      <c r="A61" s="241"/>
      <c r="B61" s="82"/>
      <c r="C61" s="210" t="s">
        <v>79</v>
      </c>
      <c r="D61" s="301"/>
      <c r="E61" s="269"/>
    </row>
    <row r="62" spans="1:10" ht="16.5" customHeight="1">
      <c r="A62" s="93"/>
      <c r="B62" s="82"/>
      <c r="C62" s="214" t="s">
        <v>53</v>
      </c>
      <c r="D62" s="264"/>
      <c r="E62" s="269"/>
    </row>
    <row r="63" spans="1:10" ht="30" customHeight="1">
      <c r="A63" s="93"/>
      <c r="B63" s="82"/>
      <c r="C63" s="210" t="s">
        <v>80</v>
      </c>
      <c r="D63" s="301"/>
      <c r="E63" s="269"/>
    </row>
    <row r="64" spans="1:10" ht="21" customHeight="1">
      <c r="A64" s="93"/>
      <c r="B64" s="82"/>
      <c r="C64" s="214" t="s">
        <v>54</v>
      </c>
      <c r="D64" s="264"/>
      <c r="E64" s="269"/>
    </row>
    <row r="65" spans="1:13" ht="18" customHeight="1">
      <c r="A65" s="93"/>
      <c r="B65" s="82"/>
      <c r="C65" s="210" t="s">
        <v>81</v>
      </c>
      <c r="D65" s="301"/>
      <c r="E65" s="269"/>
    </row>
    <row r="66" spans="1:13" ht="19.5" customHeight="1">
      <c r="A66" s="93"/>
      <c r="B66" s="159"/>
      <c r="C66" s="242" t="s">
        <v>55</v>
      </c>
      <c r="D66" s="301"/>
      <c r="E66" s="300"/>
    </row>
    <row r="67" spans="1:13" ht="15" customHeight="1">
      <c r="A67" s="93"/>
      <c r="B67" s="243">
        <v>11002</v>
      </c>
      <c r="C67" s="244" t="s">
        <v>57</v>
      </c>
      <c r="D67" s="288">
        <f>-191549.3--123138.8</f>
        <v>-68410.499999999985</v>
      </c>
      <c r="E67" s="288">
        <f>-273641.8--123138.8</f>
        <v>-150503</v>
      </c>
      <c r="F67" s="156">
        <v>100335.3</v>
      </c>
      <c r="G67" s="238">
        <v>173306.5</v>
      </c>
      <c r="H67" s="238"/>
      <c r="I67" s="238"/>
      <c r="J67" s="238"/>
      <c r="K67" s="319"/>
      <c r="L67" s="319"/>
      <c r="M67" s="319"/>
    </row>
    <row r="68" spans="1:13" ht="18" customHeight="1">
      <c r="A68" s="93"/>
      <c r="B68" s="245"/>
      <c r="C68" s="246" t="s">
        <v>82</v>
      </c>
      <c r="D68" s="287"/>
      <c r="E68" s="286"/>
      <c r="K68" s="319"/>
      <c r="L68" s="319"/>
      <c r="M68" s="319"/>
    </row>
    <row r="69" spans="1:13" ht="17.25" customHeight="1">
      <c r="A69" s="93"/>
      <c r="B69" s="82"/>
      <c r="C69" s="244" t="s">
        <v>58</v>
      </c>
      <c r="D69" s="285"/>
      <c r="E69" s="284"/>
      <c r="F69" s="314">
        <v>54728.4</v>
      </c>
      <c r="G69" s="314">
        <v>123138.8</v>
      </c>
      <c r="H69" s="314">
        <v>191549.3</v>
      </c>
      <c r="I69" s="314">
        <v>273641.8</v>
      </c>
      <c r="K69" s="319"/>
      <c r="L69" s="319"/>
      <c r="M69" s="319"/>
    </row>
    <row r="70" spans="1:13" ht="28.5" customHeight="1">
      <c r="A70" s="93"/>
      <c r="B70" s="82"/>
      <c r="C70" s="246" t="s">
        <v>83</v>
      </c>
      <c r="D70" s="285"/>
      <c r="E70" s="284"/>
      <c r="K70" s="319"/>
      <c r="L70" s="319"/>
      <c r="M70" s="319"/>
    </row>
    <row r="71" spans="1:13" ht="16.5" customHeight="1">
      <c r="A71" s="93"/>
      <c r="B71" s="82"/>
      <c r="C71" s="244" t="s">
        <v>59</v>
      </c>
      <c r="D71" s="285"/>
      <c r="E71" s="284"/>
      <c r="G71" s="96">
        <f>G69-F67</f>
        <v>22803.5</v>
      </c>
      <c r="H71" s="96">
        <f>H69-F67</f>
        <v>91213.999999999985</v>
      </c>
      <c r="I71" s="96">
        <f>I69-F67</f>
        <v>173306.5</v>
      </c>
    </row>
    <row r="72" spans="1:13" ht="18.75" customHeight="1" thickBot="1">
      <c r="A72" s="93"/>
      <c r="B72" s="85"/>
      <c r="C72" s="247" t="s">
        <v>60</v>
      </c>
      <c r="D72" s="283"/>
      <c r="E72" s="282"/>
      <c r="L72" s="96"/>
      <c r="M72" s="96"/>
    </row>
    <row r="73" spans="1:13" s="19" customFormat="1" ht="21.75" customHeight="1">
      <c r="A73" s="93"/>
      <c r="B73" s="316">
        <v>11004</v>
      </c>
      <c r="C73" s="244" t="s">
        <v>57</v>
      </c>
      <c r="D73" s="281">
        <f t="shared" ref="D73:E73" si="8">-D24</f>
        <v>415303.39999999997</v>
      </c>
      <c r="E73" s="280">
        <f t="shared" si="8"/>
        <v>946730</v>
      </c>
    </row>
    <row r="74" spans="1:13" s="19" customFormat="1" ht="28.5" customHeight="1">
      <c r="A74" s="93"/>
      <c r="B74" s="245"/>
      <c r="C74" s="246" t="s">
        <v>138</v>
      </c>
      <c r="D74" s="285"/>
      <c r="E74" s="284"/>
    </row>
    <row r="75" spans="1:13" s="19" customFormat="1" ht="17.25" customHeight="1">
      <c r="A75" s="93"/>
      <c r="B75" s="82"/>
      <c r="C75" s="244" t="s">
        <v>58</v>
      </c>
      <c r="D75" s="285"/>
      <c r="E75" s="284"/>
    </row>
    <row r="76" spans="1:13" s="19" customFormat="1" ht="28.5" customHeight="1">
      <c r="A76" s="93"/>
      <c r="B76" s="82"/>
      <c r="C76" s="246" t="s">
        <v>139</v>
      </c>
      <c r="D76" s="285"/>
      <c r="E76" s="284"/>
    </row>
    <row r="77" spans="1:13" s="19" customFormat="1" ht="16.5" customHeight="1">
      <c r="A77" s="93"/>
      <c r="B77" s="82"/>
      <c r="C77" s="244" t="s">
        <v>59</v>
      </c>
      <c r="D77" s="285"/>
      <c r="E77" s="284"/>
    </row>
    <row r="78" spans="1:13" s="19" customFormat="1" ht="18" customHeight="1" thickBot="1">
      <c r="A78" s="94"/>
      <c r="B78" s="85"/>
      <c r="C78" s="247" t="s">
        <v>60</v>
      </c>
      <c r="D78" s="283"/>
      <c r="E78" s="282"/>
      <c r="F78" s="96"/>
    </row>
    <row r="80" spans="1:13" ht="45.75" customHeight="1">
      <c r="C80" s="96"/>
    </row>
  </sheetData>
  <mergeCells count="21">
    <mergeCell ref="F19:F21"/>
    <mergeCell ref="A24:A31"/>
    <mergeCell ref="B24:B31"/>
    <mergeCell ref="F27:F29"/>
    <mergeCell ref="A8:B8"/>
    <mergeCell ref="A10:A14"/>
    <mergeCell ref="B10:B14"/>
    <mergeCell ref="A15:E15"/>
    <mergeCell ref="A16:A23"/>
    <mergeCell ref="B16:B23"/>
    <mergeCell ref="B55:B59"/>
    <mergeCell ref="A33:A45"/>
    <mergeCell ref="B33:B38"/>
    <mergeCell ref="B40:B45"/>
    <mergeCell ref="C39:E39"/>
    <mergeCell ref="C1:E2"/>
    <mergeCell ref="D4:E4"/>
    <mergeCell ref="A3:E3"/>
    <mergeCell ref="A5:B5"/>
    <mergeCell ref="C5:C6"/>
    <mergeCell ref="D5:E5"/>
  </mergeCells>
  <pageMargins left="0.24" right="0.16" top="0.28999999999999998" bottom="0.22" header="0.2" footer="0.2"/>
  <pageSetup paperSize="9" orientation="landscape" verticalDpi="0" r:id="rId1"/>
  <ignoredErrors>
    <ignoredError sqref="B40 A47 A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65"/>
  <sheetViews>
    <sheetView zoomScale="90" zoomScaleNormal="90" workbookViewId="0">
      <selection activeCell="J5" sqref="J5"/>
    </sheetView>
  </sheetViews>
  <sheetFormatPr defaultColWidth="9.140625" defaultRowHeight="14.25"/>
  <cols>
    <col min="1" max="2" width="4.7109375" style="2" customWidth="1"/>
    <col min="3" max="3" width="5.7109375" style="2" customWidth="1"/>
    <col min="4" max="4" width="9.42578125" style="2" customWidth="1"/>
    <col min="5" max="5" width="12.5703125" style="2" customWidth="1"/>
    <col min="6" max="6" width="65.42578125" style="2" customWidth="1"/>
    <col min="7" max="7" width="20.28515625" style="96" customWidth="1"/>
    <col min="8" max="8" width="20.28515625" style="150" customWidth="1"/>
    <col min="9" max="9" width="10.42578125" style="2" bestFit="1" customWidth="1"/>
    <col min="10" max="10" width="11.42578125" style="2" customWidth="1"/>
    <col min="11" max="11" width="11.140625" style="2" customWidth="1"/>
    <col min="12" max="16384" width="9.140625" style="2"/>
  </cols>
  <sheetData>
    <row r="1" spans="1:10" ht="60" customHeight="1">
      <c r="D1" s="6"/>
      <c r="E1" s="6"/>
      <c r="F1" s="379" t="s">
        <v>91</v>
      </c>
      <c r="G1" s="379"/>
      <c r="H1" s="379"/>
    </row>
    <row r="2" spans="1:10" ht="17.25" customHeight="1">
      <c r="D2" s="382"/>
      <c r="E2" s="382"/>
      <c r="F2" s="382"/>
      <c r="G2" s="382"/>
      <c r="H2" s="382"/>
      <c r="I2" s="176"/>
    </row>
    <row r="3" spans="1:10" ht="44.25" customHeight="1">
      <c r="D3" s="380" t="s">
        <v>90</v>
      </c>
      <c r="E3" s="380"/>
      <c r="F3" s="380"/>
      <c r="G3" s="380"/>
      <c r="H3" s="380"/>
      <c r="I3" s="3"/>
    </row>
    <row r="4" spans="1:10" ht="21" customHeight="1" thickBot="1">
      <c r="D4" s="4"/>
      <c r="E4" s="4"/>
      <c r="F4" s="4"/>
      <c r="G4" s="381" t="s">
        <v>0</v>
      </c>
      <c r="H4" s="381"/>
    </row>
    <row r="5" spans="1:10" ht="67.5" customHeight="1">
      <c r="A5" s="387" t="s">
        <v>43</v>
      </c>
      <c r="B5" s="389" t="s">
        <v>44</v>
      </c>
      <c r="C5" s="389" t="s">
        <v>45</v>
      </c>
      <c r="D5" s="386" t="s">
        <v>12</v>
      </c>
      <c r="E5" s="386"/>
      <c r="F5" s="386" t="s">
        <v>13</v>
      </c>
      <c r="G5" s="392" t="s">
        <v>42</v>
      </c>
      <c r="H5" s="393"/>
    </row>
    <row r="6" spans="1:10" ht="35.25" customHeight="1" thickBot="1">
      <c r="A6" s="388"/>
      <c r="B6" s="390"/>
      <c r="C6" s="390"/>
      <c r="D6" s="248" t="s">
        <v>16</v>
      </c>
      <c r="E6" s="248" t="s">
        <v>4</v>
      </c>
      <c r="F6" s="391"/>
      <c r="G6" s="249" t="s">
        <v>14</v>
      </c>
      <c r="H6" s="250" t="s">
        <v>15</v>
      </c>
    </row>
    <row r="7" spans="1:10" ht="30.75" customHeight="1" thickBot="1">
      <c r="A7" s="383"/>
      <c r="B7" s="384"/>
      <c r="C7" s="384"/>
      <c r="D7" s="384"/>
      <c r="E7" s="385"/>
      <c r="F7" s="251" t="s">
        <v>17</v>
      </c>
      <c r="G7" s="252">
        <f>G29+G39+G49</f>
        <v>0</v>
      </c>
      <c r="H7" s="253">
        <f t="shared" ref="H7" si="0">H29+H39+H49</f>
        <v>0</v>
      </c>
    </row>
    <row r="8" spans="1:10" s="177" customFormat="1" ht="28.5">
      <c r="A8" s="360" t="s">
        <v>184</v>
      </c>
      <c r="B8" s="372"/>
      <c r="C8" s="372"/>
      <c r="D8" s="372"/>
      <c r="E8" s="372"/>
      <c r="F8" s="95" t="s">
        <v>185</v>
      </c>
      <c r="G8" s="265">
        <f t="shared" ref="G8:H9" si="1">G9</f>
        <v>0</v>
      </c>
      <c r="H8" s="266">
        <f t="shared" si="1"/>
        <v>0</v>
      </c>
      <c r="I8"/>
    </row>
    <row r="9" spans="1:10" s="177" customFormat="1" ht="28.5">
      <c r="A9" s="361"/>
      <c r="B9" s="373" t="s">
        <v>48</v>
      </c>
      <c r="C9" s="374"/>
      <c r="D9" s="374"/>
      <c r="E9" s="374"/>
      <c r="F9" s="257" t="s">
        <v>186</v>
      </c>
      <c r="G9" s="258">
        <f t="shared" si="1"/>
        <v>0</v>
      </c>
      <c r="H9" s="267">
        <f>H10</f>
        <v>0</v>
      </c>
      <c r="I9"/>
    </row>
    <row r="10" spans="1:10" s="177" customFormat="1" ht="31.5" customHeight="1">
      <c r="A10" s="361"/>
      <c r="B10" s="373"/>
      <c r="C10" s="373" t="s">
        <v>48</v>
      </c>
      <c r="D10" s="375"/>
      <c r="E10" s="375"/>
      <c r="F10" s="257" t="s">
        <v>187</v>
      </c>
      <c r="G10" s="258">
        <f t="shared" ref="G10:H10" si="2">G12</f>
        <v>0</v>
      </c>
      <c r="H10" s="268">
        <f t="shared" si="2"/>
        <v>0</v>
      </c>
    </row>
    <row r="11" spans="1:10" s="177" customFormat="1" ht="18" customHeight="1">
      <c r="A11" s="361"/>
      <c r="B11" s="373"/>
      <c r="C11" s="373"/>
      <c r="D11" s="376"/>
      <c r="E11" s="376"/>
      <c r="F11" s="257" t="s">
        <v>188</v>
      </c>
      <c r="G11" s="258"/>
      <c r="H11" s="268"/>
    </row>
    <row r="12" spans="1:10" s="177" customFormat="1" ht="28.5">
      <c r="A12" s="361"/>
      <c r="B12" s="373"/>
      <c r="C12" s="373"/>
      <c r="D12" s="376" t="s">
        <v>189</v>
      </c>
      <c r="E12" s="259"/>
      <c r="F12" s="260" t="s">
        <v>190</v>
      </c>
      <c r="G12" s="261">
        <f t="shared" ref="G12:H12" si="3">G13+G21</f>
        <v>0</v>
      </c>
      <c r="H12" s="269">
        <f t="shared" si="3"/>
        <v>0</v>
      </c>
      <c r="J12" s="198"/>
    </row>
    <row r="13" spans="1:10" s="177" customFormat="1" ht="18.75" customHeight="1">
      <c r="A13" s="361"/>
      <c r="B13" s="373"/>
      <c r="C13" s="373"/>
      <c r="D13" s="376"/>
      <c r="E13" s="377" t="s">
        <v>56</v>
      </c>
      <c r="F13" s="262" t="s">
        <v>191</v>
      </c>
      <c r="G13" s="261">
        <f t="shared" ref="G13:H13" si="4">G15</f>
        <v>415303.39999999997</v>
      </c>
      <c r="H13" s="269">
        <f t="shared" si="4"/>
        <v>946730</v>
      </c>
      <c r="J13" s="236"/>
    </row>
    <row r="14" spans="1:10" s="177" customFormat="1" ht="16.5" customHeight="1">
      <c r="A14" s="361"/>
      <c r="B14" s="373"/>
      <c r="C14" s="373"/>
      <c r="D14" s="376"/>
      <c r="E14" s="377"/>
      <c r="F14" s="262" t="s">
        <v>8</v>
      </c>
      <c r="G14" s="261"/>
      <c r="H14" s="269"/>
    </row>
    <row r="15" spans="1:10" s="177" customFormat="1" ht="15" customHeight="1">
      <c r="A15" s="361"/>
      <c r="B15" s="373"/>
      <c r="C15" s="373"/>
      <c r="D15" s="376"/>
      <c r="E15" s="377"/>
      <c r="F15" s="263" t="s">
        <v>188</v>
      </c>
      <c r="G15" s="264">
        <f t="shared" ref="G15:H15" si="5">G17</f>
        <v>415303.39999999997</v>
      </c>
      <c r="H15" s="270">
        <f t="shared" si="5"/>
        <v>946730</v>
      </c>
    </row>
    <row r="16" spans="1:10" s="177" customFormat="1" ht="28.5" customHeight="1">
      <c r="A16" s="361"/>
      <c r="B16" s="373"/>
      <c r="C16" s="373"/>
      <c r="D16" s="376"/>
      <c r="E16" s="377"/>
      <c r="F16" s="262" t="s">
        <v>9</v>
      </c>
      <c r="G16" s="261"/>
      <c r="H16" s="269"/>
    </row>
    <row r="17" spans="1:11" s="177" customFormat="1" ht="18" customHeight="1">
      <c r="A17" s="361"/>
      <c r="B17" s="373"/>
      <c r="C17" s="373"/>
      <c r="D17" s="376"/>
      <c r="E17" s="377"/>
      <c r="F17" s="262" t="s">
        <v>192</v>
      </c>
      <c r="G17" s="261">
        <f t="shared" ref="G17:H19" si="6">G18</f>
        <v>415303.39999999997</v>
      </c>
      <c r="H17" s="269">
        <f t="shared" si="6"/>
        <v>946730</v>
      </c>
    </row>
    <row r="18" spans="1:11" s="177" customFormat="1" ht="17.25" customHeight="1">
      <c r="A18" s="361"/>
      <c r="B18" s="373"/>
      <c r="C18" s="373"/>
      <c r="D18" s="376"/>
      <c r="E18" s="377"/>
      <c r="F18" s="262" t="s">
        <v>193</v>
      </c>
      <c r="G18" s="261">
        <f t="shared" si="6"/>
        <v>415303.39999999997</v>
      </c>
      <c r="H18" s="269">
        <f t="shared" si="6"/>
        <v>946730</v>
      </c>
    </row>
    <row r="19" spans="1:11" s="177" customFormat="1" ht="17.25" customHeight="1">
      <c r="A19" s="361"/>
      <c r="B19" s="373"/>
      <c r="C19" s="373"/>
      <c r="D19" s="376"/>
      <c r="E19" s="377"/>
      <c r="F19" s="262" t="s">
        <v>194</v>
      </c>
      <c r="G19" s="261">
        <f t="shared" si="6"/>
        <v>415303.39999999997</v>
      </c>
      <c r="H19" s="269">
        <f t="shared" si="6"/>
        <v>946730</v>
      </c>
    </row>
    <row r="20" spans="1:11" s="177" customFormat="1" ht="19.5" customHeight="1">
      <c r="A20" s="361"/>
      <c r="B20" s="373"/>
      <c r="C20" s="373"/>
      <c r="D20" s="376"/>
      <c r="E20" s="377"/>
      <c r="F20" s="262" t="s">
        <v>195</v>
      </c>
      <c r="G20" s="261">
        <f t="shared" ref="G20:H20" si="7">-G34-G44-G54</f>
        <v>415303.39999999997</v>
      </c>
      <c r="H20" s="269">
        <f t="shared" si="7"/>
        <v>946730</v>
      </c>
    </row>
    <row r="21" spans="1:11" s="177" customFormat="1" ht="18.75" customHeight="1">
      <c r="A21" s="361"/>
      <c r="B21" s="373"/>
      <c r="C21" s="373"/>
      <c r="D21" s="376"/>
      <c r="E21" s="377" t="s">
        <v>56</v>
      </c>
      <c r="F21" s="262" t="s">
        <v>191</v>
      </c>
      <c r="G21" s="261">
        <f t="shared" ref="G21:H21" si="8">G23</f>
        <v>-415303.39999999997</v>
      </c>
      <c r="H21" s="269">
        <f t="shared" si="8"/>
        <v>-946730</v>
      </c>
    </row>
    <row r="22" spans="1:11" s="177" customFormat="1" ht="16.5" customHeight="1">
      <c r="A22" s="361"/>
      <c r="B22" s="373"/>
      <c r="C22" s="373"/>
      <c r="D22" s="376"/>
      <c r="E22" s="377"/>
      <c r="F22" s="262" t="s">
        <v>8</v>
      </c>
      <c r="G22" s="261"/>
      <c r="H22" s="269"/>
    </row>
    <row r="23" spans="1:11" s="177" customFormat="1" ht="15" customHeight="1">
      <c r="A23" s="361"/>
      <c r="B23" s="373"/>
      <c r="C23" s="373"/>
      <c r="D23" s="376"/>
      <c r="E23" s="377"/>
      <c r="F23" s="263" t="s">
        <v>188</v>
      </c>
      <c r="G23" s="264">
        <f t="shared" ref="G23:H23" si="9">G25</f>
        <v>-415303.39999999997</v>
      </c>
      <c r="H23" s="270">
        <f t="shared" si="9"/>
        <v>-946730</v>
      </c>
    </row>
    <row r="24" spans="1:11" s="177" customFormat="1" ht="28.5" customHeight="1">
      <c r="A24" s="361"/>
      <c r="B24" s="373"/>
      <c r="C24" s="373"/>
      <c r="D24" s="376"/>
      <c r="E24" s="377"/>
      <c r="F24" s="262" t="s">
        <v>9</v>
      </c>
      <c r="G24" s="261"/>
      <c r="H24" s="269"/>
    </row>
    <row r="25" spans="1:11" s="177" customFormat="1" ht="18" customHeight="1">
      <c r="A25" s="361"/>
      <c r="B25" s="373"/>
      <c r="C25" s="373"/>
      <c r="D25" s="376"/>
      <c r="E25" s="377"/>
      <c r="F25" s="262" t="s">
        <v>192</v>
      </c>
      <c r="G25" s="261">
        <f t="shared" ref="G25:H27" si="10">G26</f>
        <v>-415303.39999999997</v>
      </c>
      <c r="H25" s="269">
        <f t="shared" si="10"/>
        <v>-946730</v>
      </c>
    </row>
    <row r="26" spans="1:11" s="177" customFormat="1" ht="17.25" customHeight="1">
      <c r="A26" s="361"/>
      <c r="B26" s="373"/>
      <c r="C26" s="373"/>
      <c r="D26" s="376"/>
      <c r="E26" s="377"/>
      <c r="F26" s="262" t="s">
        <v>193</v>
      </c>
      <c r="G26" s="261">
        <f t="shared" si="10"/>
        <v>-415303.39999999997</v>
      </c>
      <c r="H26" s="269">
        <f t="shared" si="10"/>
        <v>-946730</v>
      </c>
    </row>
    <row r="27" spans="1:11" s="177" customFormat="1" ht="17.25" customHeight="1">
      <c r="A27" s="361"/>
      <c r="B27" s="373"/>
      <c r="C27" s="373"/>
      <c r="D27" s="376"/>
      <c r="E27" s="377"/>
      <c r="F27" s="262" t="s">
        <v>194</v>
      </c>
      <c r="G27" s="261">
        <f t="shared" si="10"/>
        <v>-415303.39999999997</v>
      </c>
      <c r="H27" s="269">
        <f t="shared" si="10"/>
        <v>-946730</v>
      </c>
    </row>
    <row r="28" spans="1:11" s="177" customFormat="1" ht="19.5" customHeight="1" thickBot="1">
      <c r="A28" s="362"/>
      <c r="B28" s="364"/>
      <c r="C28" s="364"/>
      <c r="D28" s="366"/>
      <c r="E28" s="378"/>
      <c r="F28" s="271" t="s">
        <v>195</v>
      </c>
      <c r="G28" s="272">
        <f t="shared" ref="G28:H28" si="11">-G20</f>
        <v>-415303.39999999997</v>
      </c>
      <c r="H28" s="273">
        <f t="shared" si="11"/>
        <v>-946730</v>
      </c>
      <c r="J28" s="313"/>
      <c r="K28" s="315"/>
    </row>
    <row r="29" spans="1:11" ht="30.75" customHeight="1">
      <c r="A29" s="394" t="s">
        <v>46</v>
      </c>
      <c r="B29" s="424"/>
      <c r="C29" s="425"/>
      <c r="D29" s="425"/>
      <c r="E29" s="426"/>
      <c r="F29" s="254" t="s">
        <v>47</v>
      </c>
      <c r="G29" s="255">
        <f t="shared" ref="G29:H30" si="12">G30</f>
        <v>-328285.09999999998</v>
      </c>
      <c r="H29" s="256">
        <f t="shared" si="12"/>
        <v>-761621.5</v>
      </c>
    </row>
    <row r="30" spans="1:11" ht="42" customHeight="1">
      <c r="A30" s="395"/>
      <c r="B30" s="397" t="s">
        <v>48</v>
      </c>
      <c r="C30" s="407"/>
      <c r="D30" s="408"/>
      <c r="E30" s="409"/>
      <c r="F30" s="133" t="s">
        <v>67</v>
      </c>
      <c r="G30" s="134">
        <f t="shared" si="12"/>
        <v>-328285.09999999998</v>
      </c>
      <c r="H30" s="135">
        <f t="shared" si="12"/>
        <v>-761621.5</v>
      </c>
    </row>
    <row r="31" spans="1:11" ht="31.5" customHeight="1">
      <c r="A31" s="395"/>
      <c r="B31" s="398"/>
      <c r="C31" s="419" t="s">
        <v>48</v>
      </c>
      <c r="D31" s="423"/>
      <c r="E31" s="413"/>
      <c r="F31" s="133" t="s">
        <v>68</v>
      </c>
      <c r="G31" s="134">
        <f t="shared" ref="G31:H32" si="13">G32</f>
        <v>-328285.09999999998</v>
      </c>
      <c r="H31" s="135">
        <f t="shared" si="13"/>
        <v>-761621.5</v>
      </c>
    </row>
    <row r="32" spans="1:11" ht="35.25" customHeight="1">
      <c r="A32" s="395"/>
      <c r="B32" s="398"/>
      <c r="C32" s="420"/>
      <c r="D32" s="422">
        <v>1020</v>
      </c>
      <c r="E32" s="136"/>
      <c r="F32" s="133" t="s">
        <v>69</v>
      </c>
      <c r="G32" s="134">
        <f t="shared" si="13"/>
        <v>-328285.09999999998</v>
      </c>
      <c r="H32" s="135">
        <f t="shared" si="13"/>
        <v>-761621.5</v>
      </c>
    </row>
    <row r="33" spans="1:11" s="1" customFormat="1" ht="33.75" customHeight="1">
      <c r="A33" s="395"/>
      <c r="B33" s="398"/>
      <c r="C33" s="420"/>
      <c r="D33" s="415"/>
      <c r="E33" s="137"/>
      <c r="F33" s="133" t="s">
        <v>70</v>
      </c>
      <c r="G33" s="134">
        <f t="shared" ref="G33:H33" si="14">G34</f>
        <v>-328285.09999999998</v>
      </c>
      <c r="H33" s="135">
        <f t="shared" si="14"/>
        <v>-761621.5</v>
      </c>
      <c r="J33" s="2"/>
    </row>
    <row r="34" spans="1:11" ht="22.5" customHeight="1">
      <c r="A34" s="395"/>
      <c r="B34" s="398"/>
      <c r="C34" s="420"/>
      <c r="D34" s="415"/>
      <c r="E34" s="422">
        <v>11001</v>
      </c>
      <c r="F34" s="138" t="s">
        <v>65</v>
      </c>
      <c r="G34" s="139">
        <f t="shared" ref="G34:H34" si="15">G36</f>
        <v>-328285.09999999998</v>
      </c>
      <c r="H34" s="140">
        <f t="shared" si="15"/>
        <v>-761621.5</v>
      </c>
    </row>
    <row r="35" spans="1:11" ht="19.5" customHeight="1">
      <c r="A35" s="395"/>
      <c r="B35" s="398"/>
      <c r="C35" s="420"/>
      <c r="D35" s="415"/>
      <c r="E35" s="415"/>
      <c r="F35" s="138" t="s">
        <v>8</v>
      </c>
      <c r="G35" s="202"/>
      <c r="H35" s="148"/>
    </row>
    <row r="36" spans="1:11" ht="16.5" customHeight="1">
      <c r="A36" s="395"/>
      <c r="B36" s="398"/>
      <c r="C36" s="420"/>
      <c r="D36" s="415"/>
      <c r="E36" s="415"/>
      <c r="F36" s="141" t="s">
        <v>66</v>
      </c>
      <c r="G36" s="142">
        <f t="shared" ref="G36:H36" si="16">G38</f>
        <v>-328285.09999999998</v>
      </c>
      <c r="H36" s="143">
        <f t="shared" si="16"/>
        <v>-761621.5</v>
      </c>
    </row>
    <row r="37" spans="1:11" ht="38.25" customHeight="1">
      <c r="A37" s="395"/>
      <c r="B37" s="398"/>
      <c r="C37" s="420"/>
      <c r="D37" s="415"/>
      <c r="E37" s="415"/>
      <c r="F37" s="138" t="s">
        <v>9</v>
      </c>
      <c r="G37" s="202"/>
      <c r="H37" s="148"/>
    </row>
    <row r="38" spans="1:11" ht="41.25" customHeight="1" thickBot="1">
      <c r="A38" s="396"/>
      <c r="B38" s="399"/>
      <c r="C38" s="421"/>
      <c r="D38" s="416"/>
      <c r="E38" s="416"/>
      <c r="F38" s="144" t="s">
        <v>10</v>
      </c>
      <c r="G38" s="145">
        <f>'N 1'!D40</f>
        <v>-328285.09999999998</v>
      </c>
      <c r="H38" s="112">
        <f>'N 1'!E40</f>
        <v>-761621.5</v>
      </c>
      <c r="J38" s="313"/>
      <c r="K38" s="313"/>
    </row>
    <row r="39" spans="1:11" s="19" customFormat="1" ht="30.75" customHeight="1">
      <c r="A39" s="400" t="s">
        <v>46</v>
      </c>
      <c r="B39" s="403"/>
      <c r="C39" s="404"/>
      <c r="D39" s="404"/>
      <c r="E39" s="405"/>
      <c r="F39" s="95" t="s">
        <v>47</v>
      </c>
      <c r="G39" s="110">
        <f t="shared" ref="G39:H39" si="17">G40</f>
        <v>-18607.8</v>
      </c>
      <c r="H39" s="111">
        <f t="shared" si="17"/>
        <v>-34605.5</v>
      </c>
    </row>
    <row r="40" spans="1:11" s="19" customFormat="1" ht="30.75" customHeight="1">
      <c r="A40" s="401"/>
      <c r="B40" s="406" t="s">
        <v>153</v>
      </c>
      <c r="C40" s="407"/>
      <c r="D40" s="408"/>
      <c r="E40" s="409"/>
      <c r="F40" s="133" t="s">
        <v>154</v>
      </c>
      <c r="G40" s="134">
        <f>G41+G66</f>
        <v>-18607.8</v>
      </c>
      <c r="H40" s="135">
        <f>H41+H66</f>
        <v>-34605.5</v>
      </c>
    </row>
    <row r="41" spans="1:11" s="19" customFormat="1" ht="32.25" customHeight="1">
      <c r="A41" s="401"/>
      <c r="B41" s="398"/>
      <c r="C41" s="410" t="s">
        <v>153</v>
      </c>
      <c r="D41" s="410"/>
      <c r="E41" s="413"/>
      <c r="F41" s="133" t="s">
        <v>155</v>
      </c>
      <c r="G41" s="134">
        <f t="shared" ref="G41:H43" si="18">G42</f>
        <v>-18607.8</v>
      </c>
      <c r="H41" s="135">
        <f t="shared" si="18"/>
        <v>-34605.5</v>
      </c>
    </row>
    <row r="42" spans="1:11" s="19" customFormat="1" ht="35.25" customHeight="1">
      <c r="A42" s="401"/>
      <c r="B42" s="398"/>
      <c r="C42" s="411"/>
      <c r="D42" s="414">
        <v>1173</v>
      </c>
      <c r="E42" s="136"/>
      <c r="F42" s="133" t="s">
        <v>156</v>
      </c>
      <c r="G42" s="134">
        <f t="shared" si="18"/>
        <v>-18607.8</v>
      </c>
      <c r="H42" s="135">
        <f t="shared" si="18"/>
        <v>-34605.5</v>
      </c>
    </row>
    <row r="43" spans="1:11" s="17" customFormat="1" ht="33.75" customHeight="1">
      <c r="A43" s="401"/>
      <c r="B43" s="398"/>
      <c r="C43" s="411"/>
      <c r="D43" s="415"/>
      <c r="E43" s="137"/>
      <c r="F43" s="133" t="s">
        <v>75</v>
      </c>
      <c r="G43" s="134">
        <f t="shared" si="18"/>
        <v>-18607.8</v>
      </c>
      <c r="H43" s="135">
        <f t="shared" si="18"/>
        <v>-34605.5</v>
      </c>
    </row>
    <row r="44" spans="1:11" s="19" customFormat="1" ht="15.75" customHeight="1">
      <c r="A44" s="401"/>
      <c r="B44" s="398"/>
      <c r="C44" s="411"/>
      <c r="D44" s="415"/>
      <c r="E44" s="417" t="s">
        <v>11</v>
      </c>
      <c r="F44" s="98" t="s">
        <v>151</v>
      </c>
      <c r="G44" s="139">
        <f t="shared" ref="G44:H44" si="19">G46</f>
        <v>-18607.8</v>
      </c>
      <c r="H44" s="140">
        <f t="shared" si="19"/>
        <v>-34605.5</v>
      </c>
    </row>
    <row r="45" spans="1:11" s="19" customFormat="1" ht="17.25" customHeight="1">
      <c r="A45" s="401"/>
      <c r="B45" s="398"/>
      <c r="C45" s="411"/>
      <c r="D45" s="415"/>
      <c r="E45" s="417"/>
      <c r="F45" s="98" t="s">
        <v>8</v>
      </c>
      <c r="G45" s="202"/>
      <c r="H45" s="148"/>
    </row>
    <row r="46" spans="1:11" s="19" customFormat="1" ht="16.5" customHeight="1">
      <c r="A46" s="401"/>
      <c r="B46" s="398"/>
      <c r="C46" s="411"/>
      <c r="D46" s="415"/>
      <c r="E46" s="417"/>
      <c r="F46" s="97" t="s">
        <v>159</v>
      </c>
      <c r="G46" s="142">
        <f t="shared" ref="G46:H46" si="20">G48</f>
        <v>-18607.8</v>
      </c>
      <c r="H46" s="143">
        <f t="shared" si="20"/>
        <v>-34605.5</v>
      </c>
    </row>
    <row r="47" spans="1:11" s="19" customFormat="1" ht="30.75" customHeight="1">
      <c r="A47" s="401"/>
      <c r="B47" s="398"/>
      <c r="C47" s="411"/>
      <c r="D47" s="415"/>
      <c r="E47" s="417"/>
      <c r="F47" s="98" t="s">
        <v>9</v>
      </c>
      <c r="G47" s="202"/>
      <c r="H47" s="148"/>
    </row>
    <row r="48" spans="1:11" s="19" customFormat="1" ht="36" customHeight="1" thickBot="1">
      <c r="A48" s="402"/>
      <c r="B48" s="399"/>
      <c r="C48" s="412"/>
      <c r="D48" s="416"/>
      <c r="E48" s="418"/>
      <c r="F48" s="99" t="s">
        <v>10</v>
      </c>
      <c r="G48" s="145">
        <f>'N 1'!D54</f>
        <v>-18607.8</v>
      </c>
      <c r="H48" s="112">
        <f>'N 1'!E54</f>
        <v>-34605.5</v>
      </c>
      <c r="J48" s="313"/>
      <c r="K48" s="313"/>
    </row>
    <row r="49" spans="1:11" ht="31.5" customHeight="1">
      <c r="A49" s="360" t="s">
        <v>71</v>
      </c>
      <c r="B49" s="367"/>
      <c r="C49" s="367"/>
      <c r="D49" s="367"/>
      <c r="E49" s="367"/>
      <c r="F49" s="185" t="s">
        <v>72</v>
      </c>
      <c r="G49" s="215">
        <f t="shared" ref="G49:H49" si="21">G50</f>
        <v>346892.89999999997</v>
      </c>
      <c r="H49" s="216">
        <f t="shared" si="21"/>
        <v>796227</v>
      </c>
    </row>
    <row r="50" spans="1:11" ht="36" customHeight="1">
      <c r="A50" s="361"/>
      <c r="B50" s="363" t="s">
        <v>73</v>
      </c>
      <c r="C50" s="368"/>
      <c r="D50" s="368"/>
      <c r="E50" s="368"/>
      <c r="F50" s="186" t="s">
        <v>74</v>
      </c>
      <c r="G50" s="217">
        <f t="shared" ref="G50:H52" si="22">G51</f>
        <v>346892.89999999997</v>
      </c>
      <c r="H50" s="218">
        <f t="shared" si="22"/>
        <v>796227</v>
      </c>
    </row>
    <row r="51" spans="1:11" ht="33.75" customHeight="1">
      <c r="A51" s="361"/>
      <c r="B51" s="363"/>
      <c r="C51" s="363" t="s">
        <v>48</v>
      </c>
      <c r="D51" s="369"/>
      <c r="E51" s="369"/>
      <c r="F51" s="186" t="s">
        <v>74</v>
      </c>
      <c r="G51" s="217">
        <f t="shared" si="22"/>
        <v>346892.89999999997</v>
      </c>
      <c r="H51" s="218">
        <f t="shared" si="22"/>
        <v>796227</v>
      </c>
    </row>
    <row r="52" spans="1:11" ht="33.75" customHeight="1">
      <c r="A52" s="361"/>
      <c r="B52" s="363"/>
      <c r="C52" s="363"/>
      <c r="D52" s="370"/>
      <c r="E52" s="370"/>
      <c r="F52" s="186" t="s">
        <v>75</v>
      </c>
      <c r="G52" s="217">
        <f t="shared" si="22"/>
        <v>346892.89999999997</v>
      </c>
      <c r="H52" s="219">
        <f t="shared" si="22"/>
        <v>796227</v>
      </c>
    </row>
    <row r="53" spans="1:11" ht="32.25" customHeight="1">
      <c r="A53" s="361"/>
      <c r="B53" s="363"/>
      <c r="C53" s="363"/>
      <c r="D53" s="365" t="s">
        <v>76</v>
      </c>
      <c r="E53" s="188"/>
      <c r="F53" s="188" t="s">
        <v>157</v>
      </c>
      <c r="G53" s="220">
        <f t="shared" ref="G53" si="23">G54+G59</f>
        <v>346892.89999999997</v>
      </c>
      <c r="H53" s="221">
        <f>H54+H59</f>
        <v>796227</v>
      </c>
    </row>
    <row r="54" spans="1:11" ht="18.75" customHeight="1">
      <c r="A54" s="361"/>
      <c r="B54" s="363"/>
      <c r="C54" s="363"/>
      <c r="D54" s="365"/>
      <c r="E54" s="371">
        <v>11002</v>
      </c>
      <c r="F54" s="188" t="s">
        <v>94</v>
      </c>
      <c r="G54" s="222">
        <f t="shared" ref="G54:H54" si="24">G56</f>
        <v>-68410.499999999985</v>
      </c>
      <c r="H54" s="223">
        <f t="shared" si="24"/>
        <v>-150503</v>
      </c>
      <c r="J54" s="313"/>
      <c r="K54" s="313"/>
    </row>
    <row r="55" spans="1:11" ht="15.75" customHeight="1">
      <c r="A55" s="361"/>
      <c r="B55" s="363"/>
      <c r="C55" s="363"/>
      <c r="D55" s="365"/>
      <c r="E55" s="371"/>
      <c r="F55" s="188" t="s">
        <v>8</v>
      </c>
      <c r="G55" s="220"/>
      <c r="H55" s="221"/>
    </row>
    <row r="56" spans="1:11" ht="15.75" customHeight="1">
      <c r="A56" s="361"/>
      <c r="B56" s="363"/>
      <c r="C56" s="363"/>
      <c r="D56" s="365"/>
      <c r="E56" s="371"/>
      <c r="F56" s="224" t="s">
        <v>77</v>
      </c>
      <c r="G56" s="225">
        <f t="shared" ref="G56:H56" si="25">G58</f>
        <v>-68410.499999999985</v>
      </c>
      <c r="H56" s="226">
        <f t="shared" si="25"/>
        <v>-150503</v>
      </c>
    </row>
    <row r="57" spans="1:11" ht="34.5" customHeight="1">
      <c r="A57" s="361"/>
      <c r="B57" s="363"/>
      <c r="C57" s="363"/>
      <c r="D57" s="365"/>
      <c r="E57" s="371"/>
      <c r="F57" s="188" t="s">
        <v>9</v>
      </c>
      <c r="G57" s="220"/>
      <c r="H57" s="221"/>
    </row>
    <row r="58" spans="1:11" ht="33" customHeight="1">
      <c r="A58" s="361"/>
      <c r="B58" s="363"/>
      <c r="C58" s="363"/>
      <c r="D58" s="365"/>
      <c r="E58" s="371"/>
      <c r="F58" s="187" t="s">
        <v>10</v>
      </c>
      <c r="G58" s="222">
        <f>'N 1'!D67</f>
        <v>-68410.499999999985</v>
      </c>
      <c r="H58" s="223">
        <f>'N 1'!E67</f>
        <v>-150503</v>
      </c>
    </row>
    <row r="59" spans="1:11" s="19" customFormat="1" ht="30.75" customHeight="1">
      <c r="A59" s="361"/>
      <c r="B59" s="363"/>
      <c r="C59" s="363"/>
      <c r="D59" s="365"/>
      <c r="E59" s="358">
        <v>11004</v>
      </c>
      <c r="F59" s="227" t="s">
        <v>138</v>
      </c>
      <c r="G59" s="222">
        <f t="shared" ref="G59:H59" si="26">G61</f>
        <v>415303.39999999997</v>
      </c>
      <c r="H59" s="223">
        <f t="shared" si="26"/>
        <v>946730</v>
      </c>
    </row>
    <row r="60" spans="1:11" s="19" customFormat="1" ht="16.5" customHeight="1">
      <c r="A60" s="361"/>
      <c r="B60" s="363"/>
      <c r="C60" s="363"/>
      <c r="D60" s="365"/>
      <c r="E60" s="358"/>
      <c r="F60" s="188" t="s">
        <v>8</v>
      </c>
      <c r="G60" s="220"/>
      <c r="H60" s="221"/>
    </row>
    <row r="61" spans="1:11" s="19" customFormat="1" ht="16.5" customHeight="1">
      <c r="A61" s="361"/>
      <c r="B61" s="363"/>
      <c r="C61" s="363"/>
      <c r="D61" s="365"/>
      <c r="E61" s="358"/>
      <c r="F61" s="224" t="s">
        <v>77</v>
      </c>
      <c r="G61" s="225">
        <f t="shared" ref="G61:H61" si="27">G63</f>
        <v>415303.39999999997</v>
      </c>
      <c r="H61" s="226">
        <f t="shared" si="27"/>
        <v>946730</v>
      </c>
    </row>
    <row r="62" spans="1:11" s="19" customFormat="1" ht="31.5" customHeight="1">
      <c r="A62" s="361"/>
      <c r="B62" s="363"/>
      <c r="C62" s="363"/>
      <c r="D62" s="365"/>
      <c r="E62" s="358"/>
      <c r="F62" s="188" t="s">
        <v>9</v>
      </c>
      <c r="G62" s="220"/>
      <c r="H62" s="221"/>
    </row>
    <row r="63" spans="1:11" s="19" customFormat="1" ht="30" customHeight="1" thickBot="1">
      <c r="A63" s="362"/>
      <c r="B63" s="364"/>
      <c r="C63" s="364"/>
      <c r="D63" s="366"/>
      <c r="E63" s="359"/>
      <c r="F63" s="228" t="s">
        <v>10</v>
      </c>
      <c r="G63" s="229">
        <f t="shared" ref="G63:H63" si="28">-G21</f>
        <v>415303.39999999997</v>
      </c>
      <c r="H63" s="149">
        <f t="shared" si="28"/>
        <v>946730</v>
      </c>
    </row>
    <row r="65" spans="8:8">
      <c r="H65" s="96"/>
    </row>
  </sheetData>
  <mergeCells count="47">
    <mergeCell ref="A29:A38"/>
    <mergeCell ref="B30:B38"/>
    <mergeCell ref="A39:A48"/>
    <mergeCell ref="B39:E39"/>
    <mergeCell ref="B40:B48"/>
    <mergeCell ref="C40:E40"/>
    <mergeCell ref="C41:C48"/>
    <mergeCell ref="D41:E41"/>
    <mergeCell ref="D42:D48"/>
    <mergeCell ref="E44:E48"/>
    <mergeCell ref="C31:C38"/>
    <mergeCell ref="D32:D38"/>
    <mergeCell ref="D31:E31"/>
    <mergeCell ref="B29:E29"/>
    <mergeCell ref="C30:E30"/>
    <mergeCell ref="E34:E38"/>
    <mergeCell ref="F1:H1"/>
    <mergeCell ref="D3:H3"/>
    <mergeCell ref="G4:H4"/>
    <mergeCell ref="D2:H2"/>
    <mergeCell ref="A7:E7"/>
    <mergeCell ref="D5:E5"/>
    <mergeCell ref="A5:A6"/>
    <mergeCell ref="B5:B6"/>
    <mergeCell ref="C5:C6"/>
    <mergeCell ref="F5:F6"/>
    <mergeCell ref="G5:H5"/>
    <mergeCell ref="A8:A28"/>
    <mergeCell ref="B8:E8"/>
    <mergeCell ref="B9:B28"/>
    <mergeCell ref="C9:E9"/>
    <mergeCell ref="C10:C28"/>
    <mergeCell ref="D10:E10"/>
    <mergeCell ref="D11:E11"/>
    <mergeCell ref="D12:D28"/>
    <mergeCell ref="E13:E20"/>
    <mergeCell ref="E21:E28"/>
    <mergeCell ref="E59:E63"/>
    <mergeCell ref="A49:A63"/>
    <mergeCell ref="B50:B63"/>
    <mergeCell ref="C51:C63"/>
    <mergeCell ref="D53:D63"/>
    <mergeCell ref="B49:E49"/>
    <mergeCell ref="C50:E50"/>
    <mergeCell ref="D51:E51"/>
    <mergeCell ref="D52:E52"/>
    <mergeCell ref="E54:E58"/>
  </mergeCells>
  <pageMargins left="0.24" right="0.19" top="0.37" bottom="0.25" header="0.27" footer="0.2"/>
  <pageSetup paperSize="9" orientation="landscape" r:id="rId1"/>
  <ignoredErrors>
    <ignoredError sqref="A49:B49 A39:E47 A29:F33 A38:F38 B50:C50 C51:D51 D53:E53 E55:F58 F49 F50 D52 E54 A48:E48 A35:F37 A34:D34 F34 E21 A8:F20 A22:F27 A21:D21 F21 A28:F28 G8:H20 G22:H27 G21:H21" numberStoredAsText="1"/>
    <ignoredError sqref="G38:H38 G36:H36 G34:H34" formula="1"/>
    <ignoredError sqref="G48:H48 G40:H41 G31:H33 G35:H35 G37:H37" evalError="1" formula="1"/>
    <ignoredError sqref="G29:H29 G50:H51 G42:H42 G39:H39 G54:H62 G47:H47 G45:H45" evalError="1"/>
    <ignoredError sqref="G28:H28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22"/>
  <sheetViews>
    <sheetView zoomScaleNormal="100" workbookViewId="0">
      <selection activeCell="A9" sqref="A9:F9"/>
    </sheetView>
  </sheetViews>
  <sheetFormatPr defaultColWidth="9.140625" defaultRowHeight="16.5"/>
  <cols>
    <col min="1" max="1" width="9.140625" style="5"/>
    <col min="2" max="2" width="11.5703125" style="5" customWidth="1"/>
    <col min="3" max="4" width="9.140625" style="5"/>
    <col min="5" max="5" width="22.28515625" style="5" customWidth="1"/>
    <col min="6" max="6" width="44" style="5" customWidth="1"/>
    <col min="7" max="8" width="19.42578125" style="109" customWidth="1"/>
    <col min="9" max="9" width="13.140625" style="5" customWidth="1"/>
    <col min="10" max="16384" width="9.140625" style="5"/>
  </cols>
  <sheetData>
    <row r="1" spans="1:9" ht="61.5" customHeight="1">
      <c r="A1" s="434" t="s">
        <v>97</v>
      </c>
      <c r="B1" s="434"/>
      <c r="C1" s="434"/>
      <c r="D1" s="434"/>
      <c r="E1" s="434"/>
      <c r="F1" s="434"/>
      <c r="G1" s="434"/>
      <c r="H1" s="87"/>
    </row>
    <row r="2" spans="1:9" ht="17.25" customHeight="1">
      <c r="A2" s="435"/>
      <c r="B2" s="435"/>
      <c r="C2" s="435"/>
      <c r="D2" s="435"/>
      <c r="E2" s="435"/>
      <c r="F2" s="435"/>
      <c r="G2" s="435"/>
      <c r="H2" s="88"/>
    </row>
    <row r="3" spans="1:9" ht="48.75" customHeight="1">
      <c r="A3" s="436" t="s">
        <v>96</v>
      </c>
      <c r="B3" s="436"/>
      <c r="C3" s="436"/>
      <c r="D3" s="436"/>
      <c r="E3" s="436"/>
      <c r="F3" s="436"/>
      <c r="G3" s="436"/>
      <c r="H3" s="89"/>
    </row>
    <row r="4" spans="1:9">
      <c r="A4" s="7"/>
      <c r="B4" s="7"/>
      <c r="C4" s="7"/>
      <c r="D4" s="7"/>
      <c r="E4" s="7"/>
      <c r="F4" s="7"/>
      <c r="G4" s="100"/>
      <c r="H4" s="100"/>
    </row>
    <row r="5" spans="1:9">
      <c r="G5" s="100" t="s">
        <v>5</v>
      </c>
      <c r="H5" s="100"/>
    </row>
    <row r="6" spans="1:9">
      <c r="A6" s="444" t="s">
        <v>1</v>
      </c>
      <c r="B6" s="445"/>
      <c r="C6" s="446" t="s">
        <v>6</v>
      </c>
      <c r="D6" s="446"/>
      <c r="E6" s="446"/>
      <c r="F6" s="446" t="s">
        <v>7</v>
      </c>
      <c r="G6" s="432" t="s">
        <v>2</v>
      </c>
      <c r="H6" s="100"/>
    </row>
    <row r="7" spans="1:9" ht="48.75" customHeight="1">
      <c r="A7" s="10" t="s">
        <v>3</v>
      </c>
      <c r="B7" s="10" t="s">
        <v>4</v>
      </c>
      <c r="C7" s="446"/>
      <c r="D7" s="446"/>
      <c r="E7" s="446"/>
      <c r="F7" s="446"/>
      <c r="G7" s="432"/>
      <c r="H7" s="100"/>
    </row>
    <row r="8" spans="1:9">
      <c r="A8" s="11">
        <v>1</v>
      </c>
      <c r="B8" s="11">
        <v>2</v>
      </c>
      <c r="C8" s="433">
        <v>3</v>
      </c>
      <c r="D8" s="433"/>
      <c r="E8" s="433"/>
      <c r="F8" s="11">
        <v>4</v>
      </c>
      <c r="G8" s="86">
        <v>4.5384615384615401</v>
      </c>
      <c r="H8" s="100"/>
    </row>
    <row r="9" spans="1:9" s="70" customFormat="1" ht="26.25" customHeight="1">
      <c r="A9" s="437" t="s">
        <v>120</v>
      </c>
      <c r="B9" s="438"/>
      <c r="C9" s="438"/>
      <c r="D9" s="438"/>
      <c r="E9" s="438"/>
      <c r="F9" s="439"/>
      <c r="G9" s="101">
        <f>G10</f>
        <v>-761621.5</v>
      </c>
      <c r="H9" s="100"/>
      <c r="I9" s="5"/>
    </row>
    <row r="10" spans="1:9" s="70" customFormat="1" ht="24" customHeight="1">
      <c r="A10" s="71">
        <v>1020</v>
      </c>
      <c r="B10" s="451" t="s">
        <v>141</v>
      </c>
      <c r="C10" s="452"/>
      <c r="D10" s="452"/>
      <c r="E10" s="453"/>
      <c r="F10" s="72"/>
      <c r="G10" s="102">
        <f t="shared" ref="G10" si="0">+G11</f>
        <v>-761621.5</v>
      </c>
      <c r="H10" s="100"/>
    </row>
    <row r="11" spans="1:9" s="70" customFormat="1" ht="29.25" customHeight="1">
      <c r="A11" s="449"/>
      <c r="B11" s="79">
        <v>11001</v>
      </c>
      <c r="C11" s="429" t="s">
        <v>141</v>
      </c>
      <c r="D11" s="447"/>
      <c r="E11" s="448"/>
      <c r="F11" s="76" t="s">
        <v>120</v>
      </c>
      <c r="G11" s="103">
        <f>+G12</f>
        <v>-761621.5</v>
      </c>
      <c r="H11" s="122"/>
    </row>
    <row r="12" spans="1:9" s="70" customFormat="1" ht="44.25" customHeight="1">
      <c r="A12" s="450"/>
      <c r="B12" s="72"/>
      <c r="C12" s="73"/>
      <c r="D12" s="73"/>
      <c r="E12" s="73"/>
      <c r="F12" s="74" t="s">
        <v>142</v>
      </c>
      <c r="G12" s="103">
        <f>'N 2'!H29</f>
        <v>-761621.5</v>
      </c>
      <c r="H12" s="122"/>
    </row>
    <row r="13" spans="1:9">
      <c r="A13" s="67"/>
      <c r="B13" s="68"/>
      <c r="C13" s="68"/>
      <c r="D13" s="68"/>
      <c r="E13" s="68"/>
      <c r="F13" s="69"/>
      <c r="G13" s="104"/>
      <c r="H13" s="122"/>
    </row>
    <row r="14" spans="1:9" ht="27" customHeight="1">
      <c r="A14" s="437" t="s">
        <v>92</v>
      </c>
      <c r="B14" s="438"/>
      <c r="C14" s="438"/>
      <c r="D14" s="438"/>
      <c r="E14" s="438"/>
      <c r="F14" s="439"/>
      <c r="G14" s="105">
        <f>G15+G18</f>
        <v>761621.5</v>
      </c>
      <c r="H14" s="122"/>
    </row>
    <row r="15" spans="1:9" s="70" customFormat="1" ht="27.75" customHeight="1">
      <c r="A15" s="75">
        <v>1173</v>
      </c>
      <c r="B15" s="451" t="s">
        <v>143</v>
      </c>
      <c r="C15" s="452"/>
      <c r="D15" s="452"/>
      <c r="E15" s="453"/>
      <c r="F15" s="76"/>
      <c r="G15" s="107">
        <f>G16</f>
        <v>-34605.5</v>
      </c>
      <c r="H15" s="123"/>
    </row>
    <row r="16" spans="1:9" s="70" customFormat="1" ht="41.25" customHeight="1">
      <c r="A16" s="454"/>
      <c r="B16" s="76">
        <v>11005</v>
      </c>
      <c r="C16" s="455" t="s">
        <v>144</v>
      </c>
      <c r="D16" s="455"/>
      <c r="E16" s="455"/>
      <c r="F16" s="76" t="s">
        <v>92</v>
      </c>
      <c r="G16" s="108">
        <f t="shared" ref="G16" si="1">G17</f>
        <v>-34605.5</v>
      </c>
      <c r="H16" s="124"/>
    </row>
    <row r="17" spans="1:8" s="70" customFormat="1" ht="37.5" customHeight="1">
      <c r="A17" s="450"/>
      <c r="B17" s="128"/>
      <c r="C17" s="129"/>
      <c r="D17" s="130"/>
      <c r="E17" s="130"/>
      <c r="F17" s="77" t="s">
        <v>145</v>
      </c>
      <c r="G17" s="125">
        <f>'N 2'!H48</f>
        <v>-34605.5</v>
      </c>
      <c r="H17" s="124"/>
    </row>
    <row r="18" spans="1:8" ht="37.5" customHeight="1">
      <c r="A18" s="12">
        <v>1016</v>
      </c>
      <c r="B18" s="440" t="s">
        <v>93</v>
      </c>
      <c r="C18" s="440"/>
      <c r="D18" s="440"/>
      <c r="E18" s="440"/>
      <c r="F18" s="131"/>
      <c r="G18" s="132">
        <f>G19+G21</f>
        <v>796227</v>
      </c>
      <c r="H18" s="122"/>
    </row>
    <row r="19" spans="1:8" ht="36" customHeight="1">
      <c r="A19" s="427"/>
      <c r="B19" s="126">
        <v>11002</v>
      </c>
      <c r="C19" s="441" t="s">
        <v>94</v>
      </c>
      <c r="D19" s="442"/>
      <c r="E19" s="443"/>
      <c r="F19" s="126" t="s">
        <v>92</v>
      </c>
      <c r="G19" s="127">
        <f>G20</f>
        <v>-150503</v>
      </c>
      <c r="H19" s="124"/>
    </row>
    <row r="20" spans="1:8" ht="32.25" customHeight="1">
      <c r="A20" s="428"/>
      <c r="B20" s="78"/>
      <c r="C20" s="13"/>
      <c r="D20" s="14"/>
      <c r="E20" s="14"/>
      <c r="F20" s="15" t="s">
        <v>95</v>
      </c>
      <c r="G20" s="106">
        <f>'N 2'!H58</f>
        <v>-150503</v>
      </c>
      <c r="H20" s="124"/>
    </row>
    <row r="21" spans="1:8" ht="45.75" customHeight="1">
      <c r="A21" s="427"/>
      <c r="B21" s="318">
        <v>11004</v>
      </c>
      <c r="C21" s="429" t="s">
        <v>138</v>
      </c>
      <c r="D21" s="430"/>
      <c r="E21" s="431"/>
      <c r="F21" s="78" t="s">
        <v>92</v>
      </c>
      <c r="G21" s="106">
        <f>G22</f>
        <v>946730</v>
      </c>
      <c r="H21" s="124"/>
    </row>
    <row r="22" spans="1:8" ht="36" customHeight="1">
      <c r="A22" s="428"/>
      <c r="B22" s="78"/>
      <c r="C22" s="13"/>
      <c r="D22" s="14"/>
      <c r="E22" s="14"/>
      <c r="F22" s="15" t="s">
        <v>146</v>
      </c>
      <c r="G22" s="106">
        <f>-G17+-G19+-G12</f>
        <v>946730</v>
      </c>
      <c r="H22" s="124"/>
    </row>
  </sheetData>
  <mergeCells count="21">
    <mergeCell ref="A11:A12"/>
    <mergeCell ref="B10:E10"/>
    <mergeCell ref="B15:E15"/>
    <mergeCell ref="A16:A17"/>
    <mergeCell ref="C16:E16"/>
    <mergeCell ref="A21:A22"/>
    <mergeCell ref="C21:E21"/>
    <mergeCell ref="G6:G7"/>
    <mergeCell ref="C8:E8"/>
    <mergeCell ref="A1:G1"/>
    <mergeCell ref="A2:G2"/>
    <mergeCell ref="A3:G3"/>
    <mergeCell ref="A14:F14"/>
    <mergeCell ref="B18:E18"/>
    <mergeCell ref="A19:A20"/>
    <mergeCell ref="C19:E19"/>
    <mergeCell ref="A6:B6"/>
    <mergeCell ref="C6:E7"/>
    <mergeCell ref="F6:F7"/>
    <mergeCell ref="A9:F9"/>
    <mergeCell ref="C11:E11"/>
  </mergeCells>
  <pageMargins left="0.24" right="0.16" top="0.49" bottom="0.35" header="0.24" footer="0.2"/>
  <pageSetup paperSize="9" orientation="landscape" verticalDpi="0" r:id="rId1"/>
  <ignoredErrors>
    <ignoredError sqref="G2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166"/>
  <sheetViews>
    <sheetView topLeftCell="A88" zoomScale="80" zoomScaleNormal="80" workbookViewId="0">
      <selection activeCell="I118" sqref="I118"/>
    </sheetView>
  </sheetViews>
  <sheetFormatPr defaultColWidth="9.140625" defaultRowHeight="14.25"/>
  <cols>
    <col min="1" max="1" width="46.7109375" style="22" customWidth="1"/>
    <col min="2" max="2" width="68" style="22" customWidth="1"/>
    <col min="3" max="4" width="17.28515625" style="22" customWidth="1"/>
    <col min="5" max="16384" width="9.140625" style="22"/>
  </cols>
  <sheetData>
    <row r="1" spans="1:4" ht="63.75" customHeight="1">
      <c r="A1" s="155"/>
      <c r="B1" s="467" t="s">
        <v>140</v>
      </c>
      <c r="C1" s="467"/>
      <c r="D1" s="467"/>
    </row>
    <row r="2" spans="1:4" ht="13.5" customHeight="1">
      <c r="A2" s="155"/>
      <c r="B2" s="154"/>
      <c r="C2" s="154"/>
      <c r="D2" s="154"/>
    </row>
    <row r="3" spans="1:4" s="23" customFormat="1" ht="38.25" customHeight="1">
      <c r="A3" s="475" t="s">
        <v>202</v>
      </c>
      <c r="B3" s="475"/>
      <c r="C3" s="475"/>
      <c r="D3" s="475"/>
    </row>
    <row r="4" spans="1:4" s="23" customFormat="1" ht="15" customHeight="1">
      <c r="A4" s="24"/>
      <c r="B4" s="24"/>
      <c r="C4" s="24"/>
      <c r="D4" s="24"/>
    </row>
    <row r="5" spans="1:4" s="23" customFormat="1" ht="20.25" customHeight="1">
      <c r="A5" s="474" t="s">
        <v>196</v>
      </c>
      <c r="B5" s="474"/>
      <c r="C5" s="474"/>
      <c r="D5" s="474"/>
    </row>
    <row r="6" spans="1:4" s="16" customFormat="1" ht="18" customHeight="1">
      <c r="A6" s="461" t="s">
        <v>51</v>
      </c>
      <c r="B6" s="461"/>
      <c r="C6" s="461"/>
      <c r="D6" s="461"/>
    </row>
    <row r="7" spans="1:4" s="20" customFormat="1" ht="12.75" customHeight="1"/>
    <row r="8" spans="1:4" s="20" customFormat="1" ht="19.5" customHeight="1">
      <c r="A8" s="186" t="s">
        <v>18</v>
      </c>
      <c r="B8" s="191" t="s">
        <v>19</v>
      </c>
      <c r="C8" s="192"/>
      <c r="D8" s="192"/>
    </row>
    <row r="9" spans="1:4" s="20" customFormat="1" ht="19.5" customHeight="1">
      <c r="A9" s="189" t="s">
        <v>197</v>
      </c>
      <c r="B9" s="193" t="s">
        <v>198</v>
      </c>
      <c r="C9" s="194"/>
      <c r="D9" s="194"/>
    </row>
    <row r="10" spans="1:4" s="20" customFormat="1" ht="15" customHeight="1"/>
    <row r="11" spans="1:4" s="20" customFormat="1">
      <c r="A11" s="461" t="s">
        <v>20</v>
      </c>
      <c r="B11" s="461"/>
      <c r="C11" s="461"/>
      <c r="D11" s="461"/>
    </row>
    <row r="12" spans="1:4" s="20" customFormat="1">
      <c r="D12" s="195"/>
    </row>
    <row r="13" spans="1:4" s="16" customFormat="1" ht="60.75" customHeight="1">
      <c r="A13" s="187" t="s">
        <v>21</v>
      </c>
      <c r="B13" s="189">
        <v>1139</v>
      </c>
      <c r="C13" s="463" t="s">
        <v>199</v>
      </c>
      <c r="D13" s="464"/>
    </row>
    <row r="14" spans="1:4" s="16" customFormat="1" ht="35.25" customHeight="1">
      <c r="A14" s="187" t="s">
        <v>22</v>
      </c>
      <c r="B14" s="189" t="s">
        <v>49</v>
      </c>
      <c r="C14" s="196" t="s">
        <v>14</v>
      </c>
      <c r="D14" s="196" t="s">
        <v>15</v>
      </c>
    </row>
    <row r="15" spans="1:4" s="16" customFormat="1" ht="27.75" customHeight="1">
      <c r="A15" s="187" t="s">
        <v>25</v>
      </c>
      <c r="B15" s="189" t="s">
        <v>198</v>
      </c>
      <c r="C15" s="189"/>
      <c r="D15" s="187"/>
    </row>
    <row r="16" spans="1:4" s="16" customFormat="1" ht="58.5" customHeight="1">
      <c r="A16" s="187" t="s">
        <v>26</v>
      </c>
      <c r="B16" s="189" t="s">
        <v>200</v>
      </c>
      <c r="C16" s="189"/>
      <c r="D16" s="187"/>
    </row>
    <row r="17" spans="1:4" s="16" customFormat="1">
      <c r="A17" s="187" t="s">
        <v>27</v>
      </c>
      <c r="B17" s="189" t="s">
        <v>28</v>
      </c>
      <c r="C17" s="189"/>
      <c r="D17" s="187"/>
    </row>
    <row r="18" spans="1:4" s="16" customFormat="1" ht="17.25" customHeight="1">
      <c r="A18" s="187" t="s">
        <v>50</v>
      </c>
      <c r="B18" s="189" t="s">
        <v>196</v>
      </c>
      <c r="C18" s="189"/>
      <c r="D18" s="187"/>
    </row>
    <row r="19" spans="1:4" s="16" customFormat="1" ht="31.5" customHeight="1">
      <c r="A19" s="462" t="s">
        <v>29</v>
      </c>
      <c r="B19" s="462"/>
      <c r="C19" s="197"/>
      <c r="D19" s="187"/>
    </row>
    <row r="20" spans="1:4" s="16" customFormat="1" ht="17.25" customHeight="1">
      <c r="A20" s="473" t="s">
        <v>30</v>
      </c>
      <c r="B20" s="473"/>
      <c r="C20" s="198">
        <f>-C61-C84-C116</f>
        <v>415303.39999999997</v>
      </c>
      <c r="D20" s="198">
        <f>-D61-D84-D116</f>
        <v>946730</v>
      </c>
    </row>
    <row r="21" spans="1:4" s="17" customFormat="1" ht="17.25" customHeight="1">
      <c r="A21" s="178"/>
      <c r="B21" s="178"/>
      <c r="C21" s="199"/>
      <c r="D21" s="199"/>
    </row>
    <row r="22" spans="1:4" s="17" customFormat="1" ht="65.25" customHeight="1">
      <c r="A22" s="187" t="s">
        <v>21</v>
      </c>
      <c r="B22" s="189" t="s">
        <v>197</v>
      </c>
      <c r="C22" s="463" t="s">
        <v>199</v>
      </c>
      <c r="D22" s="464"/>
    </row>
    <row r="23" spans="1:4" s="16" customFormat="1">
      <c r="A23" s="187" t="s">
        <v>22</v>
      </c>
      <c r="B23" s="189" t="s">
        <v>49</v>
      </c>
      <c r="C23" s="196" t="s">
        <v>14</v>
      </c>
      <c r="D23" s="196" t="s">
        <v>15</v>
      </c>
    </row>
    <row r="24" spans="1:4" s="16" customFormat="1" ht="27.75" customHeight="1">
      <c r="A24" s="187" t="s">
        <v>25</v>
      </c>
      <c r="B24" s="189" t="s">
        <v>198</v>
      </c>
      <c r="C24" s="189"/>
      <c r="D24" s="187"/>
    </row>
    <row r="25" spans="1:4" s="16" customFormat="1" ht="59.25" customHeight="1">
      <c r="A25" s="187" t="s">
        <v>26</v>
      </c>
      <c r="B25" s="189" t="s">
        <v>200</v>
      </c>
      <c r="C25" s="189"/>
      <c r="D25" s="187"/>
    </row>
    <row r="26" spans="1:4" s="16" customFormat="1" ht="23.25" customHeight="1">
      <c r="A26" s="187" t="s">
        <v>27</v>
      </c>
      <c r="B26" s="189" t="s">
        <v>28</v>
      </c>
      <c r="C26" s="189"/>
      <c r="D26" s="187"/>
    </row>
    <row r="27" spans="1:4" s="16" customFormat="1" ht="17.25" customHeight="1">
      <c r="A27" s="187" t="s">
        <v>50</v>
      </c>
      <c r="B27" s="189" t="s">
        <v>196</v>
      </c>
      <c r="C27" s="189"/>
      <c r="D27" s="187"/>
    </row>
    <row r="28" spans="1:4" s="16" customFormat="1" ht="31.5" customHeight="1">
      <c r="A28" s="462" t="s">
        <v>29</v>
      </c>
      <c r="B28" s="462"/>
      <c r="C28" s="197"/>
      <c r="D28" s="187"/>
    </row>
    <row r="29" spans="1:4" s="16" customFormat="1" ht="17.25" customHeight="1">
      <c r="A29" s="473" t="s">
        <v>30</v>
      </c>
      <c r="B29" s="473"/>
      <c r="C29" s="198">
        <f>-C20</f>
        <v>-415303.39999999997</v>
      </c>
      <c r="D29" s="198">
        <f>-D20</f>
        <v>-946730</v>
      </c>
    </row>
    <row r="30" spans="1:4" s="17" customFormat="1" ht="20.25" customHeight="1">
      <c r="A30" s="178"/>
      <c r="B30" s="178"/>
      <c r="C30" s="178"/>
      <c r="D30" s="200"/>
    </row>
    <row r="31" spans="1:4" s="17" customFormat="1" ht="42" customHeight="1">
      <c r="A31" s="456" t="s">
        <v>121</v>
      </c>
      <c r="B31" s="456"/>
      <c r="C31" s="456"/>
      <c r="D31" s="456"/>
    </row>
    <row r="33" spans="1:4" s="25" customFormat="1" ht="27" customHeight="1">
      <c r="A33" s="471" t="s">
        <v>120</v>
      </c>
      <c r="B33" s="471"/>
      <c r="C33" s="471"/>
      <c r="D33" s="471"/>
    </row>
    <row r="34" spans="1:4" s="26" customFormat="1" ht="28.5" customHeight="1">
      <c r="A34" s="472" t="s">
        <v>51</v>
      </c>
      <c r="B34" s="472"/>
      <c r="C34" s="179"/>
      <c r="D34" s="179"/>
    </row>
    <row r="35" spans="1:4" s="26" customFormat="1"/>
    <row r="36" spans="1:4" s="26" customFormat="1" ht="19.5" customHeight="1">
      <c r="A36" s="27" t="s">
        <v>18</v>
      </c>
      <c r="B36" s="28" t="s">
        <v>19</v>
      </c>
      <c r="C36" s="29"/>
      <c r="D36" s="29"/>
    </row>
    <row r="37" spans="1:4" s="26" customFormat="1" ht="24.75" customHeight="1">
      <c r="A37" s="30">
        <v>1020</v>
      </c>
      <c r="B37" s="31" t="s">
        <v>141</v>
      </c>
      <c r="C37" s="32"/>
      <c r="D37" s="32"/>
    </row>
    <row r="38" spans="1:4" s="26" customFormat="1"/>
    <row r="39" spans="1:4" s="26" customFormat="1">
      <c r="A39" s="179" t="s">
        <v>20</v>
      </c>
      <c r="B39" s="179"/>
      <c r="C39" s="179"/>
      <c r="D39" s="179"/>
    </row>
    <row r="40" spans="1:4" s="26" customFormat="1" ht="7.5" customHeight="1"/>
    <row r="41" spans="1:4" s="25" customFormat="1" ht="63.75" customHeight="1">
      <c r="A41" s="33" t="s">
        <v>21</v>
      </c>
      <c r="B41" s="30">
        <v>1020</v>
      </c>
      <c r="C41" s="465" t="s">
        <v>42</v>
      </c>
      <c r="D41" s="466"/>
    </row>
    <row r="42" spans="1:4" s="25" customFormat="1" ht="32.25" customHeight="1">
      <c r="A42" s="34" t="s">
        <v>22</v>
      </c>
      <c r="B42" s="35" t="s">
        <v>49</v>
      </c>
      <c r="C42" s="48" t="s">
        <v>14</v>
      </c>
      <c r="D42" s="48" t="s">
        <v>15</v>
      </c>
    </row>
    <row r="43" spans="1:4" s="25" customFormat="1" ht="23.25" customHeight="1">
      <c r="A43" s="33" t="s">
        <v>25</v>
      </c>
      <c r="B43" s="30" t="s">
        <v>141</v>
      </c>
      <c r="C43" s="457"/>
      <c r="D43" s="457"/>
    </row>
    <row r="44" spans="1:4" s="25" customFormat="1" ht="75.75" customHeight="1">
      <c r="A44" s="33" t="s">
        <v>26</v>
      </c>
      <c r="B44" s="31" t="s">
        <v>122</v>
      </c>
      <c r="C44" s="458"/>
      <c r="D44" s="458"/>
    </row>
    <row r="45" spans="1:4" s="25" customFormat="1" ht="18" customHeight="1">
      <c r="A45" s="33" t="s">
        <v>27</v>
      </c>
      <c r="B45" s="30" t="s">
        <v>28</v>
      </c>
      <c r="C45" s="458"/>
      <c r="D45" s="458"/>
    </row>
    <row r="46" spans="1:4" s="25" customFormat="1" ht="17.25" customHeight="1">
      <c r="A46" s="33" t="s">
        <v>50</v>
      </c>
      <c r="B46" s="30" t="s">
        <v>108</v>
      </c>
      <c r="C46" s="458"/>
      <c r="D46" s="458"/>
    </row>
    <row r="47" spans="1:4" s="25" customFormat="1" ht="18.75" customHeight="1">
      <c r="A47" s="469" t="s">
        <v>29</v>
      </c>
      <c r="B47" s="470"/>
      <c r="C47" s="459"/>
      <c r="D47" s="459"/>
    </row>
    <row r="48" spans="1:4" s="169" customFormat="1" ht="19.5" customHeight="1">
      <c r="A48" s="496" t="s">
        <v>164</v>
      </c>
      <c r="B48" s="497"/>
      <c r="C48" s="173">
        <v>-67344</v>
      </c>
      <c r="D48" s="173">
        <v>-101016</v>
      </c>
    </row>
    <row r="49" spans="1:4" s="169" customFormat="1" ht="22.5" customHeight="1">
      <c r="A49" s="496" t="s">
        <v>203</v>
      </c>
      <c r="B49" s="497"/>
      <c r="C49" s="173">
        <v>-182</v>
      </c>
      <c r="D49" s="173">
        <v>-275</v>
      </c>
    </row>
    <row r="50" spans="1:4" s="169" customFormat="1" ht="21.75" customHeight="1">
      <c r="A50" s="496" t="s">
        <v>110</v>
      </c>
      <c r="B50" s="497"/>
      <c r="C50" s="173">
        <v>-7470</v>
      </c>
      <c r="D50" s="173">
        <v>-11205</v>
      </c>
    </row>
    <row r="51" spans="1:4" s="169" customFormat="1" ht="21.75" customHeight="1">
      <c r="A51" s="496" t="s">
        <v>111</v>
      </c>
      <c r="B51" s="497"/>
      <c r="C51" s="173">
        <v>-6480</v>
      </c>
      <c r="D51" s="173">
        <v>-9720</v>
      </c>
    </row>
    <row r="52" spans="1:4" s="169" customFormat="1" ht="21" customHeight="1">
      <c r="A52" s="496" t="s">
        <v>113</v>
      </c>
      <c r="B52" s="497"/>
      <c r="C52" s="173">
        <v>-990</v>
      </c>
      <c r="D52" s="173">
        <v>-1485</v>
      </c>
    </row>
    <row r="53" spans="1:4" s="169" customFormat="1" ht="19.5" customHeight="1">
      <c r="A53" s="496" t="s">
        <v>112</v>
      </c>
      <c r="B53" s="497"/>
      <c r="C53" s="173">
        <v>-10500</v>
      </c>
      <c r="D53" s="173">
        <v>-15750</v>
      </c>
    </row>
    <row r="54" spans="1:4" s="169" customFormat="1" ht="19.5" customHeight="1">
      <c r="A54" s="496" t="s">
        <v>115</v>
      </c>
      <c r="B54" s="497"/>
      <c r="C54" s="173">
        <v>-38466</v>
      </c>
      <c r="D54" s="173">
        <v>-57695</v>
      </c>
    </row>
    <row r="55" spans="1:4" s="169" customFormat="1" ht="19.5" customHeight="1">
      <c r="A55" s="496" t="s">
        <v>109</v>
      </c>
      <c r="B55" s="497"/>
      <c r="C55" s="173">
        <v>-6412</v>
      </c>
      <c r="D55" s="173">
        <v>-9619</v>
      </c>
    </row>
    <row r="56" spans="1:4" s="169" customFormat="1" ht="21.75" customHeight="1">
      <c r="A56" s="496" t="s">
        <v>114</v>
      </c>
      <c r="B56" s="497"/>
      <c r="C56" s="173">
        <v>-6230</v>
      </c>
      <c r="D56" s="173">
        <v>-9345</v>
      </c>
    </row>
    <row r="57" spans="1:4" s="169" customFormat="1" ht="36" customHeight="1">
      <c r="A57" s="496" t="s">
        <v>116</v>
      </c>
      <c r="B57" s="497"/>
      <c r="C57" s="173">
        <v>-182</v>
      </c>
      <c r="D57" s="173">
        <v>-275</v>
      </c>
    </row>
    <row r="58" spans="1:4" s="169" customFormat="1" ht="30.75" customHeight="1">
      <c r="A58" s="496" t="s">
        <v>117</v>
      </c>
      <c r="B58" s="497"/>
      <c r="C58" s="173">
        <v>-800</v>
      </c>
      <c r="D58" s="173">
        <v>-1900000</v>
      </c>
    </row>
    <row r="59" spans="1:4" s="169" customFormat="1" ht="30.75" customHeight="1">
      <c r="A59" s="496" t="s">
        <v>118</v>
      </c>
      <c r="B59" s="497"/>
      <c r="C59" s="173">
        <v>-4</v>
      </c>
      <c r="D59" s="173">
        <v>-4</v>
      </c>
    </row>
    <row r="60" spans="1:4" s="169" customFormat="1" ht="29.25" customHeight="1">
      <c r="A60" s="496" t="s">
        <v>119</v>
      </c>
      <c r="B60" s="497"/>
      <c r="C60" s="173">
        <v>-85</v>
      </c>
      <c r="D60" s="173">
        <v>-85</v>
      </c>
    </row>
    <row r="61" spans="1:4" s="36" customFormat="1" ht="21.75" customHeight="1">
      <c r="A61" s="460" t="s">
        <v>30</v>
      </c>
      <c r="B61" s="460"/>
      <c r="C61" s="174">
        <f>'N 1'!D40</f>
        <v>-328285.09999999998</v>
      </c>
      <c r="D61" s="174">
        <f>'N 1'!E40</f>
        <v>-761621.5</v>
      </c>
    </row>
    <row r="62" spans="1:4" s="36" customFormat="1">
      <c r="A62" s="37"/>
      <c r="C62" s="38"/>
      <c r="D62" s="38"/>
    </row>
    <row r="63" spans="1:4" ht="37.5" customHeight="1">
      <c r="A63" s="456" t="s">
        <v>105</v>
      </c>
      <c r="B63" s="456"/>
      <c r="C63" s="456"/>
      <c r="D63" s="456"/>
    </row>
    <row r="64" spans="1:4" ht="11.25" customHeight="1">
      <c r="A64" s="456"/>
      <c r="B64" s="456"/>
      <c r="C64" s="456"/>
      <c r="D64" s="456"/>
    </row>
    <row r="65" spans="1:4" ht="12.75" customHeight="1">
      <c r="A65" s="24"/>
      <c r="B65" s="24"/>
      <c r="C65" s="24"/>
      <c r="D65" s="24"/>
    </row>
    <row r="66" spans="1:4" ht="24" customHeight="1">
      <c r="A66" s="485" t="s">
        <v>158</v>
      </c>
      <c r="B66" s="471"/>
      <c r="C66" s="471"/>
      <c r="D66" s="471"/>
    </row>
    <row r="67" spans="1:4" ht="26.25" customHeight="1">
      <c r="A67" s="472" t="s">
        <v>51</v>
      </c>
      <c r="B67" s="472"/>
      <c r="C67" s="472"/>
      <c r="D67" s="472"/>
    </row>
    <row r="68" spans="1:4" ht="26.25" customHeight="1">
      <c r="A68" s="80"/>
      <c r="B68" s="80"/>
      <c r="C68" s="80"/>
      <c r="D68" s="80"/>
    </row>
    <row r="69" spans="1:4" ht="22.5" customHeight="1">
      <c r="A69" s="64" t="s">
        <v>18</v>
      </c>
      <c r="B69" s="65" t="s">
        <v>19</v>
      </c>
    </row>
    <row r="70" spans="1:4" ht="18" customHeight="1">
      <c r="A70" s="49" t="s">
        <v>34</v>
      </c>
      <c r="B70" s="50" t="s">
        <v>35</v>
      </c>
    </row>
    <row r="71" spans="1:4" ht="15" customHeight="1"/>
    <row r="72" spans="1:4" ht="17.25" customHeight="1">
      <c r="A72" s="180" t="s">
        <v>20</v>
      </c>
      <c r="B72" s="180"/>
      <c r="C72" s="180"/>
      <c r="D72" s="180"/>
    </row>
    <row r="73" spans="1:4" ht="12" customHeight="1"/>
    <row r="74" spans="1:4" ht="67.5" customHeight="1">
      <c r="A74" s="51" t="s">
        <v>21</v>
      </c>
      <c r="B74" s="52" t="s">
        <v>34</v>
      </c>
      <c r="C74" s="465" t="s">
        <v>42</v>
      </c>
      <c r="D74" s="466"/>
    </row>
    <row r="75" spans="1:4" ht="29.25" customHeight="1">
      <c r="A75" s="62" t="s">
        <v>22</v>
      </c>
      <c r="B75" s="47" t="s">
        <v>32</v>
      </c>
      <c r="C75" s="63" t="s">
        <v>23</v>
      </c>
      <c r="D75" s="63" t="s">
        <v>24</v>
      </c>
    </row>
    <row r="76" spans="1:4" ht="21.75" customHeight="1">
      <c r="A76" s="51" t="s">
        <v>25</v>
      </c>
      <c r="B76" s="52" t="s">
        <v>36</v>
      </c>
      <c r="C76" s="51"/>
      <c r="D76" s="51"/>
    </row>
    <row r="77" spans="1:4" ht="27.75" customHeight="1">
      <c r="A77" s="51" t="s">
        <v>26</v>
      </c>
      <c r="B77" s="52" t="s">
        <v>37</v>
      </c>
      <c r="C77" s="51"/>
      <c r="D77" s="51"/>
    </row>
    <row r="78" spans="1:4" ht="18" customHeight="1">
      <c r="A78" s="51" t="s">
        <v>27</v>
      </c>
      <c r="B78" s="52" t="s">
        <v>28</v>
      </c>
      <c r="C78" s="51"/>
      <c r="D78" s="51"/>
    </row>
    <row r="79" spans="1:4" ht="25.5" customHeight="1">
      <c r="A79" s="51" t="s">
        <v>31</v>
      </c>
      <c r="B79" s="52" t="s">
        <v>33</v>
      </c>
      <c r="C79" s="51"/>
      <c r="D79" s="51"/>
    </row>
    <row r="80" spans="1:4" ht="24" customHeight="1">
      <c r="A80" s="487" t="s">
        <v>29</v>
      </c>
      <c r="B80" s="487"/>
      <c r="C80" s="51"/>
      <c r="D80" s="51"/>
    </row>
    <row r="81" spans="1:4" ht="20.25" customHeight="1">
      <c r="A81" s="488" t="s">
        <v>38</v>
      </c>
      <c r="B81" s="488"/>
      <c r="C81" s="61">
        <v>-15</v>
      </c>
      <c r="D81" s="61">
        <v>-25</v>
      </c>
    </row>
    <row r="82" spans="1:4" ht="34.5" customHeight="1">
      <c r="A82" s="488" t="s">
        <v>39</v>
      </c>
      <c r="B82" s="488"/>
      <c r="C82" s="61">
        <v>-3</v>
      </c>
      <c r="D82" s="61">
        <v>-6</v>
      </c>
    </row>
    <row r="83" spans="1:4" ht="22.5" customHeight="1">
      <c r="A83" s="488" t="s">
        <v>40</v>
      </c>
      <c r="B83" s="488"/>
      <c r="C83" s="61">
        <v>-20</v>
      </c>
      <c r="D83" s="61">
        <v>-40</v>
      </c>
    </row>
    <row r="84" spans="1:4" ht="21.75" customHeight="1">
      <c r="A84" s="480" t="s">
        <v>30</v>
      </c>
      <c r="B84" s="480"/>
      <c r="C84" s="172">
        <f>'N 1'!D54</f>
        <v>-18607.8</v>
      </c>
      <c r="D84" s="172">
        <f>'N 1'!E54</f>
        <v>-34605.5</v>
      </c>
    </row>
    <row r="85" spans="1:4" ht="21.75" customHeight="1">
      <c r="A85" s="90"/>
      <c r="B85" s="90"/>
      <c r="C85" s="91"/>
      <c r="D85" s="91"/>
    </row>
    <row r="86" spans="1:4" s="25" customFormat="1">
      <c r="A86" s="22"/>
      <c r="B86" s="22"/>
      <c r="C86" s="22"/>
      <c r="D86" s="22"/>
    </row>
    <row r="87" spans="1:4" s="25" customFormat="1" ht="21.75" customHeight="1">
      <c r="A87" s="33" t="s">
        <v>18</v>
      </c>
      <c r="B87" s="66" t="s">
        <v>19</v>
      </c>
      <c r="C87" s="39"/>
      <c r="D87" s="29"/>
    </row>
    <row r="88" spans="1:4" s="25" customFormat="1" ht="30" customHeight="1">
      <c r="A88" s="30" t="s">
        <v>103</v>
      </c>
      <c r="B88" s="31" t="s">
        <v>104</v>
      </c>
      <c r="C88" s="32"/>
      <c r="D88" s="32"/>
    </row>
    <row r="89" spans="1:4" s="25" customFormat="1" ht="17.25" customHeight="1">
      <c r="A89" s="26"/>
      <c r="B89" s="26"/>
      <c r="C89" s="26"/>
      <c r="D89" s="26"/>
    </row>
    <row r="90" spans="1:4" s="92" customFormat="1" ht="15.75" customHeight="1">
      <c r="A90" s="481" t="s">
        <v>20</v>
      </c>
      <c r="B90" s="481"/>
      <c r="C90" s="481"/>
      <c r="D90" s="481"/>
    </row>
    <row r="91" spans="1:4" s="25" customFormat="1" ht="15.75" customHeight="1">
      <c r="A91" s="26"/>
      <c r="B91" s="26"/>
      <c r="C91" s="26"/>
      <c r="D91" s="26"/>
    </row>
    <row r="92" spans="1:4" s="25" customFormat="1" ht="61.5" customHeight="1">
      <c r="A92" s="33" t="s">
        <v>21</v>
      </c>
      <c r="B92" s="30" t="s">
        <v>103</v>
      </c>
      <c r="C92" s="465" t="s">
        <v>42</v>
      </c>
      <c r="D92" s="466"/>
    </row>
    <row r="93" spans="1:4" s="43" customFormat="1" ht="31.5" customHeight="1">
      <c r="A93" s="40" t="s">
        <v>22</v>
      </c>
      <c r="B93" s="41">
        <v>11002</v>
      </c>
      <c r="C93" s="42" t="s">
        <v>14</v>
      </c>
      <c r="D93" s="42" t="s">
        <v>15</v>
      </c>
    </row>
    <row r="94" spans="1:4" s="43" customFormat="1" ht="25.5" customHeight="1">
      <c r="A94" s="33" t="s">
        <v>25</v>
      </c>
      <c r="B94" s="44" t="s">
        <v>94</v>
      </c>
      <c r="C94" s="486"/>
      <c r="D94" s="486"/>
    </row>
    <row r="95" spans="1:4" s="43" customFormat="1" ht="33" customHeight="1">
      <c r="A95" s="33" t="s">
        <v>26</v>
      </c>
      <c r="B95" s="44" t="s">
        <v>102</v>
      </c>
      <c r="C95" s="486"/>
      <c r="D95" s="486"/>
    </row>
    <row r="96" spans="1:4" s="43" customFormat="1" ht="23.25" customHeight="1">
      <c r="A96" s="33" t="s">
        <v>27</v>
      </c>
      <c r="B96" s="44" t="s">
        <v>101</v>
      </c>
      <c r="C96" s="486"/>
      <c r="D96" s="486"/>
    </row>
    <row r="97" spans="1:4" s="43" customFormat="1" ht="21.75" customHeight="1">
      <c r="A97" s="33" t="s">
        <v>31</v>
      </c>
      <c r="B97" s="44" t="s">
        <v>98</v>
      </c>
      <c r="C97" s="486"/>
      <c r="D97" s="486"/>
    </row>
    <row r="98" spans="1:4" s="43" customFormat="1" ht="20.25" customHeight="1">
      <c r="A98" s="469" t="s">
        <v>100</v>
      </c>
      <c r="B98" s="470"/>
      <c r="C98" s="486"/>
      <c r="D98" s="486"/>
    </row>
    <row r="99" spans="1:4" s="43" customFormat="1" ht="44.25" customHeight="1">
      <c r="A99" s="482" t="s">
        <v>123</v>
      </c>
      <c r="B99" s="477"/>
      <c r="C99" s="53">
        <v>-15040</v>
      </c>
      <c r="D99" s="54">
        <v>-24760</v>
      </c>
    </row>
    <row r="100" spans="1:4" s="43" customFormat="1" ht="33.75" customHeight="1">
      <c r="A100" s="482" t="s">
        <v>124</v>
      </c>
      <c r="B100" s="477"/>
      <c r="C100" s="53">
        <v>-18800</v>
      </c>
      <c r="D100" s="54">
        <v>-37700</v>
      </c>
    </row>
    <row r="101" spans="1:4" s="43" customFormat="1" ht="34.5" customHeight="1">
      <c r="A101" s="482" t="s">
        <v>125</v>
      </c>
      <c r="B101" s="477"/>
      <c r="C101" s="53">
        <v>-680</v>
      </c>
      <c r="D101" s="55">
        <v>-1200</v>
      </c>
    </row>
    <row r="102" spans="1:4" s="43" customFormat="1" ht="20.25" customHeight="1">
      <c r="A102" s="482" t="s">
        <v>126</v>
      </c>
      <c r="B102" s="477"/>
      <c r="C102" s="53">
        <v>-200</v>
      </c>
      <c r="D102" s="56">
        <v>-300</v>
      </c>
    </row>
    <row r="103" spans="1:4" s="43" customFormat="1" ht="45.75" customHeight="1">
      <c r="A103" s="482" t="s">
        <v>127</v>
      </c>
      <c r="B103" s="477"/>
      <c r="C103" s="53">
        <v>-5586</v>
      </c>
      <c r="D103" s="54">
        <v>-10606</v>
      </c>
    </row>
    <row r="104" spans="1:4" s="43" customFormat="1" ht="45.75" customHeight="1">
      <c r="A104" s="482" t="s">
        <v>128</v>
      </c>
      <c r="B104" s="477"/>
      <c r="C104" s="53">
        <v>-3990</v>
      </c>
      <c r="D104" s="55">
        <v>-7970</v>
      </c>
    </row>
    <row r="105" spans="1:4" s="43" customFormat="1" ht="33" customHeight="1">
      <c r="A105" s="482" t="s">
        <v>129</v>
      </c>
      <c r="B105" s="477"/>
      <c r="C105" s="53">
        <v>0</v>
      </c>
      <c r="D105" s="55">
        <v>-1600</v>
      </c>
    </row>
    <row r="106" spans="1:4" s="43" customFormat="1" ht="31.5" customHeight="1">
      <c r="A106" s="483" t="s">
        <v>130</v>
      </c>
      <c r="B106" s="484"/>
      <c r="C106" s="53">
        <v>-75</v>
      </c>
      <c r="D106" s="55">
        <v>-150</v>
      </c>
    </row>
    <row r="107" spans="1:4" s="43" customFormat="1" ht="20.25" customHeight="1">
      <c r="A107" s="482" t="s">
        <v>131</v>
      </c>
      <c r="B107" s="477"/>
      <c r="C107" s="55">
        <v>-8</v>
      </c>
      <c r="D107" s="55">
        <v>-17</v>
      </c>
    </row>
    <row r="108" spans="1:4" s="43" customFormat="1" ht="45.75" customHeight="1">
      <c r="A108" s="482" t="s">
        <v>132</v>
      </c>
      <c r="B108" s="477"/>
      <c r="C108" s="54">
        <v>-1050</v>
      </c>
      <c r="D108" s="56">
        <v>-1050</v>
      </c>
    </row>
    <row r="109" spans="1:4" s="43" customFormat="1" ht="31.5" customHeight="1">
      <c r="A109" s="482" t="s">
        <v>133</v>
      </c>
      <c r="B109" s="477"/>
      <c r="C109" s="53">
        <v>-6</v>
      </c>
      <c r="D109" s="55">
        <v>-13</v>
      </c>
    </row>
    <row r="110" spans="1:4" s="43" customFormat="1" ht="20.25" customHeight="1">
      <c r="A110" s="482" t="s">
        <v>134</v>
      </c>
      <c r="B110" s="477"/>
      <c r="C110" s="55">
        <v>-253</v>
      </c>
      <c r="D110" s="55">
        <v>-253</v>
      </c>
    </row>
    <row r="111" spans="1:4" s="43" customFormat="1" ht="47.25" customHeight="1">
      <c r="A111" s="476" t="s">
        <v>135</v>
      </c>
      <c r="B111" s="477"/>
      <c r="C111" s="57">
        <v>-1</v>
      </c>
      <c r="D111" s="58">
        <v>-6</v>
      </c>
    </row>
    <row r="112" spans="1:4" s="43" customFormat="1" ht="31.5" customHeight="1">
      <c r="A112" s="478" t="s">
        <v>136</v>
      </c>
      <c r="B112" s="479"/>
      <c r="C112" s="59">
        <v>-100</v>
      </c>
      <c r="D112" s="56">
        <v>-100</v>
      </c>
    </row>
    <row r="113" spans="1:4" s="43" customFormat="1" ht="30.75" customHeight="1">
      <c r="A113" s="476" t="s">
        <v>99</v>
      </c>
      <c r="B113" s="477"/>
      <c r="C113" s="59">
        <v>-100</v>
      </c>
      <c r="D113" s="59">
        <v>-100</v>
      </c>
    </row>
    <row r="114" spans="1:4" s="43" customFormat="1" ht="33" customHeight="1">
      <c r="A114" s="476" t="s">
        <v>137</v>
      </c>
      <c r="B114" s="477"/>
      <c r="C114" s="60">
        <v>-95</v>
      </c>
      <c r="D114" s="60">
        <v>-95</v>
      </c>
    </row>
    <row r="115" spans="1:4" s="43" customFormat="1" ht="21.75" customHeight="1">
      <c r="A115" s="492" t="s">
        <v>163</v>
      </c>
      <c r="B115" s="493"/>
      <c r="C115" s="162">
        <v>-4.5</v>
      </c>
      <c r="D115" s="163">
        <v>-4.5</v>
      </c>
    </row>
    <row r="116" spans="1:4" s="45" customFormat="1" ht="23.25" customHeight="1">
      <c r="A116" s="506" t="s">
        <v>30</v>
      </c>
      <c r="B116" s="507"/>
      <c r="C116" s="168">
        <f>'N 1'!D67</f>
        <v>-68410.499999999985</v>
      </c>
      <c r="D116" s="168">
        <f>'N 1'!E67</f>
        <v>-150503</v>
      </c>
    </row>
    <row r="117" spans="1:4" s="25" customFormat="1">
      <c r="A117" s="37"/>
      <c r="B117" s="37"/>
      <c r="C117" s="37"/>
      <c r="D117" s="46"/>
    </row>
    <row r="119" spans="1:4" s="25" customFormat="1" ht="69" customHeight="1">
      <c r="A119" s="33" t="s">
        <v>21</v>
      </c>
      <c r="B119" s="30" t="s">
        <v>103</v>
      </c>
      <c r="C119" s="465" t="s">
        <v>42</v>
      </c>
      <c r="D119" s="466"/>
    </row>
    <row r="120" spans="1:4" s="43" customFormat="1" ht="31.5" customHeight="1">
      <c r="A120" s="40" t="s">
        <v>22</v>
      </c>
      <c r="B120" s="317">
        <v>11004</v>
      </c>
      <c r="C120" s="42" t="s">
        <v>14</v>
      </c>
      <c r="D120" s="42" t="s">
        <v>15</v>
      </c>
    </row>
    <row r="121" spans="1:4" s="43" customFormat="1" ht="35.25" customHeight="1">
      <c r="A121" s="33" t="s">
        <v>25</v>
      </c>
      <c r="B121" s="44" t="s">
        <v>138</v>
      </c>
      <c r="C121" s="491"/>
      <c r="D121" s="491"/>
    </row>
    <row r="122" spans="1:4" s="43" customFormat="1" ht="33" customHeight="1">
      <c r="A122" s="33" t="s">
        <v>26</v>
      </c>
      <c r="B122" s="44" t="s">
        <v>139</v>
      </c>
      <c r="C122" s="491"/>
      <c r="D122" s="491"/>
    </row>
    <row r="123" spans="1:4" s="43" customFormat="1" ht="23.25" customHeight="1">
      <c r="A123" s="33" t="s">
        <v>27</v>
      </c>
      <c r="B123" s="44" t="s">
        <v>101</v>
      </c>
      <c r="C123" s="491"/>
      <c r="D123" s="491"/>
    </row>
    <row r="124" spans="1:4" s="43" customFormat="1" ht="32.25" customHeight="1">
      <c r="A124" s="33" t="s">
        <v>31</v>
      </c>
      <c r="B124" s="44" t="s">
        <v>98</v>
      </c>
      <c r="C124" s="491"/>
      <c r="D124" s="491"/>
    </row>
    <row r="125" spans="1:4" s="43" customFormat="1" ht="20.25" customHeight="1">
      <c r="A125" s="469" t="s">
        <v>100</v>
      </c>
      <c r="B125" s="470"/>
      <c r="C125" s="491"/>
      <c r="D125" s="491"/>
    </row>
    <row r="126" spans="1:4" s="43" customFormat="1">
      <c r="A126" s="482" t="s">
        <v>123</v>
      </c>
      <c r="B126" s="477"/>
      <c r="C126" s="146">
        <v>15040</v>
      </c>
      <c r="D126" s="146">
        <v>24760</v>
      </c>
    </row>
    <row r="127" spans="1:4" s="43" customFormat="1">
      <c r="A127" s="482" t="s">
        <v>124</v>
      </c>
      <c r="B127" s="477"/>
      <c r="C127" s="146">
        <v>18800</v>
      </c>
      <c r="D127" s="146">
        <v>37600</v>
      </c>
    </row>
    <row r="128" spans="1:4" s="43" customFormat="1">
      <c r="A128" s="482" t="s">
        <v>125</v>
      </c>
      <c r="B128" s="477"/>
      <c r="C128" s="146">
        <v>680</v>
      </c>
      <c r="D128" s="146">
        <v>1200</v>
      </c>
    </row>
    <row r="129" spans="1:4" s="43" customFormat="1">
      <c r="A129" s="482" t="s">
        <v>126</v>
      </c>
      <c r="B129" s="477"/>
      <c r="C129" s="146">
        <v>200</v>
      </c>
      <c r="D129" s="146">
        <v>300</v>
      </c>
    </row>
    <row r="130" spans="1:4" s="43" customFormat="1">
      <c r="A130" s="482" t="s">
        <v>127</v>
      </c>
      <c r="B130" s="477"/>
      <c r="C130" s="146">
        <v>5586</v>
      </c>
      <c r="D130" s="146">
        <v>10606</v>
      </c>
    </row>
    <row r="131" spans="1:4" s="43" customFormat="1">
      <c r="A131" s="482" t="s">
        <v>128</v>
      </c>
      <c r="B131" s="477"/>
      <c r="C131" s="146">
        <v>3990</v>
      </c>
      <c r="D131" s="146">
        <v>7970</v>
      </c>
    </row>
    <row r="132" spans="1:4" s="43" customFormat="1">
      <c r="A132" s="482" t="s">
        <v>129</v>
      </c>
      <c r="B132" s="477"/>
      <c r="C132" s="146">
        <v>0</v>
      </c>
      <c r="D132" s="146">
        <v>1600</v>
      </c>
    </row>
    <row r="133" spans="1:4" s="43" customFormat="1">
      <c r="A133" s="483" t="s">
        <v>130</v>
      </c>
      <c r="B133" s="484"/>
      <c r="C133" s="146">
        <v>75</v>
      </c>
      <c r="D133" s="146">
        <v>150</v>
      </c>
    </row>
    <row r="134" spans="1:4" s="43" customFormat="1">
      <c r="A134" s="482" t="s">
        <v>131</v>
      </c>
      <c r="B134" s="477"/>
      <c r="C134" s="146">
        <v>8</v>
      </c>
      <c r="D134" s="146">
        <v>17</v>
      </c>
    </row>
    <row r="135" spans="1:4" s="43" customFormat="1">
      <c r="A135" s="482" t="s">
        <v>132</v>
      </c>
      <c r="B135" s="477"/>
      <c r="C135" s="146">
        <v>1050</v>
      </c>
      <c r="D135" s="146">
        <v>1050</v>
      </c>
    </row>
    <row r="136" spans="1:4" s="43" customFormat="1">
      <c r="A136" s="482" t="s">
        <v>133</v>
      </c>
      <c r="B136" s="477"/>
      <c r="C136" s="146">
        <v>6</v>
      </c>
      <c r="D136" s="146">
        <v>13</v>
      </c>
    </row>
    <row r="137" spans="1:4" s="43" customFormat="1" ht="20.25" customHeight="1">
      <c r="A137" s="482" t="s">
        <v>134</v>
      </c>
      <c r="B137" s="477"/>
      <c r="C137" s="146">
        <v>253</v>
      </c>
      <c r="D137" s="146">
        <v>253</v>
      </c>
    </row>
    <row r="138" spans="1:4" s="43" customFormat="1">
      <c r="A138" s="476" t="s">
        <v>135</v>
      </c>
      <c r="B138" s="477"/>
      <c r="C138" s="146">
        <v>1</v>
      </c>
      <c r="D138" s="146">
        <v>6</v>
      </c>
    </row>
    <row r="139" spans="1:4" s="43" customFormat="1">
      <c r="A139" s="478" t="s">
        <v>136</v>
      </c>
      <c r="B139" s="479"/>
      <c r="C139" s="146">
        <v>100</v>
      </c>
      <c r="D139" s="146">
        <v>100</v>
      </c>
    </row>
    <row r="140" spans="1:4" s="43" customFormat="1">
      <c r="A140" s="476" t="s">
        <v>99</v>
      </c>
      <c r="B140" s="477"/>
      <c r="C140" s="146">
        <v>100</v>
      </c>
      <c r="D140" s="146">
        <v>100</v>
      </c>
    </row>
    <row r="141" spans="1:4" s="43" customFormat="1">
      <c r="A141" s="476" t="s">
        <v>137</v>
      </c>
      <c r="B141" s="477"/>
      <c r="C141" s="146">
        <v>95</v>
      </c>
      <c r="D141" s="146">
        <v>95</v>
      </c>
    </row>
    <row r="142" spans="1:4" s="169" customFormat="1" ht="19.5" customHeight="1">
      <c r="A142" s="496" t="s">
        <v>164</v>
      </c>
      <c r="B142" s="497"/>
      <c r="C142" s="147">
        <v>33672</v>
      </c>
      <c r="D142" s="147">
        <v>67344</v>
      </c>
    </row>
    <row r="143" spans="1:4" s="169" customFormat="1" ht="22.5" customHeight="1">
      <c r="A143" s="496" t="s">
        <v>203</v>
      </c>
      <c r="B143" s="497"/>
      <c r="C143" s="147">
        <v>92</v>
      </c>
      <c r="D143" s="147">
        <v>185</v>
      </c>
    </row>
    <row r="144" spans="1:4" s="169" customFormat="1" ht="21.75" customHeight="1">
      <c r="A144" s="496" t="s">
        <v>110</v>
      </c>
      <c r="B144" s="497"/>
      <c r="C144" s="147">
        <v>3735</v>
      </c>
      <c r="D144" s="147">
        <v>7440</v>
      </c>
    </row>
    <row r="145" spans="1:4" s="169" customFormat="1" ht="21.75" customHeight="1">
      <c r="A145" s="496" t="s">
        <v>111</v>
      </c>
      <c r="B145" s="497"/>
      <c r="C145" s="147">
        <v>3240</v>
      </c>
      <c r="D145" s="147">
        <v>6480</v>
      </c>
    </row>
    <row r="146" spans="1:4" s="169" customFormat="1" ht="21" customHeight="1">
      <c r="A146" s="496" t="s">
        <v>113</v>
      </c>
      <c r="B146" s="497"/>
      <c r="C146" s="147">
        <v>495</v>
      </c>
      <c r="D146" s="147">
        <v>990</v>
      </c>
    </row>
    <row r="147" spans="1:4" s="169" customFormat="1" ht="19.5" customHeight="1">
      <c r="A147" s="496" t="s">
        <v>165</v>
      </c>
      <c r="B147" s="497"/>
      <c r="C147" s="147">
        <v>5250</v>
      </c>
      <c r="D147" s="147">
        <v>10500</v>
      </c>
    </row>
    <row r="148" spans="1:4" s="169" customFormat="1" ht="19.5" customHeight="1">
      <c r="A148" s="496" t="s">
        <v>115</v>
      </c>
      <c r="B148" s="497"/>
      <c r="C148" s="147">
        <v>19234</v>
      </c>
      <c r="D148" s="147">
        <v>38463</v>
      </c>
    </row>
    <row r="149" spans="1:4" s="169" customFormat="1" ht="19.5" customHeight="1">
      <c r="A149" s="496" t="s">
        <v>109</v>
      </c>
      <c r="B149" s="497"/>
      <c r="C149" s="147">
        <v>3207</v>
      </c>
      <c r="D149" s="147">
        <v>6414</v>
      </c>
    </row>
    <row r="150" spans="1:4" s="169" customFormat="1" ht="21.75" customHeight="1">
      <c r="A150" s="496" t="s">
        <v>114</v>
      </c>
      <c r="B150" s="497"/>
      <c r="C150" s="147">
        <v>3115</v>
      </c>
      <c r="D150" s="147">
        <v>6230</v>
      </c>
    </row>
    <row r="151" spans="1:4" s="169" customFormat="1" ht="36" customHeight="1">
      <c r="A151" s="499" t="s">
        <v>116</v>
      </c>
      <c r="B151" s="500"/>
      <c r="C151" s="147">
        <v>92</v>
      </c>
      <c r="D151" s="147">
        <v>185</v>
      </c>
    </row>
    <row r="152" spans="1:4" s="169" customFormat="1" ht="30.75" customHeight="1">
      <c r="A152" s="496" t="s">
        <v>166</v>
      </c>
      <c r="B152" s="497"/>
      <c r="C152" s="510">
        <v>180</v>
      </c>
      <c r="D152" s="510">
        <v>221</v>
      </c>
    </row>
    <row r="153" spans="1:4" s="169" customFormat="1" ht="27" customHeight="1">
      <c r="A153" s="496" t="s">
        <v>118</v>
      </c>
      <c r="B153" s="497"/>
      <c r="C153" s="147">
        <v>4</v>
      </c>
      <c r="D153" s="147">
        <v>4</v>
      </c>
    </row>
    <row r="154" spans="1:4" s="169" customFormat="1" ht="33" customHeight="1">
      <c r="A154" s="496" t="s">
        <v>167</v>
      </c>
      <c r="B154" s="497"/>
      <c r="C154" s="147">
        <v>85</v>
      </c>
      <c r="D154" s="147">
        <v>85</v>
      </c>
    </row>
    <row r="155" spans="1:4" s="170" customFormat="1" ht="25.5" customHeight="1">
      <c r="A155" s="498" t="s">
        <v>161</v>
      </c>
      <c r="B155" s="498"/>
      <c r="C155" s="147">
        <v>15</v>
      </c>
      <c r="D155" s="147">
        <v>25</v>
      </c>
    </row>
    <row r="156" spans="1:4" ht="35.25" customHeight="1">
      <c r="A156" s="498" t="s">
        <v>162</v>
      </c>
      <c r="B156" s="498"/>
      <c r="C156" s="147">
        <v>3</v>
      </c>
      <c r="D156" s="147">
        <v>6</v>
      </c>
    </row>
    <row r="157" spans="1:4" ht="22.5" customHeight="1">
      <c r="A157" s="498" t="s">
        <v>40</v>
      </c>
      <c r="B157" s="498"/>
      <c r="C157" s="147">
        <v>20</v>
      </c>
      <c r="D157" s="147">
        <v>40</v>
      </c>
    </row>
    <row r="158" spans="1:4" s="45" customFormat="1" ht="23.25" customHeight="1">
      <c r="A158" s="494" t="s">
        <v>30</v>
      </c>
      <c r="B158" s="495"/>
      <c r="C158" s="171">
        <f>-C29</f>
        <v>415303.39999999997</v>
      </c>
      <c r="D158" s="171">
        <f>-D29</f>
        <v>946730</v>
      </c>
    </row>
    <row r="160" spans="1:4" ht="32.25" customHeight="1">
      <c r="A160" s="489"/>
      <c r="B160" s="490"/>
      <c r="C160" s="279"/>
      <c r="D160" s="279"/>
    </row>
    <row r="162" spans="3:4">
      <c r="D162" s="8"/>
    </row>
    <row r="166" spans="3:4">
      <c r="C166" s="164"/>
      <c r="D166" s="164"/>
    </row>
  </sheetData>
  <mergeCells count="102">
    <mergeCell ref="A160:B160"/>
    <mergeCell ref="A114:B114"/>
    <mergeCell ref="C121:C125"/>
    <mergeCell ref="D121:D125"/>
    <mergeCell ref="A125:B125"/>
    <mergeCell ref="A115:B115"/>
    <mergeCell ref="A158:B158"/>
    <mergeCell ref="A145:B145"/>
    <mergeCell ref="A146:B146"/>
    <mergeCell ref="A147:B147"/>
    <mergeCell ref="A148:B148"/>
    <mergeCell ref="A149:B149"/>
    <mergeCell ref="A155:B155"/>
    <mergeCell ref="A156:B156"/>
    <mergeCell ref="A150:B150"/>
    <mergeCell ref="A151:B151"/>
    <mergeCell ref="A152:B152"/>
    <mergeCell ref="A153:B153"/>
    <mergeCell ref="A154:B154"/>
    <mergeCell ref="A157:B157"/>
    <mergeCell ref="A142:B142"/>
    <mergeCell ref="A143:B143"/>
    <mergeCell ref="C119:D119"/>
    <mergeCell ref="A144:B144"/>
    <mergeCell ref="A20:B20"/>
    <mergeCell ref="A28:B28"/>
    <mergeCell ref="A29:B29"/>
    <mergeCell ref="A5:D5"/>
    <mergeCell ref="A3:D3"/>
    <mergeCell ref="A111:B111"/>
    <mergeCell ref="A112:B112"/>
    <mergeCell ref="A113:B113"/>
    <mergeCell ref="A84:B84"/>
    <mergeCell ref="A90:D90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C92:D92"/>
    <mergeCell ref="A66:D66"/>
    <mergeCell ref="A6:D6"/>
    <mergeCell ref="A11:D11"/>
    <mergeCell ref="A19:B19"/>
    <mergeCell ref="C13:D13"/>
    <mergeCell ref="C22:D22"/>
    <mergeCell ref="C41:D41"/>
    <mergeCell ref="B1:D1"/>
    <mergeCell ref="A31:D31"/>
    <mergeCell ref="A60:B60"/>
    <mergeCell ref="A48:B48"/>
    <mergeCell ref="A49:B49"/>
    <mergeCell ref="A50:B50"/>
    <mergeCell ref="A51:B51"/>
    <mergeCell ref="A47:B47"/>
    <mergeCell ref="A52:B52"/>
    <mergeCell ref="A53:B53"/>
    <mergeCell ref="A54:B54"/>
    <mergeCell ref="A55:B55"/>
    <mergeCell ref="A56:B56"/>
    <mergeCell ref="A57:B57"/>
    <mergeCell ref="A58:B58"/>
    <mergeCell ref="A59:B59"/>
    <mergeCell ref="A33:D33"/>
    <mergeCell ref="A34:B34"/>
    <mergeCell ref="A116:B116"/>
    <mergeCell ref="A130:B130"/>
    <mergeCell ref="A131:B131"/>
    <mergeCell ref="A132:B132"/>
    <mergeCell ref="A133:B133"/>
    <mergeCell ref="A63:D64"/>
    <mergeCell ref="C43:C47"/>
    <mergeCell ref="D43:D47"/>
    <mergeCell ref="A61:B61"/>
    <mergeCell ref="A67:D67"/>
    <mergeCell ref="C94:C98"/>
    <mergeCell ref="D94:D98"/>
    <mergeCell ref="A98:B98"/>
    <mergeCell ref="A80:B80"/>
    <mergeCell ref="A81:B81"/>
    <mergeCell ref="A82:B82"/>
    <mergeCell ref="A83:B83"/>
    <mergeCell ref="C74:D74"/>
    <mergeCell ref="A134:B134"/>
    <mergeCell ref="A140:B140"/>
    <mergeCell ref="A141:B141"/>
    <mergeCell ref="A135:B135"/>
    <mergeCell ref="A136:B136"/>
    <mergeCell ref="A137:B137"/>
    <mergeCell ref="A138:B138"/>
    <mergeCell ref="A139:B139"/>
    <mergeCell ref="A126:B126"/>
    <mergeCell ref="A127:B127"/>
    <mergeCell ref="A128:B128"/>
    <mergeCell ref="A129:B129"/>
  </mergeCells>
  <pageMargins left="0.19685039370078741" right="0.19685039370078741" top="0.31496062992125984" bottom="0.19685039370078741" header="0.19685039370078741" footer="0.19685039370078741"/>
  <pageSetup paperSize="9" scale="85" orientation="landscape" r:id="rId1"/>
  <ignoredErrors>
    <ignoredError sqref="B92 B42 B119 A88 A70 B74:B75 A9 B22:B23 B1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64"/>
  <sheetViews>
    <sheetView tabSelected="1" zoomScale="80" zoomScaleNormal="80" workbookViewId="0">
      <selection activeCell="B69" sqref="B69"/>
    </sheetView>
  </sheetViews>
  <sheetFormatPr defaultColWidth="9.140625" defaultRowHeight="14.25"/>
  <cols>
    <col min="1" max="1" width="46.7109375" style="22" customWidth="1"/>
    <col min="2" max="2" width="68" style="22" customWidth="1"/>
    <col min="3" max="4" width="17.28515625" style="22" customWidth="1"/>
    <col min="5" max="16384" width="9.140625" style="22"/>
  </cols>
  <sheetData>
    <row r="1" spans="1:5" s="230" customFormat="1" ht="60.75" customHeight="1">
      <c r="A1" s="379" t="s">
        <v>160</v>
      </c>
      <c r="B1" s="379"/>
      <c r="C1" s="379"/>
      <c r="D1" s="379"/>
      <c r="E1" s="232"/>
    </row>
    <row r="2" spans="1:5" s="230" customFormat="1" ht="17.25" customHeight="1">
      <c r="B2" s="321"/>
      <c r="C2" s="321"/>
      <c r="D2" s="321"/>
      <c r="E2" s="321"/>
    </row>
    <row r="3" spans="1:5" s="201" customFormat="1" ht="39" customHeight="1">
      <c r="A3" s="475" t="s">
        <v>107</v>
      </c>
      <c r="B3" s="475"/>
      <c r="C3" s="475"/>
      <c r="D3" s="475"/>
    </row>
    <row r="4" spans="1:5" s="201" customFormat="1" ht="23.25" customHeight="1">
      <c r="A4" s="503" t="s">
        <v>196</v>
      </c>
      <c r="B4" s="503"/>
      <c r="C4" s="503"/>
      <c r="D4" s="503"/>
    </row>
    <row r="5" spans="1:5" s="201" customFormat="1" ht="13.5">
      <c r="A5" s="504"/>
      <c r="B5" s="504"/>
    </row>
    <row r="6" spans="1:5" s="201" customFormat="1" ht="13.5" customHeight="1">
      <c r="A6" s="505" t="s">
        <v>41</v>
      </c>
      <c r="B6" s="505"/>
      <c r="C6" s="201">
        <v>93051413</v>
      </c>
    </row>
    <row r="7" spans="1:5" s="20" customFormat="1" ht="12.75" customHeight="1"/>
    <row r="8" spans="1:5" s="20" customFormat="1" ht="19.5" customHeight="1">
      <c r="A8" s="326" t="s">
        <v>18</v>
      </c>
      <c r="B8" s="191" t="s">
        <v>19</v>
      </c>
      <c r="C8" s="192"/>
      <c r="D8" s="192"/>
    </row>
    <row r="9" spans="1:5" s="20" customFormat="1" ht="19.5" customHeight="1">
      <c r="A9" s="189" t="s">
        <v>197</v>
      </c>
      <c r="B9" s="193" t="s">
        <v>198</v>
      </c>
      <c r="C9" s="194"/>
      <c r="D9" s="194"/>
    </row>
    <row r="10" spans="1:5" s="20" customFormat="1" ht="15" customHeight="1"/>
    <row r="11" spans="1:5" s="20" customFormat="1">
      <c r="A11" s="461" t="s">
        <v>20</v>
      </c>
      <c r="B11" s="461"/>
      <c r="C11" s="461"/>
      <c r="D11" s="461"/>
    </row>
    <row r="12" spans="1:5" s="20" customFormat="1">
      <c r="D12" s="195"/>
    </row>
    <row r="13" spans="1:5" s="16" customFormat="1" ht="60.75" customHeight="1">
      <c r="A13" s="187" t="s">
        <v>21</v>
      </c>
      <c r="B13" s="189">
        <v>1139</v>
      </c>
      <c r="C13" s="463" t="s">
        <v>199</v>
      </c>
      <c r="D13" s="464"/>
    </row>
    <row r="14" spans="1:5" s="16" customFormat="1" ht="35.25" customHeight="1">
      <c r="A14" s="187" t="s">
        <v>22</v>
      </c>
      <c r="B14" s="189" t="s">
        <v>49</v>
      </c>
      <c r="C14" s="196" t="s">
        <v>14</v>
      </c>
      <c r="D14" s="196" t="s">
        <v>15</v>
      </c>
    </row>
    <row r="15" spans="1:5" s="16" customFormat="1" ht="27.75" customHeight="1">
      <c r="A15" s="187" t="s">
        <v>25</v>
      </c>
      <c r="B15" s="189" t="s">
        <v>198</v>
      </c>
      <c r="C15" s="189"/>
      <c r="D15" s="187"/>
    </row>
    <row r="16" spans="1:5" s="16" customFormat="1" ht="58.5" customHeight="1">
      <c r="A16" s="187" t="s">
        <v>26</v>
      </c>
      <c r="B16" s="189" t="s">
        <v>200</v>
      </c>
      <c r="C16" s="189"/>
      <c r="D16" s="187"/>
    </row>
    <row r="17" spans="1:7" s="16" customFormat="1">
      <c r="A17" s="187" t="s">
        <v>27</v>
      </c>
      <c r="B17" s="189" t="s">
        <v>28</v>
      </c>
      <c r="C17" s="189"/>
      <c r="D17" s="187"/>
    </row>
    <row r="18" spans="1:7" s="16" customFormat="1" ht="17.25" customHeight="1">
      <c r="A18" s="187" t="s">
        <v>50</v>
      </c>
      <c r="B18" s="189" t="s">
        <v>196</v>
      </c>
      <c r="C18" s="189"/>
      <c r="D18" s="187"/>
    </row>
    <row r="19" spans="1:7" s="16" customFormat="1" ht="31.5" customHeight="1">
      <c r="A19" s="462" t="s">
        <v>29</v>
      </c>
      <c r="B19" s="462"/>
      <c r="C19" s="327"/>
      <c r="D19" s="187"/>
    </row>
    <row r="20" spans="1:7" s="16" customFormat="1" ht="17.25" customHeight="1">
      <c r="A20" s="473" t="s">
        <v>30</v>
      </c>
      <c r="B20" s="473"/>
      <c r="C20" s="198">
        <f>-C60-C82-C114</f>
        <v>415303.39999999997</v>
      </c>
      <c r="D20" s="198">
        <f>-D60-D82-D114</f>
        <v>946730</v>
      </c>
    </row>
    <row r="21" spans="1:7" s="231" customFormat="1" ht="17.25" customHeight="1">
      <c r="A21" s="328"/>
      <c r="B21" s="328"/>
      <c r="C21" s="233"/>
      <c r="D21" s="233"/>
    </row>
    <row r="22" spans="1:7" s="231" customFormat="1" ht="65.25" customHeight="1">
      <c r="A22" s="187" t="s">
        <v>21</v>
      </c>
      <c r="B22" s="189" t="s">
        <v>197</v>
      </c>
      <c r="C22" s="463" t="s">
        <v>199</v>
      </c>
      <c r="D22" s="464"/>
    </row>
    <row r="23" spans="1:7" s="16" customFormat="1">
      <c r="A23" s="187" t="s">
        <v>22</v>
      </c>
      <c r="B23" s="189" t="s">
        <v>49</v>
      </c>
      <c r="C23" s="196" t="s">
        <v>14</v>
      </c>
      <c r="D23" s="196" t="s">
        <v>15</v>
      </c>
    </row>
    <row r="24" spans="1:7" s="16" customFormat="1" ht="27.75" customHeight="1">
      <c r="A24" s="187" t="s">
        <v>25</v>
      </c>
      <c r="B24" s="189" t="s">
        <v>198</v>
      </c>
      <c r="C24" s="189"/>
      <c r="D24" s="187"/>
    </row>
    <row r="25" spans="1:7" s="16" customFormat="1" ht="59.25" customHeight="1">
      <c r="A25" s="187" t="s">
        <v>26</v>
      </c>
      <c r="B25" s="189" t="s">
        <v>200</v>
      </c>
      <c r="C25" s="189"/>
      <c r="D25" s="187"/>
    </row>
    <row r="26" spans="1:7" s="16" customFormat="1" ht="23.25" customHeight="1">
      <c r="A26" s="187" t="s">
        <v>27</v>
      </c>
      <c r="B26" s="189" t="s">
        <v>28</v>
      </c>
      <c r="C26" s="189"/>
      <c r="D26" s="187"/>
    </row>
    <row r="27" spans="1:7" s="16" customFormat="1" ht="17.25" customHeight="1">
      <c r="A27" s="187" t="s">
        <v>50</v>
      </c>
      <c r="B27" s="189" t="s">
        <v>196</v>
      </c>
      <c r="C27" s="189"/>
      <c r="D27" s="187"/>
    </row>
    <row r="28" spans="1:7" s="16" customFormat="1" ht="31.5" customHeight="1">
      <c r="A28" s="462" t="s">
        <v>29</v>
      </c>
      <c r="B28" s="462"/>
      <c r="C28" s="327"/>
      <c r="D28" s="187"/>
    </row>
    <row r="29" spans="1:7" s="16" customFormat="1" ht="17.25" customHeight="1">
      <c r="A29" s="473" t="s">
        <v>30</v>
      </c>
      <c r="B29" s="473"/>
      <c r="C29" s="198">
        <f>-C20</f>
        <v>-415303.39999999997</v>
      </c>
      <c r="D29" s="198">
        <f>-D20</f>
        <v>-946730</v>
      </c>
    </row>
    <row r="30" spans="1:7" s="231" customFormat="1" ht="20.25" customHeight="1">
      <c r="A30" s="328"/>
      <c r="B30" s="328"/>
      <c r="C30" s="328"/>
      <c r="D30" s="200"/>
    </row>
    <row r="31" spans="1:7" s="230" customFormat="1" ht="45" customHeight="1">
      <c r="A31" s="501" t="s">
        <v>201</v>
      </c>
      <c r="B31" s="501"/>
      <c r="C31" s="501"/>
      <c r="D31" s="501"/>
      <c r="E31" s="232"/>
      <c r="F31" s="232"/>
      <c r="G31" s="232"/>
    </row>
    <row r="32" spans="1:7" s="16" customFormat="1" ht="27" customHeight="1">
      <c r="A32" s="474" t="s">
        <v>120</v>
      </c>
      <c r="B32" s="474"/>
      <c r="C32" s="474"/>
      <c r="D32" s="474"/>
      <c r="E32" s="21"/>
      <c r="F32" s="21"/>
    </row>
    <row r="33" spans="1:6" s="20" customFormat="1" ht="19.5" customHeight="1">
      <c r="A33" s="461" t="s">
        <v>41</v>
      </c>
      <c r="B33" s="461"/>
      <c r="C33" s="192"/>
      <c r="D33" s="192"/>
      <c r="E33" s="192"/>
      <c r="F33" s="192"/>
    </row>
    <row r="34" spans="1:6" s="161" customFormat="1"/>
    <row r="35" spans="1:6" s="161" customFormat="1" ht="19.5" customHeight="1">
      <c r="A35" s="27" t="s">
        <v>18</v>
      </c>
      <c r="B35" s="28" t="s">
        <v>19</v>
      </c>
      <c r="C35" s="29"/>
      <c r="D35" s="29"/>
    </row>
    <row r="36" spans="1:6" s="161" customFormat="1" ht="24.75" customHeight="1">
      <c r="A36" s="30">
        <v>1020</v>
      </c>
      <c r="B36" s="31" t="s">
        <v>141</v>
      </c>
      <c r="C36" s="32"/>
      <c r="D36" s="32"/>
    </row>
    <row r="37" spans="1:6" s="161" customFormat="1"/>
    <row r="38" spans="1:6" s="161" customFormat="1">
      <c r="A38" s="330" t="s">
        <v>20</v>
      </c>
      <c r="B38" s="330"/>
      <c r="C38" s="330"/>
      <c r="D38" s="330"/>
    </row>
    <row r="39" spans="1:6" s="161" customFormat="1" ht="7.5" customHeight="1"/>
    <row r="40" spans="1:6" s="329" customFormat="1" ht="63.75" customHeight="1">
      <c r="A40" s="33" t="s">
        <v>21</v>
      </c>
      <c r="B40" s="30">
        <v>1020</v>
      </c>
      <c r="C40" s="465" t="s">
        <v>42</v>
      </c>
      <c r="D40" s="466"/>
    </row>
    <row r="41" spans="1:6" s="329" customFormat="1" ht="32.25" customHeight="1">
      <c r="A41" s="34" t="s">
        <v>22</v>
      </c>
      <c r="B41" s="35" t="s">
        <v>49</v>
      </c>
      <c r="C41" s="48" t="s">
        <v>14</v>
      </c>
      <c r="D41" s="48" t="s">
        <v>15</v>
      </c>
    </row>
    <row r="42" spans="1:6" s="329" customFormat="1" ht="23.25" customHeight="1">
      <c r="A42" s="33" t="s">
        <v>25</v>
      </c>
      <c r="B42" s="30" t="s">
        <v>141</v>
      </c>
      <c r="C42" s="457"/>
      <c r="D42" s="457"/>
    </row>
    <row r="43" spans="1:6" s="329" customFormat="1" ht="75.75" customHeight="1">
      <c r="A43" s="33" t="s">
        <v>26</v>
      </c>
      <c r="B43" s="31" t="s">
        <v>122</v>
      </c>
      <c r="C43" s="458"/>
      <c r="D43" s="458"/>
    </row>
    <row r="44" spans="1:6" s="329" customFormat="1" ht="18" customHeight="1">
      <c r="A44" s="33" t="s">
        <v>27</v>
      </c>
      <c r="B44" s="30" t="s">
        <v>28</v>
      </c>
      <c r="C44" s="458"/>
      <c r="D44" s="458"/>
    </row>
    <row r="45" spans="1:6" s="329" customFormat="1" ht="17.25" customHeight="1">
      <c r="A45" s="33" t="s">
        <v>50</v>
      </c>
      <c r="B45" s="30" t="s">
        <v>108</v>
      </c>
      <c r="C45" s="458"/>
      <c r="D45" s="458"/>
    </row>
    <row r="46" spans="1:6" s="329" customFormat="1" ht="18.75" customHeight="1">
      <c r="A46" s="469" t="s">
        <v>29</v>
      </c>
      <c r="B46" s="470"/>
      <c r="C46" s="459"/>
      <c r="D46" s="459"/>
    </row>
    <row r="47" spans="1:6" s="169" customFormat="1" ht="19.5" customHeight="1">
      <c r="A47" s="496" t="s">
        <v>164</v>
      </c>
      <c r="B47" s="497"/>
      <c r="C47" s="173">
        <v>-67344</v>
      </c>
      <c r="D47" s="173">
        <v>-101016</v>
      </c>
    </row>
    <row r="48" spans="1:6" s="169" customFormat="1" ht="22.5" customHeight="1">
      <c r="A48" s="496" t="s">
        <v>203</v>
      </c>
      <c r="B48" s="497"/>
      <c r="C48" s="173">
        <v>-182</v>
      </c>
      <c r="D48" s="173">
        <v>-275</v>
      </c>
    </row>
    <row r="49" spans="1:6" s="169" customFormat="1" ht="21.75" customHeight="1">
      <c r="A49" s="496" t="s">
        <v>110</v>
      </c>
      <c r="B49" s="497"/>
      <c r="C49" s="173">
        <v>-7470</v>
      </c>
      <c r="D49" s="173">
        <v>-11205</v>
      </c>
    </row>
    <row r="50" spans="1:6" s="169" customFormat="1" ht="21.75" customHeight="1">
      <c r="A50" s="496" t="s">
        <v>111</v>
      </c>
      <c r="B50" s="497"/>
      <c r="C50" s="173">
        <v>-6480</v>
      </c>
      <c r="D50" s="173">
        <v>-9720</v>
      </c>
    </row>
    <row r="51" spans="1:6" s="169" customFormat="1" ht="21" customHeight="1">
      <c r="A51" s="496" t="s">
        <v>113</v>
      </c>
      <c r="B51" s="497"/>
      <c r="C51" s="173">
        <v>-990</v>
      </c>
      <c r="D51" s="173">
        <v>-1485</v>
      </c>
    </row>
    <row r="52" spans="1:6" s="169" customFormat="1" ht="19.5" customHeight="1">
      <c r="A52" s="496" t="s">
        <v>112</v>
      </c>
      <c r="B52" s="497"/>
      <c r="C52" s="173">
        <v>-10500</v>
      </c>
      <c r="D52" s="173">
        <v>-15750</v>
      </c>
    </row>
    <row r="53" spans="1:6" s="169" customFormat="1" ht="19.5" customHeight="1">
      <c r="A53" s="496" t="s">
        <v>115</v>
      </c>
      <c r="B53" s="497"/>
      <c r="C53" s="173">
        <v>-38466</v>
      </c>
      <c r="D53" s="173">
        <v>-57695</v>
      </c>
    </row>
    <row r="54" spans="1:6" s="169" customFormat="1" ht="19.5" customHeight="1">
      <c r="A54" s="496" t="s">
        <v>109</v>
      </c>
      <c r="B54" s="497"/>
      <c r="C54" s="173">
        <v>-6412</v>
      </c>
      <c r="D54" s="173">
        <v>-9619</v>
      </c>
    </row>
    <row r="55" spans="1:6" s="169" customFormat="1" ht="21.75" customHeight="1">
      <c r="A55" s="496" t="s">
        <v>114</v>
      </c>
      <c r="B55" s="497"/>
      <c r="C55" s="173">
        <v>-6230</v>
      </c>
      <c r="D55" s="173">
        <v>-9345</v>
      </c>
    </row>
    <row r="56" spans="1:6" s="169" customFormat="1" ht="36" customHeight="1">
      <c r="A56" s="496" t="s">
        <v>116</v>
      </c>
      <c r="B56" s="497"/>
      <c r="C56" s="173">
        <v>-182</v>
      </c>
      <c r="D56" s="173">
        <v>-275</v>
      </c>
    </row>
    <row r="57" spans="1:6" s="169" customFormat="1" ht="30.75" customHeight="1">
      <c r="A57" s="496" t="s">
        <v>117</v>
      </c>
      <c r="B57" s="497"/>
      <c r="C57" s="173">
        <v>-800</v>
      </c>
      <c r="D57" s="173">
        <v>-1900000</v>
      </c>
    </row>
    <row r="58" spans="1:6" s="169" customFormat="1" ht="30.75" customHeight="1">
      <c r="A58" s="496" t="s">
        <v>118</v>
      </c>
      <c r="B58" s="497"/>
      <c r="C58" s="173">
        <v>-4</v>
      </c>
      <c r="D58" s="173">
        <v>-4</v>
      </c>
    </row>
    <row r="59" spans="1:6" s="169" customFormat="1" ht="29.25" customHeight="1">
      <c r="A59" s="496" t="s">
        <v>119</v>
      </c>
      <c r="B59" s="497"/>
      <c r="C59" s="173">
        <v>-85</v>
      </c>
      <c r="D59" s="173">
        <v>-85</v>
      </c>
    </row>
    <row r="60" spans="1:6" s="160" customFormat="1" ht="21.75" customHeight="1">
      <c r="A60" s="460" t="s">
        <v>30</v>
      </c>
      <c r="B60" s="460"/>
      <c r="C60" s="174">
        <f>'N 1'!D40</f>
        <v>-328285.09999999998</v>
      </c>
      <c r="D60" s="174">
        <f>'N 1'!E40</f>
        <v>-761621.5</v>
      </c>
    </row>
    <row r="61" spans="1:6" s="160" customFormat="1">
      <c r="A61" s="330"/>
      <c r="C61" s="38"/>
      <c r="D61" s="38"/>
    </row>
    <row r="62" spans="1:6" s="230" customFormat="1" ht="45" customHeight="1">
      <c r="A62" s="501" t="s">
        <v>106</v>
      </c>
      <c r="B62" s="501"/>
      <c r="C62" s="501"/>
      <c r="D62" s="501"/>
      <c r="E62" s="232"/>
      <c r="F62" s="232"/>
    </row>
    <row r="63" spans="1:6" s="322" customFormat="1" ht="11.25" customHeight="1">
      <c r="B63" s="18"/>
      <c r="C63" s="18"/>
      <c r="D63" s="18"/>
    </row>
    <row r="64" spans="1:6" s="322" customFormat="1" ht="24" customHeight="1">
      <c r="A64" s="502" t="s">
        <v>77</v>
      </c>
      <c r="B64" s="502"/>
      <c r="C64" s="502"/>
      <c r="D64" s="502"/>
      <c r="E64" s="502"/>
      <c r="F64" s="502"/>
    </row>
    <row r="65" spans="1:6" s="322" customFormat="1" ht="14.25" customHeight="1">
      <c r="A65" s="461" t="s">
        <v>41</v>
      </c>
      <c r="B65" s="461"/>
      <c r="C65" s="461"/>
      <c r="D65" s="461"/>
      <c r="E65" s="461"/>
      <c r="F65" s="461"/>
    </row>
    <row r="66" spans="1:6" ht="26.25" customHeight="1">
      <c r="A66" s="323"/>
      <c r="B66" s="323"/>
      <c r="C66" s="323"/>
      <c r="D66" s="323"/>
    </row>
    <row r="67" spans="1:6" ht="22.5" customHeight="1">
      <c r="A67" s="64" t="s">
        <v>18</v>
      </c>
      <c r="B67" s="65" t="s">
        <v>19</v>
      </c>
    </row>
    <row r="68" spans="1:6" ht="18" customHeight="1">
      <c r="A68" s="49" t="s">
        <v>34</v>
      </c>
      <c r="B68" s="50" t="s">
        <v>35</v>
      </c>
    </row>
    <row r="69" spans="1:6" ht="15" customHeight="1"/>
    <row r="70" spans="1:6" ht="17.25" customHeight="1">
      <c r="A70" s="329" t="s">
        <v>20</v>
      </c>
      <c r="B70" s="329"/>
      <c r="C70" s="329"/>
      <c r="D70" s="329"/>
    </row>
    <row r="71" spans="1:6" ht="12" customHeight="1"/>
    <row r="72" spans="1:6" ht="53.25" customHeight="1">
      <c r="A72" s="51" t="s">
        <v>21</v>
      </c>
      <c r="B72" s="324" t="s">
        <v>34</v>
      </c>
      <c r="C72" s="465" t="s">
        <v>42</v>
      </c>
      <c r="D72" s="466"/>
    </row>
    <row r="73" spans="1:6" ht="29.25" customHeight="1">
      <c r="A73" s="62" t="s">
        <v>22</v>
      </c>
      <c r="B73" s="47" t="s">
        <v>32</v>
      </c>
      <c r="C73" s="63" t="s">
        <v>23</v>
      </c>
      <c r="D73" s="63" t="s">
        <v>24</v>
      </c>
    </row>
    <row r="74" spans="1:6" ht="21.75" customHeight="1">
      <c r="A74" s="51" t="s">
        <v>25</v>
      </c>
      <c r="B74" s="324" t="s">
        <v>36</v>
      </c>
      <c r="C74" s="51"/>
      <c r="D74" s="51"/>
    </row>
    <row r="75" spans="1:6" ht="27.75" customHeight="1">
      <c r="A75" s="51" t="s">
        <v>26</v>
      </c>
      <c r="B75" s="324" t="s">
        <v>37</v>
      </c>
      <c r="C75" s="51"/>
      <c r="D75" s="51"/>
    </row>
    <row r="76" spans="1:6" ht="18" customHeight="1">
      <c r="A76" s="51" t="s">
        <v>27</v>
      </c>
      <c r="B76" s="324" t="s">
        <v>28</v>
      </c>
      <c r="C76" s="51"/>
      <c r="D76" s="51"/>
    </row>
    <row r="77" spans="1:6" ht="25.5" customHeight="1">
      <c r="A77" s="51" t="s">
        <v>31</v>
      </c>
      <c r="B77" s="324" t="s">
        <v>33</v>
      </c>
      <c r="C77" s="51"/>
      <c r="D77" s="51"/>
    </row>
    <row r="78" spans="1:6" ht="24" customHeight="1">
      <c r="A78" s="487" t="s">
        <v>29</v>
      </c>
      <c r="B78" s="487"/>
      <c r="C78" s="51"/>
      <c r="D78" s="51"/>
    </row>
    <row r="79" spans="1:6" ht="20.25" customHeight="1">
      <c r="A79" s="488" t="s">
        <v>38</v>
      </c>
      <c r="B79" s="488"/>
      <c r="C79" s="61">
        <v>-15</v>
      </c>
      <c r="D79" s="61">
        <v>-25</v>
      </c>
    </row>
    <row r="80" spans="1:6" ht="34.5" customHeight="1">
      <c r="A80" s="488" t="s">
        <v>39</v>
      </c>
      <c r="B80" s="488"/>
      <c r="C80" s="61">
        <v>-3</v>
      </c>
      <c r="D80" s="61">
        <v>-6</v>
      </c>
    </row>
    <row r="81" spans="1:4" ht="22.5" customHeight="1">
      <c r="A81" s="488" t="s">
        <v>40</v>
      </c>
      <c r="B81" s="488"/>
      <c r="C81" s="61">
        <v>-20</v>
      </c>
      <c r="D81" s="61">
        <v>-40</v>
      </c>
    </row>
    <row r="82" spans="1:4" ht="21.75" customHeight="1">
      <c r="A82" s="480" t="s">
        <v>30</v>
      </c>
      <c r="B82" s="480"/>
      <c r="C82" s="172">
        <f>'N 1'!D54</f>
        <v>-18607.8</v>
      </c>
      <c r="D82" s="172">
        <f>'N 1'!E54</f>
        <v>-34605.5</v>
      </c>
    </row>
    <row r="83" spans="1:4" ht="21.75" customHeight="1">
      <c r="A83" s="90"/>
      <c r="B83" s="90"/>
      <c r="C83" s="91"/>
      <c r="D83" s="91"/>
    </row>
    <row r="84" spans="1:4" s="329" customFormat="1">
      <c r="A84" s="22"/>
      <c r="B84" s="22"/>
      <c r="C84" s="22"/>
      <c r="D84" s="22"/>
    </row>
    <row r="85" spans="1:4" s="329" customFormat="1" ht="21.75" customHeight="1">
      <c r="A85" s="33" t="s">
        <v>18</v>
      </c>
      <c r="B85" s="66" t="s">
        <v>19</v>
      </c>
      <c r="C85" s="39"/>
      <c r="D85" s="29"/>
    </row>
    <row r="86" spans="1:4" s="329" customFormat="1" ht="30" customHeight="1">
      <c r="A86" s="30" t="s">
        <v>103</v>
      </c>
      <c r="B86" s="31" t="s">
        <v>104</v>
      </c>
      <c r="C86" s="32"/>
      <c r="D86" s="32"/>
    </row>
    <row r="87" spans="1:4" s="329" customFormat="1" ht="17.25" customHeight="1">
      <c r="A87" s="161"/>
      <c r="B87" s="161"/>
      <c r="C87" s="161"/>
      <c r="D87" s="161"/>
    </row>
    <row r="88" spans="1:4" s="92" customFormat="1" ht="15.75" customHeight="1">
      <c r="A88" s="481" t="s">
        <v>20</v>
      </c>
      <c r="B88" s="481"/>
      <c r="C88" s="481"/>
      <c r="D88" s="481"/>
    </row>
    <row r="89" spans="1:4" s="329" customFormat="1" ht="15.75" customHeight="1">
      <c r="A89" s="161"/>
      <c r="B89" s="161"/>
      <c r="C89" s="161"/>
      <c r="D89" s="161"/>
    </row>
    <row r="90" spans="1:4" s="329" customFormat="1" ht="61.5" customHeight="1">
      <c r="A90" s="33" t="s">
        <v>21</v>
      </c>
      <c r="B90" s="30" t="s">
        <v>103</v>
      </c>
      <c r="C90" s="465" t="s">
        <v>42</v>
      </c>
      <c r="D90" s="466"/>
    </row>
    <row r="91" spans="1:4" s="43" customFormat="1" ht="31.5" customHeight="1">
      <c r="A91" s="40" t="s">
        <v>22</v>
      </c>
      <c r="B91" s="41">
        <v>11002</v>
      </c>
      <c r="C91" s="42" t="s">
        <v>14</v>
      </c>
      <c r="D91" s="42" t="s">
        <v>15</v>
      </c>
    </row>
    <row r="92" spans="1:4" s="43" customFormat="1" ht="25.5" customHeight="1">
      <c r="A92" s="33" t="s">
        <v>25</v>
      </c>
      <c r="B92" s="325" t="s">
        <v>94</v>
      </c>
      <c r="C92" s="486"/>
      <c r="D92" s="486"/>
    </row>
    <row r="93" spans="1:4" s="43" customFormat="1" ht="33" customHeight="1">
      <c r="A93" s="33" t="s">
        <v>26</v>
      </c>
      <c r="B93" s="325" t="s">
        <v>102</v>
      </c>
      <c r="C93" s="486"/>
      <c r="D93" s="486"/>
    </row>
    <row r="94" spans="1:4" s="43" customFormat="1" ht="23.25" customHeight="1">
      <c r="A94" s="33" t="s">
        <v>27</v>
      </c>
      <c r="B94" s="325" t="s">
        <v>101</v>
      </c>
      <c r="C94" s="486"/>
      <c r="D94" s="486"/>
    </row>
    <row r="95" spans="1:4" s="43" customFormat="1" ht="21.75" customHeight="1">
      <c r="A95" s="33" t="s">
        <v>31</v>
      </c>
      <c r="B95" s="325" t="s">
        <v>98</v>
      </c>
      <c r="C95" s="486"/>
      <c r="D95" s="486"/>
    </row>
    <row r="96" spans="1:4" s="43" customFormat="1" ht="20.25" customHeight="1">
      <c r="A96" s="469" t="s">
        <v>100</v>
      </c>
      <c r="B96" s="470"/>
      <c r="C96" s="486"/>
      <c r="D96" s="486"/>
    </row>
    <row r="97" spans="1:4" s="43" customFormat="1" ht="44.25" customHeight="1">
      <c r="A97" s="482" t="s">
        <v>123</v>
      </c>
      <c r="B97" s="477"/>
      <c r="C97" s="53">
        <v>-15040</v>
      </c>
      <c r="D97" s="54">
        <v>-24760</v>
      </c>
    </row>
    <row r="98" spans="1:4" s="43" customFormat="1" ht="33.75" customHeight="1">
      <c r="A98" s="482" t="s">
        <v>124</v>
      </c>
      <c r="B98" s="477"/>
      <c r="C98" s="53">
        <v>-18800</v>
      </c>
      <c r="D98" s="54">
        <v>-37700</v>
      </c>
    </row>
    <row r="99" spans="1:4" s="43" customFormat="1" ht="34.5" customHeight="1">
      <c r="A99" s="482" t="s">
        <v>125</v>
      </c>
      <c r="B99" s="477"/>
      <c r="C99" s="53">
        <v>-680</v>
      </c>
      <c r="D99" s="55">
        <v>-1200</v>
      </c>
    </row>
    <row r="100" spans="1:4" s="43" customFormat="1" ht="20.25" customHeight="1">
      <c r="A100" s="482" t="s">
        <v>126</v>
      </c>
      <c r="B100" s="477"/>
      <c r="C100" s="53">
        <v>-200</v>
      </c>
      <c r="D100" s="56">
        <v>-300</v>
      </c>
    </row>
    <row r="101" spans="1:4" s="43" customFormat="1" ht="45.75" customHeight="1">
      <c r="A101" s="482" t="s">
        <v>127</v>
      </c>
      <c r="B101" s="477"/>
      <c r="C101" s="53">
        <v>-5586</v>
      </c>
      <c r="D101" s="54">
        <v>-10606</v>
      </c>
    </row>
    <row r="102" spans="1:4" s="43" customFormat="1" ht="45.75" customHeight="1">
      <c r="A102" s="482" t="s">
        <v>128</v>
      </c>
      <c r="B102" s="477"/>
      <c r="C102" s="53">
        <v>-3990</v>
      </c>
      <c r="D102" s="55">
        <v>-7970</v>
      </c>
    </row>
    <row r="103" spans="1:4" s="43" customFormat="1" ht="33" customHeight="1">
      <c r="A103" s="482" t="s">
        <v>129</v>
      </c>
      <c r="B103" s="477"/>
      <c r="C103" s="53">
        <v>0</v>
      </c>
      <c r="D103" s="55">
        <v>-1600</v>
      </c>
    </row>
    <row r="104" spans="1:4" s="43" customFormat="1" ht="31.5" customHeight="1">
      <c r="A104" s="483" t="s">
        <v>130</v>
      </c>
      <c r="B104" s="484"/>
      <c r="C104" s="53">
        <v>-75</v>
      </c>
      <c r="D104" s="55">
        <v>-150</v>
      </c>
    </row>
    <row r="105" spans="1:4" s="43" customFormat="1" ht="20.25" customHeight="1">
      <c r="A105" s="482" t="s">
        <v>131</v>
      </c>
      <c r="B105" s="477"/>
      <c r="C105" s="55">
        <v>-8</v>
      </c>
      <c r="D105" s="55">
        <v>-17</v>
      </c>
    </row>
    <row r="106" spans="1:4" s="43" customFormat="1" ht="45.75" customHeight="1">
      <c r="A106" s="482" t="s">
        <v>132</v>
      </c>
      <c r="B106" s="477"/>
      <c r="C106" s="54">
        <v>-1050</v>
      </c>
      <c r="D106" s="56">
        <v>-1050</v>
      </c>
    </row>
    <row r="107" spans="1:4" s="43" customFormat="1" ht="31.5" customHeight="1">
      <c r="A107" s="482" t="s">
        <v>133</v>
      </c>
      <c r="B107" s="477"/>
      <c r="C107" s="53">
        <v>-6</v>
      </c>
      <c r="D107" s="55">
        <v>-13</v>
      </c>
    </row>
    <row r="108" spans="1:4" s="43" customFormat="1" ht="20.25" customHeight="1">
      <c r="A108" s="482" t="s">
        <v>134</v>
      </c>
      <c r="B108" s="477"/>
      <c r="C108" s="55">
        <v>-253</v>
      </c>
      <c r="D108" s="55">
        <v>-253</v>
      </c>
    </row>
    <row r="109" spans="1:4" s="43" customFormat="1" ht="47.25" customHeight="1">
      <c r="A109" s="476" t="s">
        <v>135</v>
      </c>
      <c r="B109" s="477"/>
      <c r="C109" s="57">
        <v>-1</v>
      </c>
      <c r="D109" s="58">
        <v>-6</v>
      </c>
    </row>
    <row r="110" spans="1:4" s="43" customFormat="1" ht="31.5" customHeight="1">
      <c r="A110" s="478" t="s">
        <v>136</v>
      </c>
      <c r="B110" s="479"/>
      <c r="C110" s="59">
        <v>-100</v>
      </c>
      <c r="D110" s="56">
        <v>-100</v>
      </c>
    </row>
    <row r="111" spans="1:4" s="43" customFormat="1" ht="30.75" customHeight="1">
      <c r="A111" s="476" t="s">
        <v>99</v>
      </c>
      <c r="B111" s="477"/>
      <c r="C111" s="59">
        <v>-100</v>
      </c>
      <c r="D111" s="59">
        <v>-100</v>
      </c>
    </row>
    <row r="112" spans="1:4" s="43" customFormat="1" ht="33" customHeight="1">
      <c r="A112" s="476" t="s">
        <v>137</v>
      </c>
      <c r="B112" s="477"/>
      <c r="C112" s="60">
        <v>-95</v>
      </c>
      <c r="D112" s="60">
        <v>-95</v>
      </c>
    </row>
    <row r="113" spans="1:4" s="43" customFormat="1" ht="21.75" customHeight="1">
      <c r="A113" s="492" t="s">
        <v>163</v>
      </c>
      <c r="B113" s="493"/>
      <c r="C113" s="162">
        <v>-4.5</v>
      </c>
      <c r="D113" s="163">
        <v>-4.5</v>
      </c>
    </row>
    <row r="114" spans="1:4" s="45" customFormat="1" ht="23.25" customHeight="1">
      <c r="A114" s="508" t="s">
        <v>30</v>
      </c>
      <c r="B114" s="468"/>
      <c r="C114" s="509">
        <f>'N 1'!D67</f>
        <v>-68410.499999999985</v>
      </c>
      <c r="D114" s="509">
        <f>'N 1'!E67</f>
        <v>-150503</v>
      </c>
    </row>
    <row r="115" spans="1:4" s="329" customFormat="1">
      <c r="A115" s="330"/>
      <c r="B115" s="330"/>
      <c r="C115" s="330"/>
      <c r="D115" s="46"/>
    </row>
    <row r="117" spans="1:4" s="329" customFormat="1" ht="69" customHeight="1">
      <c r="A117" s="33" t="s">
        <v>21</v>
      </c>
      <c r="B117" s="30" t="s">
        <v>103</v>
      </c>
      <c r="C117" s="465" t="s">
        <v>42</v>
      </c>
      <c r="D117" s="466"/>
    </row>
    <row r="118" spans="1:4" s="43" customFormat="1" ht="31.5" customHeight="1">
      <c r="A118" s="40" t="s">
        <v>22</v>
      </c>
      <c r="B118" s="317">
        <v>11004</v>
      </c>
      <c r="C118" s="42" t="s">
        <v>14</v>
      </c>
      <c r="D118" s="42" t="s">
        <v>15</v>
      </c>
    </row>
    <row r="119" spans="1:4" s="43" customFormat="1" ht="35.25" customHeight="1">
      <c r="A119" s="33" t="s">
        <v>25</v>
      </c>
      <c r="B119" s="325" t="s">
        <v>138</v>
      </c>
      <c r="C119" s="491"/>
      <c r="D119" s="491"/>
    </row>
    <row r="120" spans="1:4" s="43" customFormat="1" ht="33" customHeight="1">
      <c r="A120" s="33" t="s">
        <v>26</v>
      </c>
      <c r="B120" s="325" t="s">
        <v>139</v>
      </c>
      <c r="C120" s="491"/>
      <c r="D120" s="491"/>
    </row>
    <row r="121" spans="1:4" s="43" customFormat="1" ht="23.25" customHeight="1">
      <c r="A121" s="33" t="s">
        <v>27</v>
      </c>
      <c r="B121" s="325" t="s">
        <v>101</v>
      </c>
      <c r="C121" s="491"/>
      <c r="D121" s="491"/>
    </row>
    <row r="122" spans="1:4" s="43" customFormat="1" ht="32.25" customHeight="1">
      <c r="A122" s="33" t="s">
        <v>31</v>
      </c>
      <c r="B122" s="325" t="s">
        <v>98</v>
      </c>
      <c r="C122" s="491"/>
      <c r="D122" s="491"/>
    </row>
    <row r="123" spans="1:4" s="43" customFormat="1" ht="20.25" customHeight="1">
      <c r="A123" s="469" t="s">
        <v>100</v>
      </c>
      <c r="B123" s="470"/>
      <c r="C123" s="491"/>
      <c r="D123" s="491"/>
    </row>
    <row r="124" spans="1:4" s="43" customFormat="1">
      <c r="A124" s="482" t="s">
        <v>123</v>
      </c>
      <c r="B124" s="477"/>
      <c r="C124" s="146">
        <v>15040</v>
      </c>
      <c r="D124" s="146">
        <v>24760</v>
      </c>
    </row>
    <row r="125" spans="1:4" s="43" customFormat="1">
      <c r="A125" s="482" t="s">
        <v>124</v>
      </c>
      <c r="B125" s="477"/>
      <c r="C125" s="146">
        <v>18800</v>
      </c>
      <c r="D125" s="146">
        <v>37600</v>
      </c>
    </row>
    <row r="126" spans="1:4" s="43" customFormat="1">
      <c r="A126" s="482" t="s">
        <v>125</v>
      </c>
      <c r="B126" s="477"/>
      <c r="C126" s="146">
        <v>680</v>
      </c>
      <c r="D126" s="146">
        <v>1200</v>
      </c>
    </row>
    <row r="127" spans="1:4" s="43" customFormat="1">
      <c r="A127" s="482" t="s">
        <v>126</v>
      </c>
      <c r="B127" s="477"/>
      <c r="C127" s="146">
        <v>200</v>
      </c>
      <c r="D127" s="146">
        <v>300</v>
      </c>
    </row>
    <row r="128" spans="1:4" s="43" customFormat="1">
      <c r="A128" s="482" t="s">
        <v>127</v>
      </c>
      <c r="B128" s="477"/>
      <c r="C128" s="146">
        <v>5586</v>
      </c>
      <c r="D128" s="146">
        <v>10606</v>
      </c>
    </row>
    <row r="129" spans="1:4" s="43" customFormat="1">
      <c r="A129" s="482" t="s">
        <v>128</v>
      </c>
      <c r="B129" s="477"/>
      <c r="C129" s="146">
        <v>3990</v>
      </c>
      <c r="D129" s="146">
        <v>7970</v>
      </c>
    </row>
    <row r="130" spans="1:4" s="43" customFormat="1">
      <c r="A130" s="482" t="s">
        <v>129</v>
      </c>
      <c r="B130" s="477"/>
      <c r="C130" s="146">
        <v>0</v>
      </c>
      <c r="D130" s="146">
        <v>1600</v>
      </c>
    </row>
    <row r="131" spans="1:4" s="43" customFormat="1">
      <c r="A131" s="483" t="s">
        <v>130</v>
      </c>
      <c r="B131" s="484"/>
      <c r="C131" s="146">
        <v>75</v>
      </c>
      <c r="D131" s="146">
        <v>150</v>
      </c>
    </row>
    <row r="132" spans="1:4" s="43" customFormat="1">
      <c r="A132" s="482" t="s">
        <v>131</v>
      </c>
      <c r="B132" s="477"/>
      <c r="C132" s="146">
        <v>8</v>
      </c>
      <c r="D132" s="146">
        <v>17</v>
      </c>
    </row>
    <row r="133" spans="1:4" s="43" customFormat="1">
      <c r="A133" s="482" t="s">
        <v>132</v>
      </c>
      <c r="B133" s="477"/>
      <c r="C133" s="146">
        <v>1050</v>
      </c>
      <c r="D133" s="146">
        <v>1050</v>
      </c>
    </row>
    <row r="134" spans="1:4" s="43" customFormat="1">
      <c r="A134" s="482" t="s">
        <v>133</v>
      </c>
      <c r="B134" s="477"/>
      <c r="C134" s="146">
        <v>6</v>
      </c>
      <c r="D134" s="146">
        <v>13</v>
      </c>
    </row>
    <row r="135" spans="1:4" s="43" customFormat="1" ht="20.25" customHeight="1">
      <c r="A135" s="482" t="s">
        <v>134</v>
      </c>
      <c r="B135" s="477"/>
      <c r="C135" s="146">
        <v>253</v>
      </c>
      <c r="D135" s="146">
        <v>253</v>
      </c>
    </row>
    <row r="136" spans="1:4" s="43" customFormat="1">
      <c r="A136" s="476" t="s">
        <v>135</v>
      </c>
      <c r="B136" s="477"/>
      <c r="C136" s="146">
        <v>1</v>
      </c>
      <c r="D136" s="146">
        <v>6</v>
      </c>
    </row>
    <row r="137" spans="1:4" s="43" customFormat="1">
      <c r="A137" s="478" t="s">
        <v>136</v>
      </c>
      <c r="B137" s="479"/>
      <c r="C137" s="146">
        <v>100</v>
      </c>
      <c r="D137" s="146">
        <v>100</v>
      </c>
    </row>
    <row r="138" spans="1:4" s="43" customFormat="1">
      <c r="A138" s="476" t="s">
        <v>99</v>
      </c>
      <c r="B138" s="477"/>
      <c r="C138" s="146">
        <v>100</v>
      </c>
      <c r="D138" s="146">
        <v>100</v>
      </c>
    </row>
    <row r="139" spans="1:4" s="43" customFormat="1">
      <c r="A139" s="476" t="s">
        <v>137</v>
      </c>
      <c r="B139" s="477"/>
      <c r="C139" s="146">
        <v>95</v>
      </c>
      <c r="D139" s="146">
        <v>95</v>
      </c>
    </row>
    <row r="140" spans="1:4" s="169" customFormat="1" ht="19.5" customHeight="1">
      <c r="A140" s="496" t="s">
        <v>164</v>
      </c>
      <c r="B140" s="497"/>
      <c r="C140" s="147">
        <v>33672</v>
      </c>
      <c r="D140" s="147">
        <v>67344</v>
      </c>
    </row>
    <row r="141" spans="1:4" s="169" customFormat="1" ht="22.5" customHeight="1">
      <c r="A141" s="496" t="s">
        <v>203</v>
      </c>
      <c r="B141" s="497"/>
      <c r="C141" s="147">
        <v>92</v>
      </c>
      <c r="D141" s="147">
        <v>185</v>
      </c>
    </row>
    <row r="142" spans="1:4" s="169" customFormat="1" ht="21.75" customHeight="1">
      <c r="A142" s="496" t="s">
        <v>110</v>
      </c>
      <c r="B142" s="497"/>
      <c r="C142" s="147">
        <v>3735</v>
      </c>
      <c r="D142" s="147">
        <v>7440</v>
      </c>
    </row>
    <row r="143" spans="1:4" s="169" customFormat="1" ht="21.75" customHeight="1">
      <c r="A143" s="496" t="s">
        <v>111</v>
      </c>
      <c r="B143" s="497"/>
      <c r="C143" s="147">
        <v>3240</v>
      </c>
      <c r="D143" s="147">
        <v>6480</v>
      </c>
    </row>
    <row r="144" spans="1:4" s="169" customFormat="1" ht="21" customHeight="1">
      <c r="A144" s="496" t="s">
        <v>113</v>
      </c>
      <c r="B144" s="497"/>
      <c r="C144" s="147">
        <v>495</v>
      </c>
      <c r="D144" s="147">
        <v>990</v>
      </c>
    </row>
    <row r="145" spans="1:4" s="169" customFormat="1" ht="19.5" customHeight="1">
      <c r="A145" s="496" t="s">
        <v>165</v>
      </c>
      <c r="B145" s="497"/>
      <c r="C145" s="147">
        <v>5250</v>
      </c>
      <c r="D145" s="147">
        <v>10500</v>
      </c>
    </row>
    <row r="146" spans="1:4" s="169" customFormat="1" ht="19.5" customHeight="1">
      <c r="A146" s="496" t="s">
        <v>115</v>
      </c>
      <c r="B146" s="497"/>
      <c r="C146" s="147">
        <v>19234</v>
      </c>
      <c r="D146" s="147">
        <v>38463</v>
      </c>
    </row>
    <row r="147" spans="1:4" s="169" customFormat="1" ht="19.5" customHeight="1">
      <c r="A147" s="496" t="s">
        <v>109</v>
      </c>
      <c r="B147" s="497"/>
      <c r="C147" s="147">
        <v>3207</v>
      </c>
      <c r="D147" s="147">
        <v>6414</v>
      </c>
    </row>
    <row r="148" spans="1:4" s="169" customFormat="1" ht="21.75" customHeight="1">
      <c r="A148" s="496" t="s">
        <v>114</v>
      </c>
      <c r="B148" s="497"/>
      <c r="C148" s="147">
        <v>3115</v>
      </c>
      <c r="D148" s="147">
        <v>6230</v>
      </c>
    </row>
    <row r="149" spans="1:4" s="169" customFormat="1" ht="36" customHeight="1">
      <c r="A149" s="499" t="s">
        <v>116</v>
      </c>
      <c r="B149" s="500"/>
      <c r="C149" s="147">
        <v>92</v>
      </c>
      <c r="D149" s="147">
        <v>185</v>
      </c>
    </row>
    <row r="150" spans="1:4" s="169" customFormat="1" ht="30.75" customHeight="1">
      <c r="A150" s="496" t="s">
        <v>166</v>
      </c>
      <c r="B150" s="497"/>
      <c r="C150" s="510">
        <v>180</v>
      </c>
      <c r="D150" s="510">
        <v>221</v>
      </c>
    </row>
    <row r="151" spans="1:4" s="169" customFormat="1" ht="27" customHeight="1">
      <c r="A151" s="496" t="s">
        <v>118</v>
      </c>
      <c r="B151" s="497"/>
      <c r="C151" s="147">
        <v>4</v>
      </c>
      <c r="D151" s="147">
        <v>4</v>
      </c>
    </row>
    <row r="152" spans="1:4" s="169" customFormat="1" ht="33" customHeight="1">
      <c r="A152" s="496" t="s">
        <v>167</v>
      </c>
      <c r="B152" s="497"/>
      <c r="C152" s="147">
        <v>85</v>
      </c>
      <c r="D152" s="147">
        <v>85</v>
      </c>
    </row>
    <row r="153" spans="1:4" s="170" customFormat="1" ht="25.5" customHeight="1">
      <c r="A153" s="498" t="s">
        <v>161</v>
      </c>
      <c r="B153" s="498"/>
      <c r="C153" s="147">
        <v>15</v>
      </c>
      <c r="D153" s="147">
        <v>25</v>
      </c>
    </row>
    <row r="154" spans="1:4" ht="35.25" customHeight="1">
      <c r="A154" s="498" t="s">
        <v>162</v>
      </c>
      <c r="B154" s="498"/>
      <c r="C154" s="147">
        <v>3</v>
      </c>
      <c r="D154" s="147">
        <v>6</v>
      </c>
    </row>
    <row r="155" spans="1:4" ht="22.5" customHeight="1">
      <c r="A155" s="498" t="s">
        <v>40</v>
      </c>
      <c r="B155" s="498"/>
      <c r="C155" s="147">
        <v>20</v>
      </c>
      <c r="D155" s="147">
        <v>40</v>
      </c>
    </row>
    <row r="156" spans="1:4" s="45" customFormat="1" ht="23.25" customHeight="1">
      <c r="A156" s="494" t="s">
        <v>30</v>
      </c>
      <c r="B156" s="495"/>
      <c r="C156" s="171">
        <f>-C29</f>
        <v>415303.39999999997</v>
      </c>
      <c r="D156" s="171">
        <f>-D29</f>
        <v>946730</v>
      </c>
    </row>
    <row r="158" spans="1:4" ht="32.25" customHeight="1">
      <c r="A158" s="489"/>
      <c r="B158" s="490"/>
      <c r="C158" s="279"/>
      <c r="D158" s="279"/>
    </row>
    <row r="160" spans="1:4">
      <c r="D160" s="8"/>
    </row>
    <row r="164" spans="3:4">
      <c r="C164" s="164"/>
      <c r="D164" s="164"/>
    </row>
  </sheetData>
  <mergeCells count="103">
    <mergeCell ref="A154:B154"/>
    <mergeCell ref="A155:B155"/>
    <mergeCell ref="A156:B156"/>
    <mergeCell ref="A158:B158"/>
    <mergeCell ref="A1:D1"/>
    <mergeCell ref="A3:D3"/>
    <mergeCell ref="A4:D4"/>
    <mergeCell ref="A5:B5"/>
    <mergeCell ref="A6:B6"/>
    <mergeCell ref="A32:D32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24:B124"/>
    <mergeCell ref="A125:B125"/>
    <mergeCell ref="A126:B126"/>
    <mergeCell ref="A127:B127"/>
    <mergeCell ref="A128:B128"/>
    <mergeCell ref="A129:B129"/>
    <mergeCell ref="A111:B111"/>
    <mergeCell ref="A112:B112"/>
    <mergeCell ref="A113:B113"/>
    <mergeCell ref="A114:B114"/>
    <mergeCell ref="C117:D117"/>
    <mergeCell ref="C119:C123"/>
    <mergeCell ref="D119:D123"/>
    <mergeCell ref="A123:B123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C90:D90"/>
    <mergeCell ref="C92:C96"/>
    <mergeCell ref="D92:D96"/>
    <mergeCell ref="A96:B96"/>
    <mergeCell ref="A97:B97"/>
    <mergeCell ref="A98:B98"/>
    <mergeCell ref="A78:B78"/>
    <mergeCell ref="A79:B79"/>
    <mergeCell ref="A80:B80"/>
    <mergeCell ref="A81:B81"/>
    <mergeCell ref="A82:B82"/>
    <mergeCell ref="A88:D88"/>
    <mergeCell ref="A59:B59"/>
    <mergeCell ref="A60:B60"/>
    <mergeCell ref="C72:D72"/>
    <mergeCell ref="A62:D62"/>
    <mergeCell ref="A64:F64"/>
    <mergeCell ref="A65:F65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C40:D40"/>
    <mergeCell ref="C42:C46"/>
    <mergeCell ref="D42:D46"/>
    <mergeCell ref="A46:B46"/>
    <mergeCell ref="A19:B19"/>
    <mergeCell ref="A20:B20"/>
    <mergeCell ref="C22:D22"/>
    <mergeCell ref="A28:B28"/>
    <mergeCell ref="A29:B29"/>
    <mergeCell ref="A31:D31"/>
    <mergeCell ref="A33:B33"/>
    <mergeCell ref="A11:D11"/>
    <mergeCell ref="C13:D13"/>
  </mergeCells>
  <pageMargins left="0.19685039370078741" right="0.19685039370078741" top="0.31496062992125984" bottom="0.19685039370078741" header="0.19685039370078741" footer="0.1968503937007874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N 1</vt:lpstr>
      <vt:lpstr>N 2</vt:lpstr>
      <vt:lpstr>N 3</vt:lpstr>
      <vt:lpstr> N 4_9</vt:lpstr>
      <vt:lpstr> N 5_9.1</vt:lpstr>
      <vt:lpstr>'N 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2020-06-17T12:12:20Z</dcterms:modified>
</cp:coreProperties>
</file>