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865" activeTab="4"/>
  </bookViews>
  <sheets>
    <sheet name="1" sheetId="12" r:id="rId1"/>
    <sheet name="2" sheetId="15" r:id="rId2"/>
    <sheet name="3" sheetId="17" r:id="rId3"/>
    <sheet name="4.1" sheetId="19" r:id="rId4"/>
    <sheet name="4.2" sheetId="16" r:id="rId5"/>
  </sheets>
  <definedNames>
    <definedName name="_xlnm.Print_Area" localSheetId="0">'1'!$A$1:$D$20</definedName>
    <definedName name="_xlnm.Print_Area" localSheetId="1">'2'!$A$1:$F$17</definedName>
    <definedName name="_xlnm.Print_Area" localSheetId="3">'4.1'!$A$1:$E$50</definedName>
    <definedName name="_xlnm.Print_Area" localSheetId="4">'4.2'!$A$1:$E$23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2"/>
  <c r="C20" l="1"/>
  <c r="D20"/>
  <c r="C13" l="1"/>
  <c r="B13"/>
  <c r="C14"/>
  <c r="D14"/>
  <c r="D13" s="1"/>
  <c r="B14"/>
  <c r="B19" l="1"/>
  <c r="B17" s="1"/>
  <c r="C19"/>
  <c r="C17" s="1"/>
  <c r="C9" s="1"/>
  <c r="D19"/>
  <c r="D17" s="1"/>
  <c r="D11"/>
  <c r="C11"/>
  <c r="B11"/>
  <c r="D23" i="16"/>
  <c r="E23"/>
  <c r="C23"/>
  <c r="D9" i="12" l="1"/>
  <c r="B9"/>
  <c r="D22" i="19"/>
  <c r="E22"/>
  <c r="C22"/>
  <c r="E14" i="15"/>
  <c r="F14"/>
  <c r="D14"/>
  <c r="D21" i="17" l="1"/>
  <c r="D20" s="1"/>
  <c r="D19" s="1"/>
  <c r="E21"/>
  <c r="E20" s="1"/>
  <c r="E19" s="1"/>
  <c r="F21"/>
  <c r="F20" s="1"/>
  <c r="F19" s="1"/>
  <c r="F15" s="1"/>
  <c r="F14" l="1"/>
  <c r="F13" s="1"/>
  <c r="F11" s="1"/>
  <c r="F17"/>
  <c r="C51" i="19"/>
  <c r="C53" s="1"/>
  <c r="D51"/>
  <c r="D53" s="1"/>
  <c r="E51"/>
  <c r="E15" i="17" l="1"/>
  <c r="D15"/>
  <c r="D14" l="1"/>
  <c r="D13" s="1"/>
  <c r="D11" s="1"/>
  <c r="D17"/>
  <c r="E14"/>
  <c r="E13" s="1"/>
  <c r="E11" s="1"/>
  <c r="E17"/>
  <c r="D10" i="15"/>
  <c r="D8" s="1"/>
  <c r="E10"/>
  <c r="E8" s="1"/>
  <c r="F10"/>
  <c r="F8" s="1"/>
  <c r="C7" i="12" l="1"/>
  <c r="D7"/>
  <c r="B7" l="1"/>
</calcChain>
</file>

<file path=xl/sharedStrings.xml><?xml version="1.0" encoding="utf-8"?>
<sst xmlns="http://schemas.openxmlformats.org/spreadsheetml/2006/main" count="156" uniqueCount="112">
  <si>
    <t>Ծրագիր</t>
  </si>
  <si>
    <t>Միջոցառում</t>
  </si>
  <si>
    <t>Բյուջետային գլխավոր կարգադրիչների, ծրագրերի և միջոցառումների անվանումները</t>
  </si>
  <si>
    <t xml:space="preserve"> Տարի</t>
  </si>
  <si>
    <t xml:space="preserve"> Ծրագրի դասիչը </t>
  </si>
  <si>
    <t xml:space="preserve"> Ծրագրի անվանումը </t>
  </si>
  <si>
    <t xml:space="preserve"> Ծրագրի միջոցառումները </t>
  </si>
  <si>
    <t>Տարի</t>
  </si>
  <si>
    <t xml:space="preserve"> </t>
  </si>
  <si>
    <t xml:space="preserve">  ՀՀ  տարածքային կառավարման և ենթակառուցվածքների նախարարություն</t>
  </si>
  <si>
    <t>Առաջին կիսամյակ</t>
  </si>
  <si>
    <t>Ինն ամիս</t>
  </si>
  <si>
    <t xml:space="preserve"> Առաջին կիսամյակ</t>
  </si>
  <si>
    <t xml:space="preserve"> Ինն ամիս</t>
  </si>
  <si>
    <t xml:space="preserve"> ՀՀ տարածքային կառավարման և ենթակառուցվածքների նախարարություն</t>
  </si>
  <si>
    <t xml:space="preserve">  ԸՆԴԱՄԵՆԸ</t>
  </si>
  <si>
    <t>այդ թվում՝</t>
  </si>
  <si>
    <t>Ա.Ներքին աղբյուրներ-ընդամենը</t>
  </si>
  <si>
    <t>2. Ֆինանսական զուտ ակտիվներ</t>
  </si>
  <si>
    <t>2.4. Վարկերի և փոխատվությունների տրամադրում</t>
  </si>
  <si>
    <t>Ծրագրային դասիչ</t>
  </si>
  <si>
    <t>Գումարը</t>
  </si>
  <si>
    <t>ԸՆԴԱՄԵՆԸ 
այդ թվում</t>
  </si>
  <si>
    <t>ՀՀ ֆինանսների նախարարություն</t>
  </si>
  <si>
    <t>Ֆինանսական ակտիվների կառավարման միջոցառումներ</t>
  </si>
  <si>
    <t xml:space="preserve">ՀՀ տարածքային կառավարման և ենթակառուցվածքների նախարարություն </t>
  </si>
  <si>
    <t xml:space="preserve">Միջոցառման տեսակը՝ </t>
  </si>
  <si>
    <t>Ծրագրի դասիչը՝</t>
  </si>
  <si>
    <t>Միջոցառման դասիչը՝</t>
  </si>
  <si>
    <t>Միջոցառման անվանումը՝</t>
  </si>
  <si>
    <t>Նկարագրությունը՝</t>
  </si>
  <si>
    <t>Միջոցառման տեսակը՝</t>
  </si>
  <si>
    <t>Միջոցառումն իրականացնողի անվանումը՝</t>
  </si>
  <si>
    <t xml:space="preserve">ՀՀ ֆինանսների նախարարություն </t>
  </si>
  <si>
    <t>Արդյունքի չափորոշիչներ</t>
  </si>
  <si>
    <t>Քանակական</t>
  </si>
  <si>
    <t>ՄԱՍ 2. ՊԵՏԱԿԱՆ ՄԱՐՄՆԻ ԳԾՈՎ ԱՐԴՅՈՒՆՔԱՅԻՆ (ԿԱՏԱՐՈՂԱԿԱՆ) ՑՈՒՑԱՆԻՇՆԵՐԸ</t>
  </si>
  <si>
    <t>Պետական  բյուջեի  դեֆիցիտի ֆինանսավորման աղբյուրներն ու դրանց տարրերի անվանումները</t>
  </si>
  <si>
    <t>Ներքին վարկեր և փոխատվություններ</t>
  </si>
  <si>
    <t>«ԱԱԲ Պրոեկտ» ՍՊԸ</t>
  </si>
  <si>
    <t>«Էս ընդ Էյ Մայնինգ» ՍՊԸ</t>
  </si>
  <si>
    <t>«Դենտալ Իմպորտ» ՍՊԸ</t>
  </si>
  <si>
    <t>«Սուարդի» ԲԸ Հ/Մ</t>
  </si>
  <si>
    <t>«Միրադա» ՍՊԸ</t>
  </si>
  <si>
    <t>«Կամուրջշին» ՓԲԸ</t>
  </si>
  <si>
    <t>«Բետոնիկա» ՍՊԸ</t>
  </si>
  <si>
    <t>«Շին Թրեյդ» ՍՊԸ</t>
  </si>
  <si>
    <t>«Ապառաժ» ՍՊԸ</t>
  </si>
  <si>
    <t>«ՄԼ Մայնինգ» ՍՊԸ</t>
  </si>
  <si>
    <t>«Տնա-Շին Աշոտ» ՍՊԸ</t>
  </si>
  <si>
    <t>«Աննա Ավետիսյան» ԱՁ</t>
  </si>
  <si>
    <t>«Ռաֆայել» ՍՊԸ</t>
  </si>
  <si>
    <t>«Կամա» ՍՊԸ</t>
  </si>
  <si>
    <t>«Տեր-Հայրապետյանշին» ՍՊԸ</t>
  </si>
  <si>
    <t>«Ժակշին» ՍՊԸ</t>
  </si>
  <si>
    <t>«Ինքնաթափ» ՍՊԸ</t>
  </si>
  <si>
    <t>«Բիզնես Ալտերնատիվ» ՍՊԸ</t>
  </si>
  <si>
    <t>«Քաջ-Տրանս» ՍՊԸ</t>
  </si>
  <si>
    <t xml:space="preserve">«Նաիրի ՃՇՇ» ԲԲԸ  </t>
  </si>
  <si>
    <t>«Դանոյան Յուրա» ԱՁ</t>
  </si>
  <si>
    <t>«Գագիկ Երանոսյան» ԱՁ</t>
  </si>
  <si>
    <t>«Ավետիք Սարգսյան» ԱՁ</t>
  </si>
  <si>
    <t>«Բետպռո»  ՍՊԸ</t>
  </si>
  <si>
    <t>«Քեյ դի էյջ»  ՍՊԸ</t>
  </si>
  <si>
    <t>«Պյոտր Բլոխին» ԱՁ</t>
  </si>
  <si>
    <t>«Արարատ Թորոսյան» ԱՁ</t>
  </si>
  <si>
    <t>«Պատվական Ասոյան» ԱՁ</t>
  </si>
  <si>
    <t>Տրամադրվող վարկերի քանակ, հատ</t>
  </si>
  <si>
    <t>«ՀԱՅԱՍՏԱՆԻ ՀԱՆՐԱՊԵՏՈՒԹՅԱՆ 2020 ԹՎԱԿԱՆԻ ՊԵՏԱԿԱՆ ԲՅՈՒՋԵԻ ՄԱՍԻՆ» ՀԱՅԱՍՏԱՆԻ ՀԱՆՐԱՊԵՏՈՒԹՅԱՆ ՕՐԵՆՔԻ N 3 ՀԱՎԵԼՎԱԾԻ N 1.1 ԱՂՅՈՒՍԱԿՈՒՄ ԵՎ ՀԱՅԱՍՏԱՆԻ ՀԱՆՐԱՊԵՏՈՒԹՅԱՆ ԿԱՌԱՎԱՐՈՒԹՅԱՆ 2019 ԹՎԱԿԱՆԻ ԴԵԿՏԵՄԲԵՐԻ 26-Ի N 1919-Ն ՈՐՈՇՄԱՆ N 1 ՀԱՎԵԼՎԱԾԻ N 2 ԱՂՅՈՒՍԱԿՈՒՄ ԿԱՏԱՐՎՈՂ ՓՈՓԽՈՒԹՅՈՒՆՆԵՐԸ ԵՎ ԼՐԱՑՈՒՄԸ</t>
  </si>
  <si>
    <t>հազար դրամ</t>
  </si>
  <si>
    <t>այդ թվում՝ ըստ կատարողների</t>
  </si>
  <si>
    <t>այդ թվում՝ ըստ տնտեսագիտական դասակարգման հոդվածների՝</t>
  </si>
  <si>
    <t>ՀԻՄՆԱԿԱՆ ԳՈՒՄԱՐԻ ՄԱՐՄԱՆ ԵՎ ՖԻՆԱՆՍԱԿԱՆ  ԱԿՏԻՎՆԵՐԻ ՁԵՌՔԲԵՐՄԱՆ ԳԾՈՎ ԾԱԽՍԵՐ, այդ թվում`</t>
  </si>
  <si>
    <t>ՖԻՆԱՆՍԱԿԱՆ ԱԿՏԻՎՆԵՐԻ ՁԵՌՔԲԵՐՈՒՄ, այդ թվում</t>
  </si>
  <si>
    <t>ՆԵՐՔԻՆ ՖԻՆԱՆՍԱԿԱՆ ԱԿՏԻՎՆԵՐԻ ՁԵՌՔԲԵՐՈՒՄ, այդ թվում`</t>
  </si>
  <si>
    <t xml:space="preserve"> ՀՀ ֆինանսների նախարարություն </t>
  </si>
  <si>
    <t>Միջոցառման վրա կատարվող ծախսը (հազար դրամ)</t>
  </si>
  <si>
    <t>«Հայկական ատոմային էլեկտրակայան» ՓԲԸ-ին տրամադրվող բյուջետային վարկ</t>
  </si>
  <si>
    <t>1167</t>
  </si>
  <si>
    <r>
      <rPr>
        <b/>
        <i/>
        <sz val="11"/>
        <rFont val="GHEA Grapalat"/>
        <family val="3"/>
      </rPr>
      <t xml:space="preserve">Ծրագրի անվանումը՝ </t>
    </r>
    <r>
      <rPr>
        <sz val="11"/>
        <rFont val="GHEA Grapalat"/>
        <family val="3"/>
      </rPr>
      <t xml:space="preserve">
Էլեկտրաէներգետիկ համակարգի զարգացման ծրագիր</t>
    </r>
  </si>
  <si>
    <r>
      <rPr>
        <b/>
        <i/>
        <sz val="11"/>
        <rFont val="GHEA Grapalat"/>
        <family val="3"/>
      </rPr>
      <t>Ծրագրի նպատակը՝</t>
    </r>
    <r>
      <rPr>
        <sz val="11"/>
        <rFont val="GHEA Grapalat"/>
        <family val="3"/>
      </rPr>
      <t xml:space="preserve">
Նպաստել էլեկտրաէներգետիկ համակարգի հուսալիության բարձրացմանը և էլեկտրաէներգիայի անխափան մատակարարման ապահովմանը</t>
    </r>
  </si>
  <si>
    <r>
      <rPr>
        <b/>
        <i/>
        <sz val="11"/>
        <rFont val="GHEA Grapalat"/>
        <family val="3"/>
      </rPr>
      <t>Վերջնական արդյունքի նկարագրությունը՝</t>
    </r>
    <r>
      <rPr>
        <sz val="11"/>
        <rFont val="GHEA Grapalat"/>
        <family val="3"/>
      </rPr>
      <t xml:space="preserve">
Հուսալի և անվտանգ էլեկտրամատակարարման ապահովում</t>
    </r>
  </si>
  <si>
    <t>42009</t>
  </si>
  <si>
    <t xml:space="preserve"> Էլեկտրաէներգետիկ համակարգի զարգացման ծրագիր</t>
  </si>
  <si>
    <t>Հավելված N 4</t>
  </si>
  <si>
    <t>1. Փոխառու զուտ միջոցներ</t>
  </si>
  <si>
    <t>1.1. Արժեթղթերի (բացառությամբ բաժնետոմսերի և կապիտալում այլ մասնակցության) թողարկումից և տեղաբաշխումից զուտ մուտքեր</t>
  </si>
  <si>
    <t xml:space="preserve"> Հավելված N 1</t>
  </si>
  <si>
    <t xml:space="preserve"> Հավելված N 2</t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</si>
  <si>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«Հայկական ատոմային էլեկտրակայան» ՓԲԸ-ին տրամադրվող բյուջետային վարկ</t>
    </r>
  </si>
  <si>
    <t xml:space="preserve">Բյուջետային վարկի տրամադրում </t>
  </si>
  <si>
    <t>Վարկի տրամադրում</t>
  </si>
  <si>
    <t>Էլեկտրաէներգետիկ համակարգի զարգացման ծրագիր</t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</si>
  <si>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Բյուջետային վարկի տրամադրում </t>
    </r>
  </si>
  <si>
    <t xml:space="preserve">Ցուցանիշների փոփոխությունը 
(ավելացումները նշված են դրական նշանով, 
իսկ նվազեցումները` փակագծերում)
</t>
  </si>
  <si>
    <t>որից`</t>
  </si>
  <si>
    <t>գանձապետական պարտատոմսեր</t>
  </si>
  <si>
    <t>2.6.Այլ</t>
  </si>
  <si>
    <t>կայունացման դեպոզիտային հաշվից օգտագործում</t>
  </si>
  <si>
    <t>կայունացման դեպոզիտային հաշվի համալրում</t>
  </si>
  <si>
    <t>«ՀԱՅԱՍՏԱՆԻ  ՀԱՆՐԱՊԵՏՈՒԹՅԱՆ 2020 ԹՎԱԿԱՆԻ ՊԵՏԱԿԱՆ ԲՅՈՒՋԵԻ ՄԱՍԻՆ» ՀԱՅԱՍՏԱՆԻ ՀԱՆՐԱՊԵՏՈՒԹՅԱՆ ՕՐԵՆՔԻ N 3 ՀԱՎԵԼՎԱԾՈՒՄ N3.1.1.1.1 ԱՂՅՈՒՍԱԿԻ ԵՎ ՀԱՅԱՍՏԱՆԻ ՀԱՆՐԱՊԵՏՈՒԹՅԱՆ ԿԱՌԱՎԱՐՈՒԹՅԱՆ 2019 ԹՎԱԿԱՆԻ ԴԵԿՏԵՄԲԵՐԻ 26-Ի N 1919-Ն ՈՐՈՇՄԱՆ N 1 ՀԱՎԵԼՎԱԾՈՒՄ N 5 ԱՂՅՈՒՍԱԿԻ  ԼՐԱՑՈՒՄՆԵՐ</t>
  </si>
  <si>
    <t xml:space="preserve"> Հավելված N 3</t>
  </si>
  <si>
    <t>«ՀԱՅԱՍՏԱՆԻ ՀԱՆՐԱՊԵՏՈՒԹՅԱՆ 2020 ԹՎԱԿԱՆԻ ՊԵՏԱԿԱՆ ԲՅՈՒՋԵԻ ՄԱՍԻՆ» ՀԱՅԱՍՏԱՆԻ ՀԱՆՐԱՊԵՏՈՒԹՅԱՆ ՕՐԵՆՔԻ     N 3 ՀԱՎԵԼՎԱԾԻ N 1 ԵՎ ՀԱՅԱՍՏԱՆԻ ՀԱՆՐԱՊԵՏՈՒԹՅԱՆ ԿԱՌԱՎԱՐՈՒԹՅԱՆ 2019 ԹՎԱԿԱՆԻ ԴԵԿՏԵՄԲԵՐԻ 26-Ի               N 1919-Ն ՈՐՈՇՄԱՆ N 1 ՀԱՎԵԼՎԱԾԻ N 1 ԱՂՅՈՒՍԱԿՆԵՐՈՒՄ ԿԱՏԱՐՎՈՂ ՓՈՓՈԽՈՒԹՅՈՒՆՆԵՐԸ</t>
  </si>
  <si>
    <t>Աղյուսակ N 2</t>
  </si>
  <si>
    <t>Աղյուսակ N 1</t>
  </si>
  <si>
    <t xml:space="preserve">ՀՀ կառավարության 2020 թվականի                                      -ի N       -Ն որոշման </t>
  </si>
  <si>
    <t xml:space="preserve">ՀՀ կառավարության 2020 թվականի                               -ի N       -Ն որոշման </t>
  </si>
  <si>
    <t xml:space="preserve">ՀՀ կառավարության 2020 թվականի                                               -ի N       -Ն որոշման </t>
  </si>
  <si>
    <t xml:space="preserve">ՀՀ կառավարության 2020 թվականի                                                                                                                                               -ի N       -Ն որոշման </t>
  </si>
  <si>
    <t xml:space="preserve">ՀՀ կառավարության 2020 թվականի                                                                 -ի N       -Ն որոշման </t>
  </si>
  <si>
    <t>ՀԱՅԱՍՏԱՆԻ ՀԱՆՐԱՊԵՏՈՒԹՅԱՆ ԿԱՌԱՎԱՐՈՒԹՅԱՆ 2019 ԹՎԱԿԱՆԻ ԴԵԿՏԵՄԲԵՐԻ 26-Ի N 1919-Ն ՈՐՈՇՄԱՆ N1 ՀԱՎԵԼՎԱԾԻ N4 ԱՂՅՈՒՍԱԿՈՒՄ ԿԱՏԱՐՎՈՂ ԼՐԱՑՈՒՄԸ</t>
  </si>
  <si>
    <t>ՀԱՅԱՍՏԱՆԻ ՀԱՆՐԱՊԵՏՈՒԹՅԱՆ ԿԱՌԱՎԱՐՈՒԹՅԱՆ 2019 ԹՎԱԿԱՆԻ ԴԵԿՏԵՄԲԵՐԻ 26-Ի N 1919-Ն ՈՐՈՇՄԱՆ N 1 ՀԱՎԵԼՎԱԾԻ N 4.1 ԱՂՅՈՒՍԱԿՈՒՄ ԿԱՏԱՐՎՈՂ ԼՐԱՑՈՒՄԸ</t>
  </si>
</sst>
</file>

<file path=xl/styles.xml><?xml version="1.0" encoding="utf-8"?>
<styleSheet xmlns="http://schemas.openxmlformats.org/spreadsheetml/2006/main">
  <numFmts count="10">
    <numFmt numFmtId="43" formatCode="_-* #,##0.00\ _₽_-;\-* #,##0.00\ _₽_-;_-* &quot;-&quot;??\ _₽_-;_-@_-"/>
    <numFmt numFmtId="164" formatCode="_(* #,##0.00_);_(* \(#,##0.00\);_(* &quot;-&quot;??_);_(@_)"/>
    <numFmt numFmtId="165" formatCode="_-* #,##0.00_-;\-* #,##0.00_-;_-* &quot;-&quot;??_-;_-@_-"/>
    <numFmt numFmtId="166" formatCode="#,##0.0_);\(#,##0.0\)"/>
    <numFmt numFmtId="167" formatCode="_(* #,##0.0_);_(* \(#,##0.0\);_(* &quot;-&quot;??_);_(@_)"/>
    <numFmt numFmtId="168" formatCode="##,##0.0;\(##,##0.0\);\-"/>
    <numFmt numFmtId="169" formatCode="_-* #,##0.00_р_._-;\-* #,##0.00_р_._-;_-* &quot;-&quot;??_р_._-;_-@_-"/>
    <numFmt numFmtId="170" formatCode="#,##0.0"/>
    <numFmt numFmtId="171" formatCode="_(* #,##0.0_);_(* \(#,##0.0\);_(* &quot;-&quot;?_);_(@_)"/>
    <numFmt numFmtId="172" formatCode="_-* #,##0.0&quot; &quot;_ _-;\-* #,##0.0&quot; &quot;_ _-;_-* &quot;-&quot;??&quot; &quot;_ _-;_-@_-"/>
  </numFmts>
  <fonts count="31">
    <font>
      <sz val="10"/>
      <name val="Arial Armenian"/>
      <family val="2"/>
    </font>
    <font>
      <b/>
      <sz val="10"/>
      <name val="GHEA Grapalat"/>
      <family val="3"/>
    </font>
    <font>
      <b/>
      <sz val="11"/>
      <name val="GHEA Grapalat"/>
      <family val="3"/>
    </font>
    <font>
      <sz val="10"/>
      <name val="GHEA Grapalat"/>
      <family val="3"/>
    </font>
    <font>
      <sz val="10"/>
      <name val="Arial Armenian"/>
      <family val="2"/>
    </font>
    <font>
      <sz val="8"/>
      <name val="GHEA Grapalat"/>
      <family val="2"/>
    </font>
    <font>
      <b/>
      <sz val="8"/>
      <name val="GHEA Grapalat"/>
      <family val="2"/>
    </font>
    <font>
      <sz val="11"/>
      <name val="GHEA Grapalat"/>
      <family val="3"/>
    </font>
    <font>
      <sz val="10"/>
      <color indexed="8"/>
      <name val="MS Sans Serif"/>
      <family val="2"/>
    </font>
    <font>
      <sz val="10"/>
      <name val="Arial"/>
      <family val="2"/>
      <charset val="204"/>
    </font>
    <font>
      <i/>
      <sz val="10"/>
      <name val="GHEA Grapalat"/>
      <family val="3"/>
    </font>
    <font>
      <sz val="10"/>
      <name val="Times Armenian"/>
      <family val="1"/>
    </font>
    <font>
      <sz val="12"/>
      <color rgb="FF000000"/>
      <name val="GHEA Grapalat"/>
      <family val="3"/>
    </font>
    <font>
      <b/>
      <sz val="8"/>
      <name val="GHEA Grapalat"/>
      <family val="3"/>
    </font>
    <font>
      <i/>
      <sz val="8"/>
      <name val="GHEA Grapalat"/>
      <family val="3"/>
    </font>
    <font>
      <b/>
      <sz val="11"/>
      <color theme="1"/>
      <name val="GHEA Grapalat"/>
      <family val="3"/>
    </font>
    <font>
      <b/>
      <sz val="9"/>
      <name val="GHEA Grapalat"/>
      <family val="3"/>
    </font>
    <font>
      <b/>
      <sz val="10"/>
      <color theme="1"/>
      <name val="GHEA Grapalat"/>
      <family val="3"/>
    </font>
    <font>
      <sz val="11"/>
      <color theme="1"/>
      <name val="GHEA Grapalat"/>
      <family val="3"/>
    </font>
    <font>
      <i/>
      <sz val="11"/>
      <name val="GHEA Grapalat"/>
      <family val="3"/>
    </font>
    <font>
      <b/>
      <sz val="12"/>
      <name val="GHEA Grapalat"/>
      <family val="3"/>
    </font>
    <font>
      <b/>
      <sz val="12"/>
      <name val="GHEA Grapalat"/>
      <family val="2"/>
    </font>
    <font>
      <sz val="11"/>
      <color theme="1"/>
      <name val="Calibri"/>
      <family val="2"/>
      <charset val="1"/>
      <scheme val="minor"/>
    </font>
    <font>
      <sz val="11"/>
      <name val="Times Armenian"/>
      <family val="1"/>
    </font>
    <font>
      <b/>
      <i/>
      <sz val="10"/>
      <name val="GHEA Grapalat"/>
      <family val="3"/>
    </font>
    <font>
      <sz val="12"/>
      <name val="GHEA Grapalat"/>
      <family val="3"/>
    </font>
    <font>
      <sz val="10"/>
      <name val="Arial"/>
      <family val="2"/>
    </font>
    <font>
      <sz val="9"/>
      <color rgb="FF000000"/>
      <name val="GHEA Grapalat"/>
      <family val="3"/>
    </font>
    <font>
      <i/>
      <sz val="9"/>
      <name val="GHEA Grapalat"/>
      <family val="3"/>
    </font>
    <font>
      <sz val="8"/>
      <name val="GHEA Grapalat"/>
      <family val="3"/>
    </font>
    <font>
      <b/>
      <i/>
      <sz val="1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168" fontId="5" fillId="0" borderId="0" applyFill="0" applyBorder="0" applyProtection="0">
      <alignment horizontal="right" vertical="top"/>
    </xf>
    <xf numFmtId="0" fontId="4" fillId="0" borderId="0"/>
    <xf numFmtId="0" fontId="8" fillId="0" borderId="0"/>
    <xf numFmtId="0" fontId="9" fillId="0" borderId="0"/>
    <xf numFmtId="169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5" fillId="0" borderId="0">
      <alignment horizontal="left" vertical="top" wrapText="1"/>
    </xf>
    <xf numFmtId="0" fontId="4" fillId="0" borderId="0"/>
    <xf numFmtId="0" fontId="22" fillId="0" borderId="0"/>
    <xf numFmtId="164" fontId="4" fillId="0" borderId="0" applyFont="0" applyFill="0" applyBorder="0" applyAlignment="0" applyProtection="0"/>
    <xf numFmtId="0" fontId="23" fillId="0" borderId="0"/>
    <xf numFmtId="164" fontId="26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6" fillId="0" borderId="0"/>
    <xf numFmtId="0" fontId="29" fillId="0" borderId="0"/>
  </cellStyleXfs>
  <cellXfs count="157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7" fillId="0" borderId="0" xfId="0" applyFont="1"/>
    <xf numFmtId="0" fontId="1" fillId="0" borderId="0" xfId="0" applyFont="1" applyAlignment="1">
      <alignment horizontal="right" vertical="top" wrapText="1"/>
    </xf>
    <xf numFmtId="0" fontId="2" fillId="2" borderId="4" xfId="0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6" fillId="0" borderId="0" xfId="0" applyFont="1" applyAlignment="1">
      <alignment horizontal="right" vertical="top" wrapText="1"/>
    </xf>
    <xf numFmtId="2" fontId="1" fillId="2" borderId="0" xfId="0" applyNumberFormat="1" applyFont="1" applyFill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 vertical="top" wrapText="1"/>
    </xf>
    <xf numFmtId="164" fontId="14" fillId="2" borderId="0" xfId="1" applyNumberFormat="1" applyFont="1" applyFill="1" applyBorder="1" applyAlignment="1">
      <alignment horizontal="right" vertical="top" wrapText="1"/>
    </xf>
    <xf numFmtId="165" fontId="3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167" fontId="2" fillId="0" borderId="4" xfId="1" applyNumberFormat="1" applyFont="1" applyFill="1" applyBorder="1" applyAlignment="1">
      <alignment horizontal="center" vertical="center"/>
    </xf>
    <xf numFmtId="167" fontId="7" fillId="0" borderId="4" xfId="1" applyNumberFormat="1" applyFont="1" applyFill="1" applyBorder="1" applyAlignment="1">
      <alignment horizontal="center" vertical="center"/>
    </xf>
    <xf numFmtId="167" fontId="2" fillId="0" borderId="4" xfId="1" applyNumberFormat="1" applyFont="1" applyFill="1" applyBorder="1" applyAlignment="1">
      <alignment horizontal="left" vertical="center"/>
    </xf>
    <xf numFmtId="167" fontId="7" fillId="0" borderId="4" xfId="1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right" vertical="center" wrapText="1"/>
    </xf>
    <xf numFmtId="0" fontId="3" fillId="0" borderId="4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left" vertical="top"/>
    </xf>
    <xf numFmtId="172" fontId="10" fillId="2" borderId="4" xfId="11" applyNumberFormat="1" applyFont="1" applyFill="1" applyBorder="1" applyAlignment="1">
      <alignment horizontal="center" wrapText="1"/>
    </xf>
    <xf numFmtId="0" fontId="13" fillId="0" borderId="0" xfId="0" applyFont="1" applyAlignment="1">
      <alignment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25" fillId="0" borderId="0" xfId="0" applyFont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textRotation="90" wrapText="1"/>
    </xf>
    <xf numFmtId="0" fontId="25" fillId="0" borderId="0" xfId="0" applyFont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170" fontId="25" fillId="0" borderId="0" xfId="0" applyNumberFormat="1" applyFont="1" applyAlignment="1">
      <alignment vertical="center" wrapText="1"/>
    </xf>
    <xf numFmtId="167" fontId="2" fillId="2" borderId="4" xfId="11" applyNumberFormat="1" applyFont="1" applyFill="1" applyBorder="1" applyAlignment="1">
      <alignment horizontal="center" vertical="center"/>
    </xf>
    <xf numFmtId="167" fontId="7" fillId="2" borderId="4" xfId="11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66" fontId="1" fillId="0" borderId="0" xfId="0" applyNumberFormat="1" applyFont="1" applyFill="1" applyAlignment="1">
      <alignment horizontal="right" vertical="center" wrapText="1"/>
    </xf>
    <xf numFmtId="2" fontId="1" fillId="2" borderId="0" xfId="0" applyNumberFormat="1" applyFont="1" applyFill="1" applyAlignment="1">
      <alignment horizontal="right" vertical="center" wrapText="1"/>
    </xf>
    <xf numFmtId="0" fontId="3" fillId="0" borderId="4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  <xf numFmtId="0" fontId="15" fillId="0" borderId="4" xfId="1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167" fontId="1" fillId="0" borderId="4" xfId="0" applyNumberFormat="1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center"/>
    </xf>
    <xf numFmtId="4" fontId="27" fillId="3" borderId="4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0" fontId="27" fillId="3" borderId="4" xfId="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 horizont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71" fontId="1" fillId="0" borderId="4" xfId="14" applyNumberFormat="1" applyFont="1" applyBorder="1" applyAlignment="1">
      <alignment horizontal="center" vertical="center" wrapText="1"/>
    </xf>
    <xf numFmtId="171" fontId="24" fillId="0" borderId="4" xfId="15" applyNumberFormat="1" applyFont="1" applyBorder="1" applyAlignment="1">
      <alignment horizontal="left" vertical="center" wrapText="1"/>
    </xf>
    <xf numFmtId="0" fontId="0" fillId="0" borderId="4" xfId="0" applyBorder="1"/>
    <xf numFmtId="171" fontId="24" fillId="0" borderId="4" xfId="14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71" fontId="1" fillId="0" borderId="4" xfId="15" applyNumberFormat="1" applyFont="1" applyBorder="1" applyAlignment="1">
      <alignment horizontal="left" vertical="center" wrapText="1"/>
    </xf>
    <xf numFmtId="171" fontId="3" fillId="0" borderId="4" xfId="15" applyNumberFormat="1" applyFont="1" applyBorder="1" applyAlignment="1">
      <alignment horizontal="left" vertical="center" wrapText="1"/>
    </xf>
    <xf numFmtId="171" fontId="3" fillId="0" borderId="4" xfId="14" applyNumberFormat="1" applyFont="1" applyBorder="1" applyAlignment="1">
      <alignment horizontal="center" vertical="center" wrapText="1"/>
    </xf>
    <xf numFmtId="171" fontId="3" fillId="0" borderId="4" xfId="15" applyNumberFormat="1" applyFont="1" applyBorder="1" applyAlignment="1">
      <alignment horizontal="left" vertical="center"/>
    </xf>
    <xf numFmtId="0" fontId="25" fillId="0" borderId="4" xfId="0" applyFont="1" applyBorder="1" applyAlignment="1">
      <alignment vertical="center" wrapText="1"/>
    </xf>
    <xf numFmtId="0" fontId="1" fillId="2" borderId="0" xfId="16" applyFont="1" applyFill="1" applyBorder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15" fillId="0" borderId="2" xfId="10" applyFont="1" applyFill="1" applyBorder="1" applyAlignment="1">
      <alignment horizontal="center" vertical="center" wrapText="1"/>
    </xf>
    <xf numFmtId="171" fontId="2" fillId="0" borderId="8" xfId="12" applyNumberFormat="1" applyFont="1" applyFill="1" applyBorder="1" applyAlignment="1">
      <alignment horizontal="left" vertical="center" wrapText="1"/>
    </xf>
    <xf numFmtId="49" fontId="7" fillId="0" borderId="5" xfId="12" applyNumberFormat="1" applyFont="1" applyFill="1" applyBorder="1" applyAlignment="1">
      <alignment horizontal="left" vertical="center" wrapText="1"/>
    </xf>
    <xf numFmtId="49" fontId="7" fillId="0" borderId="4" xfId="12" applyNumberFormat="1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49" fontId="7" fillId="0" borderId="14" xfId="12" applyNumberFormat="1" applyFont="1" applyFill="1" applyBorder="1" applyAlignment="1">
      <alignment horizontal="left" vertical="center" wrapText="1"/>
    </xf>
    <xf numFmtId="49" fontId="2" fillId="0" borderId="14" xfId="12" applyNumberFormat="1" applyFont="1" applyFill="1" applyBorder="1" applyAlignment="1">
      <alignment horizontal="left" vertical="center" wrapText="1"/>
    </xf>
    <xf numFmtId="49" fontId="7" fillId="0" borderId="10" xfId="12" applyNumberFormat="1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horizontal="left" vertical="center" wrapText="1"/>
    </xf>
    <xf numFmtId="171" fontId="3" fillId="0" borderId="4" xfId="14" applyNumberFormat="1" applyFont="1" applyFill="1" applyBorder="1" applyAlignment="1">
      <alignment horizontal="center" vertical="center" wrapText="1"/>
    </xf>
    <xf numFmtId="0" fontId="18" fillId="0" borderId="4" xfId="10" applyFont="1" applyFill="1" applyBorder="1" applyAlignment="1">
      <alignment wrapText="1"/>
    </xf>
    <xf numFmtId="171" fontId="2" fillId="0" borderId="4" xfId="11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171" fontId="3" fillId="0" borderId="4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2" fontId="16" fillId="2" borderId="0" xfId="0" applyNumberFormat="1" applyFont="1" applyFill="1" applyAlignment="1">
      <alignment horizontal="right" vertical="top" wrapText="1"/>
    </xf>
    <xf numFmtId="167" fontId="7" fillId="0" borderId="7" xfId="7" applyNumberFormat="1" applyFont="1" applyFill="1" applyBorder="1" applyAlignment="1">
      <alignment horizontal="center" vertical="center" wrapText="1"/>
    </xf>
    <xf numFmtId="171" fontId="7" fillId="0" borderId="7" xfId="7" applyNumberFormat="1" applyFont="1" applyFill="1" applyBorder="1" applyAlignment="1">
      <alignment horizontal="center" vertical="center" wrapText="1"/>
    </xf>
    <xf numFmtId="171" fontId="7" fillId="0" borderId="5" xfId="7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right" vertical="top" wrapText="1"/>
    </xf>
    <xf numFmtId="0" fontId="15" fillId="0" borderId="4" xfId="10" applyFont="1" applyFill="1" applyBorder="1" applyAlignment="1">
      <alignment horizontal="center" vertical="center" wrapText="1"/>
    </xf>
    <xf numFmtId="167" fontId="18" fillId="0" borderId="6" xfId="7" applyNumberFormat="1" applyFont="1" applyFill="1" applyBorder="1" applyAlignment="1">
      <alignment horizontal="center" vertical="center" wrapText="1"/>
    </xf>
    <xf numFmtId="167" fontId="18" fillId="0" borderId="7" xfId="7" applyNumberFormat="1" applyFont="1" applyFill="1" applyBorder="1" applyAlignment="1">
      <alignment horizontal="center" vertical="center" wrapText="1"/>
    </xf>
    <xf numFmtId="167" fontId="18" fillId="0" borderId="5" xfId="7" applyNumberFormat="1" applyFont="1" applyFill="1" applyBorder="1" applyAlignment="1">
      <alignment horizontal="center" vertical="center" wrapText="1"/>
    </xf>
    <xf numFmtId="49" fontId="7" fillId="0" borderId="4" xfId="12" applyNumberFormat="1" applyFont="1" applyFill="1" applyBorder="1" applyAlignment="1">
      <alignment horizontal="center" vertical="center" wrapText="1"/>
    </xf>
    <xf numFmtId="49" fontId="7" fillId="0" borderId="8" xfId="12" applyNumberFormat="1" applyFont="1" applyFill="1" applyBorder="1" applyAlignment="1">
      <alignment horizontal="center" vertical="center" wrapText="1"/>
    </xf>
    <xf numFmtId="49" fontId="7" fillId="0" borderId="9" xfId="1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1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1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1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10" applyNumberFormat="1" applyFont="1" applyFill="1" applyBorder="1" applyAlignment="1">
      <alignment horizontal="center"/>
    </xf>
    <xf numFmtId="49" fontId="7" fillId="0" borderId="8" xfId="10" applyNumberFormat="1" applyFont="1" applyFill="1" applyBorder="1" applyAlignment="1">
      <alignment horizontal="center"/>
    </xf>
    <xf numFmtId="49" fontId="7" fillId="0" borderId="16" xfId="1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2" fontId="1" fillId="2" borderId="0" xfId="0" applyNumberFormat="1" applyFont="1" applyFill="1" applyAlignment="1">
      <alignment horizontal="right" vertical="top" wrapText="1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top" wrapText="1"/>
    </xf>
  </cellXfs>
  <cellStyles count="17">
    <cellStyle name="Comma 2" xfId="7"/>
    <cellStyle name="Comma 2 2" xfId="11"/>
    <cellStyle name="Comma 2 3" xfId="13"/>
    <cellStyle name="Comma 3" xfId="14"/>
    <cellStyle name="Normal 2" xfId="10"/>
    <cellStyle name="Normal 2 2" xfId="16"/>
    <cellStyle name="Normal 3" xfId="15"/>
    <cellStyle name="Normal 4" xfId="5"/>
    <cellStyle name="Normal 5" xfId="9"/>
    <cellStyle name="Normal 8" xfId="8"/>
    <cellStyle name="Normal_Book2" xfId="12"/>
    <cellStyle name="SN_241" xfId="2"/>
    <cellStyle name="Style 1" xfId="4"/>
    <cellStyle name="Обычный" xfId="0" builtinId="0"/>
    <cellStyle name="Обычный 2" xfId="3"/>
    <cellStyle name="Финансовый" xfId="1" builtinId="3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4.9989318521683403E-2"/>
    <pageSetUpPr fitToPage="1"/>
  </sheetPr>
  <dimension ref="A1:D22"/>
  <sheetViews>
    <sheetView zoomScaleSheetLayoutView="110" workbookViewId="0">
      <selection activeCell="A3" sqref="A3:D3"/>
    </sheetView>
  </sheetViews>
  <sheetFormatPr defaultRowHeight="13.5"/>
  <cols>
    <col min="1" max="1" width="56.85546875" style="6" customWidth="1"/>
    <col min="2" max="2" width="21.85546875" style="6" customWidth="1"/>
    <col min="3" max="3" width="21.28515625" style="6" customWidth="1"/>
    <col min="4" max="4" width="23.42578125" style="6" customWidth="1"/>
    <col min="5" max="255" width="9.140625" style="6"/>
    <col min="256" max="257" width="5.7109375" style="6" customWidth="1"/>
    <col min="258" max="258" width="76.28515625" style="6" customWidth="1"/>
    <col min="259" max="259" width="17.85546875" style="6" customWidth="1"/>
    <col min="260" max="511" width="9.140625" style="6"/>
    <col min="512" max="513" width="5.7109375" style="6" customWidth="1"/>
    <col min="514" max="514" width="76.28515625" style="6" customWidth="1"/>
    <col min="515" max="515" width="17.85546875" style="6" customWidth="1"/>
    <col min="516" max="767" width="9.140625" style="6"/>
    <col min="768" max="769" width="5.7109375" style="6" customWidth="1"/>
    <col min="770" max="770" width="76.28515625" style="6" customWidth="1"/>
    <col min="771" max="771" width="17.85546875" style="6" customWidth="1"/>
    <col min="772" max="1023" width="9.140625" style="6"/>
    <col min="1024" max="1025" width="5.7109375" style="6" customWidth="1"/>
    <col min="1026" max="1026" width="76.28515625" style="6" customWidth="1"/>
    <col min="1027" max="1027" width="17.85546875" style="6" customWidth="1"/>
    <col min="1028" max="1279" width="9.140625" style="6"/>
    <col min="1280" max="1281" width="5.7109375" style="6" customWidth="1"/>
    <col min="1282" max="1282" width="76.28515625" style="6" customWidth="1"/>
    <col min="1283" max="1283" width="17.85546875" style="6" customWidth="1"/>
    <col min="1284" max="1535" width="9.140625" style="6"/>
    <col min="1536" max="1537" width="5.7109375" style="6" customWidth="1"/>
    <col min="1538" max="1538" width="76.28515625" style="6" customWidth="1"/>
    <col min="1539" max="1539" width="17.85546875" style="6" customWidth="1"/>
    <col min="1540" max="1791" width="9.140625" style="6"/>
    <col min="1792" max="1793" width="5.7109375" style="6" customWidth="1"/>
    <col min="1794" max="1794" width="76.28515625" style="6" customWidth="1"/>
    <col min="1795" max="1795" width="17.85546875" style="6" customWidth="1"/>
    <col min="1796" max="2047" width="9.140625" style="6"/>
    <col min="2048" max="2049" width="5.7109375" style="6" customWidth="1"/>
    <col min="2050" max="2050" width="76.28515625" style="6" customWidth="1"/>
    <col min="2051" max="2051" width="17.85546875" style="6" customWidth="1"/>
    <col min="2052" max="2303" width="9.140625" style="6"/>
    <col min="2304" max="2305" width="5.7109375" style="6" customWidth="1"/>
    <col min="2306" max="2306" width="76.28515625" style="6" customWidth="1"/>
    <col min="2307" max="2307" width="17.85546875" style="6" customWidth="1"/>
    <col min="2308" max="2559" width="9.140625" style="6"/>
    <col min="2560" max="2561" width="5.7109375" style="6" customWidth="1"/>
    <col min="2562" max="2562" width="76.28515625" style="6" customWidth="1"/>
    <col min="2563" max="2563" width="17.85546875" style="6" customWidth="1"/>
    <col min="2564" max="2815" width="9.140625" style="6"/>
    <col min="2816" max="2817" width="5.7109375" style="6" customWidth="1"/>
    <col min="2818" max="2818" width="76.28515625" style="6" customWidth="1"/>
    <col min="2819" max="2819" width="17.85546875" style="6" customWidth="1"/>
    <col min="2820" max="3071" width="9.140625" style="6"/>
    <col min="3072" max="3073" width="5.7109375" style="6" customWidth="1"/>
    <col min="3074" max="3074" width="76.28515625" style="6" customWidth="1"/>
    <col min="3075" max="3075" width="17.85546875" style="6" customWidth="1"/>
    <col min="3076" max="3327" width="9.140625" style="6"/>
    <col min="3328" max="3329" width="5.7109375" style="6" customWidth="1"/>
    <col min="3330" max="3330" width="76.28515625" style="6" customWidth="1"/>
    <col min="3331" max="3331" width="17.85546875" style="6" customWidth="1"/>
    <col min="3332" max="3583" width="9.140625" style="6"/>
    <col min="3584" max="3585" width="5.7109375" style="6" customWidth="1"/>
    <col min="3586" max="3586" width="76.28515625" style="6" customWidth="1"/>
    <col min="3587" max="3587" width="17.85546875" style="6" customWidth="1"/>
    <col min="3588" max="3839" width="9.140625" style="6"/>
    <col min="3840" max="3841" width="5.7109375" style="6" customWidth="1"/>
    <col min="3842" max="3842" width="76.28515625" style="6" customWidth="1"/>
    <col min="3843" max="3843" width="17.85546875" style="6" customWidth="1"/>
    <col min="3844" max="4095" width="9.140625" style="6"/>
    <col min="4096" max="4097" width="5.7109375" style="6" customWidth="1"/>
    <col min="4098" max="4098" width="76.28515625" style="6" customWidth="1"/>
    <col min="4099" max="4099" width="17.85546875" style="6" customWidth="1"/>
    <col min="4100" max="4351" width="9.140625" style="6"/>
    <col min="4352" max="4353" width="5.7109375" style="6" customWidth="1"/>
    <col min="4354" max="4354" width="76.28515625" style="6" customWidth="1"/>
    <col min="4355" max="4355" width="17.85546875" style="6" customWidth="1"/>
    <col min="4356" max="4607" width="9.140625" style="6"/>
    <col min="4608" max="4609" width="5.7109375" style="6" customWidth="1"/>
    <col min="4610" max="4610" width="76.28515625" style="6" customWidth="1"/>
    <col min="4611" max="4611" width="17.85546875" style="6" customWidth="1"/>
    <col min="4612" max="4863" width="9.140625" style="6"/>
    <col min="4864" max="4865" width="5.7109375" style="6" customWidth="1"/>
    <col min="4866" max="4866" width="76.28515625" style="6" customWidth="1"/>
    <col min="4867" max="4867" width="17.85546875" style="6" customWidth="1"/>
    <col min="4868" max="5119" width="9.140625" style="6"/>
    <col min="5120" max="5121" width="5.7109375" style="6" customWidth="1"/>
    <col min="5122" max="5122" width="76.28515625" style="6" customWidth="1"/>
    <col min="5123" max="5123" width="17.85546875" style="6" customWidth="1"/>
    <col min="5124" max="5375" width="9.140625" style="6"/>
    <col min="5376" max="5377" width="5.7109375" style="6" customWidth="1"/>
    <col min="5378" max="5378" width="76.28515625" style="6" customWidth="1"/>
    <col min="5379" max="5379" width="17.85546875" style="6" customWidth="1"/>
    <col min="5380" max="5631" width="9.140625" style="6"/>
    <col min="5632" max="5633" width="5.7109375" style="6" customWidth="1"/>
    <col min="5634" max="5634" width="76.28515625" style="6" customWidth="1"/>
    <col min="5635" max="5635" width="17.85546875" style="6" customWidth="1"/>
    <col min="5636" max="5887" width="9.140625" style="6"/>
    <col min="5888" max="5889" width="5.7109375" style="6" customWidth="1"/>
    <col min="5890" max="5890" width="76.28515625" style="6" customWidth="1"/>
    <col min="5891" max="5891" width="17.85546875" style="6" customWidth="1"/>
    <col min="5892" max="6143" width="9.140625" style="6"/>
    <col min="6144" max="6145" width="5.7109375" style="6" customWidth="1"/>
    <col min="6146" max="6146" width="76.28515625" style="6" customWidth="1"/>
    <col min="6147" max="6147" width="17.85546875" style="6" customWidth="1"/>
    <col min="6148" max="6399" width="9.140625" style="6"/>
    <col min="6400" max="6401" width="5.7109375" style="6" customWidth="1"/>
    <col min="6402" max="6402" width="76.28515625" style="6" customWidth="1"/>
    <col min="6403" max="6403" width="17.85546875" style="6" customWidth="1"/>
    <col min="6404" max="6655" width="9.140625" style="6"/>
    <col min="6656" max="6657" width="5.7109375" style="6" customWidth="1"/>
    <col min="6658" max="6658" width="76.28515625" style="6" customWidth="1"/>
    <col min="6659" max="6659" width="17.85546875" style="6" customWidth="1"/>
    <col min="6660" max="6911" width="9.140625" style="6"/>
    <col min="6912" max="6913" width="5.7109375" style="6" customWidth="1"/>
    <col min="6914" max="6914" width="76.28515625" style="6" customWidth="1"/>
    <col min="6915" max="6915" width="17.85546875" style="6" customWidth="1"/>
    <col min="6916" max="7167" width="9.140625" style="6"/>
    <col min="7168" max="7169" width="5.7109375" style="6" customWidth="1"/>
    <col min="7170" max="7170" width="76.28515625" style="6" customWidth="1"/>
    <col min="7171" max="7171" width="17.85546875" style="6" customWidth="1"/>
    <col min="7172" max="7423" width="9.140625" style="6"/>
    <col min="7424" max="7425" width="5.7109375" style="6" customWidth="1"/>
    <col min="7426" max="7426" width="76.28515625" style="6" customWidth="1"/>
    <col min="7427" max="7427" width="17.85546875" style="6" customWidth="1"/>
    <col min="7428" max="7679" width="9.140625" style="6"/>
    <col min="7680" max="7681" width="5.7109375" style="6" customWidth="1"/>
    <col min="7682" max="7682" width="76.28515625" style="6" customWidth="1"/>
    <col min="7683" max="7683" width="17.85546875" style="6" customWidth="1"/>
    <col min="7684" max="7935" width="9.140625" style="6"/>
    <col min="7936" max="7937" width="5.7109375" style="6" customWidth="1"/>
    <col min="7938" max="7938" width="76.28515625" style="6" customWidth="1"/>
    <col min="7939" max="7939" width="17.85546875" style="6" customWidth="1"/>
    <col min="7940" max="8191" width="9.140625" style="6"/>
    <col min="8192" max="8193" width="5.7109375" style="6" customWidth="1"/>
    <col min="8194" max="8194" width="76.28515625" style="6" customWidth="1"/>
    <col min="8195" max="8195" width="17.85546875" style="6" customWidth="1"/>
    <col min="8196" max="8447" width="9.140625" style="6"/>
    <col min="8448" max="8449" width="5.7109375" style="6" customWidth="1"/>
    <col min="8450" max="8450" width="76.28515625" style="6" customWidth="1"/>
    <col min="8451" max="8451" width="17.85546875" style="6" customWidth="1"/>
    <col min="8452" max="8703" width="9.140625" style="6"/>
    <col min="8704" max="8705" width="5.7109375" style="6" customWidth="1"/>
    <col min="8706" max="8706" width="76.28515625" style="6" customWidth="1"/>
    <col min="8707" max="8707" width="17.85546875" style="6" customWidth="1"/>
    <col min="8708" max="8959" width="9.140625" style="6"/>
    <col min="8960" max="8961" width="5.7109375" style="6" customWidth="1"/>
    <col min="8962" max="8962" width="76.28515625" style="6" customWidth="1"/>
    <col min="8963" max="8963" width="17.85546875" style="6" customWidth="1"/>
    <col min="8964" max="9215" width="9.140625" style="6"/>
    <col min="9216" max="9217" width="5.7109375" style="6" customWidth="1"/>
    <col min="9218" max="9218" width="76.28515625" style="6" customWidth="1"/>
    <col min="9219" max="9219" width="17.85546875" style="6" customWidth="1"/>
    <col min="9220" max="9471" width="9.140625" style="6"/>
    <col min="9472" max="9473" width="5.7109375" style="6" customWidth="1"/>
    <col min="9474" max="9474" width="76.28515625" style="6" customWidth="1"/>
    <col min="9475" max="9475" width="17.85546875" style="6" customWidth="1"/>
    <col min="9476" max="9727" width="9.140625" style="6"/>
    <col min="9728" max="9729" width="5.7109375" style="6" customWidth="1"/>
    <col min="9730" max="9730" width="76.28515625" style="6" customWidth="1"/>
    <col min="9731" max="9731" width="17.85546875" style="6" customWidth="1"/>
    <col min="9732" max="9983" width="9.140625" style="6"/>
    <col min="9984" max="9985" width="5.7109375" style="6" customWidth="1"/>
    <col min="9986" max="9986" width="76.28515625" style="6" customWidth="1"/>
    <col min="9987" max="9987" width="17.85546875" style="6" customWidth="1"/>
    <col min="9988" max="10239" width="9.140625" style="6"/>
    <col min="10240" max="10241" width="5.7109375" style="6" customWidth="1"/>
    <col min="10242" max="10242" width="76.28515625" style="6" customWidth="1"/>
    <col min="10243" max="10243" width="17.85546875" style="6" customWidth="1"/>
    <col min="10244" max="10495" width="9.140625" style="6"/>
    <col min="10496" max="10497" width="5.7109375" style="6" customWidth="1"/>
    <col min="10498" max="10498" width="76.28515625" style="6" customWidth="1"/>
    <col min="10499" max="10499" width="17.85546875" style="6" customWidth="1"/>
    <col min="10500" max="10751" width="9.140625" style="6"/>
    <col min="10752" max="10753" width="5.7109375" style="6" customWidth="1"/>
    <col min="10754" max="10754" width="76.28515625" style="6" customWidth="1"/>
    <col min="10755" max="10755" width="17.85546875" style="6" customWidth="1"/>
    <col min="10756" max="11007" width="9.140625" style="6"/>
    <col min="11008" max="11009" width="5.7109375" style="6" customWidth="1"/>
    <col min="11010" max="11010" width="76.28515625" style="6" customWidth="1"/>
    <col min="11011" max="11011" width="17.85546875" style="6" customWidth="1"/>
    <col min="11012" max="11263" width="9.140625" style="6"/>
    <col min="11264" max="11265" width="5.7109375" style="6" customWidth="1"/>
    <col min="11266" max="11266" width="76.28515625" style="6" customWidth="1"/>
    <col min="11267" max="11267" width="17.85546875" style="6" customWidth="1"/>
    <col min="11268" max="11519" width="9.140625" style="6"/>
    <col min="11520" max="11521" width="5.7109375" style="6" customWidth="1"/>
    <col min="11522" max="11522" width="76.28515625" style="6" customWidth="1"/>
    <col min="11523" max="11523" width="17.85546875" style="6" customWidth="1"/>
    <col min="11524" max="11775" width="9.140625" style="6"/>
    <col min="11776" max="11777" width="5.7109375" style="6" customWidth="1"/>
    <col min="11778" max="11778" width="76.28515625" style="6" customWidth="1"/>
    <col min="11779" max="11779" width="17.85546875" style="6" customWidth="1"/>
    <col min="11780" max="12031" width="9.140625" style="6"/>
    <col min="12032" max="12033" width="5.7109375" style="6" customWidth="1"/>
    <col min="12034" max="12034" width="76.28515625" style="6" customWidth="1"/>
    <col min="12035" max="12035" width="17.85546875" style="6" customWidth="1"/>
    <col min="12036" max="12287" width="9.140625" style="6"/>
    <col min="12288" max="12289" width="5.7109375" style="6" customWidth="1"/>
    <col min="12290" max="12290" width="76.28515625" style="6" customWidth="1"/>
    <col min="12291" max="12291" width="17.85546875" style="6" customWidth="1"/>
    <col min="12292" max="12543" width="9.140625" style="6"/>
    <col min="12544" max="12545" width="5.7109375" style="6" customWidth="1"/>
    <col min="12546" max="12546" width="76.28515625" style="6" customWidth="1"/>
    <col min="12547" max="12547" width="17.85546875" style="6" customWidth="1"/>
    <col min="12548" max="12799" width="9.140625" style="6"/>
    <col min="12800" max="12801" width="5.7109375" style="6" customWidth="1"/>
    <col min="12802" max="12802" width="76.28515625" style="6" customWidth="1"/>
    <col min="12803" max="12803" width="17.85546875" style="6" customWidth="1"/>
    <col min="12804" max="13055" width="9.140625" style="6"/>
    <col min="13056" max="13057" width="5.7109375" style="6" customWidth="1"/>
    <col min="13058" max="13058" width="76.28515625" style="6" customWidth="1"/>
    <col min="13059" max="13059" width="17.85546875" style="6" customWidth="1"/>
    <col min="13060" max="13311" width="9.140625" style="6"/>
    <col min="13312" max="13313" width="5.7109375" style="6" customWidth="1"/>
    <col min="13314" max="13314" width="76.28515625" style="6" customWidth="1"/>
    <col min="13315" max="13315" width="17.85546875" style="6" customWidth="1"/>
    <col min="13316" max="13567" width="9.140625" style="6"/>
    <col min="13568" max="13569" width="5.7109375" style="6" customWidth="1"/>
    <col min="13570" max="13570" width="76.28515625" style="6" customWidth="1"/>
    <col min="13571" max="13571" width="17.85546875" style="6" customWidth="1"/>
    <col min="13572" max="13823" width="9.140625" style="6"/>
    <col min="13824" max="13825" width="5.7109375" style="6" customWidth="1"/>
    <col min="13826" max="13826" width="76.28515625" style="6" customWidth="1"/>
    <col min="13827" max="13827" width="17.85546875" style="6" customWidth="1"/>
    <col min="13828" max="14079" width="9.140625" style="6"/>
    <col min="14080" max="14081" width="5.7109375" style="6" customWidth="1"/>
    <col min="14082" max="14082" width="76.28515625" style="6" customWidth="1"/>
    <col min="14083" max="14083" width="17.85546875" style="6" customWidth="1"/>
    <col min="14084" max="14335" width="9.140625" style="6"/>
    <col min="14336" max="14337" width="5.7109375" style="6" customWidth="1"/>
    <col min="14338" max="14338" width="76.28515625" style="6" customWidth="1"/>
    <col min="14339" max="14339" width="17.85546875" style="6" customWidth="1"/>
    <col min="14340" max="14591" width="9.140625" style="6"/>
    <col min="14592" max="14593" width="5.7109375" style="6" customWidth="1"/>
    <col min="14594" max="14594" width="76.28515625" style="6" customWidth="1"/>
    <col min="14595" max="14595" width="17.85546875" style="6" customWidth="1"/>
    <col min="14596" max="14847" width="9.140625" style="6"/>
    <col min="14848" max="14849" width="5.7109375" style="6" customWidth="1"/>
    <col min="14850" max="14850" width="76.28515625" style="6" customWidth="1"/>
    <col min="14851" max="14851" width="17.85546875" style="6" customWidth="1"/>
    <col min="14852" max="15103" width="9.140625" style="6"/>
    <col min="15104" max="15105" width="5.7109375" style="6" customWidth="1"/>
    <col min="15106" max="15106" width="76.28515625" style="6" customWidth="1"/>
    <col min="15107" max="15107" width="17.85546875" style="6" customWidth="1"/>
    <col min="15108" max="15359" width="9.140625" style="6"/>
    <col min="15360" max="15361" width="5.7109375" style="6" customWidth="1"/>
    <col min="15362" max="15362" width="76.28515625" style="6" customWidth="1"/>
    <col min="15363" max="15363" width="17.85546875" style="6" customWidth="1"/>
    <col min="15364" max="15615" width="9.140625" style="6"/>
    <col min="15616" max="15617" width="5.7109375" style="6" customWidth="1"/>
    <col min="15618" max="15618" width="76.28515625" style="6" customWidth="1"/>
    <col min="15619" max="15619" width="17.85546875" style="6" customWidth="1"/>
    <col min="15620" max="15871" width="9.140625" style="6"/>
    <col min="15872" max="15873" width="5.7109375" style="6" customWidth="1"/>
    <col min="15874" max="15874" width="76.28515625" style="6" customWidth="1"/>
    <col min="15875" max="15875" width="17.85546875" style="6" customWidth="1"/>
    <col min="15876" max="16127" width="9.140625" style="6"/>
    <col min="16128" max="16129" width="5.7109375" style="6" customWidth="1"/>
    <col min="16130" max="16130" width="76.28515625" style="6" customWidth="1"/>
    <col min="16131" max="16131" width="17.85546875" style="6" customWidth="1"/>
    <col min="16132" max="16384" width="9.140625" style="6"/>
  </cols>
  <sheetData>
    <row r="1" spans="1:4" ht="20.25" customHeight="1">
      <c r="D1" s="8" t="s">
        <v>87</v>
      </c>
    </row>
    <row r="2" spans="1:4" ht="48.75" customHeight="1">
      <c r="B2" s="110" t="s">
        <v>109</v>
      </c>
      <c r="C2" s="110"/>
      <c r="D2" s="110"/>
    </row>
    <row r="3" spans="1:4" ht="57.75" customHeight="1">
      <c r="A3" s="105" t="s">
        <v>102</v>
      </c>
      <c r="B3" s="105"/>
      <c r="C3" s="105"/>
      <c r="D3" s="105"/>
    </row>
    <row r="4" spans="1:4" ht="24.75" customHeight="1">
      <c r="A4" s="14" t="s">
        <v>8</v>
      </c>
      <c r="B4" s="14"/>
      <c r="C4" s="14"/>
      <c r="D4" s="10"/>
    </row>
    <row r="5" spans="1:4" ht="71.25" customHeight="1">
      <c r="A5" s="106" t="s">
        <v>2</v>
      </c>
      <c r="B5" s="108" t="s">
        <v>94</v>
      </c>
      <c r="C5" s="108"/>
      <c r="D5" s="109"/>
    </row>
    <row r="6" spans="1:4" ht="29.25" customHeight="1">
      <c r="A6" s="107"/>
      <c r="B6" s="22" t="s">
        <v>12</v>
      </c>
      <c r="C6" s="22" t="s">
        <v>13</v>
      </c>
      <c r="D6" s="23" t="s">
        <v>3</v>
      </c>
    </row>
    <row r="7" spans="1:4" ht="27.75" customHeight="1">
      <c r="A7" s="19" t="s">
        <v>15</v>
      </c>
      <c r="B7" s="15">
        <f t="shared" ref="B7:D7" si="0">B9</f>
        <v>0</v>
      </c>
      <c r="C7" s="15">
        <f t="shared" si="0"/>
        <v>0</v>
      </c>
      <c r="D7" s="15">
        <f t="shared" si="0"/>
        <v>0</v>
      </c>
    </row>
    <row r="8" spans="1:4" ht="16.5">
      <c r="A8" s="20" t="s">
        <v>16</v>
      </c>
      <c r="B8" s="16"/>
      <c r="C8" s="16"/>
      <c r="D8" s="16"/>
    </row>
    <row r="9" spans="1:4" ht="18.75" customHeight="1">
      <c r="A9" s="21" t="s">
        <v>17</v>
      </c>
      <c r="B9" s="15">
        <f>+B11+B17</f>
        <v>0</v>
      </c>
      <c r="C9" s="15">
        <f t="shared" ref="C9:D9" si="1">+C11+C17</f>
        <v>0</v>
      </c>
      <c r="D9" s="15">
        <f t="shared" si="1"/>
        <v>0</v>
      </c>
    </row>
    <row r="10" spans="1:4" ht="16.5">
      <c r="A10" s="20" t="s">
        <v>16</v>
      </c>
      <c r="B10" s="16"/>
      <c r="C10" s="16"/>
      <c r="D10" s="16"/>
    </row>
    <row r="11" spans="1:4" ht="33.75" customHeight="1">
      <c r="A11" s="89" t="s">
        <v>85</v>
      </c>
      <c r="B11" s="17">
        <f t="shared" ref="B11:D11" si="2">+B13</f>
        <v>18700000</v>
      </c>
      <c r="C11" s="17">
        <f t="shared" si="2"/>
        <v>18700000</v>
      </c>
      <c r="D11" s="17">
        <f t="shared" si="2"/>
        <v>18700000</v>
      </c>
    </row>
    <row r="12" spans="1:4" ht="23.25" customHeight="1">
      <c r="A12" s="20" t="s">
        <v>16</v>
      </c>
      <c r="B12" s="18"/>
      <c r="C12" s="18"/>
      <c r="D12" s="18"/>
    </row>
    <row r="13" spans="1:4" ht="57.75" customHeight="1">
      <c r="A13" s="93" t="s">
        <v>86</v>
      </c>
      <c r="B13" s="18">
        <f>+B14</f>
        <v>18700000</v>
      </c>
      <c r="C13" s="18">
        <f t="shared" ref="C13:D13" si="3">+C14</f>
        <v>18700000</v>
      </c>
      <c r="D13" s="18">
        <f t="shared" si="3"/>
        <v>18700000</v>
      </c>
    </row>
    <row r="14" spans="1:4" ht="33.75" customHeight="1">
      <c r="A14" s="93" t="s">
        <v>23</v>
      </c>
      <c r="B14" s="17">
        <f>+B16</f>
        <v>18700000</v>
      </c>
      <c r="C14" s="17">
        <f t="shared" ref="C14:D14" si="4">+C16</f>
        <v>18700000</v>
      </c>
      <c r="D14" s="17">
        <f t="shared" si="4"/>
        <v>18700000</v>
      </c>
    </row>
    <row r="15" spans="1:4" ht="23.25" customHeight="1">
      <c r="A15" s="94" t="s">
        <v>95</v>
      </c>
      <c r="B15" s="18"/>
      <c r="C15" s="18"/>
      <c r="D15" s="18"/>
    </row>
    <row r="16" spans="1:4" ht="33.75" customHeight="1">
      <c r="A16" s="95" t="s">
        <v>96</v>
      </c>
      <c r="B16" s="18">
        <v>18700000</v>
      </c>
      <c r="C16" s="18">
        <v>18700000</v>
      </c>
      <c r="D16" s="18">
        <v>18700000</v>
      </c>
    </row>
    <row r="17" spans="1:4" ht="26.25" customHeight="1">
      <c r="A17" s="21" t="s">
        <v>18</v>
      </c>
      <c r="B17" s="17">
        <f>+B19+B20</f>
        <v>-18700000</v>
      </c>
      <c r="C17" s="17">
        <f t="shared" ref="C17:D17" si="5">+C19+C20</f>
        <v>-18700000</v>
      </c>
      <c r="D17" s="17">
        <f t="shared" si="5"/>
        <v>-18700000</v>
      </c>
    </row>
    <row r="18" spans="1:4" ht="16.5">
      <c r="A18" s="20" t="s">
        <v>16</v>
      </c>
      <c r="B18" s="18"/>
      <c r="C18" s="18"/>
      <c r="D18" s="18"/>
    </row>
    <row r="19" spans="1:4" ht="28.5" customHeight="1">
      <c r="A19" s="21" t="s">
        <v>19</v>
      </c>
      <c r="B19" s="18">
        <f>+-'3'!D22</f>
        <v>-18700000</v>
      </c>
      <c r="C19" s="18">
        <f>+-'3'!E22</f>
        <v>-18700000</v>
      </c>
      <c r="D19" s="18">
        <f>+-'3'!F22</f>
        <v>-18700000</v>
      </c>
    </row>
    <row r="20" spans="1:4" ht="36.75" customHeight="1">
      <c r="A20" s="5" t="s">
        <v>97</v>
      </c>
      <c r="B20" s="100">
        <f>+B21+B22</f>
        <v>0</v>
      </c>
      <c r="C20" s="100">
        <f t="shared" ref="C20:D20" si="6">+C21+C22</f>
        <v>0</v>
      </c>
      <c r="D20" s="100">
        <f t="shared" si="6"/>
        <v>0</v>
      </c>
    </row>
    <row r="21" spans="1:4" ht="30.75" customHeight="1">
      <c r="A21" s="155" t="s">
        <v>98</v>
      </c>
      <c r="B21" s="18">
        <v>18700000</v>
      </c>
      <c r="C21" s="18">
        <v>18700000</v>
      </c>
      <c r="D21" s="18">
        <v>18700000</v>
      </c>
    </row>
    <row r="22" spans="1:4" ht="27" customHeight="1">
      <c r="A22" s="99" t="s">
        <v>99</v>
      </c>
      <c r="B22" s="18">
        <v>-18700000</v>
      </c>
      <c r="C22" s="18">
        <v>-18700000</v>
      </c>
      <c r="D22" s="18">
        <v>-18700000</v>
      </c>
    </row>
  </sheetData>
  <mergeCells count="4">
    <mergeCell ref="A3:D3"/>
    <mergeCell ref="A5:A6"/>
    <mergeCell ref="B5:D5"/>
    <mergeCell ref="B2:D2"/>
  </mergeCells>
  <pageMargins left="0.51181102362204722" right="0.31496062992125984" top="0.35433070866141736" bottom="0.35433070866141736" header="0.31496062992125984" footer="0.11811023622047245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4.9989318521683403E-2"/>
    <pageSetUpPr fitToPage="1"/>
  </sheetPr>
  <dimension ref="A1:F17"/>
  <sheetViews>
    <sheetView zoomScale="85" zoomScaleNormal="85" zoomScaleSheetLayoutView="110" workbookViewId="0">
      <selection activeCell="E14" sqref="E14:E17"/>
    </sheetView>
  </sheetViews>
  <sheetFormatPr defaultRowHeight="13.5"/>
  <cols>
    <col min="1" max="1" width="12.7109375" style="6" customWidth="1"/>
    <col min="2" max="2" width="14.42578125" style="6" customWidth="1"/>
    <col min="3" max="3" width="82.7109375" style="6" customWidth="1"/>
    <col min="4" max="4" width="16.5703125" style="6" customWidth="1"/>
    <col min="5" max="5" width="15.7109375" style="6" customWidth="1"/>
    <col min="6" max="6" width="16.42578125" style="6" customWidth="1"/>
    <col min="7" max="252" width="9.140625" style="6"/>
    <col min="253" max="254" width="5.7109375" style="6" customWidth="1"/>
    <col min="255" max="255" width="76.28515625" style="6" customWidth="1"/>
    <col min="256" max="256" width="17.85546875" style="6" customWidth="1"/>
    <col min="257" max="508" width="9.140625" style="6"/>
    <col min="509" max="510" width="5.7109375" style="6" customWidth="1"/>
    <col min="511" max="511" width="76.28515625" style="6" customWidth="1"/>
    <col min="512" max="512" width="17.85546875" style="6" customWidth="1"/>
    <col min="513" max="764" width="9.140625" style="6"/>
    <col min="765" max="766" width="5.7109375" style="6" customWidth="1"/>
    <col min="767" max="767" width="76.28515625" style="6" customWidth="1"/>
    <col min="768" max="768" width="17.85546875" style="6" customWidth="1"/>
    <col min="769" max="1020" width="9.140625" style="6"/>
    <col min="1021" max="1022" width="5.7109375" style="6" customWidth="1"/>
    <col min="1023" max="1023" width="76.28515625" style="6" customWidth="1"/>
    <col min="1024" max="1024" width="17.85546875" style="6" customWidth="1"/>
    <col min="1025" max="1276" width="9.140625" style="6"/>
    <col min="1277" max="1278" width="5.7109375" style="6" customWidth="1"/>
    <col min="1279" max="1279" width="76.28515625" style="6" customWidth="1"/>
    <col min="1280" max="1280" width="17.85546875" style="6" customWidth="1"/>
    <col min="1281" max="1532" width="9.140625" style="6"/>
    <col min="1533" max="1534" width="5.7109375" style="6" customWidth="1"/>
    <col min="1535" max="1535" width="76.28515625" style="6" customWidth="1"/>
    <col min="1536" max="1536" width="17.85546875" style="6" customWidth="1"/>
    <col min="1537" max="1788" width="9.140625" style="6"/>
    <col min="1789" max="1790" width="5.7109375" style="6" customWidth="1"/>
    <col min="1791" max="1791" width="76.28515625" style="6" customWidth="1"/>
    <col min="1792" max="1792" width="17.85546875" style="6" customWidth="1"/>
    <col min="1793" max="2044" width="9.140625" style="6"/>
    <col min="2045" max="2046" width="5.7109375" style="6" customWidth="1"/>
    <col min="2047" max="2047" width="76.28515625" style="6" customWidth="1"/>
    <col min="2048" max="2048" width="17.85546875" style="6" customWidth="1"/>
    <col min="2049" max="2300" width="9.140625" style="6"/>
    <col min="2301" max="2302" width="5.7109375" style="6" customWidth="1"/>
    <col min="2303" max="2303" width="76.28515625" style="6" customWidth="1"/>
    <col min="2304" max="2304" width="17.85546875" style="6" customWidth="1"/>
    <col min="2305" max="2556" width="9.140625" style="6"/>
    <col min="2557" max="2558" width="5.7109375" style="6" customWidth="1"/>
    <col min="2559" max="2559" width="76.28515625" style="6" customWidth="1"/>
    <col min="2560" max="2560" width="17.85546875" style="6" customWidth="1"/>
    <col min="2561" max="2812" width="9.140625" style="6"/>
    <col min="2813" max="2814" width="5.7109375" style="6" customWidth="1"/>
    <col min="2815" max="2815" width="76.28515625" style="6" customWidth="1"/>
    <col min="2816" max="2816" width="17.85546875" style="6" customWidth="1"/>
    <col min="2817" max="3068" width="9.140625" style="6"/>
    <col min="3069" max="3070" width="5.7109375" style="6" customWidth="1"/>
    <col min="3071" max="3071" width="76.28515625" style="6" customWidth="1"/>
    <col min="3072" max="3072" width="17.85546875" style="6" customWidth="1"/>
    <col min="3073" max="3324" width="9.140625" style="6"/>
    <col min="3325" max="3326" width="5.7109375" style="6" customWidth="1"/>
    <col min="3327" max="3327" width="76.28515625" style="6" customWidth="1"/>
    <col min="3328" max="3328" width="17.85546875" style="6" customWidth="1"/>
    <col min="3329" max="3580" width="9.140625" style="6"/>
    <col min="3581" max="3582" width="5.7109375" style="6" customWidth="1"/>
    <col min="3583" max="3583" width="76.28515625" style="6" customWidth="1"/>
    <col min="3584" max="3584" width="17.85546875" style="6" customWidth="1"/>
    <col min="3585" max="3836" width="9.140625" style="6"/>
    <col min="3837" max="3838" width="5.7109375" style="6" customWidth="1"/>
    <col min="3839" max="3839" width="76.28515625" style="6" customWidth="1"/>
    <col min="3840" max="3840" width="17.85546875" style="6" customWidth="1"/>
    <col min="3841" max="4092" width="9.140625" style="6"/>
    <col min="4093" max="4094" width="5.7109375" style="6" customWidth="1"/>
    <col min="4095" max="4095" width="76.28515625" style="6" customWidth="1"/>
    <col min="4096" max="4096" width="17.85546875" style="6" customWidth="1"/>
    <col min="4097" max="4348" width="9.140625" style="6"/>
    <col min="4349" max="4350" width="5.7109375" style="6" customWidth="1"/>
    <col min="4351" max="4351" width="76.28515625" style="6" customWidth="1"/>
    <col min="4352" max="4352" width="17.85546875" style="6" customWidth="1"/>
    <col min="4353" max="4604" width="9.140625" style="6"/>
    <col min="4605" max="4606" width="5.7109375" style="6" customWidth="1"/>
    <col min="4607" max="4607" width="76.28515625" style="6" customWidth="1"/>
    <col min="4608" max="4608" width="17.85546875" style="6" customWidth="1"/>
    <col min="4609" max="4860" width="9.140625" style="6"/>
    <col min="4861" max="4862" width="5.7109375" style="6" customWidth="1"/>
    <col min="4863" max="4863" width="76.28515625" style="6" customWidth="1"/>
    <col min="4864" max="4864" width="17.85546875" style="6" customWidth="1"/>
    <col min="4865" max="5116" width="9.140625" style="6"/>
    <col min="5117" max="5118" width="5.7109375" style="6" customWidth="1"/>
    <col min="5119" max="5119" width="76.28515625" style="6" customWidth="1"/>
    <col min="5120" max="5120" width="17.85546875" style="6" customWidth="1"/>
    <col min="5121" max="5372" width="9.140625" style="6"/>
    <col min="5373" max="5374" width="5.7109375" style="6" customWidth="1"/>
    <col min="5375" max="5375" width="76.28515625" style="6" customWidth="1"/>
    <col min="5376" max="5376" width="17.85546875" style="6" customWidth="1"/>
    <col min="5377" max="5628" width="9.140625" style="6"/>
    <col min="5629" max="5630" width="5.7109375" style="6" customWidth="1"/>
    <col min="5631" max="5631" width="76.28515625" style="6" customWidth="1"/>
    <col min="5632" max="5632" width="17.85546875" style="6" customWidth="1"/>
    <col min="5633" max="5884" width="9.140625" style="6"/>
    <col min="5885" max="5886" width="5.7109375" style="6" customWidth="1"/>
    <col min="5887" max="5887" width="76.28515625" style="6" customWidth="1"/>
    <col min="5888" max="5888" width="17.85546875" style="6" customWidth="1"/>
    <col min="5889" max="6140" width="9.140625" style="6"/>
    <col min="6141" max="6142" width="5.7109375" style="6" customWidth="1"/>
    <col min="6143" max="6143" width="76.28515625" style="6" customWidth="1"/>
    <col min="6144" max="6144" width="17.85546875" style="6" customWidth="1"/>
    <col min="6145" max="6396" width="9.140625" style="6"/>
    <col min="6397" max="6398" width="5.7109375" style="6" customWidth="1"/>
    <col min="6399" max="6399" width="76.28515625" style="6" customWidth="1"/>
    <col min="6400" max="6400" width="17.85546875" style="6" customWidth="1"/>
    <col min="6401" max="6652" width="9.140625" style="6"/>
    <col min="6653" max="6654" width="5.7109375" style="6" customWidth="1"/>
    <col min="6655" max="6655" width="76.28515625" style="6" customWidth="1"/>
    <col min="6656" max="6656" width="17.85546875" style="6" customWidth="1"/>
    <col min="6657" max="6908" width="9.140625" style="6"/>
    <col min="6909" max="6910" width="5.7109375" style="6" customWidth="1"/>
    <col min="6911" max="6911" width="76.28515625" style="6" customWidth="1"/>
    <col min="6912" max="6912" width="17.85546875" style="6" customWidth="1"/>
    <col min="6913" max="7164" width="9.140625" style="6"/>
    <col min="7165" max="7166" width="5.7109375" style="6" customWidth="1"/>
    <col min="7167" max="7167" width="76.28515625" style="6" customWidth="1"/>
    <col min="7168" max="7168" width="17.85546875" style="6" customWidth="1"/>
    <col min="7169" max="7420" width="9.140625" style="6"/>
    <col min="7421" max="7422" width="5.7109375" style="6" customWidth="1"/>
    <col min="7423" max="7423" width="76.28515625" style="6" customWidth="1"/>
    <col min="7424" max="7424" width="17.85546875" style="6" customWidth="1"/>
    <col min="7425" max="7676" width="9.140625" style="6"/>
    <col min="7677" max="7678" width="5.7109375" style="6" customWidth="1"/>
    <col min="7679" max="7679" width="76.28515625" style="6" customWidth="1"/>
    <col min="7680" max="7680" width="17.85546875" style="6" customWidth="1"/>
    <col min="7681" max="7932" width="9.140625" style="6"/>
    <col min="7933" max="7934" width="5.7109375" style="6" customWidth="1"/>
    <col min="7935" max="7935" width="76.28515625" style="6" customWidth="1"/>
    <col min="7936" max="7936" width="17.85546875" style="6" customWidth="1"/>
    <col min="7937" max="8188" width="9.140625" style="6"/>
    <col min="8189" max="8190" width="5.7109375" style="6" customWidth="1"/>
    <col min="8191" max="8191" width="76.28515625" style="6" customWidth="1"/>
    <col min="8192" max="8192" width="17.85546875" style="6" customWidth="1"/>
    <col min="8193" max="8444" width="9.140625" style="6"/>
    <col min="8445" max="8446" width="5.7109375" style="6" customWidth="1"/>
    <col min="8447" max="8447" width="76.28515625" style="6" customWidth="1"/>
    <col min="8448" max="8448" width="17.85546875" style="6" customWidth="1"/>
    <col min="8449" max="8700" width="9.140625" style="6"/>
    <col min="8701" max="8702" width="5.7109375" style="6" customWidth="1"/>
    <col min="8703" max="8703" width="76.28515625" style="6" customWidth="1"/>
    <col min="8704" max="8704" width="17.85546875" style="6" customWidth="1"/>
    <col min="8705" max="8956" width="9.140625" style="6"/>
    <col min="8957" max="8958" width="5.7109375" style="6" customWidth="1"/>
    <col min="8959" max="8959" width="76.28515625" style="6" customWidth="1"/>
    <col min="8960" max="8960" width="17.85546875" style="6" customWidth="1"/>
    <col min="8961" max="9212" width="9.140625" style="6"/>
    <col min="9213" max="9214" width="5.7109375" style="6" customWidth="1"/>
    <col min="9215" max="9215" width="76.28515625" style="6" customWidth="1"/>
    <col min="9216" max="9216" width="17.85546875" style="6" customWidth="1"/>
    <col min="9217" max="9468" width="9.140625" style="6"/>
    <col min="9469" max="9470" width="5.7109375" style="6" customWidth="1"/>
    <col min="9471" max="9471" width="76.28515625" style="6" customWidth="1"/>
    <col min="9472" max="9472" width="17.85546875" style="6" customWidth="1"/>
    <col min="9473" max="9724" width="9.140625" style="6"/>
    <col min="9725" max="9726" width="5.7109375" style="6" customWidth="1"/>
    <col min="9727" max="9727" width="76.28515625" style="6" customWidth="1"/>
    <col min="9728" max="9728" width="17.85546875" style="6" customWidth="1"/>
    <col min="9729" max="9980" width="9.140625" style="6"/>
    <col min="9981" max="9982" width="5.7109375" style="6" customWidth="1"/>
    <col min="9983" max="9983" width="76.28515625" style="6" customWidth="1"/>
    <col min="9984" max="9984" width="17.85546875" style="6" customWidth="1"/>
    <col min="9985" max="10236" width="9.140625" style="6"/>
    <col min="10237" max="10238" width="5.7109375" style="6" customWidth="1"/>
    <col min="10239" max="10239" width="76.28515625" style="6" customWidth="1"/>
    <col min="10240" max="10240" width="17.85546875" style="6" customWidth="1"/>
    <col min="10241" max="10492" width="9.140625" style="6"/>
    <col min="10493" max="10494" width="5.7109375" style="6" customWidth="1"/>
    <col min="10495" max="10495" width="76.28515625" style="6" customWidth="1"/>
    <col min="10496" max="10496" width="17.85546875" style="6" customWidth="1"/>
    <col min="10497" max="10748" width="9.140625" style="6"/>
    <col min="10749" max="10750" width="5.7109375" style="6" customWidth="1"/>
    <col min="10751" max="10751" width="76.28515625" style="6" customWidth="1"/>
    <col min="10752" max="10752" width="17.85546875" style="6" customWidth="1"/>
    <col min="10753" max="11004" width="9.140625" style="6"/>
    <col min="11005" max="11006" width="5.7109375" style="6" customWidth="1"/>
    <col min="11007" max="11007" width="76.28515625" style="6" customWidth="1"/>
    <col min="11008" max="11008" width="17.85546875" style="6" customWidth="1"/>
    <col min="11009" max="11260" width="9.140625" style="6"/>
    <col min="11261" max="11262" width="5.7109375" style="6" customWidth="1"/>
    <col min="11263" max="11263" width="76.28515625" style="6" customWidth="1"/>
    <col min="11264" max="11264" width="17.85546875" style="6" customWidth="1"/>
    <col min="11265" max="11516" width="9.140625" style="6"/>
    <col min="11517" max="11518" width="5.7109375" style="6" customWidth="1"/>
    <col min="11519" max="11519" width="76.28515625" style="6" customWidth="1"/>
    <col min="11520" max="11520" width="17.85546875" style="6" customWidth="1"/>
    <col min="11521" max="11772" width="9.140625" style="6"/>
    <col min="11773" max="11774" width="5.7109375" style="6" customWidth="1"/>
    <col min="11775" max="11775" width="76.28515625" style="6" customWidth="1"/>
    <col min="11776" max="11776" width="17.85546875" style="6" customWidth="1"/>
    <col min="11777" max="12028" width="9.140625" style="6"/>
    <col min="12029" max="12030" width="5.7109375" style="6" customWidth="1"/>
    <col min="12031" max="12031" width="76.28515625" style="6" customWidth="1"/>
    <col min="12032" max="12032" width="17.85546875" style="6" customWidth="1"/>
    <col min="12033" max="12284" width="9.140625" style="6"/>
    <col min="12285" max="12286" width="5.7109375" style="6" customWidth="1"/>
    <col min="12287" max="12287" width="76.28515625" style="6" customWidth="1"/>
    <col min="12288" max="12288" width="17.85546875" style="6" customWidth="1"/>
    <col min="12289" max="12540" width="9.140625" style="6"/>
    <col min="12541" max="12542" width="5.7109375" style="6" customWidth="1"/>
    <col min="12543" max="12543" width="76.28515625" style="6" customWidth="1"/>
    <col min="12544" max="12544" width="17.85546875" style="6" customWidth="1"/>
    <col min="12545" max="12796" width="9.140625" style="6"/>
    <col min="12797" max="12798" width="5.7109375" style="6" customWidth="1"/>
    <col min="12799" max="12799" width="76.28515625" style="6" customWidth="1"/>
    <col min="12800" max="12800" width="17.85546875" style="6" customWidth="1"/>
    <col min="12801" max="13052" width="9.140625" style="6"/>
    <col min="13053" max="13054" width="5.7109375" style="6" customWidth="1"/>
    <col min="13055" max="13055" width="76.28515625" style="6" customWidth="1"/>
    <col min="13056" max="13056" width="17.85546875" style="6" customWidth="1"/>
    <col min="13057" max="13308" width="9.140625" style="6"/>
    <col min="13309" max="13310" width="5.7109375" style="6" customWidth="1"/>
    <col min="13311" max="13311" width="76.28515625" style="6" customWidth="1"/>
    <col min="13312" max="13312" width="17.85546875" style="6" customWidth="1"/>
    <col min="13313" max="13564" width="9.140625" style="6"/>
    <col min="13565" max="13566" width="5.7109375" style="6" customWidth="1"/>
    <col min="13567" max="13567" width="76.28515625" style="6" customWidth="1"/>
    <col min="13568" max="13568" width="17.85546875" style="6" customWidth="1"/>
    <col min="13569" max="13820" width="9.140625" style="6"/>
    <col min="13821" max="13822" width="5.7109375" style="6" customWidth="1"/>
    <col min="13823" max="13823" width="76.28515625" style="6" customWidth="1"/>
    <col min="13824" max="13824" width="17.85546875" style="6" customWidth="1"/>
    <col min="13825" max="14076" width="9.140625" style="6"/>
    <col min="14077" max="14078" width="5.7109375" style="6" customWidth="1"/>
    <col min="14079" max="14079" width="76.28515625" style="6" customWidth="1"/>
    <col min="14080" max="14080" width="17.85546875" style="6" customWidth="1"/>
    <col min="14081" max="14332" width="9.140625" style="6"/>
    <col min="14333" max="14334" width="5.7109375" style="6" customWidth="1"/>
    <col min="14335" max="14335" width="76.28515625" style="6" customWidth="1"/>
    <col min="14336" max="14336" width="17.85546875" style="6" customWidth="1"/>
    <col min="14337" max="14588" width="9.140625" style="6"/>
    <col min="14589" max="14590" width="5.7109375" style="6" customWidth="1"/>
    <col min="14591" max="14591" width="76.28515625" style="6" customWidth="1"/>
    <col min="14592" max="14592" width="17.85546875" style="6" customWidth="1"/>
    <col min="14593" max="14844" width="9.140625" style="6"/>
    <col min="14845" max="14846" width="5.7109375" style="6" customWidth="1"/>
    <col min="14847" max="14847" width="76.28515625" style="6" customWidth="1"/>
    <col min="14848" max="14848" width="17.85546875" style="6" customWidth="1"/>
    <col min="14849" max="15100" width="9.140625" style="6"/>
    <col min="15101" max="15102" width="5.7109375" style="6" customWidth="1"/>
    <col min="15103" max="15103" width="76.28515625" style="6" customWidth="1"/>
    <col min="15104" max="15104" width="17.85546875" style="6" customWidth="1"/>
    <col min="15105" max="15356" width="9.140625" style="6"/>
    <col min="15357" max="15358" width="5.7109375" style="6" customWidth="1"/>
    <col min="15359" max="15359" width="76.28515625" style="6" customWidth="1"/>
    <col min="15360" max="15360" width="17.85546875" style="6" customWidth="1"/>
    <col min="15361" max="15612" width="9.140625" style="6"/>
    <col min="15613" max="15614" width="5.7109375" style="6" customWidth="1"/>
    <col min="15615" max="15615" width="76.28515625" style="6" customWidth="1"/>
    <col min="15616" max="15616" width="17.85546875" style="6" customWidth="1"/>
    <col min="15617" max="15868" width="9.140625" style="6"/>
    <col min="15869" max="15870" width="5.7109375" style="6" customWidth="1"/>
    <col min="15871" max="15871" width="76.28515625" style="6" customWidth="1"/>
    <col min="15872" max="15872" width="17.85546875" style="6" customWidth="1"/>
    <col min="15873" max="16124" width="9.140625" style="6"/>
    <col min="16125" max="16126" width="5.7109375" style="6" customWidth="1"/>
    <col min="16127" max="16127" width="76.28515625" style="6" customWidth="1"/>
    <col min="16128" max="16128" width="17.85546875" style="6" customWidth="1"/>
    <col min="16129" max="16384" width="9.140625" style="6"/>
  </cols>
  <sheetData>
    <row r="1" spans="1:6" s="101" customFormat="1" ht="20.25" customHeight="1">
      <c r="F1" s="102" t="s">
        <v>88</v>
      </c>
    </row>
    <row r="2" spans="1:6" s="101" customFormat="1" ht="67.5" customHeight="1">
      <c r="C2" s="114" t="s">
        <v>108</v>
      </c>
      <c r="D2" s="114"/>
      <c r="E2" s="114"/>
      <c r="F2" s="114"/>
    </row>
    <row r="3" spans="1:6" ht="59.25" customHeight="1">
      <c r="A3" s="105" t="s">
        <v>68</v>
      </c>
      <c r="B3" s="105"/>
      <c r="C3" s="105"/>
      <c r="D3" s="105"/>
      <c r="E3" s="105"/>
      <c r="F3" s="105"/>
    </row>
    <row r="5" spans="1:6" ht="62.25" customHeight="1">
      <c r="A5" s="115" t="s">
        <v>20</v>
      </c>
      <c r="B5" s="115"/>
      <c r="C5" s="115" t="s">
        <v>2</v>
      </c>
      <c r="D5" s="108" t="s">
        <v>94</v>
      </c>
      <c r="E5" s="108"/>
      <c r="F5" s="109"/>
    </row>
    <row r="6" spans="1:6" ht="42" customHeight="1">
      <c r="A6" s="51" t="s">
        <v>0</v>
      </c>
      <c r="B6" s="51" t="s">
        <v>1</v>
      </c>
      <c r="C6" s="115"/>
      <c r="D6" s="54" t="s">
        <v>10</v>
      </c>
      <c r="E6" s="54" t="s">
        <v>11</v>
      </c>
      <c r="F6" s="51" t="s">
        <v>21</v>
      </c>
    </row>
    <row r="7" spans="1:6" ht="18.75" customHeight="1">
      <c r="A7" s="51">
        <v>1</v>
      </c>
      <c r="B7" s="51">
        <v>2</v>
      </c>
      <c r="C7" s="81">
        <v>3</v>
      </c>
      <c r="D7" s="27">
        <v>5</v>
      </c>
      <c r="E7" s="27">
        <v>6</v>
      </c>
      <c r="F7" s="27">
        <v>7</v>
      </c>
    </row>
    <row r="8" spans="1:6" ht="33.75" customHeight="1">
      <c r="A8" s="97"/>
      <c r="B8" s="97"/>
      <c r="C8" s="98" t="s">
        <v>22</v>
      </c>
      <c r="D8" s="53">
        <f>D10</f>
        <v>18700000</v>
      </c>
      <c r="E8" s="53">
        <f>E10</f>
        <v>18700000</v>
      </c>
      <c r="F8" s="53">
        <f>F10</f>
        <v>18700000</v>
      </c>
    </row>
    <row r="9" spans="1:6" ht="36.75" customHeight="1">
      <c r="A9" s="125"/>
      <c r="B9" s="126"/>
      <c r="C9" s="82" t="s">
        <v>25</v>
      </c>
      <c r="D9" s="52"/>
      <c r="E9" s="52"/>
      <c r="F9" s="7"/>
    </row>
    <row r="10" spans="1:6" ht="36" customHeight="1">
      <c r="A10" s="127" t="s">
        <v>78</v>
      </c>
      <c r="B10" s="123"/>
      <c r="C10" s="83" t="s">
        <v>79</v>
      </c>
      <c r="D10" s="111">
        <f t="shared" ref="D10:E10" si="0">D14</f>
        <v>18700000</v>
      </c>
      <c r="E10" s="111">
        <f t="shared" si="0"/>
        <v>18700000</v>
      </c>
      <c r="F10" s="111">
        <f>F14</f>
        <v>18700000</v>
      </c>
    </row>
    <row r="11" spans="1:6" ht="51.75" customHeight="1">
      <c r="A11" s="121"/>
      <c r="B11" s="123"/>
      <c r="C11" s="84" t="s">
        <v>80</v>
      </c>
      <c r="D11" s="112"/>
      <c r="E11" s="112"/>
      <c r="F11" s="112"/>
    </row>
    <row r="12" spans="1:6" ht="51" customHeight="1">
      <c r="A12" s="121"/>
      <c r="B12" s="124"/>
      <c r="C12" s="83" t="s">
        <v>81</v>
      </c>
      <c r="D12" s="113"/>
      <c r="E12" s="113"/>
      <c r="F12" s="113"/>
    </row>
    <row r="13" spans="1:6" ht="16.5">
      <c r="A13" s="119" t="s">
        <v>24</v>
      </c>
      <c r="B13" s="120"/>
      <c r="C13" s="120"/>
    </row>
    <row r="14" spans="1:6" ht="54" customHeight="1">
      <c r="A14" s="121"/>
      <c r="B14" s="122" t="s">
        <v>82</v>
      </c>
      <c r="C14" s="84" t="s">
        <v>89</v>
      </c>
      <c r="D14" s="116">
        <f>+'3'!D22</f>
        <v>18700000</v>
      </c>
      <c r="E14" s="116">
        <f>+'3'!E22</f>
        <v>18700000</v>
      </c>
      <c r="F14" s="116">
        <f>+'3'!F22</f>
        <v>18700000</v>
      </c>
    </row>
    <row r="15" spans="1:6" ht="39.75" customHeight="1">
      <c r="A15" s="121"/>
      <c r="B15" s="123"/>
      <c r="C15" s="90" t="s">
        <v>93</v>
      </c>
      <c r="D15" s="117"/>
      <c r="E15" s="117"/>
      <c r="F15" s="117"/>
    </row>
    <row r="16" spans="1:6" ht="18" customHeight="1">
      <c r="A16" s="121"/>
      <c r="B16" s="123"/>
      <c r="C16" s="91" t="s">
        <v>26</v>
      </c>
      <c r="D16" s="117"/>
      <c r="E16" s="117"/>
      <c r="F16" s="117"/>
    </row>
    <row r="17" spans="1:6" ht="21" customHeight="1">
      <c r="A17" s="121"/>
      <c r="B17" s="124"/>
      <c r="C17" s="92" t="s">
        <v>91</v>
      </c>
      <c r="D17" s="118"/>
      <c r="E17" s="118"/>
      <c r="F17" s="118"/>
    </row>
  </sheetData>
  <mergeCells count="17">
    <mergeCell ref="D14:D17"/>
    <mergeCell ref="A3:F3"/>
    <mergeCell ref="A13:C13"/>
    <mergeCell ref="A14:A17"/>
    <mergeCell ref="B14:B17"/>
    <mergeCell ref="F14:F17"/>
    <mergeCell ref="A9:B9"/>
    <mergeCell ref="A10:A12"/>
    <mergeCell ref="B10:B12"/>
    <mergeCell ref="D5:F5"/>
    <mergeCell ref="A5:B5"/>
    <mergeCell ref="E14:E17"/>
    <mergeCell ref="F10:F12"/>
    <mergeCell ref="D10:D12"/>
    <mergeCell ref="C2:F2"/>
    <mergeCell ref="E10:E12"/>
    <mergeCell ref="C5:C6"/>
  </mergeCells>
  <pageMargins left="0.51181102362204722" right="0.31496062992125984" top="0.35433070866141736" bottom="0.35433070866141736" header="0.31496062992125984" footer="0.11811023622047245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D9" sqref="D9:F9"/>
    </sheetView>
  </sheetViews>
  <sheetFormatPr defaultColWidth="9.140625" defaultRowHeight="17.25"/>
  <cols>
    <col min="1" max="1" width="9.28515625" style="41" customWidth="1"/>
    <col min="2" max="2" width="11.28515625" style="41" customWidth="1"/>
    <col min="3" max="3" width="59.85546875" style="39" customWidth="1"/>
    <col min="4" max="4" width="17.85546875" style="43" customWidth="1"/>
    <col min="5" max="5" width="18.7109375" style="43" bestFit="1" customWidth="1"/>
    <col min="6" max="6" width="19.28515625" style="43" customWidth="1"/>
    <col min="7" max="16384" width="9.140625" style="39"/>
  </cols>
  <sheetData>
    <row r="1" spans="1:6" ht="24.75" customHeight="1">
      <c r="B1" s="59"/>
      <c r="C1" s="59"/>
      <c r="D1" s="59"/>
      <c r="E1" s="59"/>
      <c r="F1" s="47"/>
    </row>
    <row r="2" spans="1:6" s="6" customFormat="1" ht="20.25" customHeight="1">
      <c r="D2" s="103"/>
      <c r="E2" s="103"/>
      <c r="F2" s="8" t="s">
        <v>101</v>
      </c>
    </row>
    <row r="3" spans="1:6" s="6" customFormat="1" ht="42" customHeight="1">
      <c r="D3" s="110" t="s">
        <v>107</v>
      </c>
      <c r="E3" s="110"/>
      <c r="F3" s="110"/>
    </row>
    <row r="4" spans="1:6" ht="20.25" customHeight="1">
      <c r="B4" s="59"/>
      <c r="C4" s="59"/>
      <c r="D4" s="59"/>
      <c r="E4" s="59"/>
      <c r="F4" s="47"/>
    </row>
    <row r="5" spans="1:6" ht="48.75" customHeight="1">
      <c r="A5" s="135" t="s">
        <v>100</v>
      </c>
      <c r="B5" s="135"/>
      <c r="C5" s="135"/>
      <c r="D5" s="135"/>
      <c r="E5" s="135"/>
      <c r="F5" s="135"/>
    </row>
    <row r="6" spans="1:6" ht="24.75" customHeight="1">
      <c r="A6" s="65"/>
      <c r="B6" s="65"/>
      <c r="C6" s="65"/>
      <c r="D6" s="65"/>
      <c r="E6" s="65"/>
      <c r="F6" s="65"/>
    </row>
    <row r="7" spans="1:6" ht="19.5" customHeight="1">
      <c r="A7" s="140"/>
      <c r="B7" s="140"/>
      <c r="C7" s="140"/>
      <c r="D7" s="140"/>
      <c r="E7" s="140"/>
      <c r="F7" s="140"/>
    </row>
    <row r="8" spans="1:6" ht="44.25" customHeight="1">
      <c r="A8" s="60"/>
      <c r="B8" s="60"/>
      <c r="C8" s="60"/>
      <c r="D8" s="67"/>
      <c r="E8" s="67"/>
      <c r="F8" s="68" t="s">
        <v>69</v>
      </c>
    </row>
    <row r="9" spans="1:6" ht="65.25" customHeight="1">
      <c r="A9" s="136" t="s">
        <v>20</v>
      </c>
      <c r="B9" s="137"/>
      <c r="C9" s="138" t="s">
        <v>37</v>
      </c>
      <c r="D9" s="108" t="s">
        <v>94</v>
      </c>
      <c r="E9" s="108"/>
      <c r="F9" s="109"/>
    </row>
    <row r="10" spans="1:6" ht="66" customHeight="1">
      <c r="A10" s="40" t="s">
        <v>0</v>
      </c>
      <c r="B10" s="40" t="s">
        <v>1</v>
      </c>
      <c r="C10" s="139"/>
      <c r="D10" s="24" t="s">
        <v>10</v>
      </c>
      <c r="E10" s="46" t="s">
        <v>11</v>
      </c>
      <c r="F10" s="46" t="s">
        <v>7</v>
      </c>
    </row>
    <row r="11" spans="1:6" ht="31.5" customHeight="1">
      <c r="A11" s="42"/>
      <c r="B11" s="42"/>
      <c r="C11" s="5" t="s">
        <v>15</v>
      </c>
      <c r="D11" s="44">
        <f t="shared" ref="D11:F11" si="0">+D13</f>
        <v>18700000</v>
      </c>
      <c r="E11" s="44">
        <f t="shared" si="0"/>
        <v>18700000</v>
      </c>
      <c r="F11" s="44">
        <f t="shared" si="0"/>
        <v>18700000</v>
      </c>
    </row>
    <row r="12" spans="1:6" customFormat="1" ht="30.75" customHeight="1">
      <c r="A12" s="128"/>
      <c r="B12" s="128"/>
      <c r="C12" s="70" t="s">
        <v>16</v>
      </c>
      <c r="D12" s="71"/>
      <c r="E12" s="71"/>
      <c r="F12" s="71"/>
    </row>
    <row r="13" spans="1:6" ht="42" customHeight="1">
      <c r="A13" s="78"/>
      <c r="B13" s="78"/>
      <c r="C13" s="70" t="s">
        <v>14</v>
      </c>
      <c r="D13" s="45">
        <f t="shared" ref="D13:F14" si="1">+D14</f>
        <v>18700000</v>
      </c>
      <c r="E13" s="45">
        <f t="shared" si="1"/>
        <v>18700000</v>
      </c>
      <c r="F13" s="45">
        <f t="shared" si="1"/>
        <v>18700000</v>
      </c>
    </row>
    <row r="14" spans="1:6" customFormat="1" ht="42.75" customHeight="1">
      <c r="A14" s="73">
        <v>1167</v>
      </c>
      <c r="B14" s="73"/>
      <c r="C14" s="74" t="s">
        <v>92</v>
      </c>
      <c r="D14" s="69">
        <f t="shared" si="1"/>
        <v>18700000</v>
      </c>
      <c r="E14" s="69">
        <f t="shared" si="1"/>
        <v>18700000</v>
      </c>
      <c r="F14" s="69">
        <f t="shared" si="1"/>
        <v>18700000</v>
      </c>
    </row>
    <row r="15" spans="1:6" ht="65.25" customHeight="1">
      <c r="A15" s="61"/>
      <c r="B15" s="61">
        <v>42009</v>
      </c>
      <c r="C15" s="80" t="s">
        <v>77</v>
      </c>
      <c r="D15" s="44">
        <f t="shared" ref="D15:F15" si="2">+D19</f>
        <v>18700000</v>
      </c>
      <c r="E15" s="44">
        <f t="shared" si="2"/>
        <v>18700000</v>
      </c>
      <c r="F15" s="44">
        <f t="shared" si="2"/>
        <v>18700000</v>
      </c>
    </row>
    <row r="16" spans="1:6" customFormat="1" ht="31.5" customHeight="1">
      <c r="A16" s="129"/>
      <c r="B16" s="130"/>
      <c r="C16" s="77" t="s">
        <v>70</v>
      </c>
      <c r="D16" s="76"/>
      <c r="E16" s="76"/>
      <c r="F16" s="76"/>
    </row>
    <row r="17" spans="1:6" customFormat="1" ht="24" customHeight="1">
      <c r="A17" s="131"/>
      <c r="B17" s="132"/>
      <c r="C17" s="70" t="s">
        <v>23</v>
      </c>
      <c r="D17" s="72">
        <f t="shared" ref="D17:F17" si="3">+D15</f>
        <v>18700000</v>
      </c>
      <c r="E17" s="72">
        <f t="shared" si="3"/>
        <v>18700000</v>
      </c>
      <c r="F17" s="72">
        <f t="shared" si="3"/>
        <v>18700000</v>
      </c>
    </row>
    <row r="18" spans="1:6" customFormat="1" ht="39.75" customHeight="1">
      <c r="A18" s="131"/>
      <c r="B18" s="132"/>
      <c r="C18" s="75" t="s">
        <v>71</v>
      </c>
      <c r="D18" s="76"/>
      <c r="E18" s="76"/>
      <c r="F18" s="76"/>
    </row>
    <row r="19" spans="1:6" customFormat="1" ht="42" customHeight="1">
      <c r="A19" s="131"/>
      <c r="B19" s="132"/>
      <c r="C19" s="75" t="s">
        <v>72</v>
      </c>
      <c r="D19" s="76">
        <f t="shared" ref="D19:F19" si="4">+D20</f>
        <v>18700000</v>
      </c>
      <c r="E19" s="76">
        <f t="shared" si="4"/>
        <v>18700000</v>
      </c>
      <c r="F19" s="76">
        <f t="shared" si="4"/>
        <v>18700000</v>
      </c>
    </row>
    <row r="20" spans="1:6" customFormat="1" ht="28.5" customHeight="1">
      <c r="A20" s="131"/>
      <c r="B20" s="132"/>
      <c r="C20" s="75" t="s">
        <v>73</v>
      </c>
      <c r="D20" s="76">
        <f t="shared" ref="D20:F20" si="5">+D21</f>
        <v>18700000</v>
      </c>
      <c r="E20" s="76">
        <f t="shared" si="5"/>
        <v>18700000</v>
      </c>
      <c r="F20" s="76">
        <f t="shared" si="5"/>
        <v>18700000</v>
      </c>
    </row>
    <row r="21" spans="1:6" customFormat="1" ht="30" customHeight="1">
      <c r="A21" s="131"/>
      <c r="B21" s="132"/>
      <c r="C21" s="75" t="s">
        <v>74</v>
      </c>
      <c r="D21" s="76">
        <f t="shared" ref="D21:F21" si="6">+D22</f>
        <v>18700000</v>
      </c>
      <c r="E21" s="76">
        <f t="shared" si="6"/>
        <v>18700000</v>
      </c>
      <c r="F21" s="76">
        <f t="shared" si="6"/>
        <v>18700000</v>
      </c>
    </row>
    <row r="22" spans="1:6" customFormat="1" ht="30" customHeight="1">
      <c r="A22" s="133"/>
      <c r="B22" s="134"/>
      <c r="C22" s="75" t="s">
        <v>38</v>
      </c>
      <c r="D22" s="96">
        <v>18700000</v>
      </c>
      <c r="E22" s="96">
        <v>18700000</v>
      </c>
      <c r="F22" s="96">
        <v>18700000</v>
      </c>
    </row>
    <row r="23" spans="1:6">
      <c r="C23" s="41"/>
      <c r="D23" s="41"/>
      <c r="E23" s="41"/>
      <c r="F23" s="41"/>
    </row>
    <row r="24" spans="1:6">
      <c r="C24" s="41"/>
      <c r="D24" s="41"/>
      <c r="E24" s="41"/>
      <c r="F24" s="41"/>
    </row>
  </sheetData>
  <mergeCells count="8">
    <mergeCell ref="D3:F3"/>
    <mergeCell ref="A12:B12"/>
    <mergeCell ref="A16:B22"/>
    <mergeCell ref="A5:F5"/>
    <mergeCell ref="A9:B9"/>
    <mergeCell ref="D9:F9"/>
    <mergeCell ref="C9:C10"/>
    <mergeCell ref="A7:F7"/>
  </mergeCells>
  <pageMargins left="0.4" right="0.7" top="0.22" bottom="0.16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zoomScaleSheetLayoutView="120" workbookViewId="0">
      <selection activeCell="G6" sqref="G6"/>
    </sheetView>
  </sheetViews>
  <sheetFormatPr defaultRowHeight="13.5"/>
  <cols>
    <col min="1" max="1" width="29.7109375" style="6" customWidth="1"/>
    <col min="2" max="2" width="51" style="6" customWidth="1"/>
    <col min="3" max="4" width="18.140625" style="6" customWidth="1"/>
    <col min="5" max="5" width="15.42578125" style="6" customWidth="1"/>
    <col min="6" max="6" width="17.42578125" style="6" customWidth="1"/>
    <col min="7" max="16384" width="9.140625" style="6"/>
  </cols>
  <sheetData>
    <row r="1" spans="1:6" ht="14.25">
      <c r="E1" s="4" t="s">
        <v>84</v>
      </c>
    </row>
    <row r="2" spans="1:6" s="3" customFormat="1" ht="33.75" customHeight="1">
      <c r="C2" s="145" t="s">
        <v>106</v>
      </c>
      <c r="D2" s="145"/>
      <c r="E2" s="145"/>
      <c r="F2" s="9"/>
    </row>
    <row r="3" spans="1:6" ht="14.25">
      <c r="E3" s="4" t="s">
        <v>104</v>
      </c>
    </row>
    <row r="4" spans="1:6" ht="9.75" customHeight="1">
      <c r="E4" s="48"/>
    </row>
    <row r="5" spans="1:6" ht="37.5" customHeight="1">
      <c r="A5" s="141" t="s">
        <v>110</v>
      </c>
      <c r="B5" s="141"/>
      <c r="C5" s="141"/>
      <c r="D5" s="141"/>
      <c r="E5" s="141"/>
    </row>
    <row r="6" spans="1:6" ht="19.5" customHeight="1">
      <c r="A6" s="104"/>
      <c r="B6" s="104"/>
      <c r="C6" s="104"/>
      <c r="D6" s="104"/>
      <c r="E6" s="104"/>
    </row>
    <row r="7" spans="1:6" s="1" customFormat="1" ht="27" customHeight="1">
      <c r="A7" s="142" t="s">
        <v>9</v>
      </c>
      <c r="B7" s="142"/>
      <c r="C7" s="142"/>
      <c r="D7" s="142"/>
      <c r="E7" s="142"/>
    </row>
    <row r="8" spans="1:6" s="1" customFormat="1" ht="14.25" customHeight="1">
      <c r="A8" s="143" t="s">
        <v>36</v>
      </c>
      <c r="B8" s="143"/>
      <c r="C8" s="143"/>
      <c r="D8" s="143"/>
      <c r="E8" s="143"/>
    </row>
    <row r="9" spans="1:6" s="1" customFormat="1" ht="12.75">
      <c r="E9" s="2"/>
    </row>
    <row r="10" spans="1:6" s="1" customFormat="1" ht="18" customHeight="1">
      <c r="A10" s="36" t="s">
        <v>4</v>
      </c>
      <c r="B10" s="37" t="s">
        <v>5</v>
      </c>
      <c r="C10" s="35"/>
      <c r="D10" s="35"/>
      <c r="E10" s="35"/>
    </row>
    <row r="11" spans="1:6" s="1" customFormat="1" ht="15.75" customHeight="1">
      <c r="A11" s="156">
        <v>1167</v>
      </c>
      <c r="B11" s="156" t="s">
        <v>83</v>
      </c>
      <c r="C11" s="38"/>
      <c r="D11" s="38"/>
      <c r="E11" s="38"/>
    </row>
    <row r="12" spans="1:6" s="1" customFormat="1" ht="16.5" customHeight="1">
      <c r="A12" s="144" t="s">
        <v>6</v>
      </c>
      <c r="B12" s="144"/>
      <c r="C12" s="144"/>
      <c r="D12" s="144"/>
      <c r="E12" s="144"/>
    </row>
    <row r="13" spans="1:6" s="1" customFormat="1" ht="57" customHeight="1">
      <c r="A13" s="49"/>
      <c r="B13" s="49"/>
      <c r="C13" s="151" t="s">
        <v>94</v>
      </c>
      <c r="D13" s="151"/>
      <c r="E13" s="152"/>
    </row>
    <row r="14" spans="1:6" s="1" customFormat="1" ht="16.5" customHeight="1">
      <c r="A14" s="28" t="s">
        <v>27</v>
      </c>
      <c r="B14" s="29">
        <v>1167</v>
      </c>
      <c r="C14" s="146"/>
      <c r="D14" s="146"/>
      <c r="E14" s="146"/>
    </row>
    <row r="15" spans="1:6" s="1" customFormat="1" ht="16.5" customHeight="1">
      <c r="A15" s="28" t="s">
        <v>28</v>
      </c>
      <c r="B15" s="29">
        <v>42009</v>
      </c>
      <c r="C15" s="147" t="s">
        <v>10</v>
      </c>
      <c r="D15" s="147" t="s">
        <v>11</v>
      </c>
      <c r="E15" s="148" t="s">
        <v>7</v>
      </c>
    </row>
    <row r="16" spans="1:6" s="1" customFormat="1" ht="40.5" customHeight="1">
      <c r="A16" s="88" t="s">
        <v>29</v>
      </c>
      <c r="B16" s="88" t="s">
        <v>77</v>
      </c>
      <c r="C16" s="147"/>
      <c r="D16" s="147"/>
      <c r="E16" s="149"/>
    </row>
    <row r="17" spans="1:6" s="1" customFormat="1" ht="27.75" customHeight="1">
      <c r="A17" s="28" t="s">
        <v>30</v>
      </c>
      <c r="B17" s="85" t="s">
        <v>90</v>
      </c>
      <c r="C17" s="147"/>
      <c r="D17" s="147"/>
      <c r="E17" s="149"/>
    </row>
    <row r="18" spans="1:6" s="1" customFormat="1" ht="29.25" customHeight="1">
      <c r="A18" s="28" t="s">
        <v>31</v>
      </c>
      <c r="B18" s="85" t="s">
        <v>91</v>
      </c>
      <c r="C18" s="147"/>
      <c r="D18" s="147"/>
      <c r="E18" s="149"/>
    </row>
    <row r="19" spans="1:6" s="1" customFormat="1" ht="27.75" customHeight="1">
      <c r="A19" s="30" t="s">
        <v>32</v>
      </c>
      <c r="B19" s="29" t="s">
        <v>33</v>
      </c>
      <c r="C19" s="147"/>
      <c r="D19" s="147"/>
      <c r="E19" s="149"/>
    </row>
    <row r="20" spans="1:6" s="1" customFormat="1" ht="21.75" customHeight="1">
      <c r="A20" s="31"/>
      <c r="B20" s="32" t="s">
        <v>34</v>
      </c>
      <c r="C20" s="147"/>
      <c r="D20" s="147"/>
      <c r="E20" s="150"/>
    </row>
    <row r="21" spans="1:6" s="1" customFormat="1" ht="16.5" customHeight="1">
      <c r="A21" s="29" t="s">
        <v>35</v>
      </c>
      <c r="B21" s="56" t="s">
        <v>67</v>
      </c>
      <c r="C21" s="86">
        <v>1</v>
      </c>
      <c r="D21" s="86">
        <v>1</v>
      </c>
      <c r="E21" s="87">
        <v>1</v>
      </c>
    </row>
    <row r="22" spans="1:6" s="1" customFormat="1" ht="24.75" customHeight="1">
      <c r="A22" s="57" t="s">
        <v>76</v>
      </c>
      <c r="B22" s="33"/>
      <c r="C22" s="34">
        <f>+'3'!D22</f>
        <v>18700000</v>
      </c>
      <c r="D22" s="34">
        <f>+'3'!E22</f>
        <v>18700000</v>
      </c>
      <c r="E22" s="34">
        <f>+'3'!F22</f>
        <v>18700000</v>
      </c>
    </row>
    <row r="23" spans="1:6" s="1" customFormat="1" ht="16.5" hidden="1" customHeight="1">
      <c r="A23" s="29"/>
      <c r="B23" s="55" t="s">
        <v>39</v>
      </c>
      <c r="C23" s="63">
        <v>574491.80000000005</v>
      </c>
      <c r="D23" s="63">
        <v>574491.80000000005</v>
      </c>
      <c r="E23" s="63">
        <v>574491.80000000005</v>
      </c>
      <c r="F23" s="58">
        <v>574491.74100000004</v>
      </c>
    </row>
    <row r="24" spans="1:6" s="1" customFormat="1" ht="16.5" hidden="1" customHeight="1">
      <c r="A24" s="29"/>
      <c r="B24" s="55" t="s">
        <v>40</v>
      </c>
      <c r="C24" s="63">
        <v>253504.10200000001</v>
      </c>
      <c r="D24" s="63">
        <v>253504.10200000001</v>
      </c>
      <c r="E24" s="63">
        <v>253504.10200000001</v>
      </c>
      <c r="F24" s="58">
        <v>253504.10200000001</v>
      </c>
    </row>
    <row r="25" spans="1:6" s="1" customFormat="1" ht="16.5" hidden="1" customHeight="1">
      <c r="A25" s="29"/>
      <c r="B25" s="55" t="s">
        <v>41</v>
      </c>
      <c r="C25" s="63">
        <v>233816</v>
      </c>
      <c r="D25" s="63">
        <v>233816</v>
      </c>
      <c r="E25" s="63">
        <v>233816</v>
      </c>
      <c r="F25" s="58">
        <v>233815.92300000001</v>
      </c>
    </row>
    <row r="26" spans="1:6" s="1" customFormat="1" ht="16.5" hidden="1" customHeight="1">
      <c r="A26" s="29"/>
      <c r="B26" s="55" t="s">
        <v>42</v>
      </c>
      <c r="C26" s="63">
        <v>219559.59599999999</v>
      </c>
      <c r="D26" s="63">
        <v>219559.59599999999</v>
      </c>
      <c r="E26" s="63">
        <v>219559.59599999999</v>
      </c>
      <c r="F26" s="58">
        <v>219559.59599999999</v>
      </c>
    </row>
    <row r="27" spans="1:6" s="1" customFormat="1" ht="16.5" hidden="1" customHeight="1">
      <c r="A27" s="29"/>
      <c r="B27" s="55" t="s">
        <v>43</v>
      </c>
      <c r="C27" s="63">
        <v>192064.5</v>
      </c>
      <c r="D27" s="63">
        <v>192064.5</v>
      </c>
      <c r="E27" s="63">
        <v>192064.5</v>
      </c>
      <c r="F27" s="58">
        <v>192064.443</v>
      </c>
    </row>
    <row r="28" spans="1:6" s="1" customFormat="1" ht="16.5" hidden="1" customHeight="1">
      <c r="A28" s="29"/>
      <c r="B28" s="55" t="s">
        <v>44</v>
      </c>
      <c r="C28" s="50"/>
      <c r="D28" s="63">
        <v>131325.20000000001</v>
      </c>
      <c r="E28" s="63">
        <v>131325.20000000001</v>
      </c>
      <c r="F28" s="58">
        <v>131325.16099999999</v>
      </c>
    </row>
    <row r="29" spans="1:6" s="1" customFormat="1" ht="16.5" hidden="1" customHeight="1">
      <c r="A29" s="29"/>
      <c r="B29" s="55" t="s">
        <v>45</v>
      </c>
      <c r="C29" s="50"/>
      <c r="D29" s="63">
        <v>115501.4</v>
      </c>
      <c r="E29" s="63">
        <v>115501.4</v>
      </c>
      <c r="F29" s="58">
        <v>115501.315</v>
      </c>
    </row>
    <row r="30" spans="1:6" s="1" customFormat="1" ht="16.5" hidden="1" customHeight="1">
      <c r="A30" s="29"/>
      <c r="B30" s="55" t="s">
        <v>46</v>
      </c>
      <c r="C30" s="50"/>
      <c r="D30" s="63">
        <v>98612.4</v>
      </c>
      <c r="E30" s="63">
        <v>98612.4</v>
      </c>
      <c r="F30" s="58">
        <v>98612.370999999999</v>
      </c>
    </row>
    <row r="31" spans="1:6" s="1" customFormat="1" ht="16.5" hidden="1" customHeight="1">
      <c r="A31" s="29"/>
      <c r="B31" s="55" t="s">
        <v>47</v>
      </c>
      <c r="C31" s="63">
        <v>81160.100000000006</v>
      </c>
      <c r="D31" s="63">
        <v>81160.100000000006</v>
      </c>
      <c r="E31" s="63">
        <v>81160.100000000006</v>
      </c>
      <c r="F31" s="58">
        <v>81160.038</v>
      </c>
    </row>
    <row r="32" spans="1:6" s="1" customFormat="1" ht="16.5" hidden="1" customHeight="1">
      <c r="A32" s="29"/>
      <c r="B32" s="55" t="s">
        <v>48</v>
      </c>
      <c r="C32" s="63">
        <v>60132.5</v>
      </c>
      <c r="D32" s="63">
        <v>60132.5</v>
      </c>
      <c r="E32" s="63">
        <v>60132.5</v>
      </c>
      <c r="F32" s="58">
        <v>60132.468000000001</v>
      </c>
    </row>
    <row r="33" spans="1:6" s="1" customFormat="1" ht="16.5" hidden="1" customHeight="1">
      <c r="A33" s="29"/>
      <c r="B33" s="55" t="s">
        <v>49</v>
      </c>
      <c r="C33" s="63">
        <v>50614</v>
      </c>
      <c r="D33" s="63">
        <v>50614</v>
      </c>
      <c r="E33" s="63">
        <v>50614</v>
      </c>
      <c r="F33" s="58">
        <v>50613.97</v>
      </c>
    </row>
    <row r="34" spans="1:6" s="1" customFormat="1" ht="16.5" hidden="1" customHeight="1">
      <c r="A34" s="29"/>
      <c r="B34" s="55" t="s">
        <v>50</v>
      </c>
      <c r="C34" s="63">
        <v>31168</v>
      </c>
      <c r="D34" s="63">
        <v>31168</v>
      </c>
      <c r="E34" s="63">
        <v>31168</v>
      </c>
      <c r="F34" s="58">
        <v>31167.91</v>
      </c>
    </row>
    <row r="35" spans="1:6" s="1" customFormat="1" ht="16.5" hidden="1" customHeight="1">
      <c r="A35" s="29"/>
      <c r="B35" s="55" t="s">
        <v>51</v>
      </c>
      <c r="C35" s="63">
        <v>29053.4</v>
      </c>
      <c r="D35" s="63">
        <v>29053.4</v>
      </c>
      <c r="E35" s="63">
        <v>29053.4</v>
      </c>
      <c r="F35" s="58">
        <v>29053.32</v>
      </c>
    </row>
    <row r="36" spans="1:6" s="1" customFormat="1" ht="16.5" hidden="1" customHeight="1">
      <c r="A36" s="29"/>
      <c r="B36" s="55" t="s">
        <v>52</v>
      </c>
      <c r="C36" s="63">
        <v>26127.5</v>
      </c>
      <c r="D36" s="63">
        <v>26127.5</v>
      </c>
      <c r="E36" s="63">
        <v>26127.5</v>
      </c>
      <c r="F36" s="58">
        <v>26127.5</v>
      </c>
    </row>
    <row r="37" spans="1:6" s="1" customFormat="1" ht="16.5" hidden="1" customHeight="1">
      <c r="A37" s="29"/>
      <c r="B37" s="55" t="s">
        <v>53</v>
      </c>
      <c r="C37" s="63">
        <v>22412.902999999998</v>
      </c>
      <c r="D37" s="63">
        <v>22412.902999999998</v>
      </c>
      <c r="E37" s="63">
        <v>22412.902999999998</v>
      </c>
      <c r="F37" s="58">
        <v>22412.902999999998</v>
      </c>
    </row>
    <row r="38" spans="1:6" s="1" customFormat="1" ht="18.75" hidden="1" customHeight="1">
      <c r="A38" s="29"/>
      <c r="B38" s="55" t="s">
        <v>54</v>
      </c>
      <c r="C38" s="63">
        <v>21953.199000000001</v>
      </c>
      <c r="D38" s="63">
        <v>21953.199000000001</v>
      </c>
      <c r="E38" s="63">
        <v>21953.199000000001</v>
      </c>
      <c r="F38" s="58">
        <v>21953.199000000001</v>
      </c>
    </row>
    <row r="39" spans="1:6" s="1" customFormat="1" ht="18.75" hidden="1" customHeight="1">
      <c r="A39" s="29"/>
      <c r="B39" s="55" t="s">
        <v>55</v>
      </c>
      <c r="C39" s="63">
        <v>19297.2</v>
      </c>
      <c r="D39" s="63">
        <v>19297.2</v>
      </c>
      <c r="E39" s="63">
        <v>19297.2</v>
      </c>
      <c r="F39" s="58">
        <v>19297.2</v>
      </c>
    </row>
    <row r="40" spans="1:6" s="1" customFormat="1" ht="18.75" hidden="1" customHeight="1">
      <c r="A40" s="29"/>
      <c r="B40" s="55" t="s">
        <v>56</v>
      </c>
      <c r="C40" s="63">
        <v>15801.4</v>
      </c>
      <c r="D40" s="63">
        <v>15801.4</v>
      </c>
      <c r="E40" s="63">
        <v>15801.4</v>
      </c>
      <c r="F40" s="58">
        <v>15801.4</v>
      </c>
    </row>
    <row r="41" spans="1:6" s="1" customFormat="1" ht="18.75" hidden="1" customHeight="1">
      <c r="A41" s="29"/>
      <c r="B41" s="55" t="s">
        <v>57</v>
      </c>
      <c r="C41" s="63">
        <v>12061</v>
      </c>
      <c r="D41" s="63">
        <v>12061</v>
      </c>
      <c r="E41" s="63">
        <v>12061</v>
      </c>
      <c r="F41" s="58">
        <v>12060.94</v>
      </c>
    </row>
    <row r="42" spans="1:6" s="1" customFormat="1" ht="18.75" hidden="1" customHeight="1">
      <c r="A42" s="29"/>
      <c r="B42" s="55" t="s">
        <v>58</v>
      </c>
      <c r="C42" s="50"/>
      <c r="D42" s="63">
        <v>11781.701999999999</v>
      </c>
      <c r="E42" s="63">
        <v>11781.701999999999</v>
      </c>
      <c r="F42" s="58">
        <v>11781.701999999999</v>
      </c>
    </row>
    <row r="43" spans="1:6" s="1" customFormat="1" ht="18.75" hidden="1" customHeight="1">
      <c r="A43" s="29"/>
      <c r="B43" s="55" t="s">
        <v>59</v>
      </c>
      <c r="C43" s="50"/>
      <c r="D43" s="63">
        <v>7407</v>
      </c>
      <c r="E43" s="63">
        <v>7407</v>
      </c>
      <c r="F43" s="58">
        <v>7407</v>
      </c>
    </row>
    <row r="44" spans="1:6" s="1" customFormat="1" ht="18.75" hidden="1" customHeight="1">
      <c r="A44" s="29"/>
      <c r="B44" s="55" t="s">
        <v>60</v>
      </c>
      <c r="C44" s="50"/>
      <c r="D44" s="63">
        <v>6712.5</v>
      </c>
      <c r="E44" s="63">
        <v>6712.5</v>
      </c>
      <c r="F44" s="58">
        <v>6712.5</v>
      </c>
    </row>
    <row r="45" spans="1:6" s="1" customFormat="1" ht="18.75" hidden="1" customHeight="1">
      <c r="A45" s="29"/>
      <c r="B45" s="55" t="s">
        <v>61</v>
      </c>
      <c r="C45" s="50"/>
      <c r="D45" s="63">
        <v>3469.6</v>
      </c>
      <c r="E45" s="63">
        <v>3469.6</v>
      </c>
      <c r="F45" s="58">
        <v>3469.5340000000001</v>
      </c>
    </row>
    <row r="46" spans="1:6" s="1" customFormat="1" ht="18.75" hidden="1" customHeight="1">
      <c r="A46" s="29"/>
      <c r="B46" s="55" t="s">
        <v>62</v>
      </c>
      <c r="C46" s="50"/>
      <c r="D46" s="63">
        <v>2625.5</v>
      </c>
      <c r="E46" s="63">
        <v>2625.5</v>
      </c>
      <c r="F46" s="58">
        <v>2625.48</v>
      </c>
    </row>
    <row r="47" spans="1:6" s="1" customFormat="1" ht="18.75" hidden="1" customHeight="1">
      <c r="A47" s="29"/>
      <c r="B47" s="55" t="s">
        <v>63</v>
      </c>
      <c r="C47" s="63">
        <v>2554</v>
      </c>
      <c r="D47" s="63">
        <v>2554</v>
      </c>
      <c r="E47" s="63">
        <v>2554</v>
      </c>
      <c r="F47" s="58">
        <v>2554</v>
      </c>
    </row>
    <row r="48" spans="1:6" s="1" customFormat="1" ht="18.75" hidden="1" customHeight="1">
      <c r="A48" s="29"/>
      <c r="B48" s="55" t="s">
        <v>64</v>
      </c>
      <c r="C48" s="63">
        <v>2210</v>
      </c>
      <c r="D48" s="63">
        <v>2210</v>
      </c>
      <c r="E48" s="63">
        <v>2210</v>
      </c>
      <c r="F48" s="58">
        <v>2210</v>
      </c>
    </row>
    <row r="49" spans="1:6" s="1" customFormat="1" ht="18.75" hidden="1" customHeight="1">
      <c r="A49" s="29"/>
      <c r="B49" s="55" t="s">
        <v>65</v>
      </c>
      <c r="C49" s="50"/>
      <c r="D49" s="63">
        <v>2164</v>
      </c>
      <c r="E49" s="63">
        <v>2164</v>
      </c>
      <c r="F49" s="58">
        <v>2164</v>
      </c>
    </row>
    <row r="50" spans="1:6" s="1" customFormat="1" ht="18.75" hidden="1" customHeight="1">
      <c r="A50" s="29"/>
      <c r="B50" s="55" t="s">
        <v>66</v>
      </c>
      <c r="C50" s="63">
        <v>969.5</v>
      </c>
      <c r="D50" s="63">
        <v>969.5</v>
      </c>
      <c r="E50" s="63">
        <v>969.5</v>
      </c>
      <c r="F50" s="58">
        <v>969.5</v>
      </c>
    </row>
    <row r="51" spans="1:6" s="1" customFormat="1" ht="23.25" hidden="1" customHeight="1">
      <c r="C51" s="64">
        <f t="shared" ref="C51:D51" si="0">SUM(C23:C50)</f>
        <v>1848950.6999999997</v>
      </c>
      <c r="D51" s="64">
        <f t="shared" si="0"/>
        <v>2228550.0019999999</v>
      </c>
      <c r="E51" s="64">
        <f>SUM(E23:E50)</f>
        <v>2228550.0019999999</v>
      </c>
    </row>
    <row r="52" spans="1:6" s="1" customFormat="1" ht="11.25" hidden="1" customHeight="1">
      <c r="A52" s="11"/>
      <c r="B52" s="11"/>
      <c r="C52" s="11"/>
      <c r="D52" s="11"/>
      <c r="E52" s="12"/>
    </row>
    <row r="53" spans="1:6" hidden="1">
      <c r="C53" s="13">
        <f t="shared" ref="C53:D53" si="1">C22-C51</f>
        <v>16851049.300000001</v>
      </c>
      <c r="D53" s="13">
        <f t="shared" si="1"/>
        <v>16471449.998</v>
      </c>
    </row>
  </sheetData>
  <mergeCells count="10">
    <mergeCell ref="C14:E14"/>
    <mergeCell ref="C15:C20"/>
    <mergeCell ref="D15:D20"/>
    <mergeCell ref="E15:E20"/>
    <mergeCell ref="C13:E13"/>
    <mergeCell ref="A5:E5"/>
    <mergeCell ref="A7:E7"/>
    <mergeCell ref="A8:E8"/>
    <mergeCell ref="A12:E12"/>
    <mergeCell ref="C2:E2"/>
  </mergeCells>
  <pageMargins left="0.7" right="0.7" top="0.75" bottom="0.75" header="0.3" footer="0.3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tabSelected="1" topLeftCell="A13" zoomScaleSheetLayoutView="100" workbookViewId="0">
      <selection activeCell="B30" sqref="B30"/>
    </sheetView>
  </sheetViews>
  <sheetFormatPr defaultRowHeight="13.5"/>
  <cols>
    <col min="1" max="1" width="29.7109375" style="6" customWidth="1"/>
    <col min="2" max="2" width="51" style="6" customWidth="1"/>
    <col min="3" max="4" width="18.140625" style="6" customWidth="1"/>
    <col min="5" max="5" width="15.42578125" style="6" customWidth="1"/>
    <col min="6" max="16384" width="9.140625" style="6"/>
  </cols>
  <sheetData>
    <row r="1" spans="1:6" ht="14.25">
      <c r="E1" s="4" t="s">
        <v>84</v>
      </c>
    </row>
    <row r="2" spans="1:6" s="3" customFormat="1" ht="33.75" customHeight="1">
      <c r="C2" s="145" t="s">
        <v>105</v>
      </c>
      <c r="D2" s="145"/>
      <c r="E2" s="145"/>
      <c r="F2" s="9"/>
    </row>
    <row r="3" spans="1:6" ht="14.25">
      <c r="E3" s="4" t="s">
        <v>103</v>
      </c>
    </row>
    <row r="4" spans="1:6" ht="9.75" customHeight="1">
      <c r="E4" s="25"/>
    </row>
    <row r="5" spans="1:6" ht="37.5" customHeight="1">
      <c r="A5" s="141" t="s">
        <v>111</v>
      </c>
      <c r="B5" s="141"/>
      <c r="C5" s="141"/>
      <c r="D5" s="141"/>
      <c r="E5" s="141"/>
    </row>
    <row r="6" spans="1:6" ht="18.75" customHeight="1">
      <c r="A6" s="62"/>
      <c r="B6" s="62"/>
      <c r="C6" s="62"/>
      <c r="D6" s="66"/>
      <c r="E6" s="79"/>
    </row>
    <row r="7" spans="1:6" ht="18" customHeight="1">
      <c r="A7" s="154"/>
      <c r="B7" s="154"/>
      <c r="C7" s="154"/>
      <c r="D7" s="154"/>
      <c r="E7" s="154"/>
    </row>
    <row r="8" spans="1:6" s="1" customFormat="1" ht="24.75" customHeight="1">
      <c r="A8" s="153" t="s">
        <v>75</v>
      </c>
      <c r="B8" s="153"/>
      <c r="C8" s="153"/>
      <c r="D8" s="153"/>
      <c r="E8" s="153"/>
    </row>
    <row r="9" spans="1:6" s="1" customFormat="1" ht="14.25" customHeight="1">
      <c r="A9" s="143" t="s">
        <v>36</v>
      </c>
      <c r="B9" s="143"/>
      <c r="C9" s="143"/>
      <c r="D9" s="143"/>
      <c r="E9" s="143"/>
    </row>
    <row r="10" spans="1:6" s="1" customFormat="1" ht="12.75">
      <c r="E10" s="2"/>
    </row>
    <row r="11" spans="1:6" s="1" customFormat="1" ht="18" customHeight="1">
      <c r="A11" s="36" t="s">
        <v>4</v>
      </c>
      <c r="B11" s="37" t="s">
        <v>5</v>
      </c>
      <c r="C11" s="35"/>
      <c r="D11" s="35"/>
      <c r="E11" s="35"/>
    </row>
    <row r="12" spans="1:6" s="1" customFormat="1" ht="15.75" customHeight="1">
      <c r="A12" s="156">
        <v>1167</v>
      </c>
      <c r="B12" s="156" t="s">
        <v>83</v>
      </c>
      <c r="C12" s="38"/>
      <c r="D12" s="38"/>
      <c r="E12" s="38"/>
    </row>
    <row r="13" spans="1:6" s="1" customFormat="1" ht="16.5" customHeight="1">
      <c r="A13" s="144" t="s">
        <v>6</v>
      </c>
      <c r="B13" s="144"/>
      <c r="C13" s="144"/>
      <c r="D13" s="144"/>
      <c r="E13" s="144"/>
    </row>
    <row r="14" spans="1:6" s="1" customFormat="1" ht="54" customHeight="1">
      <c r="A14" s="26"/>
      <c r="B14" s="26"/>
      <c r="C14" s="151" t="s">
        <v>94</v>
      </c>
      <c r="D14" s="151"/>
      <c r="E14" s="152"/>
    </row>
    <row r="15" spans="1:6" s="1" customFormat="1" ht="16.5" customHeight="1">
      <c r="A15" s="28" t="s">
        <v>27</v>
      </c>
      <c r="B15" s="29">
        <v>1167</v>
      </c>
      <c r="C15" s="146"/>
      <c r="D15" s="146"/>
      <c r="E15" s="146"/>
    </row>
    <row r="16" spans="1:6" s="1" customFormat="1" ht="16.5" customHeight="1">
      <c r="A16" s="28" t="s">
        <v>28</v>
      </c>
      <c r="B16" s="29">
        <v>42009</v>
      </c>
      <c r="C16" s="147" t="s">
        <v>10</v>
      </c>
      <c r="D16" s="147" t="s">
        <v>11</v>
      </c>
      <c r="E16" s="148" t="s">
        <v>7</v>
      </c>
    </row>
    <row r="17" spans="1:5" s="1" customFormat="1" ht="52.5" customHeight="1">
      <c r="A17" s="28" t="s">
        <v>29</v>
      </c>
      <c r="B17" s="88" t="s">
        <v>77</v>
      </c>
      <c r="C17" s="147"/>
      <c r="D17" s="147"/>
      <c r="E17" s="149"/>
    </row>
    <row r="18" spans="1:5" s="1" customFormat="1" ht="24.75" customHeight="1">
      <c r="A18" s="28" t="s">
        <v>30</v>
      </c>
      <c r="B18" s="85" t="s">
        <v>90</v>
      </c>
      <c r="C18" s="147"/>
      <c r="D18" s="147"/>
      <c r="E18" s="149"/>
    </row>
    <row r="19" spans="1:5" s="1" customFormat="1" ht="23.25" customHeight="1">
      <c r="A19" s="28" t="s">
        <v>31</v>
      </c>
      <c r="B19" s="85" t="s">
        <v>91</v>
      </c>
      <c r="C19" s="147"/>
      <c r="D19" s="147"/>
      <c r="E19" s="149"/>
    </row>
    <row r="20" spans="1:5" s="1" customFormat="1" ht="27.75" customHeight="1">
      <c r="A20" s="30" t="s">
        <v>32</v>
      </c>
      <c r="B20" s="29" t="s">
        <v>33</v>
      </c>
      <c r="C20" s="147"/>
      <c r="D20" s="147"/>
      <c r="E20" s="149"/>
    </row>
    <row r="21" spans="1:5" s="1" customFormat="1" ht="16.5" customHeight="1">
      <c r="A21" s="31"/>
      <c r="B21" s="32" t="s">
        <v>34</v>
      </c>
      <c r="C21" s="147"/>
      <c r="D21" s="147"/>
      <c r="E21" s="150"/>
    </row>
    <row r="22" spans="1:5" s="1" customFormat="1" ht="16.5" customHeight="1">
      <c r="A22" s="29" t="s">
        <v>35</v>
      </c>
      <c r="B22" s="56" t="s">
        <v>67</v>
      </c>
      <c r="C22" s="86">
        <v>1</v>
      </c>
      <c r="D22" s="86">
        <v>1</v>
      </c>
      <c r="E22" s="87">
        <v>1</v>
      </c>
    </row>
    <row r="23" spans="1:5" s="1" customFormat="1" ht="38.25" customHeight="1">
      <c r="A23" s="57" t="s">
        <v>76</v>
      </c>
      <c r="B23" s="33"/>
      <c r="C23" s="34">
        <f>+'3'!D22</f>
        <v>18700000</v>
      </c>
      <c r="D23" s="34">
        <f>+'3'!E22</f>
        <v>18700000</v>
      </c>
      <c r="E23" s="34">
        <f>+'3'!F22</f>
        <v>18700000</v>
      </c>
    </row>
    <row r="24" spans="1:5" s="1" customFormat="1" ht="23.25" customHeight="1"/>
    <row r="25" spans="1:5" s="1" customFormat="1" ht="11.25" customHeight="1">
      <c r="A25" s="11"/>
      <c r="B25" s="11"/>
      <c r="C25" s="11"/>
      <c r="D25" s="11"/>
      <c r="E25" s="12"/>
    </row>
  </sheetData>
  <mergeCells count="11">
    <mergeCell ref="C2:E2"/>
    <mergeCell ref="A5:E5"/>
    <mergeCell ref="A8:E8"/>
    <mergeCell ref="A9:E9"/>
    <mergeCell ref="C16:C21"/>
    <mergeCell ref="D16:D21"/>
    <mergeCell ref="E16:E21"/>
    <mergeCell ref="A13:E13"/>
    <mergeCell ref="C14:E14"/>
    <mergeCell ref="C15:E15"/>
    <mergeCell ref="A7:E7"/>
  </mergeCells>
  <pageMargins left="0.7" right="0.7" top="0.75" bottom="0.16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1</vt:lpstr>
      <vt:lpstr>2</vt:lpstr>
      <vt:lpstr>3</vt:lpstr>
      <vt:lpstr>4.1</vt:lpstr>
      <vt:lpstr>4.2</vt:lpstr>
      <vt:lpstr>'1'!Область_печати</vt:lpstr>
      <vt:lpstr>'2'!Область_печати</vt:lpstr>
      <vt:lpstr>'4.1'!Область_печати</vt:lpstr>
      <vt:lpstr>'4.2'!Область_печати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Hasmik Aperyan</dc:creator>
  <cp:keywords>https:/mul2.gov.am/tasks/123500/oneclick/2havelvacner.xlsx?token=1e4e8144787a12cdbd411c6297616898</cp:keywords>
  <cp:lastModifiedBy>User</cp:lastModifiedBy>
  <cp:lastPrinted>2020-03-12T06:29:13Z</cp:lastPrinted>
  <dcterms:created xsi:type="dcterms:W3CDTF">2019-08-26T06:51:46Z</dcterms:created>
  <dcterms:modified xsi:type="dcterms:W3CDTF">2020-06-08T16:52:21Z</dcterms:modified>
</cp:coreProperties>
</file>