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0\բյուջե 2020\կառավարության որոշման նախագիծ\secretsriat\"/>
    </mc:Choice>
  </mc:AlternateContent>
  <bookViews>
    <workbookView xWindow="0" yWindow="0" windowWidth="23970" windowHeight="8970" activeTab="3"/>
  </bookViews>
  <sheets>
    <sheet name="հավելված 1" sheetId="45" r:id="rId1"/>
    <sheet name="հավելված 2" sheetId="53" r:id="rId2"/>
    <sheet name="հավելված 3" sheetId="44" r:id="rId3"/>
    <sheet name="հավելված 4" sheetId="49" r:id="rId4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vvvvvvvvvvv">#REF!</definedName>
    <definedName name="ֆֆֆֆֆ">#REF!</definedName>
  </definedNames>
  <calcPr calcId="162913"/>
</workbook>
</file>

<file path=xl/calcChain.xml><?xml version="1.0" encoding="utf-8"?>
<calcChain xmlns="http://schemas.openxmlformats.org/spreadsheetml/2006/main">
  <c r="E25" i="45" l="1"/>
  <c r="D25" i="45"/>
  <c r="E11" i="45"/>
  <c r="D11" i="45"/>
  <c r="H37" i="53"/>
  <c r="G37" i="53"/>
  <c r="H39" i="53"/>
  <c r="G39" i="53"/>
  <c r="H48" i="53" l="1"/>
  <c r="H47" i="53" s="1"/>
  <c r="H46" i="53" s="1"/>
  <c r="H45" i="53" s="1"/>
  <c r="E37" i="44" s="1"/>
  <c r="G48" i="53"/>
  <c r="G47" i="53" s="1"/>
  <c r="G46" i="53" s="1"/>
  <c r="G45" i="53" s="1"/>
  <c r="H52" i="53"/>
  <c r="H51" i="53" s="1"/>
  <c r="G51" i="53"/>
  <c r="G52" i="53"/>
  <c r="H43" i="53" l="1"/>
  <c r="H41" i="53" s="1"/>
  <c r="E33" i="45"/>
  <c r="D33" i="45"/>
  <c r="D37" i="44"/>
  <c r="G43" i="53"/>
  <c r="G41" i="53" s="1"/>
  <c r="E21" i="44" l="1"/>
  <c r="E39" i="49"/>
  <c r="E21" i="49" s="1"/>
  <c r="G35" i="53"/>
  <c r="G33" i="53" s="1"/>
  <c r="G31" i="53" s="1"/>
  <c r="G30" i="53" s="1"/>
  <c r="G29" i="53" s="1"/>
  <c r="G28" i="53" s="1"/>
  <c r="G27" i="53" s="1"/>
  <c r="G25" i="53" s="1"/>
  <c r="G23" i="53" s="1"/>
  <c r="D26" i="45"/>
  <c r="D19" i="45" s="1"/>
  <c r="D12" i="45" s="1"/>
  <c r="E26" i="45"/>
  <c r="E19" i="45" s="1"/>
  <c r="E12" i="45" s="1"/>
  <c r="H35" i="53"/>
  <c r="H33" i="53" s="1"/>
  <c r="H31" i="53" s="1"/>
  <c r="H30" i="53" s="1"/>
  <c r="H29" i="53" s="1"/>
  <c r="H28" i="53" s="1"/>
  <c r="H27" i="53" s="1"/>
  <c r="H25" i="53" s="1"/>
  <c r="H23" i="53" s="1"/>
  <c r="D21" i="44"/>
  <c r="D39" i="49"/>
  <c r="D21" i="49" s="1"/>
  <c r="H18" i="53" l="1"/>
  <c r="H16" i="53" s="1"/>
  <c r="H14" i="53" s="1"/>
  <c r="H21" i="53"/>
  <c r="G18" i="53"/>
  <c r="G16" i="53" s="1"/>
  <c r="G14" i="53" s="1"/>
  <c r="G21" i="53"/>
</calcChain>
</file>

<file path=xl/sharedStrings.xml><?xml version="1.0" encoding="utf-8"?>
<sst xmlns="http://schemas.openxmlformats.org/spreadsheetml/2006/main" count="206" uniqueCount="125">
  <si>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</si>
  <si>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</si>
  <si>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</si>
  <si>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</si>
  <si>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</si>
  <si>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</si>
  <si>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</si>
  <si>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</si>
  <si>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</si>
  <si>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</si>
  <si>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</si>
  <si>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</si>
  <si>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</si>
  <si>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</si>
  <si>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>Հավելված 1</t>
  </si>
  <si>
    <t>Հավելված 2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</si>
  <si>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</si>
  <si>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</si>
  <si>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</si>
  <si>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</si>
  <si>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</si>
  <si>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</si>
  <si>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</si>
  <si>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</si>
  <si>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</si>
  <si>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</si>
  <si>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</si>
  <si>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</si>
  <si>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</si>
  <si>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</si>
  <si>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</si>
  <si>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</si>
  <si>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</si>
  <si>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Գործառական դասիչը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</si>
  <si>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</si>
  <si>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</si>
  <si>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</si>
  <si>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</si>
  <si>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</si>
  <si>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</si>
  <si>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</si>
  <si>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</si>
  <si>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</si>
  <si>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</si>
  <si>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</si>
  <si>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</si>
  <si>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</si>
  <si>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</si>
  <si>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</si>
  <si>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</si>
  <si>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</si>
  <si>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</si>
  <si>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</si>
  <si>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</si>
  <si>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</si>
  <si>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 xml:space="preserve"> Պետական բյուջեում չկանխատեսված՝ ինչպես նաևւ բյուջետային երաշխիքների ապահովման ծախսերի ֆինանսավորման ապահովում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</si>
  <si>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</si>
  <si>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</si>
  <si>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</si>
  <si>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</si>
  <si>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ՀՀ կառավարություն</t>
  </si>
  <si>
    <t xml:space="preserve"> ԱՅԼ  ԾԱԽՍԵՐ</t>
  </si>
  <si>
    <t>03</t>
  </si>
  <si>
    <t xml:space="preserve"> ՀԱՍԱՐԱԿԱԿԱՆ ԿԱՐԳ,  ԱՆՎՏԱՆԳՈՒԹՅՈՒՆ ԵՎ ԴԱՏԱԿԱՆ ԳՈՐԾՈՒՆԵՈՒԹՅՈՒՆ</t>
  </si>
  <si>
    <t>07</t>
  </si>
  <si>
    <t xml:space="preserve">Քրեական գործերով վարույթի իրականացում </t>
  </si>
  <si>
    <t xml:space="preserve">                                                                                                           ______________ ի    ___Ն որոշման</t>
  </si>
  <si>
    <t>_____  ___-ի N _______ -Ն    որոշման</t>
  </si>
  <si>
    <t>ՀՀ  հատուկ քննչական ծառայություն</t>
  </si>
  <si>
    <t>ՀՀ հատուկ քննչական ծառայություններ</t>
  </si>
  <si>
    <t>Օրենսդիր, գործադիր և դատական իշխանության մարմինների ղեկավար աշխատողների, պետական ծառայություն իրականացնող անձանց մասնակցությամբ կատարված հանցագործությունների և ընտրական գործընթացներին առնչվող քրեական գործերի օբյեկտիվ, արդյունավետ նախաքննության իրականացում</t>
  </si>
  <si>
    <t>Արդյունավետ նախաքննություն, նախաքննության ժամկետների կրճատում:</t>
  </si>
  <si>
    <t>Օրենսդիր, գործադիր և դատական իշխանության մարմինների ղեկավար աշխատողների, պետական ծառայություն իրականացնող անձանց մասնակցությամբ հանցագործությունների և  ընտրական գործընթացների հետ կապված քրեական գործերի օբյեկտիվ, արդյունավետ նախաքննության ապահովում</t>
  </si>
  <si>
    <t xml:space="preserve">«ՀԱՅԱUՏԱՆԻ ՀԱՆՐԱՊԵՏՈՒԹՅԱՆ 2020 ԹՎԱԿԱՆԻ ՊԵՏԱԿԱՆ ԲՅՈՒՋԵԻ ՄԱUԻՆ» ՀԱՅԱUՏԱՆԻ ՀԱՆՐԱՊԵՏՈՒԹՅԱՆ OՐԵՆՔԻ N 1 ՀԱՎԵԼՎԱԾԻ  N 2 ԱՂՅՈՒՍԱԿՈՒՄ ՎԵՐԱԲԱՇԽՈՒՄ ԵՎ ՀԱՅԱUՏԱՆԻ ՀԱՆՐԱՊԵՏՈՒԹՅԱՆ ԿԱՌԱՎԱՐՈՒԹՅԱՆ 2019 ԹՎԱԿԱՆԻ ԴԵԿՏԵՄԲԵՐԻ 26-Ի  N 1919-Ն ՈՐՈՇՄԱՆ  N 5 ՀԱՎԵԼՎԱԾԻ N 1 ԱՂՅՈՒՍԱԿՈՒՄ ԿԱՏԱՐՎՈՂ ՓՈՓՈԽՈՒԹՅՈՒՆՆԵՐԸ
</t>
  </si>
  <si>
    <t xml:space="preserve"> Նախաքննություն</t>
  </si>
  <si>
    <t xml:space="preserve"> Քրեական վարույթի իրականացում</t>
  </si>
  <si>
    <t>-</t>
  </si>
  <si>
    <t xml:space="preserve"> ՀՀ հատուկ քննչական ծառայություն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</si>
  <si>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</si>
  <si>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</si>
  <si>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</si>
  <si>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>Դաս</t>
  </si>
  <si>
    <t>Ծրագիր</t>
  </si>
  <si>
    <t>Միջոցա- ռում</t>
  </si>
  <si>
    <t xml:space="preserve"> Ինն ամիս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</si>
  <si>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</si>
  <si>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</si>
  <si>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</si>
  <si>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                                                                                                       ՀՀ կառավարության  2020 թվականի </t>
  </si>
  <si>
    <t xml:space="preserve">ՀՀ կառավարության 2020 թվականի </t>
  </si>
  <si>
    <t xml:space="preserve"> - Աշխատողների աշխատավարձեր և հավելավճարներ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</si>
  <si>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</si>
  <si>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</si>
  <si>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</si>
  <si>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հատուկ քննչական ծառայություն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</si>
  <si>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</si>
  <si>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</si>
  <si>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</si>
  <si>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ՀՀ հատուկ քննչական ծառայություններ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</si>
  <si>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</si>
  <si>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</si>
  <si>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</si>
  <si>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</si>
  <si>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</si>
  <si>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Քրեական վարույթի իրականացում </t>
  </si>
  <si>
    <t xml:space="preserve"> Նկարագրությունը` </t>
  </si>
  <si>
    <t xml:space="preserve"> Օրենսդիր, գործադիր և դատական իշխանության մարմինների ղեկավար աշխատողների, պետական ծառայություն իրականացնող անձանց մասնակցությամբ հանցագործությունների և  ընտրական գործընթացների հետ կապված քրեական գործերի օբյեկտիվ, արդյունավետ նախաքննության ապահովում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</si>
  <si>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</si>
  <si>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</si>
  <si>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</si>
  <si>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</si>
  <si>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ՀԱՅԱՍՏԱՆԻ ՀԱՆՐԱՊԵՏՈՒԹՅԱՆ ԿԱՌԱՎԱՐՈՒԹՅԱՆ 2019 ԹՎԱԿԱՆԻ ԴԵԿՏԵՄԲԵՐԻ 26-Ի N 1919-Ն ՈՐՈՇՄԱՆ 
N 9 ՀԱՎԵԼՎԱԾԻ 9.7 և 9.47 ԱՂՅՈՒՍԱԿՆԵՐՈՒՄ  ԿԱՏԱՐՎՈՂ  ՓՈՓՈԽՈՒԹՅՈՒՆՆԵՐԸ
</t>
  </si>
  <si>
    <t>հազ. դրամներով</t>
  </si>
  <si>
    <t xml:space="preserve">ՀԱՅԱՍՏԱՆԻ ՀԱՆՐԱՊԵՏՈՒԹՅԱՆ ԿԱՌԱՎԱՐՈՒԹՅԱՆ 2019 ԹՎԱԿԱՆԻ ԴԵԿՏԵՄԲԵՐԻ 26-Ի N 1919-Ն ՈՐՈՇՄԱՆ 
N3 ԵՎ N4  ՀԱՎԵԼՎԱԾՆԵՐՈՒՄ ԿԱՏԱՐՎՈՂ ՓՈՓՈԽՈՒԹՅՈՒՆՆԵՐԸ
</t>
  </si>
  <si>
    <t xml:space="preserve">                                                                                              </t>
  </si>
  <si>
    <t xml:space="preserve">ՀՀ կառավարության  2020 թվականի </t>
  </si>
  <si>
    <t>ՀՀ հատուկ քննչական ծառայություն</t>
  </si>
  <si>
    <t>Հավելված  N3</t>
  </si>
  <si>
    <t>Հավելված  N 4</t>
  </si>
  <si>
    <t xml:space="preserve">ՀԱՅԱՍՏԱՆԻ ՀԱՆՐԱՊԵՏՈՒԹՅԱՆ ԿԱՌԱՎԱՐՈՒԹՅԱՆ 2019 ԹՎԱԿԱՆԻ ԴԵԿՏԵՄԲԵՐԻ 26-Ի N 1919-Ն ՈՐՈՇՄԱՆ
 N 9.1 ՀԱՎԵԼՎԱԾԻ 9.1.7 ԵՎ 9.1.58  ԱՂՅՈՒՍԱԿՆԵՐՈՒՄ  ԿԱՏԱՐՎՈՂ  ՓՈՓՈԽՈՒԹՅՈՒՆՆԵՐԸ
</t>
  </si>
  <si>
    <t xml:space="preserve"> Ծառայությունը մատուցող կազմակերպության(ների) անվանում(ներ)ը</t>
  </si>
  <si>
    <t xml:space="preserve"> Ծառայությունը մատուցող կազմակերպության(ների) անվանում(ներ)ը </t>
  </si>
  <si>
    <t>Ցուցանիշների փոփոխությունը (ավելացումները նշված են դրական նշանով, իսկ նվազեցումները` փակագծերում)</t>
  </si>
  <si>
    <t xml:space="preserve">Ցուցանիշների փոփոխությունը 
(ավելացումները նշված են դրական նշանով)
</t>
  </si>
  <si>
    <t xml:space="preserve">Ցուցանիշների փոփոխությունը 
(նվազեցումները նշված են  փակագծերում)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</si>
</sst>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##,##0.0;\(##,##0.0\);\-"/>
    <numFmt numFmtId="165" formatCode="0.0_);\(0.0\)"/>
    <numFmt numFmtId="166" formatCode="#,##0.0"/>
    <numFmt numFmtId="167" formatCode="_(* #,##0.0_);_(* \(#,##0.0\);_(* &quot;-&quot;??_);_(@_)"/>
  </numFmts>
  <fonts count="17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2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12" fillId="0" borderId="0">
      <alignment horizontal="left" vertical="top" wrapText="1"/>
    </xf>
    <xf numFmtId="43" fontId="15" fillId="0" borderId="0" applyFont="0" applyFill="0" applyBorder="0" applyAlignment="0" applyProtection="0"/>
  </cellStyleXfs>
  <cellXfs count="13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6" fillId="0" borderId="1" xfId="0" applyFont="1" applyBorder="1"/>
    <xf numFmtId="0" fontId="14" fillId="0" borderId="1" xfId="0" applyFont="1" applyBorder="1" applyAlignment="1">
      <alignment horizontal="center" vertical="top" wrapText="1"/>
    </xf>
    <xf numFmtId="0" fontId="6" fillId="2" borderId="0" xfId="0" applyFont="1" applyFill="1"/>
    <xf numFmtId="0" fontId="6" fillId="0" borderId="1" xfId="0" applyFont="1" applyBorder="1" applyAlignment="1">
      <alignment vertical="top" wrapText="1"/>
    </xf>
    <xf numFmtId="0" fontId="13" fillId="0" borderId="1" xfId="0" applyFont="1" applyBorder="1" applyAlignment="1">
      <alignment vertical="center"/>
    </xf>
    <xf numFmtId="49" fontId="9" fillId="2" borderId="1" xfId="0" applyNumberFormat="1" applyFont="1" applyFill="1" applyBorder="1" applyAlignment="1">
      <alignment vertical="center" wrapText="1"/>
    </xf>
    <xf numFmtId="0" fontId="8" fillId="0" borderId="0" xfId="0" applyFont="1" applyBorder="1"/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/>
    <xf numFmtId="0" fontId="10" fillId="0" borderId="0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5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vertical="center" wrapText="1"/>
    </xf>
    <xf numFmtId="0" fontId="8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14" fillId="2" borderId="6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top" wrapText="1"/>
    </xf>
    <xf numFmtId="166" fontId="6" fillId="0" borderId="1" xfId="0" applyNumberFormat="1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right" vertical="center"/>
    </xf>
    <xf numFmtId="167" fontId="9" fillId="2" borderId="1" xfId="7" applyNumberFormat="1" applyFont="1" applyFill="1" applyBorder="1" applyAlignment="1">
      <alignment horizont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right" vertical="center"/>
    </xf>
    <xf numFmtId="0" fontId="10" fillId="2" borderId="2" xfId="0" applyFont="1" applyFill="1" applyBorder="1" applyAlignment="1">
      <alignment vertical="top" wrapText="1"/>
    </xf>
    <xf numFmtId="0" fontId="10" fillId="0" borderId="12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0" fillId="2" borderId="8" xfId="0" applyFont="1" applyFill="1" applyBorder="1" applyAlignment="1">
      <alignment vertical="top" wrapText="1"/>
    </xf>
    <xf numFmtId="0" fontId="10" fillId="0" borderId="5" xfId="0" applyFont="1" applyBorder="1" applyAlignment="1">
      <alignment horizontal="left" vertical="top" wrapText="1"/>
    </xf>
    <xf numFmtId="0" fontId="10" fillId="2" borderId="9" xfId="0" applyFont="1" applyFill="1" applyBorder="1" applyAlignment="1">
      <alignment vertical="top" wrapText="1"/>
    </xf>
    <xf numFmtId="0" fontId="10" fillId="2" borderId="6" xfId="0" applyFont="1" applyFill="1" applyBorder="1" applyAlignment="1">
      <alignment vertical="top" wrapText="1"/>
    </xf>
    <xf numFmtId="0" fontId="14" fillId="2" borderId="3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left"/>
    </xf>
    <xf numFmtId="0" fontId="6" fillId="0" borderId="2" xfId="0" applyFont="1" applyBorder="1" applyAlignment="1">
      <alignment horizontal="center" vertical="center" wrapText="1"/>
    </xf>
    <xf numFmtId="167" fontId="6" fillId="0" borderId="1" xfId="7" applyNumberFormat="1" applyFont="1" applyBorder="1" applyAlignment="1">
      <alignment vertical="center" wrapText="1"/>
    </xf>
    <xf numFmtId="167" fontId="6" fillId="0" borderId="1" xfId="0" applyNumberFormat="1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center"/>
    </xf>
    <xf numFmtId="0" fontId="9" fillId="2" borderId="1" xfId="0" applyFont="1" applyFill="1" applyBorder="1" applyAlignment="1">
      <alignment vertical="center" wrapText="1"/>
    </xf>
    <xf numFmtId="166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center" vertical="center" wrapText="1"/>
    </xf>
    <xf numFmtId="164" fontId="13" fillId="0" borderId="1" xfId="6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166" fontId="6" fillId="2" borderId="1" xfId="0" applyNumberFormat="1" applyFont="1" applyFill="1" applyBorder="1" applyAlignment="1">
      <alignment horizontal="right" vertical="center"/>
    </xf>
    <xf numFmtId="164" fontId="13" fillId="2" borderId="1" xfId="6" applyNumberFormat="1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0" borderId="9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0" borderId="8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10" xfId="0" applyFont="1" applyFill="1" applyBorder="1" applyAlignment="1">
      <alignment horizontal="center" vertical="top" wrapText="1"/>
    </xf>
    <xf numFmtId="0" fontId="14" fillId="2" borderId="3" xfId="0" applyFont="1" applyFill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top" wrapText="1"/>
    </xf>
    <xf numFmtId="0" fontId="14" fillId="2" borderId="8" xfId="0" applyFont="1" applyFill="1" applyBorder="1" applyAlignment="1">
      <alignment horizontal="center" vertical="top" wrapText="1"/>
    </xf>
    <xf numFmtId="0" fontId="14" fillId="2" borderId="2" xfId="0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49" fontId="8" fillId="0" borderId="8" xfId="0" applyNumberFormat="1" applyFont="1" applyBorder="1" applyAlignment="1">
      <alignment horizontal="center" vertical="top" wrapText="1"/>
    </xf>
    <xf numFmtId="49" fontId="8" fillId="0" borderId="2" xfId="0" applyNumberFormat="1" applyFont="1" applyBorder="1" applyAlignment="1">
      <alignment horizontal="center" vertical="top" wrapText="1"/>
    </xf>
    <xf numFmtId="49" fontId="8" fillId="0" borderId="3" xfId="0" applyNumberFormat="1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6" fillId="0" borderId="7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7" fillId="2" borderId="0" xfId="0" applyFont="1" applyFill="1" applyAlignment="1">
      <alignment horizontal="center"/>
    </xf>
    <xf numFmtId="0" fontId="6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</cellXfs>
  <cellStyles count="10">
    <cellStyle name="Comma 2 2" xfId="9"/>
    <cellStyle name="Normal 10" xfId="4"/>
    <cellStyle name="Normal 2" xfId="1"/>
    <cellStyle name="Normal 3" xfId="3"/>
    <cellStyle name="Normal 4" xfId="5"/>
    <cellStyle name="Normal 8" xfId="8"/>
    <cellStyle name="Percent 2" xfId="2"/>
    <cellStyle name="SN_241" xfId="6"/>
    <cellStyle name="Обычный" xfId="0" builtinId="0"/>
    <cellStyle name="Финансовый" xfId="7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31" workbookViewId="0">
      <selection activeCell="J17" sqref="J17"/>
    </sheetView>
  </sheetViews>
  <sheetFormatPr defaultColWidth="9.140625" defaultRowHeight="13.5" x14ac:dyDescent="0.25"/>
  <cols>
    <col min="1" max="1" width="10.42578125" style="1" customWidth="1"/>
    <col min="2" max="2" width="19.85546875" style="1" customWidth="1"/>
    <col min="3" max="3" width="62.140625" style="1" customWidth="1"/>
    <col min="4" max="5" width="23.7109375" style="1" customWidth="1"/>
    <col min="6" max="16384" width="9.140625" style="1"/>
  </cols>
  <sheetData>
    <row r="1" spans="1:5" x14ac:dyDescent="0.25">
      <c r="D1" s="31" t="s">
        <v>14</v>
      </c>
    </row>
    <row r="2" spans="1:5" x14ac:dyDescent="0.25">
      <c r="C2" s="1" t="s">
        <v>88</v>
      </c>
    </row>
    <row r="3" spans="1:5" x14ac:dyDescent="0.25">
      <c r="C3" s="1" t="s">
        <v>66</v>
      </c>
    </row>
    <row r="6" spans="1:5" ht="102.75" customHeight="1" x14ac:dyDescent="0.3">
      <c r="A6" s="99" t="s">
        <v>73</v>
      </c>
      <c r="B6" s="99"/>
      <c r="C6" s="99"/>
      <c r="D6" s="99"/>
      <c r="E6" s="99"/>
    </row>
    <row r="8" spans="1:5" x14ac:dyDescent="0.25">
      <c r="E8" s="1" t="s">
        <v>112</v>
      </c>
    </row>
    <row r="9" spans="1:5" s="56" customFormat="1" ht="69.599999999999994" customHeight="1" thickBot="1" x14ac:dyDescent="0.3">
      <c r="A9" s="100" t="s">
        <v>16</v>
      </c>
      <c r="B9" s="101"/>
      <c r="C9" s="102" t="s">
        <v>17</v>
      </c>
      <c r="D9" s="97" t="s">
        <v>122</v>
      </c>
      <c r="E9" s="98"/>
    </row>
    <row r="10" spans="1:5" s="56" customFormat="1" ht="17.25" thickBot="1" x14ac:dyDescent="0.3">
      <c r="A10" s="37" t="s">
        <v>19</v>
      </c>
      <c r="B10" s="37" t="s">
        <v>20</v>
      </c>
      <c r="C10" s="103"/>
      <c r="D10" s="70" t="s">
        <v>84</v>
      </c>
      <c r="E10" s="70" t="s">
        <v>18</v>
      </c>
    </row>
    <row r="11" spans="1:5" s="56" customFormat="1" ht="17.25" x14ac:dyDescent="0.25">
      <c r="A11" s="9"/>
      <c r="B11" s="104" t="s">
        <v>28</v>
      </c>
      <c r="C11" s="105"/>
      <c r="D11" s="71">
        <f>D12</f>
        <v>-13740.3</v>
      </c>
      <c r="E11" s="71">
        <f>E12</f>
        <v>-40400.6</v>
      </c>
    </row>
    <row r="12" spans="1:5" s="56" customFormat="1" ht="16.5" x14ac:dyDescent="0.25">
      <c r="A12" s="77" t="s">
        <v>23</v>
      </c>
      <c r="B12" s="80"/>
      <c r="C12" s="7" t="s">
        <v>38</v>
      </c>
      <c r="D12" s="71">
        <f>D19</f>
        <v>-13740.3</v>
      </c>
      <c r="E12" s="71">
        <f>E19</f>
        <v>-40400.6</v>
      </c>
    </row>
    <row r="13" spans="1:5" s="56" customFormat="1" ht="16.5" x14ac:dyDescent="0.25">
      <c r="A13" s="78"/>
      <c r="B13" s="80"/>
      <c r="C13" s="6" t="s">
        <v>24</v>
      </c>
      <c r="D13" s="48"/>
      <c r="E13" s="48"/>
    </row>
    <row r="14" spans="1:5" s="56" customFormat="1" ht="16.5" x14ac:dyDescent="0.25">
      <c r="A14" s="78"/>
      <c r="B14" s="80"/>
      <c r="C14" s="7" t="s">
        <v>39</v>
      </c>
      <c r="D14" s="48"/>
      <c r="E14" s="48"/>
    </row>
    <row r="15" spans="1:5" s="56" customFormat="1" ht="27" x14ac:dyDescent="0.25">
      <c r="A15" s="78"/>
      <c r="B15" s="80"/>
      <c r="C15" s="6" t="s">
        <v>55</v>
      </c>
      <c r="D15" s="48"/>
      <c r="E15" s="48"/>
    </row>
    <row r="16" spans="1:5" s="56" customFormat="1" ht="16.5" x14ac:dyDescent="0.25">
      <c r="A16" s="78"/>
      <c r="B16" s="80"/>
      <c r="C16" s="7" t="s">
        <v>40</v>
      </c>
      <c r="D16" s="48"/>
      <c r="E16" s="48"/>
    </row>
    <row r="17" spans="1:5" s="56" customFormat="1" ht="27" x14ac:dyDescent="0.25">
      <c r="A17" s="79"/>
      <c r="B17" s="80"/>
      <c r="C17" s="6" t="s">
        <v>41</v>
      </c>
      <c r="D17" s="48"/>
      <c r="E17" s="48"/>
    </row>
    <row r="18" spans="1:5" ht="14.25" x14ac:dyDescent="0.25">
      <c r="A18" s="87"/>
      <c r="B18" s="88"/>
      <c r="C18" s="38" t="s">
        <v>21</v>
      </c>
      <c r="D18" s="8"/>
      <c r="E18" s="8"/>
    </row>
    <row r="19" spans="1:5" s="56" customFormat="1" ht="16.5" x14ac:dyDescent="0.25">
      <c r="A19" s="89"/>
      <c r="B19" s="77" t="s">
        <v>26</v>
      </c>
      <c r="C19" s="7" t="s">
        <v>42</v>
      </c>
      <c r="D19" s="71">
        <f>-D26</f>
        <v>-13740.3</v>
      </c>
      <c r="E19" s="71">
        <f>-E26</f>
        <v>-40400.6</v>
      </c>
    </row>
    <row r="20" spans="1:5" s="56" customFormat="1" ht="16.5" x14ac:dyDescent="0.25">
      <c r="A20" s="90"/>
      <c r="B20" s="78"/>
      <c r="C20" s="6" t="s">
        <v>24</v>
      </c>
      <c r="D20" s="48"/>
      <c r="E20" s="48"/>
    </row>
    <row r="21" spans="1:5" s="56" customFormat="1" ht="16.5" x14ac:dyDescent="0.25">
      <c r="A21" s="90"/>
      <c r="B21" s="78"/>
      <c r="C21" s="7" t="s">
        <v>43</v>
      </c>
      <c r="D21" s="48"/>
      <c r="E21" s="48"/>
    </row>
    <row r="22" spans="1:5" s="56" customFormat="1" ht="54" x14ac:dyDescent="0.25">
      <c r="A22" s="90"/>
      <c r="B22" s="78"/>
      <c r="C22" s="6" t="s">
        <v>44</v>
      </c>
      <c r="D22" s="48"/>
      <c r="E22" s="48"/>
    </row>
    <row r="23" spans="1:5" s="56" customFormat="1" ht="16.5" x14ac:dyDescent="0.25">
      <c r="A23" s="90"/>
      <c r="B23" s="78"/>
      <c r="C23" s="7" t="s">
        <v>45</v>
      </c>
      <c r="D23" s="48"/>
      <c r="E23" s="48"/>
    </row>
    <row r="24" spans="1:5" s="56" customFormat="1" ht="16.5" x14ac:dyDescent="0.25">
      <c r="A24" s="91"/>
      <c r="B24" s="79"/>
      <c r="C24" s="6" t="s">
        <v>46</v>
      </c>
      <c r="D24" s="48"/>
      <c r="E24" s="48"/>
    </row>
    <row r="25" spans="1:5" ht="17.25" x14ac:dyDescent="0.3">
      <c r="A25" s="8"/>
      <c r="B25" s="92" t="s">
        <v>68</v>
      </c>
      <c r="C25" s="93"/>
      <c r="D25" s="75">
        <f>D26</f>
        <v>13740.3</v>
      </c>
      <c r="E25" s="75">
        <f>E26</f>
        <v>40400.6</v>
      </c>
    </row>
    <row r="26" spans="1:5" x14ac:dyDescent="0.25">
      <c r="A26" s="84">
        <v>1062</v>
      </c>
      <c r="B26" s="94"/>
      <c r="C26" s="8" t="s">
        <v>57</v>
      </c>
      <c r="D26" s="75">
        <f>D33</f>
        <v>13740.3</v>
      </c>
      <c r="E26" s="75">
        <f>E33</f>
        <v>40400.6</v>
      </c>
    </row>
    <row r="27" spans="1:5" x14ac:dyDescent="0.25">
      <c r="A27" s="85"/>
      <c r="B27" s="95"/>
      <c r="C27" s="12" t="s">
        <v>69</v>
      </c>
      <c r="D27" s="76"/>
      <c r="E27" s="76"/>
    </row>
    <row r="28" spans="1:5" x14ac:dyDescent="0.25">
      <c r="A28" s="85"/>
      <c r="B28" s="95"/>
      <c r="C28" s="8" t="s">
        <v>58</v>
      </c>
      <c r="D28" s="8"/>
      <c r="E28" s="8"/>
    </row>
    <row r="29" spans="1:5" ht="75" customHeight="1" x14ac:dyDescent="0.25">
      <c r="A29" s="85"/>
      <c r="B29" s="95"/>
      <c r="C29" s="11" t="s">
        <v>70</v>
      </c>
      <c r="D29" s="8"/>
      <c r="E29" s="8"/>
    </row>
    <row r="30" spans="1:5" x14ac:dyDescent="0.25">
      <c r="A30" s="85"/>
      <c r="B30" s="95"/>
      <c r="C30" s="6" t="s">
        <v>59</v>
      </c>
      <c r="D30" s="8"/>
      <c r="E30" s="8"/>
    </row>
    <row r="31" spans="1:5" ht="27" x14ac:dyDescent="0.25">
      <c r="A31" s="86"/>
      <c r="B31" s="96"/>
      <c r="C31" s="11" t="s">
        <v>71</v>
      </c>
      <c r="D31" s="8"/>
      <c r="E31" s="8"/>
    </row>
    <row r="32" spans="1:5" ht="14.25" x14ac:dyDescent="0.25">
      <c r="A32" s="87"/>
      <c r="B32" s="88"/>
      <c r="C32" s="38" t="s">
        <v>21</v>
      </c>
      <c r="D32" s="8"/>
      <c r="E32" s="8"/>
    </row>
    <row r="33" spans="1:5" x14ac:dyDescent="0.25">
      <c r="A33" s="81"/>
      <c r="B33" s="84">
        <v>11001</v>
      </c>
      <c r="C33" s="4" t="s">
        <v>6</v>
      </c>
      <c r="D33" s="66">
        <f>'հավելված 2'!G45</f>
        <v>13740.3</v>
      </c>
      <c r="E33" s="66">
        <f>'հավելված 2'!H45</f>
        <v>40400.6</v>
      </c>
    </row>
    <row r="34" spans="1:5" x14ac:dyDescent="0.25">
      <c r="A34" s="82"/>
      <c r="B34" s="85"/>
      <c r="C34" s="13" t="s">
        <v>65</v>
      </c>
      <c r="D34" s="8"/>
      <c r="E34" s="8"/>
    </row>
    <row r="35" spans="1:5" x14ac:dyDescent="0.25">
      <c r="A35" s="82"/>
      <c r="B35" s="85"/>
      <c r="C35" s="4" t="s">
        <v>22</v>
      </c>
      <c r="D35" s="8"/>
      <c r="E35" s="8"/>
    </row>
    <row r="36" spans="1:5" ht="78.75" customHeight="1" x14ac:dyDescent="0.25">
      <c r="A36" s="82"/>
      <c r="B36" s="85"/>
      <c r="C36" s="24" t="s">
        <v>72</v>
      </c>
      <c r="D36" s="8"/>
      <c r="E36" s="8"/>
    </row>
    <row r="37" spans="1:5" x14ac:dyDescent="0.25">
      <c r="A37" s="82"/>
      <c r="B37" s="85"/>
      <c r="C37" s="4" t="s">
        <v>7</v>
      </c>
      <c r="D37" s="8"/>
      <c r="E37" s="8"/>
    </row>
    <row r="38" spans="1:5" x14ac:dyDescent="0.25">
      <c r="A38" s="83"/>
      <c r="B38" s="86"/>
      <c r="C38" s="6" t="s">
        <v>46</v>
      </c>
      <c r="D38" s="8"/>
      <c r="E38" s="8"/>
    </row>
  </sheetData>
  <mergeCells count="16">
    <mergeCell ref="D9:E9"/>
    <mergeCell ref="A6:E6"/>
    <mergeCell ref="A9:B9"/>
    <mergeCell ref="C9:C10"/>
    <mergeCell ref="B11:C11"/>
    <mergeCell ref="A12:A17"/>
    <mergeCell ref="B12:B17"/>
    <mergeCell ref="A33:A38"/>
    <mergeCell ref="B33:B38"/>
    <mergeCell ref="A18:B18"/>
    <mergeCell ref="A19:A24"/>
    <mergeCell ref="B19:B24"/>
    <mergeCell ref="B25:C25"/>
    <mergeCell ref="A26:A31"/>
    <mergeCell ref="B26:B31"/>
    <mergeCell ref="A32:B32"/>
  </mergeCells>
  <pageMargins left="0.7" right="0.7" top="0.2" bottom="0.2" header="0.2" footer="0.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34" workbookViewId="0">
      <selection activeCell="F56" sqref="F56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140625" style="1" customWidth="1"/>
    <col min="7" max="8" width="23.7109375" style="1" customWidth="1"/>
    <col min="9" max="16384" width="9.140625" style="1"/>
  </cols>
  <sheetData>
    <row r="1" spans="1:8" x14ac:dyDescent="0.25">
      <c r="G1" s="32" t="s">
        <v>15</v>
      </c>
    </row>
    <row r="2" spans="1:8" x14ac:dyDescent="0.25">
      <c r="F2" s="1" t="s">
        <v>114</v>
      </c>
      <c r="G2" s="1" t="s">
        <v>115</v>
      </c>
      <c r="H2" s="62"/>
    </row>
    <row r="3" spans="1:8" x14ac:dyDescent="0.25">
      <c r="G3" s="1" t="s">
        <v>9</v>
      </c>
    </row>
    <row r="8" spans="1:8" ht="54" customHeight="1" x14ac:dyDescent="0.3">
      <c r="A8" s="99" t="s">
        <v>113</v>
      </c>
      <c r="B8" s="99"/>
      <c r="C8" s="99"/>
      <c r="D8" s="99"/>
      <c r="E8" s="99"/>
      <c r="F8" s="99"/>
      <c r="G8" s="99"/>
      <c r="H8" s="99"/>
    </row>
    <row r="10" spans="1:8" x14ac:dyDescent="0.25">
      <c r="H10" s="1" t="s">
        <v>112</v>
      </c>
    </row>
    <row r="11" spans="1:8" ht="44.25" customHeight="1" x14ac:dyDescent="0.25">
      <c r="A11" s="106" t="s">
        <v>33</v>
      </c>
      <c r="B11" s="106"/>
      <c r="C11" s="106"/>
      <c r="D11" s="106" t="s">
        <v>16</v>
      </c>
      <c r="E11" s="106"/>
      <c r="F11" s="106" t="s">
        <v>78</v>
      </c>
      <c r="G11" s="106" t="s">
        <v>122</v>
      </c>
      <c r="H11" s="106"/>
    </row>
    <row r="12" spans="1:8" ht="27" x14ac:dyDescent="0.25">
      <c r="A12" s="39" t="s">
        <v>79</v>
      </c>
      <c r="B12" s="39" t="s">
        <v>80</v>
      </c>
      <c r="C12" s="39" t="s">
        <v>81</v>
      </c>
      <c r="D12" s="39" t="s">
        <v>82</v>
      </c>
      <c r="E12" s="39" t="s">
        <v>83</v>
      </c>
      <c r="F12" s="106"/>
      <c r="G12" s="39" t="s">
        <v>84</v>
      </c>
      <c r="H12" s="39" t="s">
        <v>18</v>
      </c>
    </row>
    <row r="13" spans="1:8" ht="14.25" x14ac:dyDescent="0.25">
      <c r="A13" s="46"/>
      <c r="B13" s="46"/>
      <c r="C13" s="46"/>
      <c r="D13" s="46"/>
      <c r="E13" s="46"/>
      <c r="F13" s="52" t="s">
        <v>30</v>
      </c>
      <c r="G13" s="53" t="s">
        <v>76</v>
      </c>
      <c r="H13" s="53" t="s">
        <v>76</v>
      </c>
    </row>
    <row r="14" spans="1:8" s="56" customFormat="1" ht="28.5" x14ac:dyDescent="0.25">
      <c r="A14" s="54" t="s">
        <v>34</v>
      </c>
      <c r="B14" s="107"/>
      <c r="C14" s="109"/>
      <c r="D14" s="112"/>
      <c r="E14" s="115"/>
      <c r="F14" s="55" t="s">
        <v>35</v>
      </c>
      <c r="G14" s="51">
        <f t="shared" ref="G14:H14" si="0">G16</f>
        <v>-13740.3</v>
      </c>
      <c r="H14" s="51">
        <f t="shared" si="0"/>
        <v>-40400.6</v>
      </c>
    </row>
    <row r="15" spans="1:8" s="56" customFormat="1" ht="16.5" x14ac:dyDescent="0.25">
      <c r="A15" s="54"/>
      <c r="B15" s="108"/>
      <c r="C15" s="109"/>
      <c r="D15" s="113"/>
      <c r="E15" s="115"/>
      <c r="F15" s="26" t="s">
        <v>25</v>
      </c>
      <c r="G15" s="51"/>
      <c r="H15" s="51"/>
    </row>
    <row r="16" spans="1:8" s="56" customFormat="1" ht="16.5" x14ac:dyDescent="0.25">
      <c r="A16" s="54"/>
      <c r="B16" s="57" t="s">
        <v>36</v>
      </c>
      <c r="C16" s="110"/>
      <c r="D16" s="113"/>
      <c r="E16" s="115"/>
      <c r="F16" s="58" t="s">
        <v>37</v>
      </c>
      <c r="G16" s="51">
        <f t="shared" ref="G16:H16" si="1">G18</f>
        <v>-13740.3</v>
      </c>
      <c r="H16" s="51">
        <f t="shared" si="1"/>
        <v>-40400.6</v>
      </c>
    </row>
    <row r="17" spans="1:8" s="56" customFormat="1" ht="16.5" x14ac:dyDescent="0.25">
      <c r="A17" s="54"/>
      <c r="B17" s="54"/>
      <c r="C17" s="111"/>
      <c r="D17" s="113"/>
      <c r="E17" s="115"/>
      <c r="F17" s="26" t="s">
        <v>25</v>
      </c>
      <c r="G17" s="51"/>
      <c r="H17" s="51"/>
    </row>
    <row r="18" spans="1:8" s="56" customFormat="1" ht="16.5" x14ac:dyDescent="0.25">
      <c r="A18" s="54"/>
      <c r="B18" s="54"/>
      <c r="C18" s="59" t="s">
        <v>36</v>
      </c>
      <c r="D18" s="113"/>
      <c r="E18" s="115"/>
      <c r="F18" s="25" t="s">
        <v>24</v>
      </c>
      <c r="G18" s="51">
        <f t="shared" ref="G18:H18" si="2">G23</f>
        <v>-13740.3</v>
      </c>
      <c r="H18" s="51">
        <f t="shared" si="2"/>
        <v>-40400.6</v>
      </c>
    </row>
    <row r="19" spans="1:8" s="56" customFormat="1" ht="16.5" x14ac:dyDescent="0.25">
      <c r="A19" s="54"/>
      <c r="B19" s="54"/>
      <c r="C19" s="60"/>
      <c r="D19" s="114"/>
      <c r="E19" s="115"/>
      <c r="F19" s="26" t="s">
        <v>25</v>
      </c>
      <c r="G19" s="51"/>
      <c r="H19" s="51"/>
    </row>
    <row r="20" spans="1:8" s="56" customFormat="1" ht="16.5" x14ac:dyDescent="0.25">
      <c r="A20" s="54"/>
      <c r="B20" s="54"/>
      <c r="C20" s="60"/>
      <c r="D20" s="61"/>
      <c r="E20" s="21"/>
      <c r="F20" s="25" t="s">
        <v>60</v>
      </c>
      <c r="G20" s="51"/>
      <c r="H20" s="51"/>
    </row>
    <row r="21" spans="1:8" s="56" customFormat="1" ht="16.5" x14ac:dyDescent="0.25">
      <c r="A21" s="54"/>
      <c r="B21" s="54"/>
      <c r="C21" s="54"/>
      <c r="D21" s="27">
        <v>1139</v>
      </c>
      <c r="E21" s="29"/>
      <c r="F21" s="6" t="s">
        <v>24</v>
      </c>
      <c r="G21" s="51">
        <f t="shared" ref="G21:H21" si="3">G23</f>
        <v>-13740.3</v>
      </c>
      <c r="H21" s="51">
        <f t="shared" si="3"/>
        <v>-40400.6</v>
      </c>
    </row>
    <row r="22" spans="1:8" s="56" customFormat="1" ht="16.5" x14ac:dyDescent="0.25">
      <c r="A22" s="54"/>
      <c r="B22" s="54"/>
      <c r="C22" s="54"/>
      <c r="D22" s="27"/>
      <c r="E22" s="28"/>
      <c r="F22" s="26" t="s">
        <v>25</v>
      </c>
      <c r="G22" s="51"/>
      <c r="H22" s="51"/>
    </row>
    <row r="23" spans="1:8" s="56" customFormat="1" ht="16.5" x14ac:dyDescent="0.25">
      <c r="A23" s="54"/>
      <c r="B23" s="54"/>
      <c r="C23" s="54"/>
      <c r="D23" s="27"/>
      <c r="E23" s="28">
        <v>11001</v>
      </c>
      <c r="F23" s="6" t="s">
        <v>24</v>
      </c>
      <c r="G23" s="51">
        <f t="shared" ref="G23:H23" si="4">G25</f>
        <v>-13740.3</v>
      </c>
      <c r="H23" s="51">
        <f t="shared" si="4"/>
        <v>-40400.6</v>
      </c>
    </row>
    <row r="24" spans="1:8" s="56" customFormat="1" ht="16.5" x14ac:dyDescent="0.25">
      <c r="A24" s="54"/>
      <c r="B24" s="54"/>
      <c r="C24" s="54"/>
      <c r="D24" s="27"/>
      <c r="E24" s="18"/>
      <c r="F24" s="6" t="s">
        <v>27</v>
      </c>
      <c r="G24" s="51"/>
      <c r="H24" s="51"/>
    </row>
    <row r="25" spans="1:8" s="56" customFormat="1" ht="16.5" x14ac:dyDescent="0.25">
      <c r="A25" s="54"/>
      <c r="B25" s="54"/>
      <c r="C25" s="54"/>
      <c r="D25" s="27"/>
      <c r="E25" s="18"/>
      <c r="F25" s="7" t="s">
        <v>28</v>
      </c>
      <c r="G25" s="51">
        <f t="shared" ref="G25:H25" si="5">G27</f>
        <v>-13740.3</v>
      </c>
      <c r="H25" s="51">
        <f t="shared" si="5"/>
        <v>-40400.6</v>
      </c>
    </row>
    <row r="26" spans="1:8" s="56" customFormat="1" ht="27" x14ac:dyDescent="0.25">
      <c r="A26" s="54"/>
      <c r="B26" s="54"/>
      <c r="C26" s="54"/>
      <c r="D26" s="27"/>
      <c r="E26" s="18"/>
      <c r="F26" s="6" t="s">
        <v>29</v>
      </c>
      <c r="G26" s="48"/>
      <c r="H26" s="48"/>
    </row>
    <row r="27" spans="1:8" s="56" customFormat="1" ht="16.5" x14ac:dyDescent="0.25">
      <c r="A27" s="54"/>
      <c r="B27" s="54"/>
      <c r="C27" s="54"/>
      <c r="D27" s="27"/>
      <c r="E27" s="18"/>
      <c r="F27" s="6" t="s">
        <v>30</v>
      </c>
      <c r="G27" s="51">
        <f t="shared" ref="G27:H27" si="6">G28</f>
        <v>-13740.3</v>
      </c>
      <c r="H27" s="51">
        <f t="shared" si="6"/>
        <v>-40400.6</v>
      </c>
    </row>
    <row r="28" spans="1:8" s="56" customFormat="1" ht="16.5" x14ac:dyDescent="0.25">
      <c r="A28" s="54"/>
      <c r="B28" s="54"/>
      <c r="C28" s="54"/>
      <c r="D28" s="27"/>
      <c r="E28" s="18"/>
      <c r="F28" s="6" t="s">
        <v>31</v>
      </c>
      <c r="G28" s="51">
        <f t="shared" ref="G28:H28" si="7">G29</f>
        <v>-13740.3</v>
      </c>
      <c r="H28" s="51">
        <f t="shared" si="7"/>
        <v>-40400.6</v>
      </c>
    </row>
    <row r="29" spans="1:8" s="56" customFormat="1" ht="16.5" x14ac:dyDescent="0.25">
      <c r="A29" s="54"/>
      <c r="B29" s="54"/>
      <c r="C29" s="54"/>
      <c r="D29" s="27"/>
      <c r="E29" s="18"/>
      <c r="F29" s="6" t="s">
        <v>61</v>
      </c>
      <c r="G29" s="51">
        <f t="shared" ref="G29:H29" si="8">G30</f>
        <v>-13740.3</v>
      </c>
      <c r="H29" s="51">
        <f t="shared" si="8"/>
        <v>-40400.6</v>
      </c>
    </row>
    <row r="30" spans="1:8" s="56" customFormat="1" ht="16.5" x14ac:dyDescent="0.25">
      <c r="A30" s="54"/>
      <c r="B30" s="54"/>
      <c r="C30" s="54"/>
      <c r="D30" s="27"/>
      <c r="E30" s="18"/>
      <c r="F30" s="40" t="s">
        <v>32</v>
      </c>
      <c r="G30" s="51">
        <f t="shared" ref="G30:H30" si="9">-G31</f>
        <v>-13740.3</v>
      </c>
      <c r="H30" s="51">
        <f t="shared" si="9"/>
        <v>-40400.6</v>
      </c>
    </row>
    <row r="31" spans="1:8" ht="28.5" x14ac:dyDescent="0.25">
      <c r="A31" s="117" t="s">
        <v>62</v>
      </c>
      <c r="B31" s="102"/>
      <c r="C31" s="102"/>
      <c r="D31" s="102"/>
      <c r="E31" s="102"/>
      <c r="F31" s="52" t="s">
        <v>63</v>
      </c>
      <c r="G31" s="50">
        <f t="shared" ref="G31:H31" si="10">+G33</f>
        <v>13740.3</v>
      </c>
      <c r="H31" s="50">
        <f t="shared" si="10"/>
        <v>40400.6</v>
      </c>
    </row>
    <row r="32" spans="1:8" x14ac:dyDescent="0.25">
      <c r="A32" s="118"/>
      <c r="B32" s="103"/>
      <c r="C32" s="116"/>
      <c r="D32" s="116"/>
      <c r="E32" s="116"/>
      <c r="F32" s="46" t="s">
        <v>25</v>
      </c>
      <c r="G32" s="49"/>
      <c r="H32" s="49"/>
    </row>
    <row r="33" spans="1:8" ht="14.25" x14ac:dyDescent="0.25">
      <c r="A33" s="118"/>
      <c r="B33" s="117" t="s">
        <v>64</v>
      </c>
      <c r="C33" s="116"/>
      <c r="D33" s="116"/>
      <c r="E33" s="116"/>
      <c r="F33" s="52" t="s">
        <v>74</v>
      </c>
      <c r="G33" s="50">
        <f t="shared" ref="G33:H33" si="11">+G35</f>
        <v>13740.3</v>
      </c>
      <c r="H33" s="50">
        <f t="shared" si="11"/>
        <v>40400.6</v>
      </c>
    </row>
    <row r="34" spans="1:8" x14ac:dyDescent="0.25">
      <c r="A34" s="118"/>
      <c r="B34" s="118"/>
      <c r="C34" s="103"/>
      <c r="D34" s="116"/>
      <c r="E34" s="116"/>
      <c r="F34" s="46" t="s">
        <v>25</v>
      </c>
      <c r="G34" s="49"/>
      <c r="H34" s="49"/>
    </row>
    <row r="35" spans="1:8" ht="14.25" x14ac:dyDescent="0.25">
      <c r="A35" s="118"/>
      <c r="B35" s="118"/>
      <c r="C35" s="117" t="s">
        <v>56</v>
      </c>
      <c r="D35" s="116"/>
      <c r="E35" s="116"/>
      <c r="F35" s="52" t="s">
        <v>74</v>
      </c>
      <c r="G35" s="50">
        <f t="shared" ref="G35:H35" si="12">+G41</f>
        <v>13740.3</v>
      </c>
      <c r="H35" s="50">
        <f t="shared" si="12"/>
        <v>40400.6</v>
      </c>
    </row>
    <row r="36" spans="1:8" x14ac:dyDescent="0.25">
      <c r="A36" s="118"/>
      <c r="B36" s="118"/>
      <c r="C36" s="118"/>
      <c r="D36" s="103"/>
      <c r="E36" s="103"/>
      <c r="F36" s="24" t="s">
        <v>25</v>
      </c>
      <c r="G36" s="49"/>
      <c r="H36" s="49"/>
    </row>
    <row r="37" spans="1:8" ht="14.25" x14ac:dyDescent="0.25">
      <c r="A37" s="118"/>
      <c r="B37" s="118"/>
      <c r="C37" s="118"/>
      <c r="D37" s="63"/>
      <c r="E37" s="63"/>
      <c r="F37" s="73" t="s">
        <v>116</v>
      </c>
      <c r="G37" s="49">
        <f>G39</f>
        <v>13740.3</v>
      </c>
      <c r="H37" s="49">
        <f>H39</f>
        <v>40400.6</v>
      </c>
    </row>
    <row r="38" spans="1:8" x14ac:dyDescent="0.25">
      <c r="A38" s="118"/>
      <c r="B38" s="118"/>
      <c r="C38" s="118"/>
      <c r="D38" s="72"/>
      <c r="E38" s="72"/>
      <c r="F38" s="24" t="s">
        <v>25</v>
      </c>
      <c r="G38" s="49"/>
      <c r="H38" s="49"/>
    </row>
    <row r="39" spans="1:8" ht="15" customHeight="1" x14ac:dyDescent="0.25">
      <c r="A39" s="118"/>
      <c r="B39" s="118"/>
      <c r="C39" s="118"/>
      <c r="D39" s="80">
        <v>1062</v>
      </c>
      <c r="E39" s="72"/>
      <c r="F39" s="73" t="s">
        <v>69</v>
      </c>
      <c r="G39" s="49">
        <f>G41</f>
        <v>13740.3</v>
      </c>
      <c r="H39" s="49">
        <f>H41</f>
        <v>40400.6</v>
      </c>
    </row>
    <row r="40" spans="1:8" x14ac:dyDescent="0.25">
      <c r="A40" s="118"/>
      <c r="B40" s="118"/>
      <c r="C40" s="118"/>
      <c r="D40" s="80"/>
      <c r="E40" s="72"/>
      <c r="F40" s="24" t="s">
        <v>25</v>
      </c>
      <c r="G40" s="49"/>
      <c r="H40" s="49"/>
    </row>
    <row r="41" spans="1:8" s="10" customFormat="1" x14ac:dyDescent="0.25">
      <c r="A41" s="118"/>
      <c r="B41" s="118"/>
      <c r="C41" s="118"/>
      <c r="D41" s="80"/>
      <c r="E41" s="89">
        <v>11001</v>
      </c>
      <c r="F41" s="24" t="s">
        <v>75</v>
      </c>
      <c r="G41" s="74">
        <f>+G43</f>
        <v>13740.3</v>
      </c>
      <c r="H41" s="74">
        <f>+H43</f>
        <v>40400.6</v>
      </c>
    </row>
    <row r="42" spans="1:8" x14ac:dyDescent="0.25">
      <c r="A42" s="118"/>
      <c r="B42" s="118"/>
      <c r="C42" s="118"/>
      <c r="D42" s="80"/>
      <c r="E42" s="90"/>
      <c r="F42" s="46" t="s">
        <v>27</v>
      </c>
      <c r="G42" s="46"/>
      <c r="H42" s="46"/>
    </row>
    <row r="43" spans="1:8" x14ac:dyDescent="0.25">
      <c r="A43" s="118"/>
      <c r="B43" s="118"/>
      <c r="C43" s="118"/>
      <c r="D43" s="80"/>
      <c r="E43" s="90"/>
      <c r="F43" s="46" t="s">
        <v>77</v>
      </c>
      <c r="G43" s="65">
        <f>G45</f>
        <v>13740.3</v>
      </c>
      <c r="H43" s="65">
        <f>H45</f>
        <v>40400.6</v>
      </c>
    </row>
    <row r="44" spans="1:8" ht="27" x14ac:dyDescent="0.25">
      <c r="A44" s="118"/>
      <c r="B44" s="118"/>
      <c r="C44" s="118"/>
      <c r="D44" s="80"/>
      <c r="E44" s="90"/>
      <c r="F44" s="46" t="s">
        <v>29</v>
      </c>
      <c r="G44" s="46"/>
      <c r="H44" s="46"/>
    </row>
    <row r="45" spans="1:8" x14ac:dyDescent="0.25">
      <c r="A45" s="118"/>
      <c r="B45" s="118"/>
      <c r="C45" s="118"/>
      <c r="D45" s="80"/>
      <c r="E45" s="90"/>
      <c r="F45" s="46" t="s">
        <v>30</v>
      </c>
      <c r="G45" s="65">
        <f>G46</f>
        <v>13740.3</v>
      </c>
      <c r="H45" s="65">
        <f>H46</f>
        <v>40400.6</v>
      </c>
    </row>
    <row r="46" spans="1:8" x14ac:dyDescent="0.25">
      <c r="A46" s="118"/>
      <c r="B46" s="118"/>
      <c r="C46" s="118"/>
      <c r="D46" s="80"/>
      <c r="E46" s="90"/>
      <c r="F46" s="46" t="s">
        <v>31</v>
      </c>
      <c r="G46" s="65">
        <f>G47+G51</f>
        <v>13740.3</v>
      </c>
      <c r="H46" s="65">
        <f>H47+H51</f>
        <v>40400.6</v>
      </c>
    </row>
    <row r="47" spans="1:8" x14ac:dyDescent="0.25">
      <c r="A47" s="118"/>
      <c r="B47" s="118"/>
      <c r="C47" s="118"/>
      <c r="D47" s="80"/>
      <c r="E47" s="90"/>
      <c r="F47" s="46" t="s">
        <v>85</v>
      </c>
      <c r="G47" s="65">
        <f>G48</f>
        <v>13425.3</v>
      </c>
      <c r="H47" s="65">
        <f>H48</f>
        <v>39665.599999999999</v>
      </c>
    </row>
    <row r="48" spans="1:8" x14ac:dyDescent="0.25">
      <c r="A48" s="118"/>
      <c r="B48" s="118"/>
      <c r="C48" s="118"/>
      <c r="D48" s="80"/>
      <c r="E48" s="90"/>
      <c r="F48" s="46" t="s">
        <v>86</v>
      </c>
      <c r="G48" s="65">
        <f>G49+G50</f>
        <v>13425.3</v>
      </c>
      <c r="H48" s="65">
        <f>H49+H50</f>
        <v>39665.599999999999</v>
      </c>
    </row>
    <row r="49" spans="1:8" x14ac:dyDescent="0.25">
      <c r="A49" s="118"/>
      <c r="B49" s="118"/>
      <c r="C49" s="118"/>
      <c r="D49" s="80"/>
      <c r="E49" s="90"/>
      <c r="F49" s="46" t="s">
        <v>90</v>
      </c>
      <c r="G49" s="64">
        <v>12204.8</v>
      </c>
      <c r="H49" s="64">
        <v>33563.199999999997</v>
      </c>
    </row>
    <row r="50" spans="1:8" ht="27" x14ac:dyDescent="0.25">
      <c r="A50" s="118"/>
      <c r="B50" s="118"/>
      <c r="C50" s="118"/>
      <c r="D50" s="80"/>
      <c r="E50" s="90"/>
      <c r="F50" s="46" t="s">
        <v>87</v>
      </c>
      <c r="G50" s="64">
        <v>1220.5</v>
      </c>
      <c r="H50" s="64">
        <v>6102.4</v>
      </c>
    </row>
    <row r="51" spans="1:8" ht="15.75" customHeight="1" x14ac:dyDescent="0.25">
      <c r="A51" s="118"/>
      <c r="B51" s="118"/>
      <c r="C51" s="118"/>
      <c r="D51" s="80"/>
      <c r="E51" s="90"/>
      <c r="F51" s="46" t="s">
        <v>91</v>
      </c>
      <c r="G51" s="65">
        <f>G52</f>
        <v>315</v>
      </c>
      <c r="H51" s="64">
        <f>H52</f>
        <v>735</v>
      </c>
    </row>
    <row r="52" spans="1:8" ht="22.5" customHeight="1" x14ac:dyDescent="0.25">
      <c r="A52" s="118"/>
      <c r="B52" s="118"/>
      <c r="C52" s="118"/>
      <c r="D52" s="80"/>
      <c r="E52" s="90"/>
      <c r="F52" s="46" t="s">
        <v>92</v>
      </c>
      <c r="G52" s="65">
        <f>G53</f>
        <v>315</v>
      </c>
      <c r="H52" s="64">
        <f>H53</f>
        <v>735</v>
      </c>
    </row>
    <row r="53" spans="1:8" ht="18" customHeight="1" x14ac:dyDescent="0.25">
      <c r="A53" s="119"/>
      <c r="B53" s="119"/>
      <c r="C53" s="119"/>
      <c r="D53" s="80"/>
      <c r="E53" s="91"/>
      <c r="F53" s="46" t="s">
        <v>93</v>
      </c>
      <c r="G53" s="64">
        <v>315</v>
      </c>
      <c r="H53" s="64">
        <v>735</v>
      </c>
    </row>
  </sheetData>
  <mergeCells count="18">
    <mergeCell ref="D31:D36"/>
    <mergeCell ref="E31:E36"/>
    <mergeCell ref="E41:E53"/>
    <mergeCell ref="A31:A53"/>
    <mergeCell ref="B31:B32"/>
    <mergeCell ref="B33:B53"/>
    <mergeCell ref="C31:C34"/>
    <mergeCell ref="C35:C53"/>
    <mergeCell ref="D39:D53"/>
    <mergeCell ref="G11:H11"/>
    <mergeCell ref="A11:C11"/>
    <mergeCell ref="D11:E11"/>
    <mergeCell ref="A8:H8"/>
    <mergeCell ref="B14:B15"/>
    <mergeCell ref="C14:C17"/>
    <mergeCell ref="D14:D19"/>
    <mergeCell ref="E14:E19"/>
    <mergeCell ref="F11:F12"/>
  </mergeCells>
  <pageMargins left="0.2" right="0.16" top="0.2" bottom="0.2" header="0.2" footer="0.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19" workbookViewId="0">
      <selection activeCell="I14" sqref="I14"/>
    </sheetView>
  </sheetViews>
  <sheetFormatPr defaultColWidth="9.140625" defaultRowHeight="32.450000000000003" customHeight="1" x14ac:dyDescent="0.25"/>
  <cols>
    <col min="1" max="1" width="5.140625" style="1" customWidth="1"/>
    <col min="2" max="2" width="25.42578125" style="1" customWidth="1"/>
    <col min="3" max="3" width="62.140625" style="1" customWidth="1"/>
    <col min="4" max="5" width="25.7109375" style="1" customWidth="1"/>
    <col min="6" max="16384" width="9.140625" style="1"/>
  </cols>
  <sheetData>
    <row r="1" spans="1:5" ht="19.149999999999999" customHeight="1" x14ac:dyDescent="0.25">
      <c r="A1" s="14"/>
      <c r="B1" s="15"/>
      <c r="D1" s="34" t="s">
        <v>117</v>
      </c>
    </row>
    <row r="2" spans="1:5" ht="17.45" customHeight="1" x14ac:dyDescent="0.25">
      <c r="A2" s="14"/>
      <c r="B2" s="15"/>
      <c r="D2" s="33" t="s">
        <v>89</v>
      </c>
    </row>
    <row r="3" spans="1:5" ht="17.45" customHeight="1" x14ac:dyDescent="0.25">
      <c r="A3" s="14"/>
      <c r="B3" s="15"/>
      <c r="D3" s="33" t="s">
        <v>67</v>
      </c>
    </row>
    <row r="5" spans="1:5" ht="48" customHeight="1" x14ac:dyDescent="0.25">
      <c r="B5" s="125" t="s">
        <v>111</v>
      </c>
      <c r="C5" s="125"/>
      <c r="D5" s="125"/>
      <c r="E5" s="125"/>
    </row>
    <row r="6" spans="1:5" ht="48" customHeight="1" x14ac:dyDescent="0.25">
      <c r="B6" s="127" t="s">
        <v>47</v>
      </c>
      <c r="C6" s="127"/>
      <c r="D6" s="127"/>
      <c r="E6" s="45"/>
    </row>
    <row r="7" spans="1:5" ht="32.450000000000003" customHeight="1" x14ac:dyDescent="0.25">
      <c r="B7" s="16" t="s">
        <v>11</v>
      </c>
      <c r="C7" s="10"/>
    </row>
    <row r="8" spans="1:5" ht="10.9" customHeight="1" x14ac:dyDescent="0.25"/>
    <row r="9" spans="1:5" ht="19.899999999999999" customHeight="1" x14ac:dyDescent="0.25">
      <c r="B9" s="5" t="s">
        <v>1</v>
      </c>
      <c r="C9" s="5" t="s">
        <v>2</v>
      </c>
    </row>
    <row r="10" spans="1:5" ht="16.899999999999999" customHeight="1" x14ac:dyDescent="0.25">
      <c r="B10" s="7" t="s">
        <v>48</v>
      </c>
      <c r="C10" s="41" t="s">
        <v>49</v>
      </c>
    </row>
    <row r="11" spans="1:5" ht="11.45" customHeight="1" x14ac:dyDescent="0.25">
      <c r="B11" s="2"/>
    </row>
    <row r="12" spans="1:5" ht="32.450000000000003" customHeight="1" x14ac:dyDescent="0.25">
      <c r="B12" s="17" t="s">
        <v>3</v>
      </c>
    </row>
    <row r="13" spans="1:5" ht="17.45" customHeight="1" x14ac:dyDescent="0.25">
      <c r="B13" s="2"/>
    </row>
    <row r="14" spans="1:5" ht="42" customHeight="1" x14ac:dyDescent="0.25">
      <c r="B14" s="24" t="s">
        <v>4</v>
      </c>
      <c r="C14" s="42" t="s">
        <v>48</v>
      </c>
      <c r="D14" s="126" t="s">
        <v>124</v>
      </c>
      <c r="E14" s="101"/>
    </row>
    <row r="15" spans="1:5" ht="28.9" customHeight="1" x14ac:dyDescent="0.25">
      <c r="B15" s="3" t="s">
        <v>5</v>
      </c>
      <c r="C15" s="7" t="s">
        <v>50</v>
      </c>
      <c r="D15" s="36" t="s">
        <v>102</v>
      </c>
      <c r="E15" s="36" t="s">
        <v>12</v>
      </c>
    </row>
    <row r="16" spans="1:5" ht="28.15" customHeight="1" x14ac:dyDescent="0.25">
      <c r="B16" s="4" t="s">
        <v>6</v>
      </c>
      <c r="C16" s="7" t="s">
        <v>49</v>
      </c>
      <c r="D16" s="8"/>
      <c r="E16" s="8"/>
    </row>
    <row r="17" spans="2:5" ht="59.25" customHeight="1" x14ac:dyDescent="0.25">
      <c r="B17" s="4" t="s">
        <v>10</v>
      </c>
      <c r="C17" s="7" t="s">
        <v>51</v>
      </c>
      <c r="D17" s="8"/>
      <c r="E17" s="8"/>
    </row>
    <row r="18" spans="2:5" ht="32.450000000000003" customHeight="1" x14ac:dyDescent="0.25">
      <c r="B18" s="4" t="s">
        <v>7</v>
      </c>
      <c r="C18" s="7" t="s">
        <v>52</v>
      </c>
      <c r="D18" s="8"/>
      <c r="E18" s="8"/>
    </row>
    <row r="19" spans="2:5" ht="32.450000000000003" customHeight="1" x14ac:dyDescent="0.25">
      <c r="B19" s="6" t="s">
        <v>53</v>
      </c>
      <c r="C19" s="7" t="s">
        <v>54</v>
      </c>
      <c r="D19" s="8"/>
      <c r="E19" s="8"/>
    </row>
    <row r="20" spans="2:5" ht="18.600000000000001" customHeight="1" x14ac:dyDescent="0.25">
      <c r="B20" s="19"/>
      <c r="C20" s="20" t="s">
        <v>0</v>
      </c>
      <c r="D20" s="8"/>
      <c r="E20" s="8"/>
    </row>
    <row r="21" spans="2:5" ht="17.45" customHeight="1" x14ac:dyDescent="0.25">
      <c r="B21" s="22" t="s">
        <v>8</v>
      </c>
      <c r="C21" s="23"/>
      <c r="D21" s="30">
        <f t="shared" ref="D21:E21" si="0">+-D37</f>
        <v>-13740.3</v>
      </c>
      <c r="E21" s="30">
        <f t="shared" si="0"/>
        <v>-40400.6</v>
      </c>
    </row>
    <row r="22" spans="2:5" ht="32.450000000000003" customHeight="1" x14ac:dyDescent="0.25">
      <c r="B22" s="120" t="s">
        <v>94</v>
      </c>
      <c r="C22" s="121"/>
      <c r="D22" s="121"/>
      <c r="E22" s="122"/>
    </row>
    <row r="23" spans="2:5" ht="32.450000000000003" customHeight="1" x14ac:dyDescent="0.25">
      <c r="B23" s="123" t="s">
        <v>95</v>
      </c>
      <c r="C23" s="128"/>
      <c r="D23" s="128"/>
      <c r="E23" s="124"/>
    </row>
    <row r="24" spans="2:5" ht="32.450000000000003" customHeight="1" x14ac:dyDescent="0.25">
      <c r="B24" s="43"/>
      <c r="C24" s="43"/>
      <c r="D24" s="43"/>
      <c r="E24" s="43"/>
    </row>
    <row r="25" spans="2:5" ht="32.450000000000003" customHeight="1" x14ac:dyDescent="0.25">
      <c r="B25" s="43" t="s">
        <v>96</v>
      </c>
      <c r="C25" s="123" t="s">
        <v>97</v>
      </c>
      <c r="D25" s="128"/>
      <c r="E25" s="124"/>
    </row>
    <row r="26" spans="2:5" ht="32.450000000000003" customHeight="1" x14ac:dyDescent="0.25">
      <c r="B26" s="69">
        <v>1062</v>
      </c>
      <c r="C26" s="129" t="s">
        <v>98</v>
      </c>
      <c r="D26" s="130"/>
      <c r="E26" s="131"/>
    </row>
    <row r="27" spans="2:5" ht="32.450000000000003" customHeight="1" x14ac:dyDescent="0.25">
      <c r="B27" s="43"/>
      <c r="C27" s="43"/>
      <c r="D27" s="43"/>
      <c r="E27" s="43"/>
    </row>
    <row r="28" spans="2:5" ht="32.450000000000003" customHeight="1" x14ac:dyDescent="0.25">
      <c r="B28" s="123" t="s">
        <v>99</v>
      </c>
      <c r="C28" s="128"/>
      <c r="D28" s="128"/>
      <c r="E28" s="124"/>
    </row>
    <row r="29" spans="2:5" ht="32.450000000000003" customHeight="1" x14ac:dyDescent="0.25">
      <c r="B29" s="43"/>
      <c r="C29" s="43"/>
      <c r="D29" s="43"/>
      <c r="E29" s="43"/>
    </row>
    <row r="30" spans="2:5" ht="37.5" customHeight="1" x14ac:dyDescent="0.25">
      <c r="B30" s="43" t="s">
        <v>100</v>
      </c>
      <c r="C30" s="69">
        <v>1062</v>
      </c>
      <c r="D30" s="126" t="s">
        <v>123</v>
      </c>
      <c r="E30" s="101"/>
    </row>
    <row r="31" spans="2:5" ht="32.450000000000003" customHeight="1" x14ac:dyDescent="0.25">
      <c r="B31" s="43" t="s">
        <v>101</v>
      </c>
      <c r="C31" s="69">
        <v>11001</v>
      </c>
      <c r="D31" s="36" t="s">
        <v>102</v>
      </c>
      <c r="E31" s="36" t="s">
        <v>12</v>
      </c>
    </row>
    <row r="32" spans="2:5" ht="32.450000000000003" customHeight="1" x14ac:dyDescent="0.25">
      <c r="B32" s="43" t="s">
        <v>103</v>
      </c>
      <c r="C32" s="44" t="s">
        <v>104</v>
      </c>
      <c r="D32" s="43"/>
      <c r="E32" s="43"/>
    </row>
    <row r="33" spans="2:5" ht="72.75" customHeight="1" x14ac:dyDescent="0.25">
      <c r="B33" s="43" t="s">
        <v>105</v>
      </c>
      <c r="C33" s="44" t="s">
        <v>106</v>
      </c>
      <c r="D33" s="43"/>
      <c r="E33" s="43"/>
    </row>
    <row r="34" spans="2:5" ht="32.450000000000003" customHeight="1" x14ac:dyDescent="0.25">
      <c r="B34" s="43" t="s">
        <v>107</v>
      </c>
      <c r="C34" s="44" t="s">
        <v>52</v>
      </c>
      <c r="D34" s="43"/>
      <c r="E34" s="43"/>
    </row>
    <row r="35" spans="2:5" ht="40.5" customHeight="1" x14ac:dyDescent="0.25">
      <c r="B35" s="43" t="s">
        <v>120</v>
      </c>
      <c r="C35" s="44" t="s">
        <v>94</v>
      </c>
      <c r="D35" s="43"/>
      <c r="E35" s="43"/>
    </row>
    <row r="36" spans="2:5" ht="18.600000000000001" customHeight="1" x14ac:dyDescent="0.25">
      <c r="B36" s="19"/>
      <c r="C36" s="20" t="s">
        <v>0</v>
      </c>
      <c r="D36" s="8"/>
      <c r="E36" s="8"/>
    </row>
    <row r="37" spans="2:5" ht="32.450000000000003" customHeight="1" x14ac:dyDescent="0.25">
      <c r="B37" s="123" t="s">
        <v>109</v>
      </c>
      <c r="C37" s="124"/>
      <c r="D37" s="68">
        <f>'հավելված 2'!G45</f>
        <v>13740.3</v>
      </c>
      <c r="E37" s="68">
        <f>'հավելված 2'!H45</f>
        <v>40400.6</v>
      </c>
    </row>
  </sheetData>
  <mergeCells count="10">
    <mergeCell ref="B22:E22"/>
    <mergeCell ref="B37:C37"/>
    <mergeCell ref="B5:E5"/>
    <mergeCell ref="D14:E14"/>
    <mergeCell ref="B6:D6"/>
    <mergeCell ref="B23:E23"/>
    <mergeCell ref="C25:E25"/>
    <mergeCell ref="C26:E26"/>
    <mergeCell ref="B28:E28"/>
    <mergeCell ref="D30:E30"/>
  </mergeCells>
  <pageMargins left="0.2" right="0.21" top="0.2" bottom="0.2" header="0.3" footer="0.2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"/>
  <sheetViews>
    <sheetView tabSelected="1" topLeftCell="A28" workbookViewId="0">
      <selection activeCell="F9" sqref="F9"/>
    </sheetView>
  </sheetViews>
  <sheetFormatPr defaultColWidth="9.140625" defaultRowHeight="32.450000000000003" customHeight="1" x14ac:dyDescent="0.25"/>
  <cols>
    <col min="1" max="1" width="5.140625" style="1" customWidth="1"/>
    <col min="2" max="2" width="19.85546875" style="1" customWidth="1"/>
    <col min="3" max="3" width="62.140625" style="1" customWidth="1"/>
    <col min="4" max="5" width="25.7109375" style="1" customWidth="1"/>
    <col min="6" max="16384" width="9.140625" style="1"/>
  </cols>
  <sheetData>
    <row r="1" spans="1:5" ht="19.149999999999999" customHeight="1" x14ac:dyDescent="0.25">
      <c r="A1" s="14"/>
      <c r="B1" s="15"/>
      <c r="C1" s="15"/>
      <c r="D1" s="35" t="s">
        <v>118</v>
      </c>
    </row>
    <row r="2" spans="1:5" ht="17.45" customHeight="1" x14ac:dyDescent="0.25">
      <c r="A2" s="14"/>
      <c r="B2" s="15"/>
      <c r="D2" s="33" t="s">
        <v>89</v>
      </c>
    </row>
    <row r="3" spans="1:5" ht="17.45" customHeight="1" x14ac:dyDescent="0.25">
      <c r="A3" s="14"/>
      <c r="B3" s="15"/>
      <c r="D3" s="33" t="s">
        <v>67</v>
      </c>
    </row>
    <row r="4" spans="1:5" ht="13.15" customHeight="1" x14ac:dyDescent="0.25"/>
    <row r="5" spans="1:5" ht="67.900000000000006" customHeight="1" x14ac:dyDescent="0.3">
      <c r="A5" s="99" t="s">
        <v>119</v>
      </c>
      <c r="B5" s="99"/>
      <c r="C5" s="99"/>
      <c r="D5" s="99"/>
      <c r="E5" s="99"/>
    </row>
    <row r="6" spans="1:5" ht="12" customHeight="1" x14ac:dyDescent="0.25"/>
    <row r="7" spans="1:5" ht="16.149999999999999" customHeight="1" x14ac:dyDescent="0.3">
      <c r="B7" s="132" t="s">
        <v>47</v>
      </c>
      <c r="C7" s="132"/>
    </row>
    <row r="8" spans="1:5" ht="19.899999999999999" customHeight="1" x14ac:dyDescent="0.25">
      <c r="B8" s="16" t="s">
        <v>13</v>
      </c>
      <c r="C8" s="10"/>
    </row>
    <row r="9" spans="1:5" ht="10.9" customHeight="1" x14ac:dyDescent="0.25"/>
    <row r="10" spans="1:5" ht="32.450000000000003" customHeight="1" x14ac:dyDescent="0.25">
      <c r="B10" s="5" t="s">
        <v>1</v>
      </c>
      <c r="C10" s="5" t="s">
        <v>2</v>
      </c>
    </row>
    <row r="11" spans="1:5" ht="16.899999999999999" customHeight="1" x14ac:dyDescent="0.25">
      <c r="B11" s="7" t="s">
        <v>48</v>
      </c>
      <c r="C11" s="41" t="s">
        <v>49</v>
      </c>
    </row>
    <row r="12" spans="1:5" ht="15" customHeight="1" x14ac:dyDescent="0.25">
      <c r="B12" s="2"/>
    </row>
    <row r="13" spans="1:5" ht="32.450000000000003" customHeight="1" x14ac:dyDescent="0.25">
      <c r="B13" s="17" t="s">
        <v>3</v>
      </c>
    </row>
    <row r="14" spans="1:5" ht="39" customHeight="1" x14ac:dyDescent="0.25">
      <c r="B14" s="24" t="s">
        <v>4</v>
      </c>
      <c r="C14" s="42" t="s">
        <v>48</v>
      </c>
      <c r="D14" s="106" t="s">
        <v>124</v>
      </c>
      <c r="E14" s="106"/>
    </row>
    <row r="15" spans="1:5" ht="28.9" customHeight="1" x14ac:dyDescent="0.25">
      <c r="B15" s="3" t="s">
        <v>5</v>
      </c>
      <c r="C15" s="7" t="s">
        <v>50</v>
      </c>
      <c r="D15" s="39" t="s">
        <v>102</v>
      </c>
      <c r="E15" s="39" t="s">
        <v>12</v>
      </c>
    </row>
    <row r="16" spans="1:5" ht="28.15" customHeight="1" x14ac:dyDescent="0.25">
      <c r="B16" s="4" t="s">
        <v>6</v>
      </c>
      <c r="C16" s="7" t="s">
        <v>49</v>
      </c>
      <c r="D16" s="8"/>
      <c r="E16" s="8"/>
    </row>
    <row r="17" spans="2:5" ht="66" customHeight="1" x14ac:dyDescent="0.25">
      <c r="B17" s="4" t="s">
        <v>10</v>
      </c>
      <c r="C17" s="7" t="s">
        <v>51</v>
      </c>
      <c r="D17" s="8"/>
      <c r="E17" s="8"/>
    </row>
    <row r="18" spans="2:5" ht="32.450000000000003" customHeight="1" x14ac:dyDescent="0.25">
      <c r="B18" s="4" t="s">
        <v>7</v>
      </c>
      <c r="C18" s="7" t="s">
        <v>52</v>
      </c>
      <c r="D18" s="8"/>
      <c r="E18" s="8"/>
    </row>
    <row r="19" spans="2:5" ht="44.25" customHeight="1" x14ac:dyDescent="0.25">
      <c r="B19" s="6" t="s">
        <v>53</v>
      </c>
      <c r="C19" s="7" t="s">
        <v>54</v>
      </c>
      <c r="D19" s="8"/>
      <c r="E19" s="8"/>
    </row>
    <row r="20" spans="2:5" ht="18.600000000000001" customHeight="1" x14ac:dyDescent="0.25">
      <c r="B20" s="19"/>
      <c r="C20" s="20" t="s">
        <v>0</v>
      </c>
      <c r="D20" s="8"/>
      <c r="E20" s="8"/>
    </row>
    <row r="21" spans="2:5" ht="17.45" customHeight="1" x14ac:dyDescent="0.25">
      <c r="B21" s="22" t="s">
        <v>8</v>
      </c>
      <c r="C21" s="23"/>
      <c r="D21" s="30">
        <f t="shared" ref="D21:E21" si="0">+-D39</f>
        <v>-13740.3</v>
      </c>
      <c r="E21" s="30">
        <f t="shared" si="0"/>
        <v>-40400.6</v>
      </c>
    </row>
    <row r="22" spans="2:5" ht="20.45" customHeight="1" x14ac:dyDescent="0.25"/>
    <row r="24" spans="2:5" ht="32.450000000000003" customHeight="1" x14ac:dyDescent="0.25">
      <c r="B24" s="135" t="s">
        <v>94</v>
      </c>
      <c r="C24" s="135"/>
      <c r="D24" s="135"/>
      <c r="E24" s="135"/>
    </row>
    <row r="25" spans="2:5" ht="32.450000000000003" customHeight="1" x14ac:dyDescent="0.25">
      <c r="B25" s="133" t="s">
        <v>110</v>
      </c>
      <c r="C25" s="133"/>
      <c r="D25" s="133"/>
      <c r="E25" s="133"/>
    </row>
    <row r="26" spans="2:5" ht="32.450000000000003" customHeight="1" x14ac:dyDescent="0.25">
      <c r="B26" s="46"/>
      <c r="C26" s="46"/>
      <c r="D26" s="46"/>
      <c r="E26" s="46"/>
    </row>
    <row r="27" spans="2:5" ht="32.450000000000003" customHeight="1" x14ac:dyDescent="0.25">
      <c r="B27" s="46" t="s">
        <v>96</v>
      </c>
      <c r="C27" s="133" t="s">
        <v>97</v>
      </c>
      <c r="D27" s="133"/>
      <c r="E27" s="133"/>
    </row>
    <row r="28" spans="2:5" ht="32.450000000000003" customHeight="1" x14ac:dyDescent="0.25">
      <c r="B28" s="69">
        <v>1062</v>
      </c>
      <c r="C28" s="136" t="s">
        <v>98</v>
      </c>
      <c r="D28" s="136"/>
      <c r="E28" s="136"/>
    </row>
    <row r="29" spans="2:5" ht="32.450000000000003" customHeight="1" x14ac:dyDescent="0.25">
      <c r="B29" s="46"/>
      <c r="C29" s="46"/>
      <c r="D29" s="46"/>
      <c r="E29" s="46"/>
    </row>
    <row r="30" spans="2:5" ht="32.450000000000003" customHeight="1" x14ac:dyDescent="0.25">
      <c r="B30" s="133" t="s">
        <v>99</v>
      </c>
      <c r="C30" s="133"/>
      <c r="D30" s="133"/>
      <c r="E30" s="133"/>
    </row>
    <row r="31" spans="2:5" ht="32.450000000000003" customHeight="1" x14ac:dyDescent="0.25">
      <c r="B31" s="46"/>
      <c r="C31" s="46"/>
      <c r="D31" s="46"/>
      <c r="E31" s="46"/>
    </row>
    <row r="32" spans="2:5" ht="41.25" customHeight="1" x14ac:dyDescent="0.25">
      <c r="B32" s="46" t="s">
        <v>100</v>
      </c>
      <c r="C32" s="69">
        <v>1062</v>
      </c>
      <c r="D32" s="106" t="s">
        <v>123</v>
      </c>
      <c r="E32" s="106"/>
    </row>
    <row r="33" spans="2:5" ht="32.450000000000003" customHeight="1" x14ac:dyDescent="0.25">
      <c r="B33" s="46" t="s">
        <v>101</v>
      </c>
      <c r="C33" s="69">
        <v>11001</v>
      </c>
      <c r="D33" s="39" t="s">
        <v>102</v>
      </c>
      <c r="E33" s="39" t="s">
        <v>12</v>
      </c>
    </row>
    <row r="34" spans="2:5" ht="32.450000000000003" customHeight="1" x14ac:dyDescent="0.25">
      <c r="B34" s="46" t="s">
        <v>103</v>
      </c>
      <c r="C34" s="47" t="s">
        <v>104</v>
      </c>
      <c r="D34" s="46"/>
      <c r="E34" s="46"/>
    </row>
    <row r="35" spans="2:5" ht="77.25" customHeight="1" x14ac:dyDescent="0.25">
      <c r="B35" s="46" t="s">
        <v>105</v>
      </c>
      <c r="C35" s="47" t="s">
        <v>106</v>
      </c>
      <c r="D35" s="46"/>
      <c r="E35" s="46"/>
    </row>
    <row r="36" spans="2:5" ht="32.450000000000003" customHeight="1" x14ac:dyDescent="0.25">
      <c r="B36" s="46" t="s">
        <v>107</v>
      </c>
      <c r="C36" s="47" t="s">
        <v>52</v>
      </c>
      <c r="D36" s="46"/>
      <c r="E36" s="46"/>
    </row>
    <row r="37" spans="2:5" s="10" customFormat="1" ht="52.5" customHeight="1" x14ac:dyDescent="0.25">
      <c r="B37" s="24" t="s">
        <v>121</v>
      </c>
      <c r="C37" s="67" t="s">
        <v>94</v>
      </c>
      <c r="D37" s="24"/>
      <c r="E37" s="24"/>
    </row>
    <row r="38" spans="2:5" s="10" customFormat="1" ht="32.450000000000003" customHeight="1" x14ac:dyDescent="0.25">
      <c r="B38" s="134" t="s">
        <v>108</v>
      </c>
      <c r="C38" s="134"/>
      <c r="D38" s="24"/>
      <c r="E38" s="24"/>
    </row>
    <row r="39" spans="2:5" ht="32.450000000000003" customHeight="1" x14ac:dyDescent="0.25">
      <c r="B39" s="133" t="s">
        <v>109</v>
      </c>
      <c r="C39" s="133"/>
      <c r="D39" s="68">
        <f>+'հավելված 3'!D37</f>
        <v>13740.3</v>
      </c>
      <c r="E39" s="68">
        <f>+'հավելված 3'!E37</f>
        <v>40400.6</v>
      </c>
    </row>
  </sheetData>
  <mergeCells count="11">
    <mergeCell ref="B7:C7"/>
    <mergeCell ref="A5:E5"/>
    <mergeCell ref="B39:C39"/>
    <mergeCell ref="D14:E14"/>
    <mergeCell ref="D32:E32"/>
    <mergeCell ref="B38:C38"/>
    <mergeCell ref="B24:E24"/>
    <mergeCell ref="B25:E25"/>
    <mergeCell ref="C27:E27"/>
    <mergeCell ref="C28:E28"/>
    <mergeCell ref="B30:E30"/>
  </mergeCells>
  <pageMargins left="0.2" right="0.2" top="0.2" bottom="0.21" header="0.2" footer="0.21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հավելված 1</vt:lpstr>
      <vt:lpstr>հավելված 2</vt:lpstr>
      <vt:lpstr>հավելված 3</vt:lpstr>
      <vt:lpstr>հավելված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https:/mul2.gov.am/tasks/25241/oneclick/havelvacner_Dadayan.xlsx?token=48c28532226ad8a6c7cb389d35737b1c</cp:keywords>
  <cp:lastModifiedBy>User</cp:lastModifiedBy>
  <cp:lastPrinted>2020-05-18T06:50:34Z</cp:lastPrinted>
  <dcterms:created xsi:type="dcterms:W3CDTF">2019-04-01T15:06:48Z</dcterms:created>
  <dcterms:modified xsi:type="dcterms:W3CDTF">2020-05-19T09:48:49Z</dcterms:modified>
</cp:coreProperties>
</file>