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30" windowWidth="20490" windowHeight="7725" tabRatio="870" activeTab="3"/>
  </bookViews>
  <sheets>
    <sheet name="հավելված 1" sheetId="69" r:id="rId1"/>
    <sheet name="հավելված 2" sheetId="68" r:id="rId2"/>
    <sheet name="հավելված 3" sheetId="75" r:id="rId3"/>
    <sheet name="հավելված 4" sheetId="65" r:id="rId4"/>
  </sheets>
  <definedNames>
    <definedName name="_xlnm.Print_Area" localSheetId="0">'հավելված 1'!$A$1:$I$74</definedName>
  </definedNames>
  <calcPr calcId="144525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D48" i="65" l="1"/>
  <c r="E48" i="65"/>
  <c r="E47" i="65"/>
  <c r="D47" i="65"/>
  <c r="G65" i="69" l="1"/>
  <c r="D64" i="65" l="1"/>
  <c r="G18" i="68" l="1"/>
  <c r="I68" i="69"/>
  <c r="H68" i="69"/>
  <c r="G68" i="69"/>
  <c r="I37" i="69"/>
  <c r="H42" i="69" l="1"/>
  <c r="G43" i="68" l="1"/>
  <c r="F77" i="65"/>
  <c r="E77" i="65"/>
  <c r="D77" i="65"/>
  <c r="E77" i="75"/>
  <c r="F77" i="75"/>
  <c r="D77" i="75"/>
  <c r="F56" i="68"/>
  <c r="E56" i="68"/>
  <c r="I54" i="69"/>
  <c r="I52" i="69" s="1"/>
  <c r="H54" i="69"/>
  <c r="G54" i="69"/>
  <c r="G52" i="69" s="1"/>
  <c r="H52" i="69"/>
  <c r="D107" i="65"/>
  <c r="E46" i="65"/>
  <c r="D46" i="65"/>
  <c r="E46" i="75"/>
  <c r="D46" i="75"/>
  <c r="E107" i="65"/>
  <c r="I20" i="69"/>
  <c r="I18" i="69" s="1"/>
  <c r="I16" i="69" s="1"/>
  <c r="I15" i="69" s="1"/>
  <c r="I14" i="69" s="1"/>
  <c r="I12" i="69" s="1"/>
  <c r="H20" i="69"/>
  <c r="H18" i="69" s="1"/>
  <c r="H16" i="69" s="1"/>
  <c r="H15" i="69" s="1"/>
  <c r="H14" i="69" s="1"/>
  <c r="H12" i="69" s="1"/>
  <c r="G20" i="69"/>
  <c r="G18" i="69" s="1"/>
  <c r="G16" i="69" s="1"/>
  <c r="G15" i="69" s="1"/>
  <c r="G14" i="69" s="1"/>
  <c r="G12" i="69" s="1"/>
  <c r="E108" i="75"/>
  <c r="D108" i="75"/>
  <c r="E93" i="75"/>
  <c r="D93" i="75"/>
  <c r="F65" i="75"/>
  <c r="E65" i="75"/>
  <c r="D65" i="75"/>
  <c r="D108" i="65"/>
  <c r="E108" i="65"/>
  <c r="D93" i="65"/>
  <c r="E93" i="65"/>
  <c r="D65" i="65"/>
  <c r="E65" i="65"/>
  <c r="F65" i="65"/>
  <c r="I72" i="69"/>
  <c r="H72" i="69"/>
  <c r="H70" i="69" s="1"/>
  <c r="G72" i="69"/>
  <c r="G70" i="69" s="1"/>
  <c r="I70" i="69"/>
  <c r="I60" i="69" s="1"/>
  <c r="I65" i="69"/>
  <c r="I63" i="69"/>
  <c r="I61" i="69" s="1"/>
  <c r="I59" i="69" s="1"/>
  <c r="I57" i="69" s="1"/>
  <c r="H65" i="69"/>
  <c r="H63" i="69" s="1"/>
  <c r="H61" i="69" s="1"/>
  <c r="F18" i="68" s="1"/>
  <c r="E22" i="65" s="1"/>
  <c r="G63" i="69"/>
  <c r="I49" i="69"/>
  <c r="I47" i="69" s="1"/>
  <c r="I45" i="69" s="1"/>
  <c r="H49" i="69"/>
  <c r="H47" i="69" s="1"/>
  <c r="H45" i="69" s="1"/>
  <c r="G49" i="69"/>
  <c r="G47" i="69" s="1"/>
  <c r="G45" i="69" s="1"/>
  <c r="I42" i="69"/>
  <c r="H40" i="69"/>
  <c r="H38" i="69" s="1"/>
  <c r="G42" i="69"/>
  <c r="G40" i="69" s="1"/>
  <c r="G38" i="69" s="1"/>
  <c r="I40" i="69"/>
  <c r="I38" i="69" s="1"/>
  <c r="I36" i="69" s="1"/>
  <c r="I34" i="69" s="1"/>
  <c r="I31" i="69"/>
  <c r="H31" i="69"/>
  <c r="H29" i="69" s="1"/>
  <c r="H27" i="69" s="1"/>
  <c r="H26" i="69" s="1"/>
  <c r="H25" i="69" s="1"/>
  <c r="H23" i="69" s="1"/>
  <c r="G31" i="69"/>
  <c r="G29" i="69" s="1"/>
  <c r="G27" i="69" s="1"/>
  <c r="G26" i="69" s="1"/>
  <c r="G25" i="69" s="1"/>
  <c r="G23" i="69" s="1"/>
  <c r="I29" i="69"/>
  <c r="I27" i="69" s="1"/>
  <c r="I26" i="69" s="1"/>
  <c r="I25" i="69" s="1"/>
  <c r="I23" i="69" s="1"/>
  <c r="E83" i="68"/>
  <c r="E76" i="68" s="1"/>
  <c r="F83" i="68"/>
  <c r="E70" i="68"/>
  <c r="E63" i="68" s="1"/>
  <c r="F70" i="68"/>
  <c r="E50" i="68"/>
  <c r="E43" i="68" s="1"/>
  <c r="F50" i="68"/>
  <c r="F43" i="68" s="1"/>
  <c r="E37" i="68"/>
  <c r="D50" i="75" s="1"/>
  <c r="F37" i="68"/>
  <c r="E50" i="65" s="1"/>
  <c r="G63" i="68"/>
  <c r="F63" i="68"/>
  <c r="E24" i="68"/>
  <c r="D32" i="75" s="1"/>
  <c r="F24" i="68"/>
  <c r="E32" i="65" s="1"/>
  <c r="G11" i="68"/>
  <c r="G10" i="68"/>
  <c r="G9" i="68" s="1"/>
  <c r="G30" i="68"/>
  <c r="F76" i="68"/>
  <c r="G76" i="68"/>
  <c r="D50" i="65"/>
  <c r="E30" i="68"/>
  <c r="H37" i="69" l="1"/>
  <c r="G37" i="69"/>
  <c r="G61" i="69"/>
  <c r="E18" i="68" s="1"/>
  <c r="F30" i="68"/>
  <c r="E50" i="75"/>
  <c r="H36" i="69"/>
  <c r="H34" i="69" s="1"/>
  <c r="G60" i="69"/>
  <c r="I10" i="69"/>
  <c r="I8" i="69" s="1"/>
  <c r="G36" i="69"/>
  <c r="G34" i="69" s="1"/>
  <c r="D32" i="65"/>
  <c r="E32" i="75"/>
  <c r="H59" i="69"/>
  <c r="H57" i="69" s="1"/>
  <c r="H60" i="69"/>
  <c r="F11" i="68"/>
  <c r="E22" i="75"/>
  <c r="D22" i="65" l="1"/>
  <c r="D22" i="75"/>
  <c r="E11" i="68"/>
  <c r="E10" i="68" s="1"/>
  <c r="E9" i="68" s="1"/>
  <c r="F10" i="68"/>
  <c r="F9" i="68" s="1"/>
  <c r="H10" i="69"/>
  <c r="H8" i="69" s="1"/>
  <c r="G59" i="69"/>
  <c r="G57" i="69" s="1"/>
  <c r="G10" i="69" s="1"/>
  <c r="G8" i="69" s="1"/>
</calcChain>
</file>

<file path=xl/sharedStrings.xml><?xml version="1.0" encoding="utf-8"?>
<sst xmlns="http://schemas.openxmlformats.org/spreadsheetml/2006/main" count="486" uniqueCount="166">
  <si>
    <t xml:space="preserve"> </t>
  </si>
  <si>
    <t xml:space="preserve"> -----------------ի N -----------Ն որոշման</t>
  </si>
  <si>
    <t>ԸՆԴԱՄԵՆԸ՝ ԾԱԽՍԵՐ</t>
  </si>
  <si>
    <t>01</t>
  </si>
  <si>
    <t>Հավելված N 2</t>
  </si>
  <si>
    <t>Հավելված N 3</t>
  </si>
  <si>
    <t>այդ թվում՝</t>
  </si>
  <si>
    <t>Վերջնական արդյունքի նկարագրությունը</t>
  </si>
  <si>
    <t xml:space="preserve">
Ծրագրային դասիչը</t>
  </si>
  <si>
    <t xml:space="preserve">
ՍՈՑԻԱԼԱԿԱՆ ՊԱՇՏՊԱՆՈՒԹՅՈՒՆ 
</t>
  </si>
  <si>
    <t xml:space="preserve">
Ծրագիր</t>
  </si>
  <si>
    <t xml:space="preserve">
Միջոցառում</t>
  </si>
  <si>
    <t>Ծրագրի նպատակը՝</t>
  </si>
  <si>
    <t>Ծրագրի անվանումը՝</t>
  </si>
  <si>
    <t>Ծրագրի մրջոցառումներ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</si>
  <si>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</si>
  <si>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</si>
  <si>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տեսակը`</t>
  </si>
  <si>
    <t>ՀՀ աշխատանքի և սոցիալական հարցերի նախարարություն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</si>
  <si>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</si>
  <si>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</si>
  <si>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</si>
  <si>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</si>
  <si>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</si>
  <si>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</si>
  <si>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հազար դրամներով</t>
  </si>
  <si>
    <t>Առաջին կիսամյակ</t>
  </si>
  <si>
    <t>Ինն ամիս</t>
  </si>
  <si>
    <t>Տարի</t>
  </si>
  <si>
    <t>Ծրագրի անվանումը</t>
  </si>
  <si>
    <t xml:space="preserve">այդ թվում՝ ըստ կատարողների </t>
  </si>
  <si>
    <t xml:space="preserve">ՀՀ աշխատանքի և սոցիալական հարցերի նախարարության սոցիալական ապահովության ծառայություն </t>
  </si>
  <si>
    <t>այդ թվում՝ բյուջետային ծախսերի տնտեսագիտական դասակարգման հոդվածներ</t>
  </si>
  <si>
    <t>Ընդամենը</t>
  </si>
  <si>
    <t>Ծրագրի դասիչը</t>
  </si>
  <si>
    <t>Ծրագրի միջոցառումները</t>
  </si>
  <si>
    <t>Միջոցառման դասիչը</t>
  </si>
  <si>
    <t>Միջոցառման անվանումը</t>
  </si>
  <si>
    <t>Նկարագրությունը</t>
  </si>
  <si>
    <t xml:space="preserve">Միջոցառման տեսակը </t>
  </si>
  <si>
    <t>Արդյունքային չափորոշիչներ</t>
  </si>
  <si>
    <t>Միջոցառման վրա կատարվող ծախսը հազ.դրամ</t>
  </si>
  <si>
    <t xml:space="preserve">
Հայաստանի Հանրապետության աշխատանքի և սոցիալական հարցերի նախարարության սոցիալական 
ապահովության ծառայություն
</t>
  </si>
  <si>
    <t>Տրանսֆերտների տրամադրում</t>
  </si>
  <si>
    <t>04</t>
  </si>
  <si>
    <t>Ընտանիքի անդամներ և զավակներ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</si>
  <si>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</si>
  <si>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</si>
  <si>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</si>
  <si>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</si>
  <si>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</si>
  <si>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</si>
  <si>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</si>
  <si>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</si>
  <si>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</si>
  <si>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02</t>
  </si>
  <si>
    <t xml:space="preserve">այդ թվում՝ </t>
  </si>
  <si>
    <t>ՄԱՍ 1. ՊԵՏԱԿԱՆ ՄԱՐՄՆԻ ԳԾՈՎ ԱՐԴՅՈՒՆՔԱՅԻՆ (ԿԱՏԱՐՈՂԱԿԱՆ) ՑՈՒՑԱՆԻՇՆԵՐԸ</t>
  </si>
  <si>
    <t>Ժողովրդագրական վիճակի բարելավում</t>
  </si>
  <si>
    <t xml:space="preserve"> Խթանել ժողովրդագրական վիճակի բարելավումը</t>
  </si>
  <si>
    <t>Ժողովրդագրական վիճակի բարելավում և բազմազավակության աճ</t>
  </si>
  <si>
    <t xml:space="preserve"> Տրանսֆերտների տրամադրում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</si>
  <si>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</si>
  <si>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</si>
  <si>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
  Սոցիալական ապահովության իրավունքի իրականացում</t>
  </si>
  <si>
    <t xml:space="preserve"> Ծերություն</t>
  </si>
  <si>
    <t>03</t>
  </si>
  <si>
    <t xml:space="preserve"> Հարազատին կորցրած անձինք</t>
  </si>
  <si>
    <t xml:space="preserve"> Ժողովրդագրական վիճակի բարելավում</t>
  </si>
  <si>
    <t xml:space="preserve"> Տրանսֆերտների տրամադրում </t>
  </si>
  <si>
    <t xml:space="preserve"> Տրանսֆերտի տրամադրում </t>
  </si>
  <si>
    <t xml:space="preserve">Սոցիալական ապահովություն </t>
  </si>
  <si>
    <r>
      <t xml:space="preserve">այդ թվում՝ </t>
    </r>
    <r>
      <rPr>
        <i/>
        <sz val="12"/>
        <rFont val="GHEA Grapalat"/>
        <family val="3"/>
      </rPr>
      <t>ՀՀ աշխատանքի և սոցիալական հարցերի նախարարություն</t>
    </r>
  </si>
  <si>
    <t xml:space="preserve">Ցուցանիշների փոփոխությունը (ավելացումները նշված են դրական) </t>
  </si>
  <si>
    <t xml:space="preserve"> Ցուցանիշների փոփոխությունները (ավելացումները նշված են դրական, իսկ նվազեցումները՝ փակագծերում) 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</si>
  <si>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</si>
  <si>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</si>
  <si>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</si>
  <si>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Ընտանիքի կենսամակարդակի բարձրացմանն ուղղված նպաստներ</t>
  </si>
  <si>
    <t xml:space="preserve">  - Երեխաների կամ ընտանեկան նպաստներ բյուջեից</t>
  </si>
  <si>
    <t xml:space="preserve"> Անապահով սոցիալական խմբերին աջակցություն </t>
  </si>
  <si>
    <t xml:space="preserve">Ընտանիքի կենսամակարդակի բարձրացմանն ուղղված նպաստներ </t>
  </si>
  <si>
    <t xml:space="preserve">Ցուցանիշների փոփոխությունը
 (նվազեցումները նշված են  փակագծերում) 
</t>
  </si>
  <si>
    <t>09</t>
  </si>
  <si>
    <t>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</si>
  <si>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</si>
  <si>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>Ժամանակավոր անաշխատունակության դեպքում նպաստ</t>
  </si>
  <si>
    <t xml:space="preserve">  Սոցիալական աջակցություն անաշխատունակության դեպքում</t>
  </si>
  <si>
    <t xml:space="preserve"> - Հիվանդության և հաշմանդամության նպաստներ բյուջեից</t>
  </si>
  <si>
    <t xml:space="preserve"> Սոցիալական աջակցություն անաշխատունակության դեպքում</t>
  </si>
  <si>
    <t xml:space="preserve"> Անաշխատունակության հետևանքով եկամտի կորստի մասնակի փոխհատուցման ապահովում</t>
  </si>
  <si>
    <t xml:space="preserve"> Ժամանակավոր անաշխատունակության դեպքում նպաստ</t>
  </si>
  <si>
    <t xml:space="preserve">
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</t>
  </si>
  <si>
    <t xml:space="preserve">Ժամանակավոր անաշխատունակության դեպքում նպաստ </t>
  </si>
  <si>
    <t xml:space="preserve"> Սոցիալական աջակցություն անաշխատունակության դեպքում </t>
  </si>
  <si>
    <t xml:space="preserve">Օրենքով սահմանված կարգով ու չափով եկամտային հարկ (շահութահարկ)  վճարած վարձու աշխատողներ, նոտարներ և անհատ ձեռնարկատերեր </t>
  </si>
  <si>
    <t xml:space="preserve"> Ժամանակավոր անաշխատունակության օրերի թիվ, օր </t>
  </si>
  <si>
    <t xml:space="preserve"> ՀԱՅԱՍՏԱՆԻ ՀԱՆՐԱՊԵՏՈՒԹՅԱՆ ԿԱՌԱՎԱՐՈՒԹՅԱՆ 2019 ԹՎԱԿԱՆԻ ԴԵԿՏԵՄԲԵՐԻ 26-Ի N 1919-Ն ՈՐՈՇՄԱՆ  N 3 և N 4 ՀԱՎԵԼՎԱԾՆԵՐՈՒՄ  ԿԱՏԱՐՎՈՂ ՓՈՓՈԽՈՒԹՅՈՒՆՆԵՐԸ</t>
  </si>
  <si>
    <t xml:space="preserve"> Կենսաթոշակային ապահովություն</t>
  </si>
  <si>
    <t xml:space="preserve"> Սպայական անձնակազմի և նրանց ընտանիքների անդամների կենսաթոշակներ</t>
  </si>
  <si>
    <t xml:space="preserve"> -Կենսաթոշակներ</t>
  </si>
  <si>
    <t xml:space="preserve"> Կենսաթոշակառուի, ծերության, հաշմանդամության, կերակրողին կորցնելու դեպքում նպաստառուի մահվան դեպքում տրվող թաղման նպաստ</t>
  </si>
  <si>
    <t xml:space="preserve"> - Հուղարկավորության նպաստներ բյուջեից</t>
  </si>
  <si>
    <t xml:space="preserve">  Ընտանիքի կենսամակարդակի բարձրացմանն ուղղված նպաստների իրականացման ապահովում</t>
  </si>
  <si>
    <t xml:space="preserve">  -Կապի ծառայություններ</t>
  </si>
  <si>
    <t xml:space="preserve"> Երեխայի ծննդյան միանվագ նպաստ</t>
  </si>
  <si>
    <t xml:space="preserve">  -  Երեխաների կամ ընտանեկան նպաստներ բյուջեից</t>
  </si>
  <si>
    <t xml:space="preserve"> ՀՀ կառավարության 2020 թվականի</t>
  </si>
  <si>
    <t>ՀԱՅԱՍՏԱՆԻ ՀԱՆՐԱՊԵՏՈՒԹՅԱՆ ԿԱՌԱՎԱՐՈՒԹՅԱՆ 2019 ԹՎԱԿԱՆԻ ԴԵԿՏԵՄԲԵՐԻ 26-Ի N 1919-Ն ՈՐՈՇՄԱՆ N 5 ՀԱՎԵԼՎԱԾԻ N 1 ԱՂՅՈՒՍԱԿՈՒՄ  ԿԱՏԱՐՎՈՂ ՓՈՓՈԽՈՒԹՅՈՒՆՆԵՐԸ</t>
  </si>
  <si>
    <t>Ընտանիքի կենսամակարդակի բարձրացմանն ուղղված նպաստների իրականացման ապահովում</t>
  </si>
  <si>
    <t xml:space="preserve"> Ծառայությունների մատուցում</t>
  </si>
  <si>
    <t xml:space="preserve">
 Երեխայի ծննդյան կապակցությամբ միանվագ նպաստի տրամադրում</t>
  </si>
  <si>
    <t xml:space="preserve"> Կենսաթոշակի իրավունքի իրացում</t>
  </si>
  <si>
    <t xml:space="preserve"> Կենսաթոշակների նշանակման և վճարման գործընթացի ապահովում</t>
  </si>
  <si>
    <t>Սպայական անձնակազմի և նրանց ընտանիքների անդամների կենսաթոշակներ</t>
  </si>
  <si>
    <t xml:space="preserve">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
</t>
  </si>
  <si>
    <t xml:space="preserve"> Կենսաթոշակառուի, ծերության, հաշմանդամության, կերակրողին կորցնելու դեպքում նպաստառուի մահվան դեպքում տրվող թաղման նպաստի տրամադրում</t>
  </si>
  <si>
    <t>Հավելված N 4</t>
  </si>
  <si>
    <t xml:space="preserve">Ընտանիքի կենսամակարդակի բարձրացմանն ուղղված նպաստների իրականացման ապաhովում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</si>
  <si>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</si>
  <si>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</si>
  <si>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</t>
  </si>
  <si>
    <t xml:space="preserve"> «Գնումների մասին» ՀՀ օրենքի համաձայն ընտրված կազմակերպություն </t>
  </si>
  <si>
    <t xml:space="preserve">
Ընտանիքի կենսամակարդակի բարձրացմանն ուղղված նպաստներ ստացող ընտանիքների թիվ, հատ,
</t>
  </si>
  <si>
    <t xml:space="preserve">
 ՀԱՅԱՍՏԱՆԻ ՀԱՆՐԱՊԵՏՈՒԹՅԱՆ ԿԱՌԱՎԱՐՈՒԹՅԱՆ 2019 ԹՎԱԿԱՆԻ ԴԵԿՏԵՄԲԵՐԻ 26-Ի N 1919-Ն ՈՐՈՇՄԱՆ N 9.1 ՀԱՎԵԼՎԱԾԻ N 9.1.20 ԱՂՅՈՒՍԱԿՈՒՄ ԿԱՏԱՐՎՈՂ ՓՈՓՈԽՈՒԹՅՈՒՆՆԵՐԸ</t>
  </si>
  <si>
    <t xml:space="preserve">  Ընտանիքների անապահովության գնահատման համակարգում հաշվառված ընդգրկված անապահով ճանաչված ընտանիքներին նպաստի, սոցիալական նպաստի և հրատապ օգնության վճարման ծառայությունների ձեռք բերում</t>
  </si>
  <si>
    <t xml:space="preserve">Երեխայի ծննդյան միանվագ նպաստ </t>
  </si>
  <si>
    <t xml:space="preserve">   
Երեխայի ծննդյան կապակցությամբ միանվագ նպաստի տրամադրում  
 </t>
  </si>
  <si>
    <r>
      <t xml:space="preserve">ՀՀ-ում հաշվառված նոր ծնված երեխայի ծնող </t>
    </r>
    <r>
      <rPr>
        <sz val="10"/>
        <rFont val="GHEA Grapalat"/>
        <family val="3"/>
      </rPr>
      <t></t>
    </r>
    <r>
      <rPr>
        <i/>
        <sz val="10"/>
        <rFont val="GHEA Grapalat"/>
        <family val="3"/>
      </rPr>
      <t>օրինական ներկայացուցիչ</t>
    </r>
    <r>
      <rPr>
        <sz val="10"/>
        <rFont val="GHEA Grapalat"/>
        <family val="3"/>
      </rPr>
      <t></t>
    </r>
  </si>
  <si>
    <t xml:space="preserve">Ընտանիքի կենսամակարդակի բարձրացմանն ուղղված նպաստներ ստացող ընտանիքների թիվ, հատ,
</t>
  </si>
  <si>
    <t xml:space="preserve"> 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</t>
  </si>
  <si>
    <t>Սպայական անձնակազմին և նրանց ընտանիքների անդամներին  երկարամյա ծառայության, հաշմանդամության և կերակրողին կորցնելու դեպքում կենսաթոշակների տրամադրում 22.12.2010թ. ՀՕ-243-Ն օրենքի 18-րդ, 20-րդ, 22-րդ հոդվածներով:</t>
  </si>
  <si>
    <t xml:space="preserve"> Կենսաթոշակառուների թիվ, մարդ</t>
  </si>
  <si>
    <t xml:space="preserve">
Հայաստանի Հանրապետության աշխատանքի և սոցիալական հարցերի նախարարություն
</t>
  </si>
  <si>
    <t xml:space="preserve"> Ցուցանիշների փոփոխությունները ավելացումները նշված են դրական նշանով, իսկ նվազեցումները՝ փակագծերում
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</si>
  <si>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վճարման ծառայությունների ձեռքբերում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</si>
  <si>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</si>
  <si>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 xml:space="preserve">
  Կորցրած եկամուտների մասնակի փոխհատուցում
</t>
  </si>
  <si>
    <t xml:space="preserve">  Ընտանիքների անապահովության գնահատման համակարգում հաշվառված ընդգրկված անապահով ճանաչված ընտանիքներին նպաստի, սոցիալական նպաստի և հրատապ օգնության վճարման ծառայությունների ձեռքբերում</t>
  </si>
  <si>
    <t xml:space="preserve">  Ընտանիքների անապահովության գնահատման համակարգում հաշվառված, անապահով ճանաչված ընտանիքներին նպաստի, սոցիալական նպաստի և հրատապ օգնության տրամադրում </t>
  </si>
  <si>
    <t xml:space="preserve"> Ընտանիքների անապահովության գնահատման համակարգում հաշվառված ընտանիք, ընտանիքի անապահովության միավորի հիման վրա </t>
  </si>
  <si>
    <t xml:space="preserve">   
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 </t>
  </si>
  <si>
    <t>Սպայական անձնակազմին և նրանց ընտանիքների անդամներին  երկարամյա ծառայության, հաշմանդամության և կերակրողին կորցնելու դեպքում կենսաթոշակների տրամադրում 22.12.2010թ. ՀՕ-243-Ն օրենքի 18-րդ, 20-րդ, 22-րդ հոդվածներով</t>
  </si>
  <si>
    <t xml:space="preserve">
 ՀԱՅԱՍՏԱՆԻ ՀԱՆՐԱՊԵՏՈՒԹՅԱՆ ԿԱՌԱՎԱՐՈՒԹՅԱՆ 2019 ԹՎԱԿԱՆԻ ԴԵԿՏԵՄԲԵՐԻ 26-Ի N 1919-Ն ՈՐՈՇՄԱՆ N 9 ՀԱՎԵԼՎԱԾԻ N 9.16 ԱՂՅՈՒՍԱԿՈՒՄ ԿԱՏԱՐՎՈՂ ՓՈՓՈԽՈՒԹՅՈՒՆՆԵՐԸ</t>
  </si>
  <si>
    <t xml:space="preserve">Թաղման նպաստ ստացողների թիվ, մարդ </t>
  </si>
  <si>
    <t xml:space="preserve"> Կենսաթոշակառուի, ծերության, հաշմանդամության, կերակրողին կորցնելու դեպքում նպաստառուի հողարկավորությունը կատարած անձ</t>
  </si>
  <si>
    <t>շահառու նորածինների թիվ, այդ թվում՝</t>
  </si>
  <si>
    <t>ընտանիքում առաջին և երկրորդ երեխաների թիվ</t>
  </si>
  <si>
    <t>ընտանիքում երրորդ և չորրորդ երեխաների թիվ</t>
  </si>
  <si>
    <t>ընտանիքում հինգ և հաջորդ երեխաների թիվ</t>
  </si>
  <si>
    <t xml:space="preserve"> Մայրության  նպաստ</t>
  </si>
  <si>
    <t xml:space="preserve">Մայրության նպաստ </t>
  </si>
  <si>
    <t>Ծրագրի դասիչը`</t>
  </si>
  <si>
    <r>
      <t>Միջոցառման դասիչը</t>
    </r>
    <r>
      <rPr>
        <sz val="10"/>
        <rFont val="Arial Armenian"/>
        <family val="2"/>
      </rPr>
      <t>`</t>
    </r>
  </si>
  <si>
    <r>
      <t>Միջոցառման անվանումը</t>
    </r>
    <r>
      <rPr>
        <sz val="10"/>
        <rFont val="Arial Armenian"/>
        <family val="2"/>
      </rPr>
      <t>`</t>
    </r>
  </si>
  <si>
    <r>
      <t>Ծրագրի դասիչը</t>
    </r>
    <r>
      <rPr>
        <sz val="10"/>
        <rFont val="Arial Armenian"/>
        <family val="2"/>
      </rPr>
      <t>`</t>
    </r>
  </si>
  <si>
    <t>Մայրության նպաստի տրամադրում աշխատող և չաշխատող անձանց</t>
  </si>
  <si>
    <t>Միջոցառման դասիչը`</t>
  </si>
  <si>
    <t>Միջոցառման անվանումը`</t>
  </si>
  <si>
    <t>Հղիության և ծննդաբերության արձակուրդի իրավունք ունեցող անձիք անկախ աշխատանքային կարգավիճակից</t>
  </si>
  <si>
    <t xml:space="preserve"> Հղիության և ծննդաբերության արձակուրդի  օրերի թիվ, օր </t>
  </si>
  <si>
    <t xml:space="preserve">Մարության նպաստ ստացող աշխատող անձանց թիվ, մարդ </t>
  </si>
  <si>
    <t xml:space="preserve">Մարության նպաստ ստացող չաշխատող անձանց թիվ, մարդ </t>
  </si>
  <si>
    <t>Միջոցառման վրա կատարվող ծախսը հազար դրամ</t>
  </si>
  <si>
    <t>Մայրության նպաստ</t>
  </si>
  <si>
    <t xml:space="preserve"> - Մայրության նպաստներ բյուջեից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</si>
</sst>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[$€-2]\ #,##0.00_);[Red]\([$€-2]\ #,##0.00\)"/>
    <numFmt numFmtId="165" formatCode="_(* #,##0.0_);_(* \(#,##0.0\);_(* &quot;-&quot;??_);_(@_)"/>
    <numFmt numFmtId="166" formatCode="_(* #,##0.0_);_(* \(#,##0.0\);_(* &quot;-&quot;?_);_(@_)"/>
    <numFmt numFmtId="167" formatCode="#,##0.0_);\(#,##0.0\)"/>
    <numFmt numFmtId="168" formatCode="#,##0.0"/>
    <numFmt numFmtId="169" formatCode="##,##0.0;\(##,##0.0\);\-"/>
    <numFmt numFmtId="170" formatCode="_(* #,##0_);_(* \(#,##0\);_(* &quot;-&quot;??_);_(@_)"/>
  </numFmts>
  <fonts count="2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2"/>
      <name val="GHEA Grapalat"/>
      <family val="3"/>
    </font>
    <font>
      <sz val="12"/>
      <name val="GHEA Mariam"/>
      <family val="3"/>
    </font>
    <font>
      <sz val="12"/>
      <name val="Arial"/>
      <family val="2"/>
    </font>
    <font>
      <sz val="12"/>
      <color indexed="8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i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b/>
      <sz val="1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b/>
      <i/>
      <sz val="10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0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8" fillId="0" borderId="0">
      <alignment horizontal="left" vertical="top" wrapText="1"/>
    </xf>
    <xf numFmtId="0" fontId="19" fillId="0" borderId="0">
      <alignment horizontal="left" vertical="top" wrapText="1"/>
    </xf>
    <xf numFmtId="0" fontId="2" fillId="0" borderId="0"/>
    <xf numFmtId="0" fontId="1" fillId="0" borderId="0"/>
    <xf numFmtId="0" fontId="2" fillId="0" borderId="0"/>
    <xf numFmtId="0" fontId="17" fillId="0" borderId="0"/>
    <xf numFmtId="0" fontId="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9" fontId="17" fillId="0" borderId="0" applyFont="0" applyFill="0" applyBorder="0" applyAlignment="0" applyProtection="0"/>
    <xf numFmtId="169" fontId="19" fillId="0" borderId="0" applyFill="0" applyBorder="0" applyProtection="0">
      <alignment horizontal="right" vertical="top"/>
    </xf>
    <xf numFmtId="0" fontId="3" fillId="0" borderId="0"/>
  </cellStyleXfs>
  <cellXfs count="244">
    <xf numFmtId="0" fontId="0" fillId="0" borderId="0" xfId="0"/>
    <xf numFmtId="0" fontId="10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left" wrapText="1" indent="1"/>
    </xf>
    <xf numFmtId="0" fontId="10" fillId="2" borderId="1" xfId="0" applyFont="1" applyFill="1" applyBorder="1" applyAlignment="1">
      <alignment horizontal="left" wrapText="1" indent="1"/>
    </xf>
    <xf numFmtId="0" fontId="10" fillId="2" borderId="0" xfId="0" applyFont="1" applyFill="1" applyBorder="1" applyAlignment="1">
      <alignment wrapText="1"/>
    </xf>
    <xf numFmtId="0" fontId="10" fillId="2" borderId="2" xfId="0" applyFont="1" applyFill="1" applyBorder="1" applyAlignment="1">
      <alignment wrapText="1"/>
    </xf>
    <xf numFmtId="0" fontId="10" fillId="2" borderId="3" xfId="0" applyFont="1" applyFill="1" applyBorder="1" applyAlignment="1">
      <alignment wrapText="1"/>
    </xf>
    <xf numFmtId="0" fontId="10" fillId="2" borderId="4" xfId="0" applyFont="1" applyFill="1" applyBorder="1" applyAlignment="1">
      <alignment wrapText="1"/>
    </xf>
    <xf numFmtId="165" fontId="10" fillId="2" borderId="5" xfId="1" applyNumberFormat="1" applyFont="1" applyFill="1" applyBorder="1" applyAlignment="1">
      <alignment wrapText="1"/>
    </xf>
    <xf numFmtId="0" fontId="10" fillId="2" borderId="6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left" wrapText="1"/>
    </xf>
    <xf numFmtId="0" fontId="10" fillId="2" borderId="7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horizontal="left" wrapText="1" indent="1"/>
    </xf>
    <xf numFmtId="0" fontId="25" fillId="2" borderId="1" xfId="0" applyFont="1" applyFill="1" applyBorder="1" applyAlignment="1">
      <alignment horizontal="left" wrapText="1" indent="1"/>
    </xf>
    <xf numFmtId="0" fontId="10" fillId="2" borderId="8" xfId="0" applyFont="1" applyFill="1" applyBorder="1" applyAlignment="1">
      <alignment horizontal="left" wrapText="1" indent="1"/>
    </xf>
    <xf numFmtId="0" fontId="8" fillId="2" borderId="6" xfId="0" applyFont="1" applyFill="1" applyBorder="1" applyAlignment="1">
      <alignment vertical="top" wrapText="1"/>
    </xf>
    <xf numFmtId="0" fontId="14" fillId="2" borderId="6" xfId="0" applyFont="1" applyFill="1" applyBorder="1" applyAlignment="1">
      <alignment horizontal="left" wrapText="1" indent="1"/>
    </xf>
    <xf numFmtId="165" fontId="10" fillId="2" borderId="6" xfId="1" applyNumberFormat="1" applyFont="1" applyFill="1" applyBorder="1" applyAlignment="1">
      <alignment wrapText="1"/>
    </xf>
    <xf numFmtId="0" fontId="14" fillId="2" borderId="9" xfId="0" applyFont="1" applyFill="1" applyBorder="1" applyAlignment="1">
      <alignment horizontal="left" wrapText="1" indent="1"/>
    </xf>
    <xf numFmtId="0" fontId="8" fillId="2" borderId="10" xfId="0" applyFont="1" applyFill="1" applyBorder="1" applyAlignment="1">
      <alignment horizontal="left" vertical="top" wrapText="1"/>
    </xf>
    <xf numFmtId="167" fontId="10" fillId="2" borderId="11" xfId="1" applyNumberFormat="1" applyFont="1" applyFill="1" applyBorder="1" applyAlignment="1">
      <alignment wrapText="1"/>
    </xf>
    <xf numFmtId="167" fontId="10" fillId="2" borderId="12" xfId="1" applyNumberFormat="1" applyFont="1" applyFill="1" applyBorder="1" applyAlignment="1">
      <alignment wrapText="1"/>
    </xf>
    <xf numFmtId="0" fontId="20" fillId="2" borderId="13" xfId="0" applyFont="1" applyFill="1" applyBorder="1" applyAlignment="1">
      <alignment horizontal="left" vertical="center"/>
    </xf>
    <xf numFmtId="0" fontId="5" fillId="2" borderId="0" xfId="0" applyFont="1" applyFill="1"/>
    <xf numFmtId="0" fontId="20" fillId="2" borderId="14" xfId="0" applyFont="1" applyFill="1" applyBorder="1" applyAlignment="1">
      <alignment vertical="center"/>
    </xf>
    <xf numFmtId="0" fontId="10" fillId="2" borderId="0" xfId="0" applyFont="1" applyFill="1"/>
    <xf numFmtId="0" fontId="13" fillId="2" borderId="8" xfId="9" applyFont="1" applyFill="1" applyBorder="1" applyAlignment="1" applyProtection="1">
      <alignment horizontal="left" vertical="center" wrapText="1"/>
    </xf>
    <xf numFmtId="0" fontId="13" fillId="2" borderId="1" xfId="0" applyFont="1" applyFill="1" applyBorder="1" applyAlignment="1">
      <alignment wrapText="1"/>
    </xf>
    <xf numFmtId="0" fontId="14" fillId="2" borderId="1" xfId="9" applyFont="1" applyFill="1" applyBorder="1" applyAlignment="1" applyProtection="1">
      <alignment horizontal="justify" vertical="center" wrapText="1"/>
    </xf>
    <xf numFmtId="0" fontId="14" fillId="2" borderId="1" xfId="9" applyFont="1" applyFill="1" applyBorder="1" applyAlignment="1" applyProtection="1">
      <alignment horizontal="left" vertical="center" wrapText="1"/>
    </xf>
    <xf numFmtId="0" fontId="8" fillId="2" borderId="15" xfId="0" applyFont="1" applyFill="1" applyBorder="1" applyAlignment="1">
      <alignment horizontal="center" vertical="top" wrapText="1"/>
    </xf>
    <xf numFmtId="167" fontId="10" fillId="2" borderId="6" xfId="0" applyNumberFormat="1" applyFont="1" applyFill="1" applyBorder="1" applyAlignment="1">
      <alignment horizontal="right"/>
    </xf>
    <xf numFmtId="167" fontId="10" fillId="2" borderId="11" xfId="0" applyNumberFormat="1" applyFont="1" applyFill="1" applyBorder="1" applyAlignment="1">
      <alignment horizontal="right"/>
    </xf>
    <xf numFmtId="0" fontId="12" fillId="2" borderId="0" xfId="0" applyFont="1" applyFill="1"/>
    <xf numFmtId="0" fontId="8" fillId="2" borderId="13" xfId="0" applyFont="1" applyFill="1" applyBorder="1" applyAlignment="1">
      <alignment horizontal="center" vertical="top" wrapText="1"/>
    </xf>
    <xf numFmtId="0" fontId="8" fillId="2" borderId="16" xfId="0" applyFont="1" applyFill="1" applyBorder="1" applyAlignment="1">
      <alignment horizontal="center" vertical="top" wrapText="1"/>
    </xf>
    <xf numFmtId="0" fontId="8" fillId="2" borderId="17" xfId="0" applyFont="1" applyFill="1" applyBorder="1" applyAlignment="1">
      <alignment horizontal="center" vertical="top" wrapText="1"/>
    </xf>
    <xf numFmtId="49" fontId="8" fillId="2" borderId="16" xfId="0" applyNumberFormat="1" applyFont="1" applyFill="1" applyBorder="1" applyAlignment="1">
      <alignment horizontal="center" vertical="top" wrapText="1"/>
    </xf>
    <xf numFmtId="0" fontId="10" fillId="2" borderId="16" xfId="0" applyFont="1" applyFill="1" applyBorder="1" applyAlignment="1">
      <alignment horizontal="left" wrapText="1"/>
    </xf>
    <xf numFmtId="167" fontId="10" fillId="2" borderId="18" xfId="0" applyNumberFormat="1" applyFont="1" applyFill="1" applyBorder="1" applyAlignment="1">
      <alignment horizontal="right"/>
    </xf>
    <xf numFmtId="0" fontId="11" fillId="2" borderId="0" xfId="0" applyFont="1" applyFill="1"/>
    <xf numFmtId="0" fontId="10" fillId="2" borderId="0" xfId="0" applyFont="1" applyFill="1" applyAlignment="1">
      <alignment horizontal="right"/>
    </xf>
    <xf numFmtId="0" fontId="10" fillId="2" borderId="0" xfId="0" applyFont="1" applyFill="1" applyAlignment="1">
      <alignment horizontal="left" indent="15"/>
    </xf>
    <xf numFmtId="0" fontId="12" fillId="2" borderId="0" xfId="0" applyFont="1" applyFill="1" applyAlignment="1">
      <alignment wrapText="1"/>
    </xf>
    <xf numFmtId="0" fontId="8" fillId="2" borderId="20" xfId="0" applyFont="1" applyFill="1" applyBorder="1" applyAlignment="1">
      <alignment horizontal="center" textRotation="90" wrapText="1"/>
    </xf>
    <xf numFmtId="0" fontId="8" fillId="2" borderId="1" xfId="0" applyFont="1" applyFill="1" applyBorder="1" applyAlignment="1">
      <alignment horizontal="center" textRotation="90" wrapText="1"/>
    </xf>
    <xf numFmtId="0" fontId="13" fillId="2" borderId="1" xfId="16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left" wrapText="1"/>
    </xf>
    <xf numFmtId="167" fontId="8" fillId="2" borderId="1" xfId="0" applyNumberFormat="1" applyFont="1" applyFill="1" applyBorder="1" applyAlignment="1">
      <alignment horizontal="right"/>
    </xf>
    <xf numFmtId="167" fontId="8" fillId="2" borderId="19" xfId="0" applyNumberFormat="1" applyFont="1" applyFill="1" applyBorder="1" applyAlignment="1">
      <alignment horizontal="right"/>
    </xf>
    <xf numFmtId="0" fontId="8" fillId="2" borderId="1" xfId="0" applyFont="1" applyFill="1" applyBorder="1" applyAlignment="1">
      <alignment wrapText="1"/>
    </xf>
    <xf numFmtId="0" fontId="10" fillId="2" borderId="1" xfId="0" applyFont="1" applyFill="1" applyBorder="1"/>
    <xf numFmtId="0" fontId="8" fillId="2" borderId="20" xfId="0" applyFont="1" applyFill="1" applyBorder="1" applyAlignment="1">
      <alignment horizontal="center"/>
    </xf>
    <xf numFmtId="49" fontId="8" fillId="2" borderId="1" xfId="0" applyNumberFormat="1" applyFont="1" applyFill="1" applyBorder="1" applyAlignment="1">
      <alignment horizontal="center" vertical="top" wrapText="1"/>
    </xf>
    <xf numFmtId="167" fontId="10" fillId="2" borderId="1" xfId="0" applyNumberFormat="1" applyFont="1" applyFill="1" applyBorder="1"/>
    <xf numFmtId="167" fontId="10" fillId="2" borderId="19" xfId="0" applyNumberFormat="1" applyFont="1" applyFill="1" applyBorder="1"/>
    <xf numFmtId="0" fontId="10" fillId="2" borderId="8" xfId="0" applyFont="1" applyFill="1" applyBorder="1" applyAlignment="1">
      <alignment horizontal="left" wrapText="1"/>
    </xf>
    <xf numFmtId="167" fontId="10" fillId="2" borderId="8" xfId="0" applyNumberFormat="1" applyFont="1" applyFill="1" applyBorder="1" applyAlignment="1">
      <alignment horizontal="right"/>
    </xf>
    <xf numFmtId="167" fontId="10" fillId="2" borderId="21" xfId="0" applyNumberFormat="1" applyFont="1" applyFill="1" applyBorder="1" applyAlignment="1">
      <alignment horizontal="right"/>
    </xf>
    <xf numFmtId="168" fontId="10" fillId="2" borderId="1" xfId="0" applyNumberFormat="1" applyFont="1" applyFill="1" applyBorder="1" applyAlignment="1">
      <alignment horizontal="left" wrapText="1"/>
    </xf>
    <xf numFmtId="167" fontId="10" fillId="2" borderId="1" xfId="0" applyNumberFormat="1" applyFont="1" applyFill="1" applyBorder="1" applyAlignment="1">
      <alignment horizontal="right"/>
    </xf>
    <xf numFmtId="167" fontId="10" fillId="2" borderId="19" xfId="0" applyNumberFormat="1" applyFont="1" applyFill="1" applyBorder="1" applyAlignment="1">
      <alignment horizontal="right"/>
    </xf>
    <xf numFmtId="0" fontId="14" fillId="2" borderId="1" xfId="0" applyFont="1" applyFill="1" applyBorder="1" applyAlignment="1">
      <alignment horizontal="left" wrapText="1"/>
    </xf>
    <xf numFmtId="167" fontId="10" fillId="2" borderId="16" xfId="0" applyNumberFormat="1" applyFont="1" applyFill="1" applyBorder="1" applyAlignment="1">
      <alignment horizontal="right"/>
    </xf>
    <xf numFmtId="0" fontId="10" fillId="2" borderId="7" xfId="0" applyFont="1" applyFill="1" applyBorder="1" applyAlignment="1">
      <alignment horizontal="left" wrapText="1"/>
    </xf>
    <xf numFmtId="167" fontId="10" fillId="2" borderId="7" xfId="0" applyNumberFormat="1" applyFont="1" applyFill="1" applyBorder="1" applyAlignment="1">
      <alignment horizontal="right"/>
    </xf>
    <xf numFmtId="167" fontId="10" fillId="2" borderId="22" xfId="0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center" wrapText="1"/>
    </xf>
    <xf numFmtId="0" fontId="15" fillId="2" borderId="23" xfId="16" applyFont="1" applyFill="1" applyBorder="1" applyAlignment="1">
      <alignment vertical="center" wrapText="1"/>
    </xf>
    <xf numFmtId="0" fontId="15" fillId="2" borderId="7" xfId="16" applyFont="1" applyFill="1" applyBorder="1" applyAlignment="1">
      <alignment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13" fillId="2" borderId="24" xfId="16" applyFont="1" applyFill="1" applyBorder="1" applyAlignment="1">
      <alignment vertical="center" wrapText="1"/>
    </xf>
    <xf numFmtId="0" fontId="13" fillId="2" borderId="25" xfId="16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167" fontId="15" fillId="2" borderId="6" xfId="0" applyNumberFormat="1" applyFont="1" applyFill="1" applyBorder="1" applyAlignment="1">
      <alignment horizontal="right" vertical="top" wrapText="1"/>
    </xf>
    <xf numFmtId="167" fontId="15" fillId="2" borderId="11" xfId="0" applyNumberFormat="1" applyFont="1" applyFill="1" applyBorder="1" applyAlignment="1">
      <alignment horizontal="right" vertical="top" wrapText="1"/>
    </xf>
    <xf numFmtId="167" fontId="15" fillId="2" borderId="27" xfId="0" applyNumberFormat="1" applyFont="1" applyFill="1" applyBorder="1" applyAlignment="1">
      <alignment horizontal="right" vertical="top" wrapText="1"/>
    </xf>
    <xf numFmtId="0" fontId="13" fillId="2" borderId="28" xfId="9" applyFont="1" applyFill="1" applyBorder="1" applyAlignment="1" applyProtection="1">
      <alignment horizontal="left" vertical="center" wrapText="1"/>
    </xf>
    <xf numFmtId="0" fontId="13" fillId="2" borderId="9" xfId="0" applyFont="1" applyFill="1" applyBorder="1" applyAlignment="1">
      <alignment wrapText="1"/>
    </xf>
    <xf numFmtId="0" fontId="5" fillId="2" borderId="14" xfId="0" applyFont="1" applyFill="1" applyBorder="1"/>
    <xf numFmtId="0" fontId="20" fillId="2" borderId="13" xfId="0" applyFont="1" applyFill="1" applyBorder="1" applyAlignment="1">
      <alignment vertical="center"/>
    </xf>
    <xf numFmtId="0" fontId="20" fillId="2" borderId="29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vertical="center"/>
    </xf>
    <xf numFmtId="0" fontId="5" fillId="2" borderId="0" xfId="0" applyFont="1" applyFill="1" applyAlignment="1">
      <alignment wrapText="1"/>
    </xf>
    <xf numFmtId="0" fontId="21" fillId="2" borderId="1" xfId="0" applyFont="1" applyFill="1" applyBorder="1" applyAlignment="1">
      <alignment wrapText="1"/>
    </xf>
    <xf numFmtId="0" fontId="5" fillId="2" borderId="20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2" borderId="20" xfId="0" applyFont="1" applyFill="1" applyBorder="1" applyAlignment="1">
      <alignment horizontal="left" vertical="top" wrapText="1"/>
    </xf>
    <xf numFmtId="0" fontId="21" fillId="2" borderId="1" xfId="4" applyFont="1" applyFill="1" applyBorder="1" applyAlignment="1">
      <alignment horizontal="left" vertical="top" wrapText="1"/>
    </xf>
    <xf numFmtId="0" fontId="21" fillId="2" borderId="1" xfId="0" applyFont="1" applyFill="1" applyBorder="1" applyAlignment="1">
      <alignment vertical="center" wrapText="1"/>
    </xf>
    <xf numFmtId="0" fontId="5" fillId="2" borderId="30" xfId="0" applyFont="1" applyFill="1" applyBorder="1"/>
    <xf numFmtId="0" fontId="5" fillId="2" borderId="29" xfId="0" applyFont="1" applyFill="1" applyBorder="1" applyAlignment="1">
      <alignment vertical="center"/>
    </xf>
    <xf numFmtId="0" fontId="5" fillId="2" borderId="0" xfId="0" applyFont="1" applyFill="1" applyAlignment="1">
      <alignment horizontal="right"/>
    </xf>
    <xf numFmtId="167" fontId="10" fillId="2" borderId="6" xfId="1" applyNumberFormat="1" applyFont="1" applyFill="1" applyBorder="1" applyAlignment="1">
      <alignment wrapText="1"/>
    </xf>
    <xf numFmtId="167" fontId="10" fillId="2" borderId="31" xfId="0" applyNumberFormat="1" applyFont="1" applyFill="1" applyBorder="1" applyAlignment="1">
      <alignment horizontal="right"/>
    </xf>
    <xf numFmtId="167" fontId="10" fillId="2" borderId="32" xfId="0" applyNumberFormat="1" applyFont="1" applyFill="1" applyBorder="1" applyAlignment="1">
      <alignment horizontal="right"/>
    </xf>
    <xf numFmtId="166" fontId="12" fillId="2" borderId="0" xfId="0" applyNumberFormat="1" applyFont="1" applyFill="1"/>
    <xf numFmtId="0" fontId="8" fillId="2" borderId="15" xfId="0" applyFont="1" applyFill="1" applyBorder="1" applyAlignment="1">
      <alignment horizontal="center" textRotation="90" wrapText="1"/>
    </xf>
    <xf numFmtId="49" fontId="8" fillId="2" borderId="15" xfId="0" applyNumberFormat="1" applyFont="1" applyFill="1" applyBorder="1" applyAlignment="1">
      <alignment horizontal="center" vertical="top" wrapText="1"/>
    </xf>
    <xf numFmtId="0" fontId="13" fillId="2" borderId="20" xfId="16" applyFont="1" applyFill="1" applyBorder="1" applyAlignment="1">
      <alignment vertical="center" wrapText="1"/>
    </xf>
    <xf numFmtId="0" fontId="8" fillId="2" borderId="20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49" fontId="8" fillId="2" borderId="20" xfId="0" applyNumberFormat="1" applyFont="1" applyFill="1" applyBorder="1" applyAlignment="1">
      <alignment horizontal="center" vertical="top" wrapText="1"/>
    </xf>
    <xf numFmtId="49" fontId="8" fillId="2" borderId="13" xfId="0" applyNumberFormat="1" applyFont="1" applyFill="1" applyBorder="1" applyAlignment="1">
      <alignment horizontal="center" vertical="top" wrapText="1"/>
    </xf>
    <xf numFmtId="167" fontId="15" fillId="2" borderId="33" xfId="0" applyNumberFormat="1" applyFont="1" applyFill="1" applyBorder="1" applyAlignment="1">
      <alignment horizontal="right" vertical="top" wrapText="1"/>
    </xf>
    <xf numFmtId="0" fontId="10" fillId="2" borderId="16" xfId="0" applyFont="1" applyFill="1" applyBorder="1" applyAlignment="1">
      <alignment horizontal="left" wrapText="1" indent="1"/>
    </xf>
    <xf numFmtId="0" fontId="10" fillId="2" borderId="34" xfId="0" applyFont="1" applyFill="1" applyBorder="1" applyAlignment="1">
      <alignment wrapText="1"/>
    </xf>
    <xf numFmtId="0" fontId="10" fillId="2" borderId="35" xfId="0" applyFont="1" applyFill="1" applyBorder="1" applyAlignment="1">
      <alignment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 wrapText="1"/>
    </xf>
    <xf numFmtId="0" fontId="8" fillId="2" borderId="37" xfId="0" applyFont="1" applyFill="1" applyBorder="1" applyAlignment="1">
      <alignment horizontal="center" vertical="top" wrapText="1"/>
    </xf>
    <xf numFmtId="49" fontId="8" fillId="2" borderId="36" xfId="0" applyNumberFormat="1" applyFont="1" applyFill="1" applyBorder="1" applyAlignment="1">
      <alignment horizontal="center" vertical="top" wrapText="1"/>
    </xf>
    <xf numFmtId="49" fontId="8" fillId="2" borderId="31" xfId="0" applyNumberFormat="1" applyFont="1" applyFill="1" applyBorder="1" applyAlignment="1">
      <alignment horizontal="center" vertical="top" wrapText="1"/>
    </xf>
    <xf numFmtId="0" fontId="10" fillId="2" borderId="31" xfId="0" applyFont="1" applyFill="1" applyBorder="1" applyAlignment="1">
      <alignment horizontal="left" wrapText="1"/>
    </xf>
    <xf numFmtId="0" fontId="10" fillId="2" borderId="38" xfId="0" applyFont="1" applyFill="1" applyBorder="1" applyAlignment="1">
      <alignment vertical="center" wrapText="1"/>
    </xf>
    <xf numFmtId="167" fontId="10" fillId="2" borderId="38" xfId="0" applyNumberFormat="1" applyFont="1" applyFill="1" applyBorder="1" applyAlignment="1">
      <alignment horizontal="right"/>
    </xf>
    <xf numFmtId="167" fontId="10" fillId="2" borderId="39" xfId="0" applyNumberFormat="1" applyFont="1" applyFill="1" applyBorder="1" applyAlignment="1">
      <alignment horizontal="right"/>
    </xf>
    <xf numFmtId="0" fontId="8" fillId="2" borderId="8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vertical="center"/>
    </xf>
    <xf numFmtId="0" fontId="5" fillId="2" borderId="38" xfId="0" applyFont="1" applyFill="1" applyBorder="1" applyAlignment="1">
      <alignment horizontal="left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5" fillId="2" borderId="19" xfId="0" applyFont="1" applyFill="1" applyBorder="1" applyAlignment="1">
      <alignment horizontal="center" wrapText="1"/>
    </xf>
    <xf numFmtId="0" fontId="10" fillId="2" borderId="19" xfId="0" applyFont="1" applyFill="1" applyBorder="1"/>
    <xf numFmtId="0" fontId="8" fillId="2" borderId="30" xfId="0" applyFont="1" applyFill="1" applyBorder="1" applyAlignment="1">
      <alignment horizontal="center" vertical="top" wrapText="1"/>
    </xf>
    <xf numFmtId="0" fontId="8" fillId="2" borderId="42" xfId="0" applyFont="1" applyFill="1" applyBorder="1" applyAlignment="1">
      <alignment horizontal="center" vertical="top" wrapText="1"/>
    </xf>
    <xf numFmtId="0" fontId="10" fillId="2" borderId="42" xfId="0" applyFont="1" applyFill="1" applyBorder="1" applyAlignment="1">
      <alignment horizontal="left" wrapText="1" indent="1"/>
    </xf>
    <xf numFmtId="0" fontId="5" fillId="2" borderId="4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top" wrapText="1"/>
    </xf>
    <xf numFmtId="0" fontId="8" fillId="2" borderId="7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wrapText="1"/>
    </xf>
    <xf numFmtId="0" fontId="21" fillId="2" borderId="1" xfId="0" applyFont="1" applyFill="1" applyBorder="1" applyAlignment="1">
      <alignment vertical="top" wrapText="1"/>
    </xf>
    <xf numFmtId="170" fontId="12" fillId="2" borderId="0" xfId="1" applyNumberFormat="1" applyFont="1" applyFill="1"/>
    <xf numFmtId="0" fontId="5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top" wrapText="1"/>
    </xf>
    <xf numFmtId="0" fontId="8" fillId="2" borderId="31" xfId="0" applyFont="1" applyFill="1" applyBorder="1" applyAlignment="1">
      <alignment horizontal="center" vertical="top" wrapText="1"/>
    </xf>
    <xf numFmtId="0" fontId="8" fillId="2" borderId="20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165" fontId="10" fillId="2" borderId="31" xfId="1" applyNumberFormat="1" applyFont="1" applyFill="1" applyBorder="1" applyAlignment="1">
      <alignment wrapText="1"/>
    </xf>
    <xf numFmtId="0" fontId="8" fillId="2" borderId="0" xfId="0" applyFont="1" applyFill="1" applyAlignment="1">
      <alignment horizontal="center" vertical="center" wrapText="1"/>
    </xf>
    <xf numFmtId="0" fontId="10" fillId="2" borderId="34" xfId="0" applyFont="1" applyFill="1" applyBorder="1" applyAlignment="1">
      <alignment horizontal="right"/>
    </xf>
    <xf numFmtId="0" fontId="8" fillId="2" borderId="14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4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0" fontId="16" fillId="2" borderId="46" xfId="0" applyFont="1" applyFill="1" applyBorder="1" applyAlignment="1">
      <alignment horizontal="center" wrapText="1"/>
    </xf>
    <xf numFmtId="0" fontId="16" fillId="2" borderId="40" xfId="0" applyFont="1" applyFill="1" applyBorder="1" applyAlignment="1">
      <alignment horizontal="center" wrapText="1"/>
    </xf>
    <xf numFmtId="0" fontId="16" fillId="2" borderId="5" xfId="0" applyFont="1" applyFill="1" applyBorder="1" applyAlignment="1">
      <alignment horizontal="center" wrapText="1"/>
    </xf>
    <xf numFmtId="0" fontId="16" fillId="2" borderId="12" xfId="0" applyFont="1" applyFill="1" applyBorder="1" applyAlignment="1">
      <alignment horizontal="center" wrapText="1"/>
    </xf>
    <xf numFmtId="0" fontId="8" fillId="2" borderId="23" xfId="0" applyFont="1" applyFill="1" applyBorder="1" applyAlignment="1">
      <alignment horizontal="center" vertical="top" wrapText="1"/>
    </xf>
    <xf numFmtId="0" fontId="8" fillId="2" borderId="30" xfId="0" applyFont="1" applyFill="1" applyBorder="1" applyAlignment="1">
      <alignment horizontal="center" vertical="top" wrapText="1"/>
    </xf>
    <xf numFmtId="0" fontId="8" fillId="2" borderId="36" xfId="0" applyFont="1" applyFill="1" applyBorder="1" applyAlignment="1">
      <alignment horizontal="center" vertical="top" wrapText="1"/>
    </xf>
    <xf numFmtId="0" fontId="8" fillId="2" borderId="7" xfId="0" applyFont="1" applyFill="1" applyBorder="1" applyAlignment="1">
      <alignment horizontal="center" vertical="top" wrapText="1"/>
    </xf>
    <xf numFmtId="0" fontId="8" fillId="2" borderId="42" xfId="0" applyFont="1" applyFill="1" applyBorder="1" applyAlignment="1">
      <alignment horizontal="center" vertical="top" wrapText="1"/>
    </xf>
    <xf numFmtId="0" fontId="8" fillId="2" borderId="31" xfId="0" applyFont="1" applyFill="1" applyBorder="1" applyAlignment="1">
      <alignment horizontal="center" vertical="top" wrapText="1"/>
    </xf>
    <xf numFmtId="0" fontId="8" fillId="2" borderId="29" xfId="0" applyFont="1" applyFill="1" applyBorder="1" applyAlignment="1">
      <alignment horizontal="center" vertical="top" wrapText="1"/>
    </xf>
    <xf numFmtId="0" fontId="8" fillId="2" borderId="20" xfId="0" applyFont="1" applyFill="1" applyBorder="1" applyAlignment="1">
      <alignment horizontal="center" vertical="top" wrapText="1"/>
    </xf>
    <xf numFmtId="0" fontId="8" fillId="2" borderId="8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16" fillId="2" borderId="41" xfId="0" applyFont="1" applyFill="1" applyBorder="1" applyAlignment="1">
      <alignment horizontal="center" wrapText="1"/>
    </xf>
    <xf numFmtId="0" fontId="16" fillId="2" borderId="47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5" fillId="2" borderId="14" xfId="16" applyFont="1" applyFill="1" applyBorder="1" applyAlignment="1">
      <alignment horizontal="center" vertical="top" wrapText="1"/>
    </xf>
    <xf numFmtId="0" fontId="15" fillId="2" borderId="38" xfId="16" applyFont="1" applyFill="1" applyBorder="1" applyAlignment="1">
      <alignment horizontal="center" vertical="top" wrapText="1"/>
    </xf>
    <xf numFmtId="0" fontId="8" fillId="2" borderId="7" xfId="0" applyFont="1" applyFill="1" applyBorder="1" applyAlignment="1">
      <alignment horizontal="center" vertical="center" wrapText="1"/>
    </xf>
    <xf numFmtId="0" fontId="20" fillId="2" borderId="50" xfId="0" applyFont="1" applyFill="1" applyBorder="1" applyAlignment="1">
      <alignment horizontal="center" vertical="center"/>
    </xf>
    <xf numFmtId="0" fontId="20" fillId="2" borderId="51" xfId="0" applyFont="1" applyFill="1" applyBorder="1" applyAlignment="1">
      <alignment horizontal="center" vertical="center"/>
    </xf>
    <xf numFmtId="0" fontId="20" fillId="2" borderId="52" xfId="0" applyFont="1" applyFill="1" applyBorder="1" applyAlignment="1">
      <alignment horizontal="center" vertical="center"/>
    </xf>
    <xf numFmtId="0" fontId="10" fillId="2" borderId="34" xfId="0" applyFont="1" applyFill="1" applyBorder="1" applyAlignment="1">
      <alignment horizontal="center"/>
    </xf>
    <xf numFmtId="0" fontId="15" fillId="2" borderId="44" xfId="0" applyFont="1" applyFill="1" applyBorder="1" applyAlignment="1">
      <alignment horizontal="center" vertical="top" wrapText="1"/>
    </xf>
    <xf numFmtId="0" fontId="15" fillId="2" borderId="48" xfId="0" applyFont="1" applyFill="1" applyBorder="1" applyAlignment="1">
      <alignment horizontal="center" vertical="top" wrapText="1"/>
    </xf>
    <xf numFmtId="0" fontId="15" fillId="2" borderId="49" xfId="0" applyFont="1" applyFill="1" applyBorder="1" applyAlignment="1">
      <alignment horizontal="center" vertical="top" wrapText="1"/>
    </xf>
    <xf numFmtId="0" fontId="21" fillId="2" borderId="23" xfId="0" applyFont="1" applyFill="1" applyBorder="1" applyAlignment="1">
      <alignment horizontal="left" vertical="center" wrapText="1"/>
    </xf>
    <xf numFmtId="0" fontId="21" fillId="2" borderId="7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20" fillId="2" borderId="16" xfId="0" applyFont="1" applyFill="1" applyBorder="1" applyAlignment="1">
      <alignment vertical="center" wrapText="1"/>
    </xf>
    <xf numFmtId="0" fontId="5" fillId="2" borderId="16" xfId="0" applyFont="1" applyFill="1" applyBorder="1" applyAlignment="1">
      <alignment vertical="center" wrapText="1"/>
    </xf>
    <xf numFmtId="0" fontId="5" fillId="2" borderId="18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21" fillId="2" borderId="8" xfId="0" applyFont="1" applyFill="1" applyBorder="1" applyAlignment="1">
      <alignment vertical="center" wrapText="1"/>
    </xf>
    <xf numFmtId="0" fontId="21" fillId="2" borderId="21" xfId="0" applyFont="1" applyFill="1" applyBorder="1" applyAlignment="1">
      <alignment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19" xfId="0" applyFont="1" applyFill="1" applyBorder="1" applyAlignment="1">
      <alignment horizontal="center" vertical="top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0" fillId="2" borderId="38" xfId="0" applyFont="1" applyFill="1" applyBorder="1" applyAlignment="1">
      <alignment vertical="center" wrapText="1"/>
    </xf>
    <xf numFmtId="0" fontId="5" fillId="2" borderId="38" xfId="0" applyFont="1" applyFill="1" applyBorder="1" applyAlignment="1">
      <alignment vertical="center" wrapText="1"/>
    </xf>
    <xf numFmtId="0" fontId="5" fillId="2" borderId="39" xfId="0" applyFont="1" applyFill="1" applyBorder="1" applyAlignment="1">
      <alignment vertical="center" wrapText="1"/>
    </xf>
    <xf numFmtId="0" fontId="9" fillId="2" borderId="16" xfId="0" applyFont="1" applyFill="1" applyBorder="1" applyAlignment="1">
      <alignment vertical="center" wrapText="1"/>
    </xf>
    <xf numFmtId="0" fontId="21" fillId="2" borderId="16" xfId="0" applyFont="1" applyFill="1" applyBorder="1" applyAlignment="1">
      <alignment vertical="center" wrapText="1"/>
    </xf>
    <xf numFmtId="0" fontId="21" fillId="2" borderId="18" xfId="0" applyFont="1" applyFill="1" applyBorder="1" applyAlignment="1">
      <alignment vertical="center" wrapText="1"/>
    </xf>
    <xf numFmtId="0" fontId="5" fillId="2" borderId="38" xfId="0" applyFont="1" applyFill="1" applyBorder="1" applyAlignment="1">
      <alignment horizontal="center"/>
    </xf>
    <xf numFmtId="0" fontId="5" fillId="2" borderId="39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 vertical="center" wrapText="1"/>
    </xf>
    <xf numFmtId="0" fontId="21" fillId="2" borderId="20" xfId="0" applyFont="1" applyFill="1" applyBorder="1" applyAlignment="1">
      <alignment horizontal="left" vertical="top" wrapText="1"/>
    </xf>
    <xf numFmtId="0" fontId="21" fillId="2" borderId="1" xfId="0" applyFont="1" applyFill="1" applyBorder="1" applyAlignment="1">
      <alignment horizontal="left" vertical="top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0" fontId="5" fillId="2" borderId="53" xfId="0" applyFont="1" applyFill="1" applyBorder="1" applyAlignment="1">
      <alignment horizontal="center" vertical="center" wrapText="1"/>
    </xf>
    <xf numFmtId="0" fontId="5" fillId="2" borderId="54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5" fillId="2" borderId="48" xfId="0" applyFont="1" applyFill="1" applyBorder="1" applyAlignment="1">
      <alignment horizontal="center" vertical="center" wrapText="1"/>
    </xf>
    <xf numFmtId="0" fontId="5" fillId="2" borderId="49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/>
    </xf>
    <xf numFmtId="0" fontId="5" fillId="2" borderId="53" xfId="0" applyFont="1" applyFill="1" applyBorder="1" applyAlignment="1">
      <alignment horizontal="center"/>
    </xf>
    <xf numFmtId="0" fontId="21" fillId="2" borderId="20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21" fillId="2" borderId="46" xfId="0" applyFont="1" applyFill="1" applyBorder="1" applyAlignment="1">
      <alignment horizontal="left" vertical="center" wrapText="1"/>
    </xf>
    <xf numFmtId="0" fontId="21" fillId="2" borderId="9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31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wrapText="1"/>
    </xf>
    <xf numFmtId="0" fontId="7" fillId="2" borderId="0" xfId="15" applyFont="1" applyFill="1" applyAlignment="1">
      <alignment horizontal="left"/>
    </xf>
    <xf numFmtId="0" fontId="5" fillId="2" borderId="2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1" fillId="2" borderId="15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</cellXfs>
  <cellStyles count="20">
    <cellStyle name="Comma" xfId="1" builtinId="3"/>
    <cellStyle name="Comma 2_Book 1 Table 1" xfId="2"/>
    <cellStyle name="Normal" xfId="0" builtinId="0"/>
    <cellStyle name="Normal 10" xfId="3"/>
    <cellStyle name="Normal 11" xfId="4"/>
    <cellStyle name="Normal 2" xfId="5"/>
    <cellStyle name="Normal 2 2" xfId="6"/>
    <cellStyle name="Normal 2 3" xfId="7"/>
    <cellStyle name="Normal 2 4" xfId="8"/>
    <cellStyle name="Normal 2_MOLSI 2009-2011 MTEF Axjusak 3_new_Final" xfId="9"/>
    <cellStyle name="Normal 3" xfId="10"/>
    <cellStyle name="Normal 4" xfId="11"/>
    <cellStyle name="Normal 5" xfId="12"/>
    <cellStyle name="Normal 6" xfId="13"/>
    <cellStyle name="Normal 7" xfId="14"/>
    <cellStyle name="Normal 8" xfId="15"/>
    <cellStyle name="Normal_PahustafondGortsazrk.NpastVoroshSocap- 2" xfId="16"/>
    <cellStyle name="Percent 2" xfId="17"/>
    <cellStyle name="SN_241" xfId="18"/>
    <cellStyle name="Style 1" xfId="19"/>
  </cellStyles>
  <dxfs count="20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topLeftCell="A66" zoomScaleNormal="100" workbookViewId="0">
      <selection activeCell="J7" sqref="J7"/>
    </sheetView>
  </sheetViews>
  <sheetFormatPr defaultRowHeight="18" x14ac:dyDescent="0.35"/>
  <cols>
    <col min="1" max="1" width="4.140625" style="41" customWidth="1"/>
    <col min="2" max="2" width="5.42578125" style="41" customWidth="1"/>
    <col min="3" max="3" width="6" style="41" customWidth="1"/>
    <col min="4" max="4" width="8.28515625" style="26" customWidth="1"/>
    <col min="5" max="5" width="11" style="26" customWidth="1"/>
    <col min="6" max="6" width="52.28515625" style="41" customWidth="1"/>
    <col min="7" max="7" width="17" style="34" customWidth="1"/>
    <col min="8" max="8" width="18.5703125" style="34" customWidth="1"/>
    <col min="9" max="9" width="14.42578125" style="34" customWidth="1"/>
    <col min="10" max="10" width="14.5703125" style="34" customWidth="1"/>
    <col min="11" max="11" width="12.28515625" style="34" customWidth="1"/>
    <col min="12" max="12" width="15.85546875" style="34" customWidth="1"/>
    <col min="13" max="16384" width="9.140625" style="34"/>
  </cols>
  <sheetData>
    <row r="1" spans="1:12" ht="17.25" x14ac:dyDescent="0.3">
      <c r="A1" s="26"/>
      <c r="B1" s="26"/>
      <c r="C1" s="26"/>
      <c r="F1" s="26"/>
      <c r="G1" s="42"/>
      <c r="H1" s="26"/>
      <c r="I1" s="42" t="s">
        <v>54</v>
      </c>
    </row>
    <row r="2" spans="1:12" ht="17.25" x14ac:dyDescent="0.3">
      <c r="A2" s="43" t="s">
        <v>0</v>
      </c>
      <c r="B2" s="26"/>
      <c r="C2" s="26"/>
      <c r="D2" s="43" t="s">
        <v>0</v>
      </c>
      <c r="F2" s="26"/>
      <c r="G2" s="26"/>
      <c r="H2" s="26"/>
      <c r="I2" s="42" t="s">
        <v>107</v>
      </c>
    </row>
    <row r="3" spans="1:12" ht="17.25" x14ac:dyDescent="0.3">
      <c r="A3" s="26"/>
      <c r="B3" s="26"/>
      <c r="C3" s="26"/>
      <c r="F3" s="26"/>
      <c r="G3" s="26"/>
      <c r="H3" s="26"/>
      <c r="I3" s="42" t="s">
        <v>1</v>
      </c>
    </row>
    <row r="4" spans="1:12" ht="80.25" customHeight="1" x14ac:dyDescent="0.2">
      <c r="A4" s="153" t="s">
        <v>97</v>
      </c>
      <c r="B4" s="153"/>
      <c r="C4" s="153"/>
      <c r="D4" s="153"/>
      <c r="E4" s="153"/>
      <c r="F4" s="153"/>
      <c r="G4" s="153"/>
      <c r="H4" s="153"/>
      <c r="I4" s="153"/>
    </row>
    <row r="5" spans="1:12" ht="14.25" customHeight="1" thickBot="1" x14ac:dyDescent="0.35">
      <c r="A5" s="26"/>
      <c r="B5" s="26"/>
      <c r="C5" s="26"/>
      <c r="F5" s="26"/>
      <c r="G5" s="154" t="s">
        <v>25</v>
      </c>
      <c r="H5" s="154"/>
      <c r="I5" s="154"/>
    </row>
    <row r="6" spans="1:12" ht="66.75" customHeight="1" thickBot="1" x14ac:dyDescent="0.25">
      <c r="A6" s="155" t="s">
        <v>53</v>
      </c>
      <c r="B6" s="156"/>
      <c r="C6" s="157"/>
      <c r="D6" s="155" t="s">
        <v>8</v>
      </c>
      <c r="E6" s="156"/>
      <c r="F6" s="157" t="s">
        <v>24</v>
      </c>
      <c r="G6" s="159" t="s">
        <v>74</v>
      </c>
      <c r="H6" s="160"/>
      <c r="I6" s="161"/>
      <c r="J6" s="44"/>
      <c r="K6" s="44"/>
    </row>
    <row r="7" spans="1:12" ht="76.5" customHeight="1" x14ac:dyDescent="0.2">
      <c r="A7" s="45" t="s">
        <v>19</v>
      </c>
      <c r="B7" s="46" t="s">
        <v>20</v>
      </c>
      <c r="C7" s="98" t="s">
        <v>21</v>
      </c>
      <c r="D7" s="45" t="s">
        <v>22</v>
      </c>
      <c r="E7" s="46" t="s">
        <v>23</v>
      </c>
      <c r="F7" s="158"/>
      <c r="G7" s="119" t="s">
        <v>26</v>
      </c>
      <c r="H7" s="119" t="s">
        <v>27</v>
      </c>
      <c r="I7" s="120" t="s">
        <v>28</v>
      </c>
    </row>
    <row r="8" spans="1:12" ht="25.5" customHeight="1" x14ac:dyDescent="0.3">
      <c r="A8" s="150"/>
      <c r="B8" s="151"/>
      <c r="C8" s="31"/>
      <c r="D8" s="100"/>
      <c r="E8" s="47"/>
      <c r="F8" s="48" t="s">
        <v>2</v>
      </c>
      <c r="G8" s="49">
        <f>G10</f>
        <v>0</v>
      </c>
      <c r="H8" s="49">
        <f>H10</f>
        <v>0</v>
      </c>
      <c r="I8" s="50">
        <f>I10</f>
        <v>0</v>
      </c>
    </row>
    <row r="9" spans="1:12" ht="17.25" x14ac:dyDescent="0.3">
      <c r="A9" s="150"/>
      <c r="B9" s="151"/>
      <c r="C9" s="31"/>
      <c r="D9" s="150"/>
      <c r="E9" s="151"/>
      <c r="F9" s="11" t="s">
        <v>6</v>
      </c>
      <c r="G9" s="49"/>
      <c r="H9" s="49"/>
      <c r="I9" s="50"/>
    </row>
    <row r="10" spans="1:12" ht="20.25" customHeight="1" x14ac:dyDescent="0.3">
      <c r="A10" s="150">
        <v>10</v>
      </c>
      <c r="B10" s="151"/>
      <c r="C10" s="31"/>
      <c r="D10" s="101"/>
      <c r="E10" s="1"/>
      <c r="F10" s="51" t="s">
        <v>9</v>
      </c>
      <c r="G10" s="49">
        <f>G12+G23+G34+G57</f>
        <v>0</v>
      </c>
      <c r="H10" s="49">
        <f>H12+H23+H34+H57</f>
        <v>0</v>
      </c>
      <c r="I10" s="50">
        <f>I12+I23+I34+I57</f>
        <v>0</v>
      </c>
    </row>
    <row r="11" spans="1:12" ht="17.25" x14ac:dyDescent="0.3">
      <c r="A11" s="150"/>
      <c r="B11" s="151"/>
      <c r="C11" s="31"/>
      <c r="D11" s="102"/>
      <c r="E11" s="52"/>
      <c r="F11" s="11" t="s">
        <v>56</v>
      </c>
      <c r="G11" s="52"/>
      <c r="H11" s="52"/>
      <c r="I11" s="126"/>
      <c r="K11" s="97"/>
      <c r="L11" s="97"/>
    </row>
    <row r="12" spans="1:12" ht="17.25" x14ac:dyDescent="0.3">
      <c r="A12" s="53"/>
      <c r="B12" s="54" t="s">
        <v>55</v>
      </c>
      <c r="C12" s="31"/>
      <c r="D12" s="102"/>
      <c r="E12" s="1"/>
      <c r="F12" s="2" t="s">
        <v>65</v>
      </c>
      <c r="G12" s="49">
        <f>SUM(G14)</f>
        <v>100000</v>
      </c>
      <c r="H12" s="49">
        <f>SUM(H14)</f>
        <v>100000</v>
      </c>
      <c r="I12" s="50">
        <f>SUM(I14)</f>
        <v>0</v>
      </c>
    </row>
    <row r="13" spans="1:12" ht="17.25" x14ac:dyDescent="0.3">
      <c r="A13" s="150"/>
      <c r="B13" s="151"/>
      <c r="C13" s="31"/>
      <c r="D13" s="102"/>
      <c r="E13" s="1"/>
      <c r="F13" s="11" t="s">
        <v>6</v>
      </c>
      <c r="G13" s="52"/>
      <c r="H13" s="52"/>
      <c r="I13" s="126"/>
    </row>
    <row r="14" spans="1:12" ht="17.25" x14ac:dyDescent="0.3">
      <c r="A14" s="53"/>
      <c r="B14" s="151"/>
      <c r="C14" s="99" t="s">
        <v>3</v>
      </c>
      <c r="D14" s="102"/>
      <c r="E14" s="1"/>
      <c r="F14" s="2" t="s">
        <v>65</v>
      </c>
      <c r="G14" s="49">
        <f t="shared" ref="G14:I15" si="0">G15</f>
        <v>100000</v>
      </c>
      <c r="H14" s="49">
        <f t="shared" si="0"/>
        <v>100000</v>
      </c>
      <c r="I14" s="50">
        <f t="shared" si="0"/>
        <v>0</v>
      </c>
    </row>
    <row r="15" spans="1:12" ht="34.5" x14ac:dyDescent="0.3">
      <c r="A15" s="150"/>
      <c r="B15" s="151"/>
      <c r="C15" s="31"/>
      <c r="D15" s="103"/>
      <c r="E15" s="12"/>
      <c r="F15" s="11" t="s">
        <v>72</v>
      </c>
      <c r="G15" s="55">
        <f t="shared" si="0"/>
        <v>100000</v>
      </c>
      <c r="H15" s="55">
        <f t="shared" si="0"/>
        <v>100000</v>
      </c>
      <c r="I15" s="56">
        <f t="shared" si="0"/>
        <v>0</v>
      </c>
    </row>
    <row r="16" spans="1:12" ht="17.25" x14ac:dyDescent="0.3">
      <c r="A16" s="150"/>
      <c r="B16" s="151"/>
      <c r="C16" s="31"/>
      <c r="D16" s="101">
        <v>1102</v>
      </c>
      <c r="E16" s="1"/>
      <c r="F16" s="1" t="s">
        <v>98</v>
      </c>
      <c r="G16" s="61">
        <f>G18</f>
        <v>100000</v>
      </c>
      <c r="H16" s="61">
        <f>H18</f>
        <v>100000</v>
      </c>
      <c r="I16" s="62">
        <f>I18</f>
        <v>0</v>
      </c>
    </row>
    <row r="17" spans="1:9" ht="17.25" x14ac:dyDescent="0.3">
      <c r="A17" s="150"/>
      <c r="B17" s="151"/>
      <c r="C17" s="31"/>
      <c r="D17" s="102"/>
      <c r="E17" s="111"/>
      <c r="F17" s="57" t="s">
        <v>6</v>
      </c>
      <c r="G17" s="58"/>
      <c r="H17" s="58"/>
      <c r="I17" s="59"/>
    </row>
    <row r="18" spans="1:9" ht="54" customHeight="1" x14ac:dyDescent="0.3">
      <c r="A18" s="150"/>
      <c r="B18" s="151"/>
      <c r="C18" s="31"/>
      <c r="D18" s="101"/>
      <c r="E18" s="2">
        <v>12001</v>
      </c>
      <c r="F18" s="60" t="s">
        <v>99</v>
      </c>
      <c r="G18" s="61">
        <f>G20</f>
        <v>100000</v>
      </c>
      <c r="H18" s="61">
        <f>H20</f>
        <v>100000</v>
      </c>
      <c r="I18" s="62">
        <f>I20</f>
        <v>0</v>
      </c>
    </row>
    <row r="19" spans="1:9" ht="17.25" x14ac:dyDescent="0.3">
      <c r="A19" s="150"/>
      <c r="B19" s="151"/>
      <c r="C19" s="31"/>
      <c r="D19" s="102"/>
      <c r="E19" s="1"/>
      <c r="F19" s="11" t="s">
        <v>30</v>
      </c>
      <c r="G19" s="61"/>
      <c r="H19" s="61"/>
      <c r="I19" s="62"/>
    </row>
    <row r="20" spans="1:9" ht="51.75" x14ac:dyDescent="0.3">
      <c r="A20" s="150"/>
      <c r="B20" s="151"/>
      <c r="C20" s="31"/>
      <c r="D20" s="102"/>
      <c r="E20" s="2"/>
      <c r="F20" s="63" t="s">
        <v>31</v>
      </c>
      <c r="G20" s="61">
        <f>G22</f>
        <v>100000</v>
      </c>
      <c r="H20" s="61">
        <f>H22</f>
        <v>100000</v>
      </c>
      <c r="I20" s="62">
        <f>I22</f>
        <v>0</v>
      </c>
    </row>
    <row r="21" spans="1:9" ht="51.75" x14ac:dyDescent="0.3">
      <c r="A21" s="150"/>
      <c r="B21" s="151"/>
      <c r="C21" s="31"/>
      <c r="D21" s="104"/>
      <c r="E21" s="54"/>
      <c r="F21" s="11" t="s">
        <v>32</v>
      </c>
      <c r="G21" s="49"/>
      <c r="H21" s="49"/>
      <c r="I21" s="50"/>
    </row>
    <row r="22" spans="1:9" thickBot="1" x14ac:dyDescent="0.35">
      <c r="A22" s="35"/>
      <c r="B22" s="36"/>
      <c r="C22" s="37"/>
      <c r="D22" s="105"/>
      <c r="E22" s="38"/>
      <c r="F22" s="39" t="s">
        <v>100</v>
      </c>
      <c r="G22" s="64">
        <v>100000</v>
      </c>
      <c r="H22" s="64">
        <v>100000</v>
      </c>
      <c r="I22" s="40">
        <v>0</v>
      </c>
    </row>
    <row r="23" spans="1:9" ht="17.25" x14ac:dyDescent="0.3">
      <c r="A23" s="53"/>
      <c r="B23" s="54" t="s">
        <v>66</v>
      </c>
      <c r="C23" s="31"/>
      <c r="D23" s="102"/>
      <c r="E23" s="1"/>
      <c r="F23" s="2" t="s">
        <v>67</v>
      </c>
      <c r="G23" s="49">
        <f>SUM(G25)</f>
        <v>200000</v>
      </c>
      <c r="H23" s="49">
        <f>SUM(H25)</f>
        <v>200000</v>
      </c>
      <c r="I23" s="50">
        <f>SUM(I25)</f>
        <v>0</v>
      </c>
    </row>
    <row r="24" spans="1:9" ht="17.25" x14ac:dyDescent="0.3">
      <c r="A24" s="150"/>
      <c r="B24" s="151"/>
      <c r="C24" s="31"/>
      <c r="D24" s="102"/>
      <c r="E24" s="1"/>
      <c r="F24" s="11" t="s">
        <v>6</v>
      </c>
      <c r="G24" s="52"/>
      <c r="H24" s="52"/>
      <c r="I24" s="126"/>
    </row>
    <row r="25" spans="1:9" ht="17.25" x14ac:dyDescent="0.3">
      <c r="A25" s="53"/>
      <c r="B25" s="151"/>
      <c r="C25" s="99" t="s">
        <v>3</v>
      </c>
      <c r="D25" s="102"/>
      <c r="E25" s="1"/>
      <c r="F25" s="2" t="s">
        <v>67</v>
      </c>
      <c r="G25" s="49">
        <f t="shared" ref="G25:I26" si="1">G26</f>
        <v>200000</v>
      </c>
      <c r="H25" s="49">
        <f t="shared" si="1"/>
        <v>200000</v>
      </c>
      <c r="I25" s="50">
        <f t="shared" si="1"/>
        <v>0</v>
      </c>
    </row>
    <row r="26" spans="1:9" ht="48" customHeight="1" x14ac:dyDescent="0.3">
      <c r="A26" s="150"/>
      <c r="B26" s="151"/>
      <c r="C26" s="31"/>
      <c r="D26" s="103"/>
      <c r="E26" s="12"/>
      <c r="F26" s="11" t="s">
        <v>72</v>
      </c>
      <c r="G26" s="55">
        <f t="shared" si="1"/>
        <v>200000</v>
      </c>
      <c r="H26" s="55">
        <f t="shared" si="1"/>
        <v>200000</v>
      </c>
      <c r="I26" s="56">
        <f t="shared" si="1"/>
        <v>0</v>
      </c>
    </row>
    <row r="27" spans="1:9" ht="17.25" x14ac:dyDescent="0.3">
      <c r="A27" s="150"/>
      <c r="B27" s="151"/>
      <c r="C27" s="31"/>
      <c r="D27" s="101">
        <v>1205</v>
      </c>
      <c r="E27" s="1"/>
      <c r="F27" s="1" t="s">
        <v>62</v>
      </c>
      <c r="G27" s="61">
        <f>G29</f>
        <v>200000</v>
      </c>
      <c r="H27" s="61">
        <f>H29</f>
        <v>200000</v>
      </c>
      <c r="I27" s="62">
        <f>I29</f>
        <v>0</v>
      </c>
    </row>
    <row r="28" spans="1:9" ht="17.25" x14ac:dyDescent="0.3">
      <c r="A28" s="150"/>
      <c r="B28" s="151"/>
      <c r="C28" s="31"/>
      <c r="D28" s="102"/>
      <c r="E28" s="1"/>
      <c r="F28" s="57" t="s">
        <v>6</v>
      </c>
      <c r="G28" s="58"/>
      <c r="H28" s="58"/>
      <c r="I28" s="59"/>
    </row>
    <row r="29" spans="1:9" ht="69" x14ac:dyDescent="0.3">
      <c r="A29" s="150"/>
      <c r="B29" s="151"/>
      <c r="C29" s="31"/>
      <c r="D29" s="101"/>
      <c r="E29" s="2">
        <v>12002</v>
      </c>
      <c r="F29" s="60" t="s">
        <v>101</v>
      </c>
      <c r="G29" s="61">
        <f>G31</f>
        <v>200000</v>
      </c>
      <c r="H29" s="61">
        <f>H31</f>
        <v>200000</v>
      </c>
      <c r="I29" s="62">
        <f>I31</f>
        <v>0</v>
      </c>
    </row>
    <row r="30" spans="1:9" ht="17.25" x14ac:dyDescent="0.3">
      <c r="A30" s="150"/>
      <c r="B30" s="151"/>
      <c r="C30" s="31"/>
      <c r="D30" s="102"/>
      <c r="E30" s="1"/>
      <c r="F30" s="11" t="s">
        <v>30</v>
      </c>
      <c r="G30" s="61"/>
      <c r="H30" s="61"/>
      <c r="I30" s="62"/>
    </row>
    <row r="31" spans="1:9" ht="51.75" x14ac:dyDescent="0.3">
      <c r="A31" s="150"/>
      <c r="B31" s="151"/>
      <c r="C31" s="31"/>
      <c r="D31" s="102"/>
      <c r="E31" s="2"/>
      <c r="F31" s="63" t="s">
        <v>31</v>
      </c>
      <c r="G31" s="61">
        <f>G33</f>
        <v>200000</v>
      </c>
      <c r="H31" s="61">
        <f>H33</f>
        <v>200000</v>
      </c>
      <c r="I31" s="62">
        <f>I33</f>
        <v>0</v>
      </c>
    </row>
    <row r="32" spans="1:9" ht="51.75" x14ac:dyDescent="0.3">
      <c r="A32" s="150"/>
      <c r="B32" s="151"/>
      <c r="C32" s="31"/>
      <c r="D32" s="104"/>
      <c r="E32" s="54"/>
      <c r="F32" s="11" t="s">
        <v>32</v>
      </c>
      <c r="G32" s="49"/>
      <c r="H32" s="49"/>
      <c r="I32" s="50"/>
    </row>
    <row r="33" spans="1:9" ht="17.25" x14ac:dyDescent="0.3">
      <c r="A33" s="150"/>
      <c r="B33" s="151"/>
      <c r="C33" s="31"/>
      <c r="D33" s="104"/>
      <c r="E33" s="54"/>
      <c r="F33" s="65" t="s">
        <v>102</v>
      </c>
      <c r="G33" s="66">
        <v>200000</v>
      </c>
      <c r="H33" s="66">
        <v>200000</v>
      </c>
      <c r="I33" s="67">
        <v>0</v>
      </c>
    </row>
    <row r="34" spans="1:9" ht="17.25" x14ac:dyDescent="0.3">
      <c r="A34" s="53"/>
      <c r="B34" s="54" t="s">
        <v>44</v>
      </c>
      <c r="C34" s="31"/>
      <c r="D34" s="102"/>
      <c r="E34" s="1"/>
      <c r="F34" s="2" t="s">
        <v>45</v>
      </c>
      <c r="G34" s="49">
        <f>SUM(G36)</f>
        <v>-628670.19999999995</v>
      </c>
      <c r="H34" s="49">
        <f>SUM(H36)</f>
        <v>-294820</v>
      </c>
      <c r="I34" s="50">
        <f>SUM(I36)</f>
        <v>0</v>
      </c>
    </row>
    <row r="35" spans="1:9" ht="17.25" x14ac:dyDescent="0.3">
      <c r="A35" s="150"/>
      <c r="B35" s="151"/>
      <c r="C35" s="31"/>
      <c r="D35" s="102"/>
      <c r="E35" s="1"/>
      <c r="F35" s="11" t="s">
        <v>6</v>
      </c>
      <c r="G35" s="52"/>
      <c r="H35" s="52"/>
      <c r="I35" s="126"/>
    </row>
    <row r="36" spans="1:9" ht="17.25" x14ac:dyDescent="0.3">
      <c r="A36" s="53"/>
      <c r="B36" s="151"/>
      <c r="C36" s="99" t="s">
        <v>3</v>
      </c>
      <c r="D36" s="102"/>
      <c r="E36" s="1"/>
      <c r="F36" s="2" t="s">
        <v>45</v>
      </c>
      <c r="G36" s="49">
        <f>G37</f>
        <v>-628670.19999999995</v>
      </c>
      <c r="H36" s="49">
        <f>H37</f>
        <v>-294820</v>
      </c>
      <c r="I36" s="50">
        <f>I37</f>
        <v>0</v>
      </c>
    </row>
    <row r="37" spans="1:9" ht="34.5" x14ac:dyDescent="0.3">
      <c r="A37" s="150"/>
      <c r="B37" s="151"/>
      <c r="C37" s="31"/>
      <c r="D37" s="103"/>
      <c r="E37" s="12"/>
      <c r="F37" s="11" t="s">
        <v>72</v>
      </c>
      <c r="G37" s="55">
        <f>G38+G45+G52</f>
        <v>-628670.19999999995</v>
      </c>
      <c r="H37" s="55">
        <f t="shared" ref="H37:I37" si="2">H38+H45+H52</f>
        <v>-294820</v>
      </c>
      <c r="I37" s="56">
        <f t="shared" si="2"/>
        <v>0</v>
      </c>
    </row>
    <row r="38" spans="1:9" ht="34.5" x14ac:dyDescent="0.3">
      <c r="A38" s="150"/>
      <c r="B38" s="151"/>
      <c r="C38" s="31"/>
      <c r="D38" s="101">
        <v>1011</v>
      </c>
      <c r="E38" s="1"/>
      <c r="F38" s="1" t="s">
        <v>75</v>
      </c>
      <c r="G38" s="61">
        <f>G40</f>
        <v>-846677</v>
      </c>
      <c r="H38" s="61">
        <f>H40</f>
        <v>-512826.8</v>
      </c>
      <c r="I38" s="62">
        <f>I40</f>
        <v>0</v>
      </c>
    </row>
    <row r="39" spans="1:9" ht="17.25" x14ac:dyDescent="0.3">
      <c r="A39" s="150"/>
      <c r="B39" s="151"/>
      <c r="C39" s="31"/>
      <c r="D39" s="102"/>
      <c r="E39" s="111"/>
      <c r="F39" s="57" t="s">
        <v>6</v>
      </c>
      <c r="G39" s="58"/>
      <c r="H39" s="58"/>
      <c r="I39" s="59"/>
    </row>
    <row r="40" spans="1:9" ht="34.5" x14ac:dyDescent="0.3">
      <c r="A40" s="150"/>
      <c r="B40" s="151"/>
      <c r="C40" s="31"/>
      <c r="D40" s="101"/>
      <c r="E40" s="2">
        <v>12001</v>
      </c>
      <c r="F40" s="60" t="s">
        <v>78</v>
      </c>
      <c r="G40" s="61">
        <f>G42</f>
        <v>-846677</v>
      </c>
      <c r="H40" s="61">
        <f>H42</f>
        <v>-512826.8</v>
      </c>
      <c r="I40" s="62">
        <f>I42</f>
        <v>0</v>
      </c>
    </row>
    <row r="41" spans="1:9" ht="17.25" x14ac:dyDescent="0.3">
      <c r="A41" s="150"/>
      <c r="B41" s="151"/>
      <c r="C41" s="31"/>
      <c r="D41" s="102"/>
      <c r="E41" s="1"/>
      <c r="F41" s="11" t="s">
        <v>30</v>
      </c>
      <c r="G41" s="61"/>
      <c r="H41" s="61"/>
      <c r="I41" s="62"/>
    </row>
    <row r="42" spans="1:9" ht="51.75" x14ac:dyDescent="0.3">
      <c r="A42" s="150"/>
      <c r="B42" s="151"/>
      <c r="C42" s="31"/>
      <c r="D42" s="102"/>
      <c r="E42" s="2"/>
      <c r="F42" s="63" t="s">
        <v>31</v>
      </c>
      <c r="G42" s="61">
        <f>G44</f>
        <v>-846677</v>
      </c>
      <c r="H42" s="61">
        <f>H44</f>
        <v>-512826.8</v>
      </c>
      <c r="I42" s="62">
        <f>I44</f>
        <v>0</v>
      </c>
    </row>
    <row r="43" spans="1:9" ht="51.75" x14ac:dyDescent="0.3">
      <c r="A43" s="150"/>
      <c r="B43" s="151"/>
      <c r="C43" s="31"/>
      <c r="D43" s="104"/>
      <c r="E43" s="54"/>
      <c r="F43" s="11" t="s">
        <v>32</v>
      </c>
      <c r="G43" s="49"/>
      <c r="H43" s="49"/>
      <c r="I43" s="50"/>
    </row>
    <row r="44" spans="1:9" ht="35.25" thickBot="1" x14ac:dyDescent="0.35">
      <c r="A44" s="35"/>
      <c r="B44" s="36"/>
      <c r="C44" s="37"/>
      <c r="D44" s="105"/>
      <c r="E44" s="38"/>
      <c r="F44" s="39" t="s">
        <v>79</v>
      </c>
      <c r="G44" s="152">
        <v>-846677</v>
      </c>
      <c r="H44" s="152">
        <v>-512826.8</v>
      </c>
      <c r="I44" s="96">
        <v>0</v>
      </c>
    </row>
    <row r="45" spans="1:9" ht="32.25" customHeight="1" x14ac:dyDescent="0.3">
      <c r="A45" s="150"/>
      <c r="B45" s="151"/>
      <c r="C45" s="31"/>
      <c r="D45" s="101">
        <v>1068</v>
      </c>
      <c r="E45" s="1"/>
      <c r="F45" s="116" t="s">
        <v>68</v>
      </c>
      <c r="G45" s="117">
        <f>G47</f>
        <v>47600</v>
      </c>
      <c r="H45" s="117">
        <f>H47</f>
        <v>47600</v>
      </c>
      <c r="I45" s="118">
        <f>I47</f>
        <v>0</v>
      </c>
    </row>
    <row r="46" spans="1:9" ht="17.25" x14ac:dyDescent="0.3">
      <c r="A46" s="150"/>
      <c r="B46" s="151"/>
      <c r="C46" s="31"/>
      <c r="D46" s="102"/>
      <c r="E46" s="1"/>
      <c r="F46" s="57" t="s">
        <v>6</v>
      </c>
      <c r="G46" s="58"/>
      <c r="H46" s="58"/>
      <c r="I46" s="59"/>
    </row>
    <row r="47" spans="1:9" ht="17.25" x14ac:dyDescent="0.3">
      <c r="A47" s="150"/>
      <c r="B47" s="151"/>
      <c r="C47" s="31"/>
      <c r="D47" s="101"/>
      <c r="E47" s="2">
        <v>12002</v>
      </c>
      <c r="F47" s="60" t="s">
        <v>105</v>
      </c>
      <c r="G47" s="61">
        <f>G49</f>
        <v>47600</v>
      </c>
      <c r="H47" s="61">
        <f>H49</f>
        <v>47600</v>
      </c>
      <c r="I47" s="62">
        <f>I49</f>
        <v>0</v>
      </c>
    </row>
    <row r="48" spans="1:9" ht="17.25" x14ac:dyDescent="0.3">
      <c r="A48" s="150"/>
      <c r="B48" s="151"/>
      <c r="C48" s="31"/>
      <c r="D48" s="102"/>
      <c r="E48" s="1"/>
      <c r="F48" s="11" t="s">
        <v>30</v>
      </c>
      <c r="G48" s="61"/>
      <c r="H48" s="61"/>
      <c r="I48" s="62"/>
    </row>
    <row r="49" spans="1:9" ht="51.75" x14ac:dyDescent="0.3">
      <c r="A49" s="150"/>
      <c r="B49" s="151"/>
      <c r="C49" s="31"/>
      <c r="D49" s="102"/>
      <c r="E49" s="2"/>
      <c r="F49" s="63" t="s">
        <v>31</v>
      </c>
      <c r="G49" s="61">
        <f>G51</f>
        <v>47600</v>
      </c>
      <c r="H49" s="61">
        <f>H51</f>
        <v>47600</v>
      </c>
      <c r="I49" s="62">
        <f>I51</f>
        <v>0</v>
      </c>
    </row>
    <row r="50" spans="1:9" ht="51.75" x14ac:dyDescent="0.3">
      <c r="A50" s="150"/>
      <c r="B50" s="151"/>
      <c r="C50" s="31"/>
      <c r="D50" s="104"/>
      <c r="E50" s="54"/>
      <c r="F50" s="11" t="s">
        <v>32</v>
      </c>
      <c r="G50" s="49"/>
      <c r="H50" s="49"/>
      <c r="I50" s="50"/>
    </row>
    <row r="51" spans="1:9" ht="35.25" thickBot="1" x14ac:dyDescent="0.35">
      <c r="A51" s="35"/>
      <c r="B51" s="36"/>
      <c r="C51" s="37"/>
      <c r="D51" s="105"/>
      <c r="E51" s="38"/>
      <c r="F51" s="39" t="s">
        <v>106</v>
      </c>
      <c r="G51" s="64">
        <v>47600</v>
      </c>
      <c r="H51" s="64">
        <v>47600</v>
      </c>
      <c r="I51" s="40">
        <v>0</v>
      </c>
    </row>
    <row r="52" spans="1:9" ht="17.25" x14ac:dyDescent="0.3">
      <c r="A52" s="150"/>
      <c r="B52" s="151"/>
      <c r="C52" s="31"/>
      <c r="D52" s="101">
        <v>1082</v>
      </c>
      <c r="E52" s="2">
        <v>12002</v>
      </c>
      <c r="F52" s="60" t="s">
        <v>164</v>
      </c>
      <c r="G52" s="61">
        <f>G54</f>
        <v>170406.8</v>
      </c>
      <c r="H52" s="61">
        <f>H54</f>
        <v>170406.8</v>
      </c>
      <c r="I52" s="62">
        <f>I54</f>
        <v>0</v>
      </c>
    </row>
    <row r="53" spans="1:9" ht="17.25" x14ac:dyDescent="0.3">
      <c r="A53" s="150"/>
      <c r="B53" s="151"/>
      <c r="C53" s="31"/>
      <c r="D53" s="102"/>
      <c r="E53" s="1"/>
      <c r="F53" s="11" t="s">
        <v>30</v>
      </c>
      <c r="G53" s="61"/>
      <c r="H53" s="61"/>
      <c r="I53" s="62"/>
    </row>
    <row r="54" spans="1:9" ht="51.75" x14ac:dyDescent="0.3">
      <c r="A54" s="150"/>
      <c r="B54" s="151"/>
      <c r="C54" s="31"/>
      <c r="D54" s="102"/>
      <c r="E54" s="2"/>
      <c r="F54" s="63" t="s">
        <v>31</v>
      </c>
      <c r="G54" s="61">
        <f>G56</f>
        <v>170406.8</v>
      </c>
      <c r="H54" s="61">
        <f>H56</f>
        <v>170406.8</v>
      </c>
      <c r="I54" s="62">
        <f>I56</f>
        <v>0</v>
      </c>
    </row>
    <row r="55" spans="1:9" ht="51.75" x14ac:dyDescent="0.3">
      <c r="A55" s="150"/>
      <c r="B55" s="151"/>
      <c r="C55" s="31"/>
      <c r="D55" s="104"/>
      <c r="E55" s="54"/>
      <c r="F55" s="11" t="s">
        <v>32</v>
      </c>
      <c r="G55" s="49"/>
      <c r="H55" s="49"/>
      <c r="I55" s="50"/>
    </row>
    <row r="56" spans="1:9" ht="39.75" customHeight="1" thickBot="1" x14ac:dyDescent="0.35">
      <c r="A56" s="35"/>
      <c r="B56" s="36"/>
      <c r="C56" s="37"/>
      <c r="D56" s="105"/>
      <c r="E56" s="38"/>
      <c r="F56" s="39" t="s">
        <v>165</v>
      </c>
      <c r="G56" s="64">
        <v>170406.8</v>
      </c>
      <c r="H56" s="64">
        <v>170406.8</v>
      </c>
      <c r="I56" s="40">
        <v>0</v>
      </c>
    </row>
    <row r="57" spans="1:9" ht="34.5" x14ac:dyDescent="0.3">
      <c r="A57" s="53"/>
      <c r="B57" s="54" t="s">
        <v>83</v>
      </c>
      <c r="C57" s="31"/>
      <c r="D57" s="102"/>
      <c r="E57" s="1"/>
      <c r="F57" s="2" t="s">
        <v>84</v>
      </c>
      <c r="G57" s="49">
        <f>SUM(G59)</f>
        <v>328670.2</v>
      </c>
      <c r="H57" s="49">
        <f>SUM(H59)</f>
        <v>-5180</v>
      </c>
      <c r="I57" s="50">
        <f>SUM(I59)</f>
        <v>0</v>
      </c>
    </row>
    <row r="58" spans="1:9" ht="17.25" x14ac:dyDescent="0.3">
      <c r="A58" s="150"/>
      <c r="B58" s="151"/>
      <c r="C58" s="31"/>
      <c r="D58" s="102"/>
      <c r="E58" s="1"/>
      <c r="F58" s="11" t="s">
        <v>6</v>
      </c>
      <c r="G58" s="52"/>
      <c r="H58" s="52"/>
      <c r="I58" s="126"/>
    </row>
    <row r="59" spans="1:9" ht="51.75" x14ac:dyDescent="0.3">
      <c r="A59" s="53"/>
      <c r="B59" s="151"/>
      <c r="C59" s="99" t="s">
        <v>55</v>
      </c>
      <c r="D59" s="102"/>
      <c r="E59" s="1"/>
      <c r="F59" s="2" t="s">
        <v>85</v>
      </c>
      <c r="G59" s="49">
        <f>G61+G68</f>
        <v>328670.2</v>
      </c>
      <c r="H59" s="49">
        <f>H61+H68</f>
        <v>-5180</v>
      </c>
      <c r="I59" s="50">
        <f>I61+I68</f>
        <v>0</v>
      </c>
    </row>
    <row r="60" spans="1:9" ht="34.5" x14ac:dyDescent="0.3">
      <c r="A60" s="150"/>
      <c r="B60" s="151"/>
      <c r="C60" s="31"/>
      <c r="D60" s="103"/>
      <c r="E60" s="1"/>
      <c r="F60" s="11" t="s">
        <v>72</v>
      </c>
      <c r="G60" s="55">
        <f>G61+G68</f>
        <v>328670.2</v>
      </c>
      <c r="H60" s="55">
        <f>H61+H68</f>
        <v>-5180</v>
      </c>
      <c r="I60" s="56">
        <f>I68</f>
        <v>0</v>
      </c>
    </row>
    <row r="61" spans="1:9" ht="34.5" x14ac:dyDescent="0.3">
      <c r="A61" s="150"/>
      <c r="B61" s="151"/>
      <c r="C61" s="31"/>
      <c r="D61" s="101">
        <v>1011</v>
      </c>
      <c r="E61" s="111"/>
      <c r="F61" s="1" t="s">
        <v>75</v>
      </c>
      <c r="G61" s="61">
        <f>G63</f>
        <v>-8552.2000000000007</v>
      </c>
      <c r="H61" s="61">
        <f>H63</f>
        <v>-5180</v>
      </c>
      <c r="I61" s="62">
        <f>I63</f>
        <v>0</v>
      </c>
    </row>
    <row r="62" spans="1:9" ht="17.25" x14ac:dyDescent="0.3">
      <c r="A62" s="150"/>
      <c r="B62" s="151"/>
      <c r="C62" s="31"/>
      <c r="D62" s="102"/>
      <c r="E62" s="1"/>
      <c r="F62" s="57" t="s">
        <v>6</v>
      </c>
      <c r="G62" s="58"/>
      <c r="H62" s="58"/>
      <c r="I62" s="59"/>
    </row>
    <row r="63" spans="1:9" ht="51.75" x14ac:dyDescent="0.3">
      <c r="A63" s="150"/>
      <c r="B63" s="151"/>
      <c r="C63" s="31"/>
      <c r="D63" s="101"/>
      <c r="E63" s="2">
        <v>11001</v>
      </c>
      <c r="F63" s="60" t="s">
        <v>103</v>
      </c>
      <c r="G63" s="61">
        <f>G65</f>
        <v>-8552.2000000000007</v>
      </c>
      <c r="H63" s="61">
        <f>H65</f>
        <v>-5180</v>
      </c>
      <c r="I63" s="62">
        <f>I65</f>
        <v>0</v>
      </c>
    </row>
    <row r="64" spans="1:9" ht="17.25" x14ac:dyDescent="0.3">
      <c r="A64" s="150"/>
      <c r="B64" s="151"/>
      <c r="C64" s="31"/>
      <c r="D64" s="102"/>
      <c r="E64" s="1"/>
      <c r="F64" s="11" t="s">
        <v>30</v>
      </c>
      <c r="G64" s="61"/>
      <c r="H64" s="61"/>
      <c r="I64" s="62"/>
    </row>
    <row r="65" spans="1:12" ht="51.75" x14ac:dyDescent="0.3">
      <c r="A65" s="150"/>
      <c r="B65" s="151"/>
      <c r="C65" s="31"/>
      <c r="D65" s="102"/>
      <c r="E65" s="2"/>
      <c r="F65" s="63" t="s">
        <v>31</v>
      </c>
      <c r="G65" s="61">
        <f>G67</f>
        <v>-8552.2000000000007</v>
      </c>
      <c r="H65" s="61">
        <f>H67</f>
        <v>-5180</v>
      </c>
      <c r="I65" s="62">
        <f>I67</f>
        <v>0</v>
      </c>
      <c r="K65" s="142"/>
      <c r="L65" s="142"/>
    </row>
    <row r="66" spans="1:12" ht="51.75" x14ac:dyDescent="0.3">
      <c r="A66" s="150"/>
      <c r="B66" s="151"/>
      <c r="C66" s="31"/>
      <c r="D66" s="104"/>
      <c r="E66" s="54"/>
      <c r="F66" s="11" t="s">
        <v>32</v>
      </c>
      <c r="G66" s="49"/>
      <c r="H66" s="49"/>
      <c r="I66" s="50"/>
      <c r="K66" s="142"/>
      <c r="L66" s="142"/>
    </row>
    <row r="67" spans="1:12" thickBot="1" x14ac:dyDescent="0.35">
      <c r="A67" s="148"/>
      <c r="B67" s="149"/>
      <c r="C67" s="112"/>
      <c r="D67" s="113"/>
      <c r="E67" s="114"/>
      <c r="F67" s="115" t="s">
        <v>104</v>
      </c>
      <c r="G67" s="152">
        <v>-8552.2000000000007</v>
      </c>
      <c r="H67" s="152">
        <v>-5180</v>
      </c>
      <c r="I67" s="96">
        <v>0</v>
      </c>
      <c r="K67" s="142"/>
      <c r="L67" s="142"/>
    </row>
    <row r="68" spans="1:12" ht="35.25" thickBot="1" x14ac:dyDescent="0.35">
      <c r="A68" s="150"/>
      <c r="B68" s="151"/>
      <c r="C68" s="31"/>
      <c r="D68" s="101">
        <v>1082</v>
      </c>
      <c r="E68" s="1"/>
      <c r="F68" s="10" t="s">
        <v>87</v>
      </c>
      <c r="G68" s="32">
        <f>SUM(G70)</f>
        <v>337222.40000000002</v>
      </c>
      <c r="H68" s="32">
        <f>SUM(H70)</f>
        <v>0</v>
      </c>
      <c r="I68" s="33">
        <f>SUM(I70)</f>
        <v>0</v>
      </c>
    </row>
    <row r="69" spans="1:12" ht="17.25" x14ac:dyDescent="0.3">
      <c r="A69" s="150"/>
      <c r="B69" s="151"/>
      <c r="C69" s="31"/>
      <c r="D69" s="102"/>
      <c r="E69" s="1"/>
      <c r="F69" s="57" t="s">
        <v>6</v>
      </c>
      <c r="G69" s="58"/>
      <c r="H69" s="58"/>
      <c r="I69" s="59"/>
    </row>
    <row r="70" spans="1:12" ht="34.5" x14ac:dyDescent="0.3">
      <c r="A70" s="150"/>
      <c r="B70" s="151"/>
      <c r="C70" s="31"/>
      <c r="D70" s="101"/>
      <c r="E70" s="2">
        <v>12001</v>
      </c>
      <c r="F70" s="60" t="s">
        <v>86</v>
      </c>
      <c r="G70" s="61">
        <f>G72</f>
        <v>337222.40000000002</v>
      </c>
      <c r="H70" s="61">
        <f>H72</f>
        <v>0</v>
      </c>
      <c r="I70" s="62">
        <f>I72</f>
        <v>0</v>
      </c>
    </row>
    <row r="71" spans="1:12" ht="17.25" x14ac:dyDescent="0.3">
      <c r="A71" s="150"/>
      <c r="B71" s="151"/>
      <c r="C71" s="31"/>
      <c r="D71" s="102"/>
      <c r="E71" s="1"/>
      <c r="F71" s="11" t="s">
        <v>30</v>
      </c>
      <c r="G71" s="61"/>
      <c r="H71" s="61"/>
      <c r="I71" s="62"/>
    </row>
    <row r="72" spans="1:12" ht="51.75" x14ac:dyDescent="0.3">
      <c r="A72" s="150"/>
      <c r="B72" s="151"/>
      <c r="C72" s="31"/>
      <c r="D72" s="102"/>
      <c r="E72" s="2"/>
      <c r="F72" s="63" t="s">
        <v>31</v>
      </c>
      <c r="G72" s="61">
        <f>G74</f>
        <v>337222.40000000002</v>
      </c>
      <c r="H72" s="61">
        <f>H74</f>
        <v>0</v>
      </c>
      <c r="I72" s="62">
        <f>I74</f>
        <v>0</v>
      </c>
    </row>
    <row r="73" spans="1:12" ht="51.75" x14ac:dyDescent="0.3">
      <c r="A73" s="150"/>
      <c r="B73" s="151"/>
      <c r="C73" s="31"/>
      <c r="D73" s="104"/>
      <c r="E73" s="54"/>
      <c r="F73" s="11" t="s">
        <v>32</v>
      </c>
      <c r="G73" s="49"/>
      <c r="H73" s="49"/>
      <c r="I73" s="50"/>
    </row>
    <row r="74" spans="1:12" ht="37.5" customHeight="1" thickBot="1" x14ac:dyDescent="0.35">
      <c r="A74" s="35"/>
      <c r="B74" s="36"/>
      <c r="C74" s="37"/>
      <c r="D74" s="105"/>
      <c r="E74" s="38"/>
      <c r="F74" s="39" t="s">
        <v>88</v>
      </c>
      <c r="G74" s="64">
        <v>337222.40000000002</v>
      </c>
      <c r="H74" s="64">
        <v>0</v>
      </c>
      <c r="I74" s="40">
        <v>0</v>
      </c>
    </row>
  </sheetData>
  <mergeCells count="6">
    <mergeCell ref="A4:I4"/>
    <mergeCell ref="G5:I5"/>
    <mergeCell ref="A6:C6"/>
    <mergeCell ref="D6:E6"/>
    <mergeCell ref="F6:F7"/>
    <mergeCell ref="G6:I6"/>
  </mergeCells>
  <pageMargins left="0.7" right="0" top="0.75" bottom="0.2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8"/>
  <sheetViews>
    <sheetView topLeftCell="A46" zoomScaleNormal="100" workbookViewId="0">
      <selection activeCell="B17" sqref="B17:G17"/>
    </sheetView>
  </sheetViews>
  <sheetFormatPr defaultRowHeight="17.25" x14ac:dyDescent="0.3"/>
  <cols>
    <col min="1" max="1" width="1.5703125" style="26" customWidth="1"/>
    <col min="2" max="2" width="11.28515625" style="26" customWidth="1"/>
    <col min="3" max="3" width="15" style="26" customWidth="1"/>
    <col min="4" max="4" width="71.28515625" style="26" customWidth="1"/>
    <col min="5" max="5" width="16.28515625" style="26" customWidth="1"/>
    <col min="6" max="6" width="15.85546875" style="26" customWidth="1"/>
    <col min="7" max="7" width="15" style="26" customWidth="1"/>
    <col min="8" max="16384" width="9.140625" style="26"/>
  </cols>
  <sheetData>
    <row r="1" spans="2:7" ht="28.5" customHeight="1" x14ac:dyDescent="0.3">
      <c r="G1" s="42" t="s">
        <v>4</v>
      </c>
    </row>
    <row r="2" spans="2:7" x14ac:dyDescent="0.3">
      <c r="B2" s="43" t="s">
        <v>0</v>
      </c>
      <c r="G2" s="42" t="s">
        <v>107</v>
      </c>
    </row>
    <row r="3" spans="2:7" ht="15" customHeight="1" x14ac:dyDescent="0.3">
      <c r="G3" s="42" t="s">
        <v>1</v>
      </c>
    </row>
    <row r="4" spans="2:7" ht="9.75" customHeight="1" x14ac:dyDescent="0.3">
      <c r="G4" s="42"/>
    </row>
    <row r="5" spans="2:7" ht="71.25" customHeight="1" x14ac:dyDescent="0.3">
      <c r="B5" s="153" t="s">
        <v>108</v>
      </c>
      <c r="C5" s="153"/>
      <c r="D5" s="153"/>
      <c r="E5" s="153"/>
      <c r="F5" s="153"/>
      <c r="G5" s="153"/>
    </row>
    <row r="6" spans="2:7" ht="18" thickBot="1" x14ac:dyDescent="0.35">
      <c r="B6" s="68"/>
      <c r="C6" s="68"/>
      <c r="D6" s="68"/>
      <c r="E6" s="68"/>
      <c r="F6" s="185" t="s">
        <v>25</v>
      </c>
      <c r="G6" s="185"/>
    </row>
    <row r="7" spans="2:7" ht="68.25" customHeight="1" x14ac:dyDescent="0.3">
      <c r="B7" s="179" t="s">
        <v>8</v>
      </c>
      <c r="C7" s="180"/>
      <c r="D7" s="156" t="s">
        <v>52</v>
      </c>
      <c r="E7" s="186" t="s">
        <v>134</v>
      </c>
      <c r="F7" s="187"/>
      <c r="G7" s="188"/>
    </row>
    <row r="8" spans="2:7" ht="50.25" customHeight="1" thickBot="1" x14ac:dyDescent="0.35">
      <c r="B8" s="69" t="s">
        <v>10</v>
      </c>
      <c r="C8" s="70" t="s">
        <v>11</v>
      </c>
      <c r="D8" s="181"/>
      <c r="E8" s="134" t="s">
        <v>26</v>
      </c>
      <c r="F8" s="134" t="s">
        <v>27</v>
      </c>
      <c r="G8" s="71" t="s">
        <v>28</v>
      </c>
    </row>
    <row r="9" spans="2:7" ht="24" customHeight="1" thickBot="1" x14ac:dyDescent="0.35">
      <c r="B9" s="72"/>
      <c r="C9" s="73"/>
      <c r="D9" s="74" t="s">
        <v>33</v>
      </c>
      <c r="E9" s="75">
        <f>E10</f>
        <v>0</v>
      </c>
      <c r="F9" s="75">
        <f>F10</f>
        <v>0</v>
      </c>
      <c r="G9" s="76">
        <f>G10</f>
        <v>0</v>
      </c>
    </row>
    <row r="10" spans="2:7" ht="24.75" customHeight="1" thickBot="1" x14ac:dyDescent="0.35">
      <c r="B10" s="182" t="s">
        <v>18</v>
      </c>
      <c r="C10" s="183"/>
      <c r="D10" s="184"/>
      <c r="E10" s="77">
        <f>E11+E30+E43+E63+E76</f>
        <v>0</v>
      </c>
      <c r="F10" s="77">
        <f>F11+F30+F43+F63+F76</f>
        <v>0</v>
      </c>
      <c r="G10" s="106">
        <f>G11+G30+G43+G63+G76</f>
        <v>0</v>
      </c>
    </row>
    <row r="11" spans="2:7" ht="23.1" customHeight="1" thickBot="1" x14ac:dyDescent="0.35">
      <c r="B11" s="20">
        <v>1011</v>
      </c>
      <c r="C11" s="16"/>
      <c r="D11" s="17" t="s">
        <v>13</v>
      </c>
      <c r="E11" s="18">
        <f>E18+E24</f>
        <v>-855229.2</v>
      </c>
      <c r="F11" s="18">
        <f>F18+F24</f>
        <v>-518006.8</v>
      </c>
      <c r="G11" s="21">
        <f>G18</f>
        <v>0</v>
      </c>
    </row>
    <row r="12" spans="2:7" ht="24.75" customHeight="1" x14ac:dyDescent="0.3">
      <c r="B12" s="172"/>
      <c r="C12" s="174"/>
      <c r="D12" s="27" t="s">
        <v>75</v>
      </c>
      <c r="E12" s="5"/>
      <c r="F12" s="5"/>
      <c r="G12" s="7"/>
    </row>
    <row r="13" spans="2:7" ht="15.75" customHeight="1" x14ac:dyDescent="0.3">
      <c r="B13" s="173"/>
      <c r="C13" s="175"/>
      <c r="D13" s="3" t="s">
        <v>12</v>
      </c>
      <c r="E13" s="5"/>
      <c r="F13" s="5"/>
      <c r="G13" s="7"/>
    </row>
    <row r="14" spans="2:7" ht="34.5" x14ac:dyDescent="0.3">
      <c r="B14" s="173"/>
      <c r="C14" s="175"/>
      <c r="D14" s="28" t="s">
        <v>76</v>
      </c>
      <c r="E14" s="5"/>
      <c r="F14" s="5"/>
      <c r="G14" s="7"/>
    </row>
    <row r="15" spans="2:7" ht="16.5" customHeight="1" x14ac:dyDescent="0.3">
      <c r="B15" s="173"/>
      <c r="C15" s="175"/>
      <c r="D15" s="3" t="s">
        <v>7</v>
      </c>
      <c r="E15" s="5"/>
      <c r="F15" s="5"/>
      <c r="G15" s="7"/>
    </row>
    <row r="16" spans="2:7" x14ac:dyDescent="0.3">
      <c r="B16" s="173"/>
      <c r="C16" s="175"/>
      <c r="D16" s="28" t="s">
        <v>77</v>
      </c>
      <c r="E16" s="6"/>
      <c r="F16" s="6"/>
      <c r="G16" s="8"/>
    </row>
    <row r="17" spans="2:7" ht="19.5" customHeight="1" thickBot="1" x14ac:dyDescent="0.35">
      <c r="B17" s="162" t="s">
        <v>14</v>
      </c>
      <c r="C17" s="163"/>
      <c r="D17" s="163"/>
      <c r="E17" s="163"/>
      <c r="F17" s="163"/>
      <c r="G17" s="176"/>
    </row>
    <row r="18" spans="2:7" ht="18" thickBot="1" x14ac:dyDescent="0.35">
      <c r="B18" s="166"/>
      <c r="C18" s="169">
        <v>11001</v>
      </c>
      <c r="D18" s="29" t="s">
        <v>15</v>
      </c>
      <c r="E18" s="18">
        <f>'հավելված 1'!G61</f>
        <v>-8552.2000000000007</v>
      </c>
      <c r="F18" s="18">
        <f>'հավելված 1'!H61</f>
        <v>-5180</v>
      </c>
      <c r="G18" s="18">
        <f>'հավելված 1'!I61</f>
        <v>0</v>
      </c>
    </row>
    <row r="19" spans="2:7" ht="34.5" x14ac:dyDescent="0.3">
      <c r="B19" s="167"/>
      <c r="C19" s="170"/>
      <c r="D19" s="4" t="s">
        <v>109</v>
      </c>
      <c r="E19" s="5"/>
      <c r="F19" s="5"/>
      <c r="G19" s="7"/>
    </row>
    <row r="20" spans="2:7" ht="22.5" customHeight="1" x14ac:dyDescent="0.3">
      <c r="B20" s="167"/>
      <c r="C20" s="170"/>
      <c r="D20" s="30" t="s">
        <v>16</v>
      </c>
      <c r="E20" s="5"/>
      <c r="F20" s="5"/>
      <c r="G20" s="7"/>
    </row>
    <row r="21" spans="2:7" ht="67.5" customHeight="1" x14ac:dyDescent="0.3">
      <c r="B21" s="167"/>
      <c r="C21" s="170"/>
      <c r="D21" s="4" t="s">
        <v>135</v>
      </c>
      <c r="E21" s="5"/>
      <c r="F21" s="5"/>
      <c r="G21" s="7"/>
    </row>
    <row r="22" spans="2:7" ht="22.5" customHeight="1" x14ac:dyDescent="0.3">
      <c r="B22" s="167"/>
      <c r="C22" s="170"/>
      <c r="D22" s="30" t="s">
        <v>17</v>
      </c>
      <c r="E22" s="5"/>
      <c r="F22" s="5"/>
      <c r="G22" s="7"/>
    </row>
    <row r="23" spans="2:7" ht="21" customHeight="1" thickBot="1" x14ac:dyDescent="0.35">
      <c r="B23" s="167"/>
      <c r="C23" s="170"/>
      <c r="D23" s="13" t="s">
        <v>110</v>
      </c>
      <c r="E23" s="5"/>
      <c r="F23" s="5"/>
      <c r="G23" s="7"/>
    </row>
    <row r="24" spans="2:7" ht="18" thickBot="1" x14ac:dyDescent="0.35">
      <c r="B24" s="166"/>
      <c r="C24" s="169">
        <v>12001</v>
      </c>
      <c r="D24" s="29" t="s">
        <v>15</v>
      </c>
      <c r="E24" s="18">
        <f>'հավելված 1'!G44</f>
        <v>-846677</v>
      </c>
      <c r="F24" s="18">
        <f>'հավելված 1'!H44</f>
        <v>-512826.8</v>
      </c>
      <c r="G24" s="21">
        <v>0</v>
      </c>
    </row>
    <row r="25" spans="2:7" ht="34.5" x14ac:dyDescent="0.3">
      <c r="B25" s="167"/>
      <c r="C25" s="170"/>
      <c r="D25" s="4" t="s">
        <v>78</v>
      </c>
      <c r="E25" s="5"/>
      <c r="F25" s="5"/>
      <c r="G25" s="7"/>
    </row>
    <row r="26" spans="2:7" ht="22.5" customHeight="1" x14ac:dyDescent="0.3">
      <c r="B26" s="167"/>
      <c r="C26" s="170"/>
      <c r="D26" s="30" t="s">
        <v>16</v>
      </c>
      <c r="E26" s="5"/>
      <c r="F26" s="5"/>
      <c r="G26" s="7"/>
    </row>
    <row r="27" spans="2:7" ht="69" x14ac:dyDescent="0.3">
      <c r="B27" s="167"/>
      <c r="C27" s="170"/>
      <c r="D27" s="4" t="s">
        <v>136</v>
      </c>
      <c r="E27" s="5"/>
      <c r="F27" s="5"/>
      <c r="G27" s="7"/>
    </row>
    <row r="28" spans="2:7" ht="22.5" customHeight="1" x14ac:dyDescent="0.3">
      <c r="B28" s="167"/>
      <c r="C28" s="170"/>
      <c r="D28" s="30" t="s">
        <v>17</v>
      </c>
      <c r="E28" s="5"/>
      <c r="F28" s="5"/>
      <c r="G28" s="7"/>
    </row>
    <row r="29" spans="2:7" ht="21" customHeight="1" thickBot="1" x14ac:dyDescent="0.35">
      <c r="B29" s="167"/>
      <c r="C29" s="170"/>
      <c r="D29" s="13" t="s">
        <v>61</v>
      </c>
      <c r="E29" s="5"/>
      <c r="F29" s="5"/>
      <c r="G29" s="7"/>
    </row>
    <row r="30" spans="2:7" ht="23.1" customHeight="1" thickBot="1" x14ac:dyDescent="0.35">
      <c r="B30" s="20">
        <v>1068</v>
      </c>
      <c r="C30" s="16"/>
      <c r="D30" s="17" t="s">
        <v>13</v>
      </c>
      <c r="E30" s="18">
        <f>E37</f>
        <v>47600</v>
      </c>
      <c r="F30" s="18">
        <f>F37</f>
        <v>47600</v>
      </c>
      <c r="G30" s="21">
        <f>G37</f>
        <v>0</v>
      </c>
    </row>
    <row r="31" spans="2:7" ht="24.75" customHeight="1" x14ac:dyDescent="0.3">
      <c r="B31" s="172"/>
      <c r="C31" s="174"/>
      <c r="D31" s="27" t="s">
        <v>58</v>
      </c>
      <c r="E31" s="5"/>
      <c r="F31" s="5"/>
      <c r="G31" s="7"/>
    </row>
    <row r="32" spans="2:7" ht="15.75" customHeight="1" x14ac:dyDescent="0.3">
      <c r="B32" s="173"/>
      <c r="C32" s="175"/>
      <c r="D32" s="3" t="s">
        <v>12</v>
      </c>
      <c r="E32" s="5"/>
      <c r="F32" s="5"/>
      <c r="G32" s="7"/>
    </row>
    <row r="33" spans="2:7" x14ac:dyDescent="0.3">
      <c r="B33" s="173"/>
      <c r="C33" s="175"/>
      <c r="D33" s="28" t="s">
        <v>59</v>
      </c>
      <c r="E33" s="5"/>
      <c r="F33" s="5"/>
      <c r="G33" s="7"/>
    </row>
    <row r="34" spans="2:7" ht="16.5" customHeight="1" x14ac:dyDescent="0.3">
      <c r="B34" s="173"/>
      <c r="C34" s="175"/>
      <c r="D34" s="3" t="s">
        <v>7</v>
      </c>
      <c r="E34" s="5"/>
      <c r="F34" s="5"/>
      <c r="G34" s="7"/>
    </row>
    <row r="35" spans="2:7" ht="34.5" x14ac:dyDescent="0.3">
      <c r="B35" s="173"/>
      <c r="C35" s="175"/>
      <c r="D35" s="28" t="s">
        <v>60</v>
      </c>
      <c r="E35" s="6"/>
      <c r="F35" s="6"/>
      <c r="G35" s="8"/>
    </row>
    <row r="36" spans="2:7" ht="19.5" customHeight="1" x14ac:dyDescent="0.3">
      <c r="B36" s="162" t="s">
        <v>14</v>
      </c>
      <c r="C36" s="163"/>
      <c r="D36" s="163"/>
      <c r="E36" s="163"/>
      <c r="F36" s="163"/>
      <c r="G36" s="176"/>
    </row>
    <row r="37" spans="2:7" x14ac:dyDescent="0.3">
      <c r="B37" s="166"/>
      <c r="C37" s="169">
        <v>12002</v>
      </c>
      <c r="D37" s="29" t="s">
        <v>15</v>
      </c>
      <c r="E37" s="9">
        <f>'հավելված 1'!G51</f>
        <v>47600</v>
      </c>
      <c r="F37" s="9">
        <f>'հավելված 1'!H51</f>
        <v>47600</v>
      </c>
      <c r="G37" s="22">
        <v>0</v>
      </c>
    </row>
    <row r="38" spans="2:7" x14ac:dyDescent="0.3">
      <c r="B38" s="167"/>
      <c r="C38" s="170"/>
      <c r="D38" s="4" t="s">
        <v>105</v>
      </c>
      <c r="E38" s="5"/>
      <c r="F38" s="5"/>
      <c r="G38" s="7"/>
    </row>
    <row r="39" spans="2:7" ht="22.5" customHeight="1" x14ac:dyDescent="0.3">
      <c r="B39" s="167"/>
      <c r="C39" s="170"/>
      <c r="D39" s="30" t="s">
        <v>16</v>
      </c>
      <c r="E39" s="5"/>
      <c r="F39" s="5"/>
      <c r="G39" s="7"/>
    </row>
    <row r="40" spans="2:7" ht="35.25" customHeight="1" x14ac:dyDescent="0.3">
      <c r="B40" s="167"/>
      <c r="C40" s="170"/>
      <c r="D40" s="4" t="s">
        <v>111</v>
      </c>
      <c r="E40" s="5"/>
      <c r="F40" s="5"/>
      <c r="G40" s="7"/>
    </row>
    <row r="41" spans="2:7" ht="22.5" customHeight="1" x14ac:dyDescent="0.3">
      <c r="B41" s="167"/>
      <c r="C41" s="170"/>
      <c r="D41" s="30" t="s">
        <v>17</v>
      </c>
      <c r="E41" s="5"/>
      <c r="F41" s="5"/>
      <c r="G41" s="7"/>
    </row>
    <row r="42" spans="2:7" ht="21" customHeight="1" thickBot="1" x14ac:dyDescent="0.35">
      <c r="B42" s="167"/>
      <c r="C42" s="170"/>
      <c r="D42" s="13" t="s">
        <v>61</v>
      </c>
      <c r="E42" s="5"/>
      <c r="F42" s="5"/>
      <c r="G42" s="7"/>
    </row>
    <row r="43" spans="2:7" ht="23.1" customHeight="1" thickBot="1" x14ac:dyDescent="0.35">
      <c r="B43" s="20">
        <v>1082</v>
      </c>
      <c r="C43" s="16"/>
      <c r="D43" s="17" t="s">
        <v>13</v>
      </c>
      <c r="E43" s="18">
        <f>E50+E56</f>
        <v>507629.2</v>
      </c>
      <c r="F43" s="18">
        <f>F50+F56</f>
        <v>170406.8</v>
      </c>
      <c r="G43" s="18">
        <f>G50+G56</f>
        <v>0</v>
      </c>
    </row>
    <row r="44" spans="2:7" ht="24.75" customHeight="1" x14ac:dyDescent="0.3">
      <c r="B44" s="172"/>
      <c r="C44" s="174"/>
      <c r="D44" s="27" t="s">
        <v>89</v>
      </c>
      <c r="E44" s="5"/>
      <c r="F44" s="5"/>
      <c r="G44" s="7"/>
    </row>
    <row r="45" spans="2:7" ht="15.75" customHeight="1" x14ac:dyDescent="0.3">
      <c r="B45" s="173"/>
      <c r="C45" s="175"/>
      <c r="D45" s="3" t="s">
        <v>12</v>
      </c>
      <c r="E45" s="5"/>
      <c r="F45" s="5"/>
      <c r="G45" s="7"/>
    </row>
    <row r="46" spans="2:7" ht="37.5" customHeight="1" x14ac:dyDescent="0.3">
      <c r="B46" s="173"/>
      <c r="C46" s="175"/>
      <c r="D46" s="28" t="s">
        <v>137</v>
      </c>
      <c r="E46" s="5"/>
      <c r="F46" s="5"/>
      <c r="G46" s="7"/>
    </row>
    <row r="47" spans="2:7" ht="16.5" customHeight="1" x14ac:dyDescent="0.3">
      <c r="B47" s="173"/>
      <c r="C47" s="175"/>
      <c r="D47" s="3" t="s">
        <v>7</v>
      </c>
      <c r="E47" s="5"/>
      <c r="F47" s="5"/>
      <c r="G47" s="7"/>
    </row>
    <row r="48" spans="2:7" ht="34.5" x14ac:dyDescent="0.3">
      <c r="B48" s="173"/>
      <c r="C48" s="175"/>
      <c r="D48" s="28" t="s">
        <v>90</v>
      </c>
      <c r="E48" s="6"/>
      <c r="F48" s="6"/>
      <c r="G48" s="8"/>
    </row>
    <row r="49" spans="2:7" ht="19.5" customHeight="1" x14ac:dyDescent="0.3">
      <c r="B49" s="162" t="s">
        <v>14</v>
      </c>
      <c r="C49" s="163"/>
      <c r="D49" s="163"/>
      <c r="E49" s="163"/>
      <c r="F49" s="163"/>
      <c r="G49" s="176"/>
    </row>
    <row r="50" spans="2:7" x14ac:dyDescent="0.3">
      <c r="B50" s="166"/>
      <c r="C50" s="169">
        <v>12001</v>
      </c>
      <c r="D50" s="29" t="s">
        <v>15</v>
      </c>
      <c r="E50" s="9">
        <f>'հավելված 1'!G74</f>
        <v>337222.40000000002</v>
      </c>
      <c r="F50" s="9">
        <f>'հավելված 1'!H74</f>
        <v>0</v>
      </c>
      <c r="G50" s="22">
        <v>0</v>
      </c>
    </row>
    <row r="51" spans="2:7" x14ac:dyDescent="0.3">
      <c r="B51" s="167"/>
      <c r="C51" s="170"/>
      <c r="D51" s="4" t="s">
        <v>91</v>
      </c>
      <c r="E51" s="5"/>
      <c r="F51" s="5"/>
      <c r="G51" s="7"/>
    </row>
    <row r="52" spans="2:7" ht="22.5" customHeight="1" x14ac:dyDescent="0.3">
      <c r="B52" s="167"/>
      <c r="C52" s="170"/>
      <c r="D52" s="30" t="s">
        <v>16</v>
      </c>
      <c r="E52" s="5"/>
      <c r="F52" s="5"/>
      <c r="G52" s="7"/>
    </row>
    <row r="53" spans="2:7" ht="96.75" customHeight="1" x14ac:dyDescent="0.3">
      <c r="B53" s="167"/>
      <c r="C53" s="170"/>
      <c r="D53" s="4" t="s">
        <v>92</v>
      </c>
      <c r="E53" s="5"/>
      <c r="F53" s="5"/>
      <c r="G53" s="7"/>
    </row>
    <row r="54" spans="2:7" ht="22.5" customHeight="1" x14ac:dyDescent="0.3">
      <c r="B54" s="167"/>
      <c r="C54" s="170"/>
      <c r="D54" s="30" t="s">
        <v>17</v>
      </c>
      <c r="E54" s="5"/>
      <c r="F54" s="5"/>
      <c r="G54" s="7"/>
    </row>
    <row r="55" spans="2:7" ht="21" customHeight="1" x14ac:dyDescent="0.3">
      <c r="B55" s="167"/>
      <c r="C55" s="174"/>
      <c r="D55" s="4" t="s">
        <v>61</v>
      </c>
      <c r="E55" s="6"/>
      <c r="F55" s="6"/>
      <c r="G55" s="8"/>
    </row>
    <row r="56" spans="2:7" ht="21" customHeight="1" x14ac:dyDescent="0.3">
      <c r="B56" s="133"/>
      <c r="C56" s="169">
        <v>12002</v>
      </c>
      <c r="D56" s="29" t="s">
        <v>15</v>
      </c>
      <c r="E56" s="9">
        <f>'հավելված 1'!G56</f>
        <v>170406.8</v>
      </c>
      <c r="F56" s="9">
        <f>'հավելված 1'!H56</f>
        <v>170406.8</v>
      </c>
      <c r="G56" s="22">
        <v>0</v>
      </c>
    </row>
    <row r="57" spans="2:7" ht="21" customHeight="1" x14ac:dyDescent="0.3">
      <c r="B57" s="133"/>
      <c r="C57" s="170"/>
      <c r="D57" s="4" t="s">
        <v>150</v>
      </c>
      <c r="E57" s="5"/>
      <c r="F57" s="5"/>
      <c r="G57" s="7"/>
    </row>
    <row r="58" spans="2:7" ht="21" customHeight="1" x14ac:dyDescent="0.3">
      <c r="B58" s="133"/>
      <c r="C58" s="170"/>
      <c r="D58" s="30" t="s">
        <v>16</v>
      </c>
      <c r="E58" s="5"/>
      <c r="F58" s="5"/>
      <c r="G58" s="7"/>
    </row>
    <row r="59" spans="2:7" ht="21" customHeight="1" x14ac:dyDescent="0.3">
      <c r="B59" s="133"/>
      <c r="C59" s="170"/>
      <c r="D59" s="85" t="s">
        <v>156</v>
      </c>
      <c r="E59" s="5"/>
      <c r="F59" s="5"/>
      <c r="G59" s="7"/>
    </row>
    <row r="60" spans="2:7" ht="21" customHeight="1" x14ac:dyDescent="0.3">
      <c r="B60" s="133"/>
      <c r="C60" s="170"/>
      <c r="D60" s="30" t="s">
        <v>17</v>
      </c>
      <c r="E60" s="5"/>
      <c r="F60" s="5"/>
      <c r="G60" s="7"/>
    </row>
    <row r="61" spans="2:7" ht="21" customHeight="1" x14ac:dyDescent="0.3">
      <c r="B61" s="133"/>
      <c r="C61" s="174"/>
      <c r="D61" s="4" t="s">
        <v>61</v>
      </c>
      <c r="E61" s="6"/>
      <c r="F61" s="6"/>
      <c r="G61" s="8"/>
    </row>
    <row r="62" spans="2:7" ht="21" customHeight="1" thickBot="1" x14ac:dyDescent="0.35">
      <c r="B62" s="127"/>
      <c r="C62" s="128"/>
      <c r="D62" s="129"/>
      <c r="E62" s="5"/>
      <c r="F62" s="5"/>
      <c r="G62" s="7"/>
    </row>
    <row r="63" spans="2:7" ht="23.1" customHeight="1" thickBot="1" x14ac:dyDescent="0.35">
      <c r="B63" s="20">
        <v>1102</v>
      </c>
      <c r="C63" s="16"/>
      <c r="D63" s="17" t="s">
        <v>13</v>
      </c>
      <c r="E63" s="18">
        <f>E70</f>
        <v>100000</v>
      </c>
      <c r="F63" s="18">
        <f>F70</f>
        <v>100000</v>
      </c>
      <c r="G63" s="21">
        <f>G70</f>
        <v>0</v>
      </c>
    </row>
    <row r="64" spans="2:7" ht="24.75" customHeight="1" x14ac:dyDescent="0.3">
      <c r="B64" s="172"/>
      <c r="C64" s="174"/>
      <c r="D64" s="78" t="s">
        <v>98</v>
      </c>
      <c r="E64" s="5"/>
      <c r="F64" s="5"/>
      <c r="G64" s="7"/>
    </row>
    <row r="65" spans="2:7" ht="15.75" customHeight="1" x14ac:dyDescent="0.3">
      <c r="B65" s="173"/>
      <c r="C65" s="175"/>
      <c r="D65" s="19" t="s">
        <v>12</v>
      </c>
      <c r="E65" s="5"/>
      <c r="F65" s="5"/>
      <c r="G65" s="7"/>
    </row>
    <row r="66" spans="2:7" x14ac:dyDescent="0.3">
      <c r="B66" s="173"/>
      <c r="C66" s="175"/>
      <c r="D66" s="79" t="s">
        <v>112</v>
      </c>
      <c r="E66" s="5"/>
      <c r="F66" s="5"/>
      <c r="G66" s="7"/>
    </row>
    <row r="67" spans="2:7" ht="16.5" customHeight="1" x14ac:dyDescent="0.3">
      <c r="B67" s="173"/>
      <c r="C67" s="175"/>
      <c r="D67" s="19" t="s">
        <v>7</v>
      </c>
      <c r="E67" s="5"/>
      <c r="F67" s="5"/>
      <c r="G67" s="7"/>
    </row>
    <row r="68" spans="2:7" ht="34.5" x14ac:dyDescent="0.3">
      <c r="B68" s="173"/>
      <c r="C68" s="175"/>
      <c r="D68" s="79" t="s">
        <v>113</v>
      </c>
      <c r="E68" s="6"/>
      <c r="F68" s="6"/>
      <c r="G68" s="8"/>
    </row>
    <row r="69" spans="2:7" ht="19.5" customHeight="1" x14ac:dyDescent="0.3">
      <c r="B69" s="177" t="s">
        <v>14</v>
      </c>
      <c r="C69" s="178"/>
      <c r="D69" s="163"/>
      <c r="E69" s="164"/>
      <c r="F69" s="164"/>
      <c r="G69" s="165"/>
    </row>
    <row r="70" spans="2:7" x14ac:dyDescent="0.3">
      <c r="B70" s="166"/>
      <c r="C70" s="169">
        <v>12001</v>
      </c>
      <c r="D70" s="29" t="s">
        <v>15</v>
      </c>
      <c r="E70" s="9">
        <f>'հավելված 1'!G22</f>
        <v>100000</v>
      </c>
      <c r="F70" s="9">
        <f>'հավելված 1'!H22</f>
        <v>100000</v>
      </c>
      <c r="G70" s="22">
        <v>0</v>
      </c>
    </row>
    <row r="71" spans="2:7" ht="34.5" x14ac:dyDescent="0.3">
      <c r="B71" s="167"/>
      <c r="C71" s="170"/>
      <c r="D71" s="4" t="s">
        <v>114</v>
      </c>
      <c r="E71" s="5"/>
      <c r="F71" s="5"/>
      <c r="G71" s="7"/>
    </row>
    <row r="72" spans="2:7" ht="22.5" customHeight="1" x14ac:dyDescent="0.3">
      <c r="B72" s="167"/>
      <c r="C72" s="170"/>
      <c r="D72" s="30" t="s">
        <v>16</v>
      </c>
      <c r="E72" s="5"/>
      <c r="F72" s="5"/>
      <c r="G72" s="7"/>
    </row>
    <row r="73" spans="2:7" ht="69" customHeight="1" x14ac:dyDescent="0.3">
      <c r="B73" s="167"/>
      <c r="C73" s="170"/>
      <c r="D73" s="14" t="s">
        <v>115</v>
      </c>
      <c r="E73" s="5"/>
      <c r="F73" s="5"/>
      <c r="G73" s="7"/>
    </row>
    <row r="74" spans="2:7" ht="22.5" customHeight="1" x14ac:dyDescent="0.3">
      <c r="B74" s="167"/>
      <c r="C74" s="170"/>
      <c r="D74" s="30" t="s">
        <v>17</v>
      </c>
      <c r="E74" s="5"/>
      <c r="F74" s="5"/>
      <c r="G74" s="7"/>
    </row>
    <row r="75" spans="2:7" ht="21" customHeight="1" thickBot="1" x14ac:dyDescent="0.35">
      <c r="B75" s="167"/>
      <c r="C75" s="170"/>
      <c r="D75" s="13" t="s">
        <v>43</v>
      </c>
      <c r="E75" s="5"/>
      <c r="F75" s="5"/>
      <c r="G75" s="7"/>
    </row>
    <row r="76" spans="2:7" ht="23.1" customHeight="1" thickBot="1" x14ac:dyDescent="0.35">
      <c r="B76" s="20">
        <v>1205</v>
      </c>
      <c r="C76" s="16"/>
      <c r="D76" s="17" t="s">
        <v>13</v>
      </c>
      <c r="E76" s="18">
        <f>E83</f>
        <v>200000</v>
      </c>
      <c r="F76" s="18">
        <f>F83</f>
        <v>200000</v>
      </c>
      <c r="G76" s="21">
        <f>G83</f>
        <v>0</v>
      </c>
    </row>
    <row r="77" spans="2:7" ht="20.25" customHeight="1" x14ac:dyDescent="0.3">
      <c r="B77" s="172"/>
      <c r="C77" s="174"/>
      <c r="D77" s="15" t="s">
        <v>62</v>
      </c>
      <c r="E77" s="5"/>
      <c r="F77" s="5"/>
      <c r="G77" s="7"/>
    </row>
    <row r="78" spans="2:7" ht="21.75" customHeight="1" x14ac:dyDescent="0.3">
      <c r="B78" s="173"/>
      <c r="C78" s="175"/>
      <c r="D78" s="3" t="s">
        <v>12</v>
      </c>
      <c r="E78" s="5"/>
      <c r="F78" s="5"/>
      <c r="G78" s="7"/>
    </row>
    <row r="79" spans="2:7" ht="34.5" x14ac:dyDescent="0.3">
      <c r="B79" s="173"/>
      <c r="C79" s="175"/>
      <c r="D79" s="4" t="s">
        <v>63</v>
      </c>
      <c r="E79" s="5"/>
      <c r="F79" s="5"/>
      <c r="G79" s="7"/>
    </row>
    <row r="80" spans="2:7" ht="17.25" customHeight="1" x14ac:dyDescent="0.3">
      <c r="B80" s="173"/>
      <c r="C80" s="175"/>
      <c r="D80" s="3" t="s">
        <v>7</v>
      </c>
      <c r="E80" s="5"/>
      <c r="F80" s="5"/>
      <c r="G80" s="7"/>
    </row>
    <row r="81" spans="2:7" ht="20.25" customHeight="1" x14ac:dyDescent="0.3">
      <c r="B81" s="173"/>
      <c r="C81" s="175"/>
      <c r="D81" s="28" t="s">
        <v>64</v>
      </c>
      <c r="E81" s="6"/>
      <c r="F81" s="6"/>
      <c r="G81" s="8"/>
    </row>
    <row r="82" spans="2:7" ht="15.75" customHeight="1" thickBot="1" x14ac:dyDescent="0.35">
      <c r="B82" s="162" t="s">
        <v>14</v>
      </c>
      <c r="C82" s="163"/>
      <c r="D82" s="163"/>
      <c r="E82" s="164"/>
      <c r="F82" s="164"/>
      <c r="G82" s="165"/>
    </row>
    <row r="83" spans="2:7" ht="21.75" customHeight="1" thickBot="1" x14ac:dyDescent="0.35">
      <c r="B83" s="166"/>
      <c r="C83" s="169">
        <v>12002</v>
      </c>
      <c r="D83" s="29" t="s">
        <v>15</v>
      </c>
      <c r="E83" s="18">
        <f>'հավելված 1'!G33</f>
        <v>200000</v>
      </c>
      <c r="F83" s="18">
        <f>'հավելված 1'!H33</f>
        <v>200000</v>
      </c>
      <c r="G83" s="21">
        <v>0</v>
      </c>
    </row>
    <row r="84" spans="2:7" ht="50.25" customHeight="1" x14ac:dyDescent="0.3">
      <c r="B84" s="167"/>
      <c r="C84" s="170"/>
      <c r="D84" s="28" t="s">
        <v>101</v>
      </c>
      <c r="E84" s="5"/>
      <c r="F84" s="5"/>
      <c r="G84" s="7"/>
    </row>
    <row r="85" spans="2:7" ht="25.5" customHeight="1" x14ac:dyDescent="0.3">
      <c r="B85" s="167"/>
      <c r="C85" s="170"/>
      <c r="D85" s="30" t="s">
        <v>16</v>
      </c>
      <c r="E85" s="5"/>
      <c r="F85" s="5"/>
      <c r="G85" s="7"/>
    </row>
    <row r="86" spans="2:7" ht="51.75" x14ac:dyDescent="0.3">
      <c r="B86" s="167"/>
      <c r="C86" s="170"/>
      <c r="D86" s="4" t="s">
        <v>116</v>
      </c>
      <c r="E86" s="5"/>
      <c r="F86" s="5"/>
      <c r="G86" s="7"/>
    </row>
    <row r="87" spans="2:7" ht="22.5" customHeight="1" x14ac:dyDescent="0.3">
      <c r="B87" s="167"/>
      <c r="C87" s="170"/>
      <c r="D87" s="30" t="s">
        <v>17</v>
      </c>
      <c r="E87" s="5"/>
      <c r="F87" s="5"/>
      <c r="G87" s="7"/>
    </row>
    <row r="88" spans="2:7" ht="20.25" customHeight="1" thickBot="1" x14ac:dyDescent="0.35">
      <c r="B88" s="168"/>
      <c r="C88" s="171"/>
      <c r="D88" s="107" t="s">
        <v>43</v>
      </c>
      <c r="E88" s="108"/>
      <c r="F88" s="108"/>
      <c r="G88" s="109"/>
    </row>
  </sheetData>
  <mergeCells count="34">
    <mergeCell ref="B5:G5"/>
    <mergeCell ref="B7:C7"/>
    <mergeCell ref="D7:D8"/>
    <mergeCell ref="B10:D10"/>
    <mergeCell ref="C18:C23"/>
    <mergeCell ref="F6:G6"/>
    <mergeCell ref="B12:B16"/>
    <mergeCell ref="C12:C16"/>
    <mergeCell ref="B17:G17"/>
    <mergeCell ref="B18:B23"/>
    <mergeCell ref="E7:G7"/>
    <mergeCell ref="B50:B55"/>
    <mergeCell ref="C24:C29"/>
    <mergeCell ref="C44:C48"/>
    <mergeCell ref="C56:C61"/>
    <mergeCell ref="C77:C81"/>
    <mergeCell ref="B37:B42"/>
    <mergeCell ref="B24:B29"/>
    <mergeCell ref="B82:G82"/>
    <mergeCell ref="B83:B88"/>
    <mergeCell ref="C83:C88"/>
    <mergeCell ref="B31:B35"/>
    <mergeCell ref="C31:C35"/>
    <mergeCell ref="B44:B48"/>
    <mergeCell ref="B36:G36"/>
    <mergeCell ref="B77:B81"/>
    <mergeCell ref="B69:G69"/>
    <mergeCell ref="B70:B75"/>
    <mergeCell ref="C70:C75"/>
    <mergeCell ref="C37:C42"/>
    <mergeCell ref="C50:C55"/>
    <mergeCell ref="B64:B68"/>
    <mergeCell ref="C64:C68"/>
    <mergeCell ref="B49:G49"/>
  </mergeCells>
  <conditionalFormatting sqref="D81 B82">
    <cfRule type="expression" dxfId="19" priority="35" stopIfTrue="1">
      <formula>#REF!=1</formula>
    </cfRule>
  </conditionalFormatting>
  <conditionalFormatting sqref="D83 D85">
    <cfRule type="expression" dxfId="18" priority="33" stopIfTrue="1">
      <formula>#REF!=1</formula>
    </cfRule>
  </conditionalFormatting>
  <conditionalFormatting sqref="D87">
    <cfRule type="expression" dxfId="17" priority="32" stopIfTrue="1">
      <formula>#REF!=1</formula>
    </cfRule>
  </conditionalFormatting>
  <conditionalFormatting sqref="D37 D39 B36">
    <cfRule type="expression" dxfId="16" priority="30" stopIfTrue="1">
      <formula>#REF!=1</formula>
    </cfRule>
  </conditionalFormatting>
  <conditionalFormatting sqref="D33 D31 D35">
    <cfRule type="expression" dxfId="15" priority="31" stopIfTrue="1">
      <formula>#REF!=1</formula>
    </cfRule>
  </conditionalFormatting>
  <conditionalFormatting sqref="D41">
    <cfRule type="expression" dxfId="14" priority="29" stopIfTrue="1">
      <formula>#REF!=1</formula>
    </cfRule>
  </conditionalFormatting>
  <conditionalFormatting sqref="D50 D52 B49">
    <cfRule type="expression" dxfId="13" priority="13" stopIfTrue="1">
      <formula>#REF!=1</formula>
    </cfRule>
  </conditionalFormatting>
  <conditionalFormatting sqref="D54">
    <cfRule type="expression" dxfId="12" priority="12" stopIfTrue="1">
      <formula>#REF!=1</formula>
    </cfRule>
  </conditionalFormatting>
  <conditionalFormatting sqref="D46 D44 D48">
    <cfRule type="expression" dxfId="11" priority="14" stopIfTrue="1">
      <formula>#REF!=1</formula>
    </cfRule>
  </conditionalFormatting>
  <conditionalFormatting sqref="D18 D20 B17">
    <cfRule type="expression" dxfId="10" priority="10" stopIfTrue="1">
      <formula>#REF!=1</formula>
    </cfRule>
  </conditionalFormatting>
  <conditionalFormatting sqref="D22">
    <cfRule type="expression" dxfId="9" priority="9" stopIfTrue="1">
      <formula>#REF!=1</formula>
    </cfRule>
  </conditionalFormatting>
  <conditionalFormatting sqref="D14 D12 D16">
    <cfRule type="expression" dxfId="8" priority="11" stopIfTrue="1">
      <formula>#REF!=1</formula>
    </cfRule>
  </conditionalFormatting>
  <conditionalFormatting sqref="D24 D26">
    <cfRule type="expression" dxfId="7" priority="8" stopIfTrue="1">
      <formula>#REF!=1</formula>
    </cfRule>
  </conditionalFormatting>
  <conditionalFormatting sqref="D28">
    <cfRule type="expression" dxfId="6" priority="7" stopIfTrue="1">
      <formula>#REF!=1</formula>
    </cfRule>
  </conditionalFormatting>
  <conditionalFormatting sqref="D70 D72 B69">
    <cfRule type="expression" dxfId="5" priority="5" stopIfTrue="1">
      <formula>#REF!=1</formula>
    </cfRule>
  </conditionalFormatting>
  <conditionalFormatting sqref="D66 D64 D68">
    <cfRule type="expression" dxfId="4" priority="6" stopIfTrue="1">
      <formula>#REF!=1</formula>
    </cfRule>
  </conditionalFormatting>
  <conditionalFormatting sqref="D74">
    <cfRule type="expression" dxfId="3" priority="4" stopIfTrue="1">
      <formula>#REF!=1</formula>
    </cfRule>
  </conditionalFormatting>
  <conditionalFormatting sqref="D84">
    <cfRule type="expression" dxfId="2" priority="3" stopIfTrue="1">
      <formula>#REF!=1</formula>
    </cfRule>
  </conditionalFormatting>
  <conditionalFormatting sqref="D56 D58">
    <cfRule type="expression" dxfId="1" priority="2" stopIfTrue="1">
      <formula>#REF!=1</formula>
    </cfRule>
  </conditionalFormatting>
  <conditionalFormatting sqref="D60">
    <cfRule type="expression" dxfId="0" priority="1" stopIfTrue="1">
      <formula>#REF!=1</formula>
    </cfRule>
  </conditionalFormatting>
  <pageMargins left="0.7" right="0.2" top="0.5" bottom="0.5" header="0.3" footer="0.3"/>
  <pageSetup paperSize="9" scale="65" orientation="portrait" r:id="rId1"/>
  <rowBreaks count="1" manualBreakCount="1">
    <brk id="4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08"/>
  <sheetViews>
    <sheetView topLeftCell="A86" zoomScaleNormal="100" workbookViewId="0">
      <selection activeCell="A21" sqref="A21:XFD21"/>
    </sheetView>
  </sheetViews>
  <sheetFormatPr defaultRowHeight="13.5" x14ac:dyDescent="0.25"/>
  <cols>
    <col min="1" max="1" width="3.7109375" style="24" customWidth="1"/>
    <col min="2" max="2" width="29" style="24" customWidth="1"/>
    <col min="3" max="3" width="68.85546875" style="24" customWidth="1"/>
    <col min="4" max="4" width="13.7109375" style="24" customWidth="1"/>
    <col min="5" max="5" width="14.140625" style="24" customWidth="1"/>
    <col min="6" max="6" width="13" style="24" customWidth="1"/>
    <col min="7" max="7" width="0" style="24" hidden="1" customWidth="1"/>
    <col min="8" max="16384" width="9.140625" style="24"/>
  </cols>
  <sheetData>
    <row r="1" spans="2:7" x14ac:dyDescent="0.25">
      <c r="F1" s="93" t="s">
        <v>5</v>
      </c>
    </row>
    <row r="2" spans="2:7" x14ac:dyDescent="0.25">
      <c r="F2" s="93" t="s">
        <v>107</v>
      </c>
    </row>
    <row r="3" spans="2:7" x14ac:dyDescent="0.25">
      <c r="F3" s="93" t="s">
        <v>1</v>
      </c>
    </row>
    <row r="4" spans="2:7" ht="61.5" customHeight="1" x14ac:dyDescent="0.25">
      <c r="B4" s="233" t="s">
        <v>143</v>
      </c>
      <c r="C4" s="233"/>
      <c r="D4" s="233"/>
      <c r="E4" s="233"/>
      <c r="F4" s="233"/>
    </row>
    <row r="6" spans="2:7" ht="48.75" customHeight="1" x14ac:dyDescent="0.3">
      <c r="B6" s="234" t="s">
        <v>133</v>
      </c>
      <c r="C6" s="234"/>
      <c r="D6" s="234"/>
      <c r="E6" s="234"/>
      <c r="F6" s="234"/>
    </row>
    <row r="7" spans="2:7" ht="18.75" customHeight="1" x14ac:dyDescent="0.25">
      <c r="B7" s="235" t="s">
        <v>57</v>
      </c>
      <c r="C7" s="235"/>
      <c r="D7" s="235"/>
      <c r="E7" s="235"/>
      <c r="F7" s="235"/>
    </row>
    <row r="8" spans="2:7" ht="14.25" thickBot="1" x14ac:dyDescent="0.3"/>
    <row r="9" spans="2:7" ht="16.5" x14ac:dyDescent="0.25">
      <c r="B9" s="25" t="s">
        <v>34</v>
      </c>
      <c r="C9" s="205" t="s">
        <v>29</v>
      </c>
      <c r="D9" s="206"/>
      <c r="E9" s="206"/>
      <c r="F9" s="207"/>
    </row>
    <row r="10" spans="2:7" ht="17.25" thickBot="1" x14ac:dyDescent="0.3">
      <c r="B10" s="23">
        <v>1011</v>
      </c>
      <c r="C10" s="208" t="s">
        <v>80</v>
      </c>
      <c r="D10" s="209"/>
      <c r="E10" s="209"/>
      <c r="F10" s="210"/>
    </row>
    <row r="11" spans="2:7" x14ac:dyDescent="0.25">
      <c r="B11" s="80"/>
      <c r="C11" s="211"/>
      <c r="D11" s="211"/>
      <c r="E11" s="211"/>
      <c r="F11" s="212"/>
    </row>
    <row r="12" spans="2:7" ht="17.25" thickBot="1" x14ac:dyDescent="0.3">
      <c r="B12" s="81" t="s">
        <v>35</v>
      </c>
      <c r="C12" s="193"/>
      <c r="D12" s="194"/>
      <c r="E12" s="194"/>
      <c r="F12" s="195"/>
    </row>
    <row r="13" spans="2:7" ht="15" customHeight="1" x14ac:dyDescent="0.25">
      <c r="B13" s="82"/>
      <c r="C13" s="196"/>
      <c r="D13" s="197"/>
      <c r="E13" s="197"/>
      <c r="F13" s="198"/>
    </row>
    <row r="14" spans="2:7" ht="27.75" customHeight="1" x14ac:dyDescent="0.25">
      <c r="B14" s="83" t="s">
        <v>34</v>
      </c>
      <c r="C14" s="139">
        <v>1011</v>
      </c>
      <c r="D14" s="213" t="s">
        <v>82</v>
      </c>
      <c r="E14" s="199"/>
      <c r="F14" s="200"/>
      <c r="G14" s="84"/>
    </row>
    <row r="15" spans="2:7" ht="13.5" customHeight="1" x14ac:dyDescent="0.25">
      <c r="B15" s="83" t="s">
        <v>36</v>
      </c>
      <c r="C15" s="139">
        <v>11001</v>
      </c>
      <c r="D15" s="201" t="s">
        <v>26</v>
      </c>
      <c r="E15" s="201" t="s">
        <v>27</v>
      </c>
      <c r="F15" s="202" t="s">
        <v>28</v>
      </c>
    </row>
    <row r="16" spans="2:7" ht="27" x14ac:dyDescent="0.25">
      <c r="B16" s="83" t="s">
        <v>37</v>
      </c>
      <c r="C16" s="85" t="s">
        <v>118</v>
      </c>
      <c r="D16" s="201"/>
      <c r="E16" s="201"/>
      <c r="F16" s="202"/>
    </row>
    <row r="17" spans="2:7" ht="54" x14ac:dyDescent="0.25">
      <c r="B17" s="83" t="s">
        <v>38</v>
      </c>
      <c r="C17" s="85" t="s">
        <v>138</v>
      </c>
      <c r="D17" s="201"/>
      <c r="E17" s="201"/>
      <c r="F17" s="202"/>
    </row>
    <row r="18" spans="2:7" ht="19.5" customHeight="1" x14ac:dyDescent="0.25">
      <c r="B18" s="88" t="s">
        <v>119</v>
      </c>
      <c r="C18" s="89" t="s">
        <v>120</v>
      </c>
      <c r="D18" s="201"/>
      <c r="E18" s="201"/>
      <c r="F18" s="202"/>
    </row>
    <row r="19" spans="2:7" ht="27" x14ac:dyDescent="0.25">
      <c r="B19" s="88" t="s">
        <v>121</v>
      </c>
      <c r="C19" s="136" t="s">
        <v>122</v>
      </c>
      <c r="D19" s="201"/>
      <c r="E19" s="201"/>
      <c r="F19" s="202"/>
    </row>
    <row r="20" spans="2:7" ht="14.25" thickBot="1" x14ac:dyDescent="0.3">
      <c r="B20" s="203" t="s">
        <v>40</v>
      </c>
      <c r="C20" s="204"/>
      <c r="D20" s="201"/>
      <c r="E20" s="201"/>
      <c r="F20" s="202"/>
    </row>
    <row r="21" spans="2:7" ht="19.5" hidden="1" customHeight="1" thickBot="1" x14ac:dyDescent="0.3">
      <c r="B21" s="229" t="s">
        <v>123</v>
      </c>
      <c r="C21" s="230"/>
      <c r="D21" s="137"/>
      <c r="E21" s="137"/>
      <c r="F21" s="138"/>
    </row>
    <row r="22" spans="2:7" ht="18" thickBot="1" x14ac:dyDescent="0.35">
      <c r="B22" s="231" t="s">
        <v>41</v>
      </c>
      <c r="C22" s="232"/>
      <c r="D22" s="18">
        <f>'հավելված 2'!E18</f>
        <v>-8552.2000000000007</v>
      </c>
      <c r="E22" s="18">
        <f>'հավելված 2'!F18</f>
        <v>-5180</v>
      </c>
      <c r="F22" s="21">
        <v>0</v>
      </c>
    </row>
    <row r="23" spans="2:7" ht="15.75" customHeight="1" thickBot="1" x14ac:dyDescent="0.3">
      <c r="B23" s="219"/>
      <c r="C23" s="220"/>
      <c r="D23" s="220"/>
      <c r="E23" s="220"/>
      <c r="F23" s="221"/>
    </row>
    <row r="24" spans="2:7" ht="27.75" customHeight="1" x14ac:dyDescent="0.25">
      <c r="B24" s="121" t="s">
        <v>34</v>
      </c>
      <c r="C24" s="122">
        <v>1011</v>
      </c>
      <c r="D24" s="222" t="s">
        <v>82</v>
      </c>
      <c r="E24" s="223"/>
      <c r="F24" s="224"/>
      <c r="G24" s="84"/>
    </row>
    <row r="25" spans="2:7" ht="18" customHeight="1" x14ac:dyDescent="0.25">
      <c r="B25" s="83" t="s">
        <v>36</v>
      </c>
      <c r="C25" s="139">
        <v>12001</v>
      </c>
      <c r="D25" s="201" t="s">
        <v>26</v>
      </c>
      <c r="E25" s="201" t="s">
        <v>27</v>
      </c>
      <c r="F25" s="202" t="s">
        <v>28</v>
      </c>
    </row>
    <row r="26" spans="2:7" ht="17.25" customHeight="1" x14ac:dyDescent="0.25">
      <c r="B26" s="83" t="s">
        <v>37</v>
      </c>
      <c r="C26" s="85" t="s">
        <v>81</v>
      </c>
      <c r="D26" s="201"/>
      <c r="E26" s="201"/>
      <c r="F26" s="202"/>
    </row>
    <row r="27" spans="2:7" ht="42" customHeight="1" x14ac:dyDescent="0.25">
      <c r="B27" s="83" t="s">
        <v>38</v>
      </c>
      <c r="C27" s="85" t="s">
        <v>139</v>
      </c>
      <c r="D27" s="201"/>
      <c r="E27" s="201"/>
      <c r="F27" s="202"/>
    </row>
    <row r="28" spans="2:7" ht="18.75" customHeight="1" x14ac:dyDescent="0.25">
      <c r="B28" s="83" t="s">
        <v>39</v>
      </c>
      <c r="C28" s="85" t="s">
        <v>70</v>
      </c>
      <c r="D28" s="201"/>
      <c r="E28" s="201"/>
      <c r="F28" s="202"/>
    </row>
    <row r="29" spans="2:7" ht="27" x14ac:dyDescent="0.25">
      <c r="B29" s="86" t="s">
        <v>51</v>
      </c>
      <c r="C29" s="90" t="s">
        <v>140</v>
      </c>
      <c r="D29" s="201"/>
      <c r="E29" s="201"/>
      <c r="F29" s="202"/>
    </row>
    <row r="30" spans="2:7" ht="15.75" customHeight="1" x14ac:dyDescent="0.25">
      <c r="B30" s="203" t="s">
        <v>40</v>
      </c>
      <c r="C30" s="204"/>
      <c r="D30" s="201"/>
      <c r="E30" s="201"/>
      <c r="F30" s="202"/>
    </row>
    <row r="31" spans="2:7" ht="1.5" customHeight="1" x14ac:dyDescent="0.25">
      <c r="B31" s="227" t="s">
        <v>129</v>
      </c>
      <c r="C31" s="228"/>
      <c r="D31" s="137"/>
      <c r="E31" s="137"/>
      <c r="F31" s="138"/>
    </row>
    <row r="32" spans="2:7" ht="15.75" customHeight="1" thickBot="1" x14ac:dyDescent="0.35">
      <c r="B32" s="191" t="s">
        <v>41</v>
      </c>
      <c r="C32" s="192"/>
      <c r="D32" s="95">
        <f>'հավելված 2'!E24</f>
        <v>-846677</v>
      </c>
      <c r="E32" s="95">
        <f>'հավելված 2'!F24</f>
        <v>-512826.8</v>
      </c>
      <c r="F32" s="96">
        <v>0</v>
      </c>
    </row>
    <row r="33" spans="2:7" ht="15.75" customHeight="1" thickBot="1" x14ac:dyDescent="0.3">
      <c r="B33" s="219"/>
      <c r="C33" s="220"/>
      <c r="D33" s="220"/>
      <c r="E33" s="220"/>
      <c r="F33" s="221"/>
    </row>
    <row r="34" spans="2:7" ht="30.75" customHeight="1" x14ac:dyDescent="0.25">
      <c r="B34" s="25" t="s">
        <v>34</v>
      </c>
      <c r="C34" s="205" t="s">
        <v>29</v>
      </c>
      <c r="D34" s="206"/>
      <c r="E34" s="206"/>
      <c r="F34" s="207"/>
    </row>
    <row r="35" spans="2:7" ht="17.25" thickBot="1" x14ac:dyDescent="0.3">
      <c r="B35" s="23">
        <v>1068</v>
      </c>
      <c r="C35" s="208" t="s">
        <v>68</v>
      </c>
      <c r="D35" s="209"/>
      <c r="E35" s="209"/>
      <c r="F35" s="210"/>
    </row>
    <row r="36" spans="2:7" ht="14.25" thickBot="1" x14ac:dyDescent="0.3">
      <c r="B36" s="91"/>
      <c r="C36" s="225"/>
      <c r="D36" s="225"/>
      <c r="E36" s="225"/>
      <c r="F36" s="226"/>
    </row>
    <row r="37" spans="2:7" ht="16.5" x14ac:dyDescent="0.25">
      <c r="B37" s="25" t="s">
        <v>35</v>
      </c>
      <c r="C37" s="205"/>
      <c r="D37" s="206"/>
      <c r="E37" s="206"/>
      <c r="F37" s="207"/>
    </row>
    <row r="38" spans="2:7" ht="15" customHeight="1" thickBot="1" x14ac:dyDescent="0.3">
      <c r="B38" s="23"/>
      <c r="C38" s="208"/>
      <c r="D38" s="209"/>
      <c r="E38" s="209"/>
      <c r="F38" s="210"/>
    </row>
    <row r="39" spans="2:7" ht="26.25" customHeight="1" x14ac:dyDescent="0.25">
      <c r="B39" s="92" t="s">
        <v>34</v>
      </c>
      <c r="C39" s="87">
        <v>1068</v>
      </c>
      <c r="D39" s="222" t="s">
        <v>73</v>
      </c>
      <c r="E39" s="223"/>
      <c r="F39" s="224"/>
      <c r="G39" s="84"/>
    </row>
    <row r="40" spans="2:7" ht="13.5" customHeight="1" x14ac:dyDescent="0.25">
      <c r="B40" s="83" t="s">
        <v>36</v>
      </c>
      <c r="C40" s="139">
        <v>12002</v>
      </c>
      <c r="D40" s="201" t="s">
        <v>26</v>
      </c>
      <c r="E40" s="201" t="s">
        <v>27</v>
      </c>
      <c r="F40" s="202" t="s">
        <v>28</v>
      </c>
    </row>
    <row r="41" spans="2:7" x14ac:dyDescent="0.25">
      <c r="B41" s="83" t="s">
        <v>37</v>
      </c>
      <c r="C41" s="85" t="s">
        <v>126</v>
      </c>
      <c r="D41" s="201"/>
      <c r="E41" s="201"/>
      <c r="F41" s="202"/>
    </row>
    <row r="42" spans="2:7" ht="19.5" customHeight="1" x14ac:dyDescent="0.25">
      <c r="B42" s="83" t="s">
        <v>38</v>
      </c>
      <c r="C42" s="85" t="s">
        <v>127</v>
      </c>
      <c r="D42" s="201"/>
      <c r="E42" s="201"/>
      <c r="F42" s="202"/>
    </row>
    <row r="43" spans="2:7" ht="18.75" customHeight="1" x14ac:dyDescent="0.25">
      <c r="B43" s="83" t="s">
        <v>39</v>
      </c>
      <c r="C43" s="85" t="s">
        <v>69</v>
      </c>
      <c r="D43" s="201"/>
      <c r="E43" s="201"/>
      <c r="F43" s="202"/>
    </row>
    <row r="44" spans="2:7" ht="30.75" customHeight="1" x14ac:dyDescent="0.25">
      <c r="B44" s="86" t="s">
        <v>51</v>
      </c>
      <c r="C44" s="90" t="s">
        <v>128</v>
      </c>
      <c r="D44" s="201"/>
      <c r="E44" s="201"/>
      <c r="F44" s="202"/>
    </row>
    <row r="45" spans="2:7" ht="15.75" customHeight="1" x14ac:dyDescent="0.25">
      <c r="B45" s="203" t="s">
        <v>40</v>
      </c>
      <c r="C45" s="204"/>
      <c r="D45" s="201"/>
      <c r="E45" s="201"/>
      <c r="F45" s="202"/>
    </row>
    <row r="46" spans="2:7" ht="26.25" customHeight="1" x14ac:dyDescent="0.25">
      <c r="B46" s="227" t="s">
        <v>146</v>
      </c>
      <c r="C46" s="228"/>
      <c r="D46" s="110">
        <f>D47+D48+D49</f>
        <v>302</v>
      </c>
      <c r="E46" s="110">
        <f>E47+E48+E49</f>
        <v>302</v>
      </c>
      <c r="F46" s="138"/>
    </row>
    <row r="47" spans="2:7" ht="19.5" customHeight="1" x14ac:dyDescent="0.25">
      <c r="B47" s="227" t="s">
        <v>147</v>
      </c>
      <c r="C47" s="228"/>
      <c r="D47" s="110">
        <v>282</v>
      </c>
      <c r="E47" s="110">
        <v>282</v>
      </c>
      <c r="F47" s="138"/>
    </row>
    <row r="48" spans="2:7" ht="24.75" customHeight="1" x14ac:dyDescent="0.25">
      <c r="B48" s="227" t="s">
        <v>148</v>
      </c>
      <c r="C48" s="228"/>
      <c r="D48" s="110">
        <v>20</v>
      </c>
      <c r="E48" s="110">
        <v>20</v>
      </c>
      <c r="F48" s="138"/>
    </row>
    <row r="49" spans="2:7" ht="19.5" hidden="1" customHeight="1" x14ac:dyDescent="0.25">
      <c r="B49" s="227" t="s">
        <v>149</v>
      </c>
      <c r="C49" s="228"/>
      <c r="D49" s="110"/>
      <c r="E49" s="110"/>
      <c r="F49" s="138"/>
    </row>
    <row r="50" spans="2:7" ht="15.75" customHeight="1" thickBot="1" x14ac:dyDescent="0.35">
      <c r="B50" s="191" t="s">
        <v>163</v>
      </c>
      <c r="C50" s="192"/>
      <c r="D50" s="64">
        <f>'հավելված 2'!E37</f>
        <v>47600</v>
      </c>
      <c r="E50" s="64">
        <f>'հավելված 2'!F37</f>
        <v>47600</v>
      </c>
      <c r="F50" s="40">
        <v>0</v>
      </c>
    </row>
    <row r="51" spans="2:7" ht="15.75" customHeight="1" thickBot="1" x14ac:dyDescent="0.3">
      <c r="B51" s="219"/>
      <c r="C51" s="220"/>
      <c r="D51" s="220"/>
      <c r="E51" s="220"/>
      <c r="F51" s="221"/>
    </row>
    <row r="52" spans="2:7" ht="30.75" customHeight="1" x14ac:dyDescent="0.25">
      <c r="B52" s="25" t="s">
        <v>34</v>
      </c>
      <c r="C52" s="205" t="s">
        <v>29</v>
      </c>
      <c r="D52" s="206"/>
      <c r="E52" s="206"/>
      <c r="F52" s="207"/>
    </row>
    <row r="53" spans="2:7" ht="17.25" thickBot="1" x14ac:dyDescent="0.3">
      <c r="B53" s="23">
        <v>1082</v>
      </c>
      <c r="C53" s="208" t="s">
        <v>94</v>
      </c>
      <c r="D53" s="209"/>
      <c r="E53" s="209"/>
      <c r="F53" s="210"/>
    </row>
    <row r="54" spans="2:7" ht="14.25" thickBot="1" x14ac:dyDescent="0.3">
      <c r="B54" s="91"/>
      <c r="C54" s="225"/>
      <c r="D54" s="225"/>
      <c r="E54" s="225"/>
      <c r="F54" s="226"/>
    </row>
    <row r="55" spans="2:7" ht="16.5" x14ac:dyDescent="0.25">
      <c r="B55" s="25" t="s">
        <v>35</v>
      </c>
      <c r="C55" s="205"/>
      <c r="D55" s="206"/>
      <c r="E55" s="206"/>
      <c r="F55" s="207"/>
    </row>
    <row r="56" spans="2:7" ht="15" customHeight="1" thickBot="1" x14ac:dyDescent="0.3">
      <c r="B56" s="23"/>
      <c r="C56" s="208"/>
      <c r="D56" s="209"/>
      <c r="E56" s="209"/>
      <c r="F56" s="210"/>
    </row>
    <row r="57" spans="2:7" ht="45" customHeight="1" x14ac:dyDescent="0.25">
      <c r="B57" s="92" t="s">
        <v>152</v>
      </c>
      <c r="C57" s="87">
        <v>1082</v>
      </c>
      <c r="D57" s="222" t="s">
        <v>73</v>
      </c>
      <c r="E57" s="223"/>
      <c r="F57" s="224"/>
      <c r="G57" s="84"/>
    </row>
    <row r="58" spans="2:7" ht="13.5" customHeight="1" x14ac:dyDescent="0.25">
      <c r="B58" s="83" t="s">
        <v>153</v>
      </c>
      <c r="C58" s="139">
        <v>12001</v>
      </c>
      <c r="D58" s="201" t="s">
        <v>26</v>
      </c>
      <c r="E58" s="201" t="s">
        <v>27</v>
      </c>
      <c r="F58" s="202" t="s">
        <v>28</v>
      </c>
    </row>
    <row r="59" spans="2:7" ht="21" customHeight="1" x14ac:dyDescent="0.25">
      <c r="B59" s="83" t="s">
        <v>154</v>
      </c>
      <c r="C59" s="85" t="s">
        <v>93</v>
      </c>
      <c r="D59" s="201"/>
      <c r="E59" s="201"/>
      <c r="F59" s="202"/>
    </row>
    <row r="60" spans="2:7" ht="71.25" customHeight="1" x14ac:dyDescent="0.25">
      <c r="B60" s="83" t="s">
        <v>38</v>
      </c>
      <c r="C60" s="85" t="s">
        <v>141</v>
      </c>
      <c r="D60" s="201"/>
      <c r="E60" s="201"/>
      <c r="F60" s="202"/>
    </row>
    <row r="61" spans="2:7" ht="19.5" customHeight="1" x14ac:dyDescent="0.25">
      <c r="B61" s="83" t="s">
        <v>39</v>
      </c>
      <c r="C61" s="85" t="s">
        <v>69</v>
      </c>
      <c r="D61" s="201"/>
      <c r="E61" s="201"/>
      <c r="F61" s="202"/>
    </row>
    <row r="62" spans="2:7" ht="27" x14ac:dyDescent="0.25">
      <c r="B62" s="86" t="s">
        <v>51</v>
      </c>
      <c r="C62" s="90" t="s">
        <v>95</v>
      </c>
      <c r="D62" s="201"/>
      <c r="E62" s="201"/>
      <c r="F62" s="202"/>
    </row>
    <row r="63" spans="2:7" ht="15.75" customHeight="1" x14ac:dyDescent="0.25">
      <c r="B63" s="203" t="s">
        <v>40</v>
      </c>
      <c r="C63" s="204"/>
      <c r="D63" s="201"/>
      <c r="E63" s="201"/>
      <c r="F63" s="202"/>
    </row>
    <row r="64" spans="2:7" ht="13.5" customHeight="1" x14ac:dyDescent="0.25">
      <c r="B64" s="214" t="s">
        <v>96</v>
      </c>
      <c r="C64" s="215"/>
      <c r="D64" s="135">
        <v>83774</v>
      </c>
      <c r="E64" s="135"/>
      <c r="F64" s="123"/>
    </row>
    <row r="65" spans="2:6" ht="15.75" customHeight="1" thickBot="1" x14ac:dyDescent="0.35">
      <c r="B65" s="191" t="s">
        <v>163</v>
      </c>
      <c r="C65" s="192"/>
      <c r="D65" s="64">
        <f>'հավելված 1'!G74</f>
        <v>337222.40000000002</v>
      </c>
      <c r="E65" s="64">
        <f>'հավելված 1'!H74</f>
        <v>0</v>
      </c>
      <c r="F65" s="40">
        <f>'հավելված 1'!I74</f>
        <v>0</v>
      </c>
    </row>
    <row r="66" spans="2:6" ht="15.75" customHeight="1" thickBot="1" x14ac:dyDescent="0.3">
      <c r="B66" s="219"/>
      <c r="C66" s="220"/>
      <c r="D66" s="220"/>
      <c r="E66" s="220"/>
      <c r="F66" s="221"/>
    </row>
    <row r="67" spans="2:6" ht="40.5" customHeight="1" x14ac:dyDescent="0.25">
      <c r="B67" s="121" t="s">
        <v>155</v>
      </c>
      <c r="C67" s="122">
        <v>1082</v>
      </c>
      <c r="D67" s="222" t="s">
        <v>73</v>
      </c>
      <c r="E67" s="223"/>
      <c r="F67" s="224"/>
    </row>
    <row r="68" spans="2:6" ht="15.75" customHeight="1" x14ac:dyDescent="0.25">
      <c r="B68" s="83" t="s">
        <v>157</v>
      </c>
      <c r="C68" s="139">
        <v>12002</v>
      </c>
      <c r="D68" s="201" t="s">
        <v>26</v>
      </c>
      <c r="E68" s="201" t="s">
        <v>27</v>
      </c>
      <c r="F68" s="202" t="s">
        <v>28</v>
      </c>
    </row>
    <row r="69" spans="2:6" ht="15.75" customHeight="1" x14ac:dyDescent="0.25">
      <c r="B69" s="83" t="s">
        <v>158</v>
      </c>
      <c r="C69" s="140" t="s">
        <v>151</v>
      </c>
      <c r="D69" s="201"/>
      <c r="E69" s="201"/>
      <c r="F69" s="202"/>
    </row>
    <row r="70" spans="2:6" ht="36.75" customHeight="1" x14ac:dyDescent="0.25">
      <c r="B70" s="83" t="s">
        <v>38</v>
      </c>
      <c r="C70" s="85" t="s">
        <v>156</v>
      </c>
      <c r="D70" s="201"/>
      <c r="E70" s="201"/>
      <c r="F70" s="202"/>
    </row>
    <row r="71" spans="2:6" ht="15.75" customHeight="1" x14ac:dyDescent="0.25">
      <c r="B71" s="83" t="s">
        <v>39</v>
      </c>
      <c r="C71" s="85" t="s">
        <v>69</v>
      </c>
      <c r="D71" s="201"/>
      <c r="E71" s="201"/>
      <c r="F71" s="202"/>
    </row>
    <row r="72" spans="2:6" ht="33.75" customHeight="1" x14ac:dyDescent="0.25">
      <c r="B72" s="86" t="s">
        <v>51</v>
      </c>
      <c r="C72" s="90" t="s">
        <v>159</v>
      </c>
      <c r="D72" s="201"/>
      <c r="E72" s="201"/>
      <c r="F72" s="202"/>
    </row>
    <row r="73" spans="2:6" ht="15" customHeight="1" x14ac:dyDescent="0.25">
      <c r="B73" s="203" t="s">
        <v>40</v>
      </c>
      <c r="C73" s="204"/>
      <c r="D73" s="201"/>
      <c r="E73" s="201"/>
      <c r="F73" s="202"/>
    </row>
    <row r="74" spans="2:6" ht="15.75" hidden="1" customHeight="1" x14ac:dyDescent="0.25">
      <c r="B74" s="214" t="s">
        <v>160</v>
      </c>
      <c r="C74" s="215"/>
      <c r="D74" s="135"/>
      <c r="E74" s="135"/>
      <c r="F74" s="123"/>
    </row>
    <row r="75" spans="2:6" ht="15.75" hidden="1" customHeight="1" x14ac:dyDescent="0.25">
      <c r="B75" s="214" t="s">
        <v>161</v>
      </c>
      <c r="C75" s="215"/>
      <c r="D75" s="137"/>
      <c r="E75" s="137"/>
      <c r="F75" s="138"/>
    </row>
    <row r="76" spans="2:6" ht="15.75" hidden="1" customHeight="1" x14ac:dyDescent="0.25">
      <c r="B76" s="214" t="s">
        <v>162</v>
      </c>
      <c r="C76" s="215"/>
      <c r="D76" s="137"/>
      <c r="E76" s="137"/>
      <c r="F76" s="138"/>
    </row>
    <row r="77" spans="2:6" ht="15.75" customHeight="1" thickBot="1" x14ac:dyDescent="0.35">
      <c r="B77" s="191" t="s">
        <v>163</v>
      </c>
      <c r="C77" s="192"/>
      <c r="D77" s="64">
        <f>'հավելված 1'!G56</f>
        <v>170406.8</v>
      </c>
      <c r="E77" s="64">
        <f>'հավելված 1'!H56</f>
        <v>170406.8</v>
      </c>
      <c r="F77" s="40">
        <f>'հավելված 1'!I56</f>
        <v>0</v>
      </c>
    </row>
    <row r="78" spans="2:6" ht="15.75" customHeight="1" x14ac:dyDescent="0.25">
      <c r="B78" s="130"/>
      <c r="C78" s="131"/>
      <c r="D78" s="131"/>
      <c r="E78" s="131"/>
      <c r="F78" s="132"/>
    </row>
    <row r="79" spans="2:6" ht="15.75" customHeight="1" thickBot="1" x14ac:dyDescent="0.3">
      <c r="B79" s="130"/>
      <c r="C79" s="131"/>
      <c r="D79" s="131"/>
      <c r="E79" s="131"/>
      <c r="F79" s="132"/>
    </row>
    <row r="80" spans="2:6" ht="30.75" customHeight="1" x14ac:dyDescent="0.25">
      <c r="B80" s="25" t="s">
        <v>34</v>
      </c>
      <c r="C80" s="205" t="s">
        <v>29</v>
      </c>
      <c r="D80" s="206"/>
      <c r="E80" s="206"/>
      <c r="F80" s="207"/>
    </row>
    <row r="81" spans="2:7" ht="17.25" thickBot="1" x14ac:dyDescent="0.3">
      <c r="B81" s="23">
        <v>1102</v>
      </c>
      <c r="C81" s="208" t="s">
        <v>98</v>
      </c>
      <c r="D81" s="209"/>
      <c r="E81" s="209"/>
      <c r="F81" s="210"/>
    </row>
    <row r="82" spans="2:7" x14ac:dyDescent="0.25">
      <c r="B82" s="80"/>
      <c r="C82" s="211"/>
      <c r="D82" s="211"/>
      <c r="E82" s="211"/>
      <c r="F82" s="212"/>
    </row>
    <row r="83" spans="2:7" ht="17.25" thickBot="1" x14ac:dyDescent="0.3">
      <c r="B83" s="81" t="s">
        <v>35</v>
      </c>
      <c r="C83" s="193"/>
      <c r="D83" s="194"/>
      <c r="E83" s="194"/>
      <c r="F83" s="195"/>
    </row>
    <row r="84" spans="2:7" ht="15" customHeight="1" x14ac:dyDescent="0.25">
      <c r="B84" s="82"/>
      <c r="C84" s="196"/>
      <c r="D84" s="197"/>
      <c r="E84" s="197"/>
      <c r="F84" s="198"/>
    </row>
    <row r="85" spans="2:7" ht="30.75" customHeight="1" x14ac:dyDescent="0.25">
      <c r="B85" s="83" t="s">
        <v>46</v>
      </c>
      <c r="C85" s="139">
        <v>1102</v>
      </c>
      <c r="D85" s="213" t="s">
        <v>73</v>
      </c>
      <c r="E85" s="199"/>
      <c r="F85" s="200"/>
      <c r="G85" s="84"/>
    </row>
    <row r="86" spans="2:7" ht="13.5" customHeight="1" x14ac:dyDescent="0.25">
      <c r="B86" s="83" t="s">
        <v>47</v>
      </c>
      <c r="C86" s="139">
        <v>12001</v>
      </c>
      <c r="D86" s="201" t="s">
        <v>26</v>
      </c>
      <c r="E86" s="201" t="s">
        <v>27</v>
      </c>
      <c r="F86" s="202" t="s">
        <v>28</v>
      </c>
    </row>
    <row r="87" spans="2:7" ht="27" x14ac:dyDescent="0.25">
      <c r="B87" s="83" t="s">
        <v>48</v>
      </c>
      <c r="C87" s="85" t="s">
        <v>114</v>
      </c>
      <c r="D87" s="201"/>
      <c r="E87" s="201"/>
      <c r="F87" s="202"/>
    </row>
    <row r="88" spans="2:7" ht="55.5" customHeight="1" x14ac:dyDescent="0.25">
      <c r="B88" s="83" t="s">
        <v>49</v>
      </c>
      <c r="C88" s="85" t="s">
        <v>130</v>
      </c>
      <c r="D88" s="201"/>
      <c r="E88" s="201"/>
      <c r="F88" s="202"/>
    </row>
    <row r="89" spans="2:7" ht="14.25" customHeight="1" x14ac:dyDescent="0.25">
      <c r="B89" s="83" t="s">
        <v>50</v>
      </c>
      <c r="C89" s="85" t="s">
        <v>43</v>
      </c>
      <c r="D89" s="201"/>
      <c r="E89" s="201"/>
      <c r="F89" s="202"/>
    </row>
    <row r="90" spans="2:7" ht="62.25" customHeight="1" x14ac:dyDescent="0.25">
      <c r="B90" s="86" t="s">
        <v>51</v>
      </c>
      <c r="C90" s="85" t="s">
        <v>142</v>
      </c>
      <c r="D90" s="201"/>
      <c r="E90" s="201"/>
      <c r="F90" s="202"/>
    </row>
    <row r="91" spans="2:7" ht="18" customHeight="1" x14ac:dyDescent="0.25">
      <c r="B91" s="203" t="s">
        <v>40</v>
      </c>
      <c r="C91" s="204"/>
      <c r="D91" s="201"/>
      <c r="E91" s="201"/>
      <c r="F91" s="202"/>
    </row>
    <row r="92" spans="2:7" ht="16.5" hidden="1" customHeight="1" x14ac:dyDescent="0.25">
      <c r="B92" s="214" t="s">
        <v>132</v>
      </c>
      <c r="C92" s="215"/>
      <c r="D92" s="124"/>
      <c r="E92" s="124"/>
      <c r="F92" s="125"/>
    </row>
    <row r="93" spans="2:7" ht="20.25" customHeight="1" thickBot="1" x14ac:dyDescent="0.35">
      <c r="B93" s="191" t="s">
        <v>163</v>
      </c>
      <c r="C93" s="192"/>
      <c r="D93" s="64">
        <f>'հավելված 1'!G22</f>
        <v>100000</v>
      </c>
      <c r="E93" s="64">
        <f>'հավելված 1'!H22</f>
        <v>100000</v>
      </c>
      <c r="F93" s="40">
        <v>0</v>
      </c>
    </row>
    <row r="94" spans="2:7" ht="17.25" customHeight="1" thickBot="1" x14ac:dyDescent="0.3">
      <c r="B94" s="216"/>
      <c r="C94" s="217"/>
      <c r="D94" s="217"/>
      <c r="E94" s="217"/>
      <c r="F94" s="218"/>
    </row>
    <row r="95" spans="2:7" ht="33.75" customHeight="1" x14ac:dyDescent="0.25">
      <c r="B95" s="25" t="s">
        <v>34</v>
      </c>
      <c r="C95" s="205" t="s">
        <v>29</v>
      </c>
      <c r="D95" s="206"/>
      <c r="E95" s="206"/>
      <c r="F95" s="207"/>
    </row>
    <row r="96" spans="2:7" ht="33.75" customHeight="1" thickBot="1" x14ac:dyDescent="0.3">
      <c r="B96" s="23">
        <v>1205</v>
      </c>
      <c r="C96" s="208" t="s">
        <v>71</v>
      </c>
      <c r="D96" s="209"/>
      <c r="E96" s="209"/>
      <c r="F96" s="210"/>
    </row>
    <row r="97" spans="2:7" x14ac:dyDescent="0.25">
      <c r="B97" s="80"/>
      <c r="C97" s="211"/>
      <c r="D97" s="211"/>
      <c r="E97" s="211"/>
      <c r="F97" s="212"/>
    </row>
    <row r="98" spans="2:7" ht="17.25" thickBot="1" x14ac:dyDescent="0.3">
      <c r="B98" s="81" t="s">
        <v>35</v>
      </c>
      <c r="C98" s="193"/>
      <c r="D98" s="194"/>
      <c r="E98" s="194"/>
      <c r="F98" s="195"/>
    </row>
    <row r="99" spans="2:7" ht="15" customHeight="1" x14ac:dyDescent="0.25">
      <c r="B99" s="82"/>
      <c r="C99" s="196"/>
      <c r="D99" s="197"/>
      <c r="E99" s="197"/>
      <c r="F99" s="198"/>
    </row>
    <row r="100" spans="2:7" ht="27.75" customHeight="1" x14ac:dyDescent="0.25">
      <c r="B100" s="83" t="s">
        <v>34</v>
      </c>
      <c r="C100" s="139">
        <v>1205</v>
      </c>
      <c r="D100" s="199" t="s">
        <v>73</v>
      </c>
      <c r="E100" s="199"/>
      <c r="F100" s="200"/>
      <c r="G100" s="84"/>
    </row>
    <row r="101" spans="2:7" ht="13.5" customHeight="1" x14ac:dyDescent="0.25">
      <c r="B101" s="83" t="s">
        <v>36</v>
      </c>
      <c r="C101" s="139">
        <v>12002</v>
      </c>
      <c r="D101" s="201" t="s">
        <v>26</v>
      </c>
      <c r="E101" s="201" t="s">
        <v>27</v>
      </c>
      <c r="F101" s="202" t="s">
        <v>28</v>
      </c>
    </row>
    <row r="102" spans="2:7" ht="40.5" customHeight="1" x14ac:dyDescent="0.25">
      <c r="B102" s="83" t="s">
        <v>37</v>
      </c>
      <c r="C102" s="85" t="s">
        <v>101</v>
      </c>
      <c r="D102" s="201"/>
      <c r="E102" s="201"/>
      <c r="F102" s="202"/>
    </row>
    <row r="103" spans="2:7" ht="47.25" customHeight="1" x14ac:dyDescent="0.25">
      <c r="B103" s="83" t="s">
        <v>38</v>
      </c>
      <c r="C103" s="141" t="s">
        <v>116</v>
      </c>
      <c r="D103" s="201"/>
      <c r="E103" s="201"/>
      <c r="F103" s="202"/>
    </row>
    <row r="104" spans="2:7" x14ac:dyDescent="0.25">
      <c r="B104" s="83" t="s">
        <v>39</v>
      </c>
      <c r="C104" s="85" t="s">
        <v>70</v>
      </c>
      <c r="D104" s="201"/>
      <c r="E104" s="201"/>
      <c r="F104" s="202"/>
    </row>
    <row r="105" spans="2:7" ht="25.5" customHeight="1" x14ac:dyDescent="0.25">
      <c r="B105" s="86" t="s">
        <v>51</v>
      </c>
      <c r="C105" s="90" t="s">
        <v>145</v>
      </c>
      <c r="D105" s="201"/>
      <c r="E105" s="201"/>
      <c r="F105" s="202"/>
    </row>
    <row r="106" spans="2:7" ht="15.75" customHeight="1" x14ac:dyDescent="0.25">
      <c r="B106" s="203"/>
      <c r="C106" s="204"/>
      <c r="D106" s="201"/>
      <c r="E106" s="201"/>
      <c r="F106" s="202"/>
    </row>
    <row r="107" spans="2:7" ht="18" thickBot="1" x14ac:dyDescent="0.3">
      <c r="B107" s="189" t="s">
        <v>144</v>
      </c>
      <c r="C107" s="190"/>
      <c r="D107" s="110">
        <v>100</v>
      </c>
      <c r="E107" s="110">
        <v>100</v>
      </c>
      <c r="F107" s="138"/>
    </row>
    <row r="108" spans="2:7" ht="15.75" customHeight="1" thickBot="1" x14ac:dyDescent="0.35">
      <c r="B108" s="191" t="s">
        <v>163</v>
      </c>
      <c r="C108" s="192"/>
      <c r="D108" s="32">
        <f>'հավելված 1'!G33</f>
        <v>200000</v>
      </c>
      <c r="E108" s="32">
        <f>'հավելված 1'!H33</f>
        <v>200000</v>
      </c>
      <c r="F108" s="33">
        <v>0</v>
      </c>
    </row>
  </sheetData>
  <mergeCells count="87">
    <mergeCell ref="B4:F4"/>
    <mergeCell ref="B6:F6"/>
    <mergeCell ref="B7:F7"/>
    <mergeCell ref="C9:F9"/>
    <mergeCell ref="C10:F10"/>
    <mergeCell ref="C11:F11"/>
    <mergeCell ref="C12:F12"/>
    <mergeCell ref="C13:F13"/>
    <mergeCell ref="D15:D20"/>
    <mergeCell ref="E15:E20"/>
    <mergeCell ref="F15:F20"/>
    <mergeCell ref="B20:C20"/>
    <mergeCell ref="D14:F14"/>
    <mergeCell ref="C36:F36"/>
    <mergeCell ref="B21:C21"/>
    <mergeCell ref="B22:C22"/>
    <mergeCell ref="B23:F23"/>
    <mergeCell ref="D25:D30"/>
    <mergeCell ref="E25:E30"/>
    <mergeCell ref="F25:F30"/>
    <mergeCell ref="B30:C30"/>
    <mergeCell ref="D24:F24"/>
    <mergeCell ref="B31:C31"/>
    <mergeCell ref="B32:C32"/>
    <mergeCell ref="B33:F33"/>
    <mergeCell ref="C34:F34"/>
    <mergeCell ref="C35:F35"/>
    <mergeCell ref="C54:F54"/>
    <mergeCell ref="C37:F37"/>
    <mergeCell ref="C38:F38"/>
    <mergeCell ref="D40:D45"/>
    <mergeCell ref="E40:E45"/>
    <mergeCell ref="F40:F45"/>
    <mergeCell ref="B45:C45"/>
    <mergeCell ref="D39:F39"/>
    <mergeCell ref="B49:C49"/>
    <mergeCell ref="B50:C50"/>
    <mergeCell ref="B51:F51"/>
    <mergeCell ref="C52:F52"/>
    <mergeCell ref="C53:F53"/>
    <mergeCell ref="B48:C48"/>
    <mergeCell ref="B46:C46"/>
    <mergeCell ref="B47:C47"/>
    <mergeCell ref="C55:F55"/>
    <mergeCell ref="C56:F56"/>
    <mergeCell ref="D58:D63"/>
    <mergeCell ref="E58:E63"/>
    <mergeCell ref="F58:F63"/>
    <mergeCell ref="B63:C63"/>
    <mergeCell ref="D57:F57"/>
    <mergeCell ref="C82:F82"/>
    <mergeCell ref="D67:F67"/>
    <mergeCell ref="D68:D73"/>
    <mergeCell ref="E68:E73"/>
    <mergeCell ref="F68:F73"/>
    <mergeCell ref="B73:C73"/>
    <mergeCell ref="B74:C74"/>
    <mergeCell ref="B77:C77"/>
    <mergeCell ref="B75:C75"/>
    <mergeCell ref="B76:C76"/>
    <mergeCell ref="B64:C64"/>
    <mergeCell ref="B65:C65"/>
    <mergeCell ref="B66:F66"/>
    <mergeCell ref="C80:F80"/>
    <mergeCell ref="C81:F81"/>
    <mergeCell ref="C95:F95"/>
    <mergeCell ref="C96:F96"/>
    <mergeCell ref="C97:F97"/>
    <mergeCell ref="C83:F83"/>
    <mergeCell ref="C84:F84"/>
    <mergeCell ref="D86:D91"/>
    <mergeCell ref="E86:E91"/>
    <mergeCell ref="F86:F91"/>
    <mergeCell ref="B91:C91"/>
    <mergeCell ref="D85:F85"/>
    <mergeCell ref="B92:C92"/>
    <mergeCell ref="B93:C93"/>
    <mergeCell ref="B94:F94"/>
    <mergeCell ref="B107:C107"/>
    <mergeCell ref="B108:C108"/>
    <mergeCell ref="C98:F98"/>
    <mergeCell ref="C99:F99"/>
    <mergeCell ref="D100:F100"/>
    <mergeCell ref="D101:D106"/>
    <mergeCell ref="E101:E106"/>
    <mergeCell ref="F101:F106"/>
    <mergeCell ref="B106:C106"/>
  </mergeCells>
  <pageMargins left="0.7" right="0.2" top="0.75" bottom="0.2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08"/>
  <sheetViews>
    <sheetView tabSelected="1" topLeftCell="A99" zoomScaleNormal="100" workbookViewId="0">
      <selection activeCell="H102" sqref="H102"/>
    </sheetView>
  </sheetViews>
  <sheetFormatPr defaultRowHeight="13.5" x14ac:dyDescent="0.25"/>
  <cols>
    <col min="1" max="1" width="3.7109375" style="24" customWidth="1"/>
    <col min="2" max="2" width="29" style="24" customWidth="1"/>
    <col min="3" max="3" width="64.42578125" style="24" customWidth="1"/>
    <col min="4" max="5" width="14.28515625" style="24" customWidth="1"/>
    <col min="6" max="6" width="13" style="24" customWidth="1"/>
    <col min="7" max="7" width="0" style="24" hidden="1" customWidth="1"/>
    <col min="8" max="16384" width="9.140625" style="24"/>
  </cols>
  <sheetData>
    <row r="1" spans="2:7" x14ac:dyDescent="0.25">
      <c r="F1" s="93" t="s">
        <v>117</v>
      </c>
    </row>
    <row r="2" spans="2:7" x14ac:dyDescent="0.25">
      <c r="F2" s="93" t="s">
        <v>107</v>
      </c>
    </row>
    <row r="3" spans="2:7" x14ac:dyDescent="0.25">
      <c r="F3" s="93" t="s">
        <v>1</v>
      </c>
    </row>
    <row r="4" spans="2:7" ht="61.5" customHeight="1" x14ac:dyDescent="0.25">
      <c r="B4" s="233" t="s">
        <v>124</v>
      </c>
      <c r="C4" s="233"/>
      <c r="D4" s="233"/>
      <c r="E4" s="233"/>
      <c r="F4" s="233"/>
    </row>
    <row r="6" spans="2:7" ht="48.75" customHeight="1" x14ac:dyDescent="0.3">
      <c r="B6" s="234" t="s">
        <v>42</v>
      </c>
      <c r="C6" s="234"/>
      <c r="D6" s="234"/>
      <c r="E6" s="234"/>
      <c r="F6" s="234"/>
    </row>
    <row r="7" spans="2:7" ht="18.75" customHeight="1" x14ac:dyDescent="0.25">
      <c r="B7" s="235" t="s">
        <v>57</v>
      </c>
      <c r="C7" s="235"/>
      <c r="D7" s="235"/>
      <c r="E7" s="235"/>
      <c r="F7" s="235"/>
    </row>
    <row r="8" spans="2:7" ht="14.25" thickBot="1" x14ac:dyDescent="0.3"/>
    <row r="9" spans="2:7" ht="16.5" x14ac:dyDescent="0.25">
      <c r="B9" s="25" t="s">
        <v>34</v>
      </c>
      <c r="C9" s="205" t="s">
        <v>29</v>
      </c>
      <c r="D9" s="206"/>
      <c r="E9" s="206"/>
      <c r="F9" s="207"/>
    </row>
    <row r="10" spans="2:7" ht="17.25" thickBot="1" x14ac:dyDescent="0.3">
      <c r="B10" s="23">
        <v>1011</v>
      </c>
      <c r="C10" s="208" t="s">
        <v>80</v>
      </c>
      <c r="D10" s="209"/>
      <c r="E10" s="209"/>
      <c r="F10" s="210"/>
    </row>
    <row r="11" spans="2:7" x14ac:dyDescent="0.25">
      <c r="B11" s="80"/>
      <c r="C11" s="211"/>
      <c r="D11" s="211"/>
      <c r="E11" s="211"/>
      <c r="F11" s="212"/>
    </row>
    <row r="12" spans="2:7" ht="17.25" thickBot="1" x14ac:dyDescent="0.3">
      <c r="B12" s="81" t="s">
        <v>35</v>
      </c>
      <c r="C12" s="193"/>
      <c r="D12" s="194"/>
      <c r="E12" s="194"/>
      <c r="F12" s="195"/>
    </row>
    <row r="13" spans="2:7" ht="15" customHeight="1" x14ac:dyDescent="0.25">
      <c r="B13" s="82"/>
      <c r="C13" s="196"/>
      <c r="D13" s="197"/>
      <c r="E13" s="197"/>
      <c r="F13" s="198"/>
    </row>
    <row r="14" spans="2:7" ht="27.75" customHeight="1" x14ac:dyDescent="0.25">
      <c r="B14" s="83" t="s">
        <v>34</v>
      </c>
      <c r="C14" s="145">
        <v>1011</v>
      </c>
      <c r="D14" s="213" t="s">
        <v>82</v>
      </c>
      <c r="E14" s="199"/>
      <c r="F14" s="200"/>
      <c r="G14" s="84"/>
    </row>
    <row r="15" spans="2:7" ht="13.5" customHeight="1" x14ac:dyDescent="0.25">
      <c r="B15" s="83" t="s">
        <v>36</v>
      </c>
      <c r="C15" s="145">
        <v>11001</v>
      </c>
      <c r="D15" s="201" t="s">
        <v>26</v>
      </c>
      <c r="E15" s="201" t="s">
        <v>27</v>
      </c>
      <c r="F15" s="202" t="s">
        <v>28</v>
      </c>
    </row>
    <row r="16" spans="2:7" ht="27" x14ac:dyDescent="0.25">
      <c r="B16" s="83" t="s">
        <v>37</v>
      </c>
      <c r="C16" s="85" t="s">
        <v>118</v>
      </c>
      <c r="D16" s="201"/>
      <c r="E16" s="201"/>
      <c r="F16" s="202"/>
    </row>
    <row r="17" spans="2:7" ht="54" x14ac:dyDescent="0.25">
      <c r="B17" s="83" t="s">
        <v>38</v>
      </c>
      <c r="C17" s="85" t="s">
        <v>125</v>
      </c>
      <c r="D17" s="201"/>
      <c r="E17" s="201"/>
      <c r="F17" s="202"/>
    </row>
    <row r="18" spans="2:7" x14ac:dyDescent="0.25">
      <c r="B18" s="88" t="s">
        <v>119</v>
      </c>
      <c r="C18" s="89" t="s">
        <v>120</v>
      </c>
      <c r="D18" s="201"/>
      <c r="E18" s="201"/>
      <c r="F18" s="202"/>
    </row>
    <row r="19" spans="2:7" ht="27" x14ac:dyDescent="0.25">
      <c r="B19" s="88" t="s">
        <v>121</v>
      </c>
      <c r="C19" s="144" t="s">
        <v>122</v>
      </c>
      <c r="D19" s="201"/>
      <c r="E19" s="201"/>
      <c r="F19" s="202"/>
    </row>
    <row r="20" spans="2:7" ht="15.75" customHeight="1" x14ac:dyDescent="0.25">
      <c r="B20" s="203" t="s">
        <v>40</v>
      </c>
      <c r="C20" s="204"/>
      <c r="D20" s="201"/>
      <c r="E20" s="201"/>
      <c r="F20" s="202"/>
    </row>
    <row r="21" spans="2:7" ht="1.5" customHeight="1" thickBot="1" x14ac:dyDescent="0.3">
      <c r="B21" s="238" t="s">
        <v>123</v>
      </c>
      <c r="C21" s="230"/>
      <c r="D21" s="146"/>
      <c r="E21" s="146"/>
      <c r="F21" s="147"/>
    </row>
    <row r="22" spans="2:7" ht="18" thickBot="1" x14ac:dyDescent="0.35">
      <c r="B22" s="231" t="s">
        <v>41</v>
      </c>
      <c r="C22" s="232"/>
      <c r="D22" s="18">
        <f>'հավելված 2'!E18</f>
        <v>-8552.2000000000007</v>
      </c>
      <c r="E22" s="18">
        <f>'հավելված 2'!F18</f>
        <v>-5180</v>
      </c>
      <c r="F22" s="94">
        <v>0</v>
      </c>
    </row>
    <row r="23" spans="2:7" ht="15.75" customHeight="1" thickBot="1" x14ac:dyDescent="0.3">
      <c r="B23" s="219"/>
      <c r="C23" s="220"/>
      <c r="D23" s="220"/>
      <c r="E23" s="220"/>
      <c r="F23" s="221"/>
    </row>
    <row r="24" spans="2:7" ht="27.75" customHeight="1" x14ac:dyDescent="0.25">
      <c r="B24" s="83" t="s">
        <v>34</v>
      </c>
      <c r="C24" s="145">
        <v>1011</v>
      </c>
      <c r="D24" s="222" t="s">
        <v>82</v>
      </c>
      <c r="E24" s="223"/>
      <c r="F24" s="224"/>
      <c r="G24" s="84"/>
    </row>
    <row r="25" spans="2:7" ht="18" customHeight="1" x14ac:dyDescent="0.25">
      <c r="B25" s="83" t="s">
        <v>36</v>
      </c>
      <c r="C25" s="145">
        <v>12001</v>
      </c>
      <c r="D25" s="201" t="s">
        <v>26</v>
      </c>
      <c r="E25" s="201" t="s">
        <v>27</v>
      </c>
      <c r="F25" s="202" t="s">
        <v>28</v>
      </c>
    </row>
    <row r="26" spans="2:7" ht="17.25" customHeight="1" x14ac:dyDescent="0.25">
      <c r="B26" s="83" t="s">
        <v>37</v>
      </c>
      <c r="C26" s="85" t="s">
        <v>81</v>
      </c>
      <c r="D26" s="201"/>
      <c r="E26" s="201"/>
      <c r="F26" s="202"/>
    </row>
    <row r="27" spans="2:7" ht="42" customHeight="1" x14ac:dyDescent="0.25">
      <c r="B27" s="83" t="s">
        <v>38</v>
      </c>
      <c r="C27" s="85" t="s">
        <v>139</v>
      </c>
      <c r="D27" s="201"/>
      <c r="E27" s="201"/>
      <c r="F27" s="202"/>
    </row>
    <row r="28" spans="2:7" ht="18.75" customHeight="1" x14ac:dyDescent="0.25">
      <c r="B28" s="83" t="s">
        <v>39</v>
      </c>
      <c r="C28" s="85" t="s">
        <v>70</v>
      </c>
      <c r="D28" s="201"/>
      <c r="E28" s="201"/>
      <c r="F28" s="202"/>
    </row>
    <row r="29" spans="2:7" ht="40.5" x14ac:dyDescent="0.25">
      <c r="B29" s="86" t="s">
        <v>51</v>
      </c>
      <c r="C29" s="90" t="s">
        <v>140</v>
      </c>
      <c r="D29" s="201"/>
      <c r="E29" s="201"/>
      <c r="F29" s="202"/>
    </row>
    <row r="30" spans="2:7" ht="15.75" customHeight="1" x14ac:dyDescent="0.25">
      <c r="B30" s="203" t="s">
        <v>40</v>
      </c>
      <c r="C30" s="204"/>
      <c r="D30" s="201"/>
      <c r="E30" s="201"/>
      <c r="F30" s="202"/>
    </row>
    <row r="31" spans="2:7" ht="26.25" hidden="1" customHeight="1" x14ac:dyDescent="0.25">
      <c r="B31" s="228" t="s">
        <v>129</v>
      </c>
      <c r="C31" s="228"/>
      <c r="D31" s="146"/>
      <c r="E31" s="146"/>
      <c r="F31" s="147"/>
    </row>
    <row r="32" spans="2:7" ht="15.75" customHeight="1" thickBot="1" x14ac:dyDescent="0.35">
      <c r="B32" s="237" t="s">
        <v>41</v>
      </c>
      <c r="C32" s="237"/>
      <c r="D32" s="95">
        <f>'հավելված 2'!E24</f>
        <v>-846677</v>
      </c>
      <c r="E32" s="95">
        <f>'հավելված 2'!F24</f>
        <v>-512826.8</v>
      </c>
      <c r="F32" s="96">
        <v>0</v>
      </c>
    </row>
    <row r="33" spans="2:7" ht="15.75" customHeight="1" thickBot="1" x14ac:dyDescent="0.3">
      <c r="B33" s="219"/>
      <c r="C33" s="220"/>
      <c r="D33" s="220"/>
      <c r="E33" s="220"/>
      <c r="F33" s="221"/>
    </row>
    <row r="34" spans="2:7" ht="30.75" customHeight="1" x14ac:dyDescent="0.25">
      <c r="B34" s="25" t="s">
        <v>34</v>
      </c>
      <c r="C34" s="205" t="s">
        <v>29</v>
      </c>
      <c r="D34" s="206"/>
      <c r="E34" s="206"/>
      <c r="F34" s="207"/>
    </row>
    <row r="35" spans="2:7" ht="17.25" thickBot="1" x14ac:dyDescent="0.3">
      <c r="B35" s="23">
        <v>1068</v>
      </c>
      <c r="C35" s="208" t="s">
        <v>68</v>
      </c>
      <c r="D35" s="209"/>
      <c r="E35" s="209"/>
      <c r="F35" s="210"/>
    </row>
    <row r="36" spans="2:7" ht="14.25" thickBot="1" x14ac:dyDescent="0.3">
      <c r="B36" s="91"/>
      <c r="C36" s="225"/>
      <c r="D36" s="225"/>
      <c r="E36" s="225"/>
      <c r="F36" s="226"/>
    </row>
    <row r="37" spans="2:7" ht="16.5" x14ac:dyDescent="0.25">
      <c r="B37" s="25" t="s">
        <v>35</v>
      </c>
      <c r="C37" s="205"/>
      <c r="D37" s="206"/>
      <c r="E37" s="206"/>
      <c r="F37" s="207"/>
    </row>
    <row r="38" spans="2:7" ht="15" customHeight="1" thickBot="1" x14ac:dyDescent="0.3">
      <c r="B38" s="23"/>
      <c r="C38" s="208"/>
      <c r="D38" s="209"/>
      <c r="E38" s="209"/>
      <c r="F38" s="210"/>
    </row>
    <row r="39" spans="2:7" ht="26.25" customHeight="1" x14ac:dyDescent="0.25">
      <c r="B39" s="92" t="s">
        <v>34</v>
      </c>
      <c r="C39" s="87">
        <v>1068</v>
      </c>
      <c r="D39" s="222" t="s">
        <v>73</v>
      </c>
      <c r="E39" s="223"/>
      <c r="F39" s="224"/>
      <c r="G39" s="84"/>
    </row>
    <row r="40" spans="2:7" ht="13.5" customHeight="1" x14ac:dyDescent="0.25">
      <c r="B40" s="83" t="s">
        <v>36</v>
      </c>
      <c r="C40" s="145">
        <v>12002</v>
      </c>
      <c r="D40" s="201" t="s">
        <v>26</v>
      </c>
      <c r="E40" s="201" t="s">
        <v>27</v>
      </c>
      <c r="F40" s="202" t="s">
        <v>28</v>
      </c>
    </row>
    <row r="41" spans="2:7" x14ac:dyDescent="0.25">
      <c r="B41" s="83" t="s">
        <v>37</v>
      </c>
      <c r="C41" s="85" t="s">
        <v>126</v>
      </c>
      <c r="D41" s="201"/>
      <c r="E41" s="201"/>
      <c r="F41" s="202"/>
    </row>
    <row r="42" spans="2:7" ht="19.5" customHeight="1" x14ac:dyDescent="0.25">
      <c r="B42" s="83" t="s">
        <v>38</v>
      </c>
      <c r="C42" s="85" t="s">
        <v>127</v>
      </c>
      <c r="D42" s="201"/>
      <c r="E42" s="201"/>
      <c r="F42" s="202"/>
    </row>
    <row r="43" spans="2:7" ht="18.75" customHeight="1" x14ac:dyDescent="0.25">
      <c r="B43" s="83" t="s">
        <v>39</v>
      </c>
      <c r="C43" s="85" t="s">
        <v>69</v>
      </c>
      <c r="D43" s="201"/>
      <c r="E43" s="201"/>
      <c r="F43" s="202"/>
    </row>
    <row r="44" spans="2:7" ht="30.75" customHeight="1" x14ac:dyDescent="0.25">
      <c r="B44" s="86" t="s">
        <v>51</v>
      </c>
      <c r="C44" s="90" t="s">
        <v>128</v>
      </c>
      <c r="D44" s="201"/>
      <c r="E44" s="201"/>
      <c r="F44" s="202"/>
    </row>
    <row r="45" spans="2:7" ht="15.75" customHeight="1" x14ac:dyDescent="0.25">
      <c r="B45" s="203" t="s">
        <v>40</v>
      </c>
      <c r="C45" s="204"/>
      <c r="D45" s="201"/>
      <c r="E45" s="201"/>
      <c r="F45" s="202"/>
    </row>
    <row r="46" spans="2:7" ht="26.25" customHeight="1" x14ac:dyDescent="0.25">
      <c r="B46" s="228" t="s">
        <v>146</v>
      </c>
      <c r="C46" s="228"/>
      <c r="D46" s="110">
        <f>D47+D48+D49</f>
        <v>302</v>
      </c>
      <c r="E46" s="110">
        <f>E47+E48+E49</f>
        <v>302</v>
      </c>
      <c r="F46" s="147"/>
    </row>
    <row r="47" spans="2:7" ht="19.5" customHeight="1" x14ac:dyDescent="0.25">
      <c r="B47" s="228" t="s">
        <v>147</v>
      </c>
      <c r="C47" s="228"/>
      <c r="D47" s="110">
        <f>SUM('հավելված 3'!D47)</f>
        <v>282</v>
      </c>
      <c r="E47" s="110">
        <f>SUM('հավելված 3'!E47)</f>
        <v>282</v>
      </c>
      <c r="F47" s="147"/>
    </row>
    <row r="48" spans="2:7" ht="23.25" customHeight="1" x14ac:dyDescent="0.25">
      <c r="B48" s="228" t="s">
        <v>148</v>
      </c>
      <c r="C48" s="228"/>
      <c r="D48" s="110">
        <f>SUM('հավելված 3'!D48)</f>
        <v>20</v>
      </c>
      <c r="E48" s="110">
        <f>SUM('հավելված 3'!E48)</f>
        <v>20</v>
      </c>
      <c r="F48" s="147"/>
    </row>
    <row r="49" spans="2:7" ht="19.5" hidden="1" customHeight="1" x14ac:dyDescent="0.25">
      <c r="B49" s="228" t="s">
        <v>149</v>
      </c>
      <c r="C49" s="228"/>
      <c r="D49" s="110"/>
      <c r="E49" s="110"/>
      <c r="F49" s="147"/>
    </row>
    <row r="50" spans="2:7" ht="15.75" customHeight="1" x14ac:dyDescent="0.3">
      <c r="B50" s="236" t="s">
        <v>41</v>
      </c>
      <c r="C50" s="237"/>
      <c r="D50" s="61">
        <f>'հավելված 2'!E37</f>
        <v>47600</v>
      </c>
      <c r="E50" s="61">
        <f>'հավելված 2'!F37</f>
        <v>47600</v>
      </c>
      <c r="F50" s="62">
        <v>0</v>
      </c>
    </row>
    <row r="51" spans="2:7" ht="15.75" customHeight="1" thickBot="1" x14ac:dyDescent="0.3">
      <c r="B51" s="219"/>
      <c r="C51" s="220"/>
      <c r="D51" s="220"/>
      <c r="E51" s="220"/>
      <c r="F51" s="221"/>
    </row>
    <row r="52" spans="2:7" ht="30.75" customHeight="1" x14ac:dyDescent="0.25">
      <c r="B52" s="25" t="s">
        <v>34</v>
      </c>
      <c r="C52" s="205" t="s">
        <v>29</v>
      </c>
      <c r="D52" s="206"/>
      <c r="E52" s="206"/>
      <c r="F52" s="207"/>
    </row>
    <row r="53" spans="2:7" ht="17.25" thickBot="1" x14ac:dyDescent="0.3">
      <c r="B53" s="23">
        <v>1082</v>
      </c>
      <c r="C53" s="208" t="s">
        <v>94</v>
      </c>
      <c r="D53" s="209"/>
      <c r="E53" s="209"/>
      <c r="F53" s="210"/>
    </row>
    <row r="54" spans="2:7" ht="14.25" thickBot="1" x14ac:dyDescent="0.3">
      <c r="B54" s="91"/>
      <c r="C54" s="225"/>
      <c r="D54" s="225"/>
      <c r="E54" s="225"/>
      <c r="F54" s="226"/>
    </row>
    <row r="55" spans="2:7" ht="16.5" x14ac:dyDescent="0.25">
      <c r="B55" s="25" t="s">
        <v>35</v>
      </c>
      <c r="C55" s="205"/>
      <c r="D55" s="206"/>
      <c r="E55" s="206"/>
      <c r="F55" s="207"/>
    </row>
    <row r="56" spans="2:7" ht="15" customHeight="1" thickBot="1" x14ac:dyDescent="0.3">
      <c r="B56" s="23"/>
      <c r="C56" s="208"/>
      <c r="D56" s="209"/>
      <c r="E56" s="209"/>
      <c r="F56" s="210"/>
    </row>
    <row r="57" spans="2:7" ht="26.25" customHeight="1" x14ac:dyDescent="0.25">
      <c r="B57" s="92" t="s">
        <v>34</v>
      </c>
      <c r="C57" s="87">
        <v>1082</v>
      </c>
      <c r="D57" s="222" t="s">
        <v>73</v>
      </c>
      <c r="E57" s="223"/>
      <c r="F57" s="224"/>
      <c r="G57" s="84"/>
    </row>
    <row r="58" spans="2:7" ht="13.5" customHeight="1" x14ac:dyDescent="0.25">
      <c r="B58" s="83" t="s">
        <v>36</v>
      </c>
      <c r="C58" s="145">
        <v>12001</v>
      </c>
      <c r="D58" s="201" t="s">
        <v>26</v>
      </c>
      <c r="E58" s="201" t="s">
        <v>27</v>
      </c>
      <c r="F58" s="202" t="s">
        <v>28</v>
      </c>
    </row>
    <row r="59" spans="2:7" x14ac:dyDescent="0.25">
      <c r="B59" s="83" t="s">
        <v>37</v>
      </c>
      <c r="C59" s="85" t="s">
        <v>93</v>
      </c>
      <c r="D59" s="201"/>
      <c r="E59" s="201"/>
      <c r="F59" s="202"/>
    </row>
    <row r="60" spans="2:7" ht="71.25" customHeight="1" x14ac:dyDescent="0.25">
      <c r="B60" s="83" t="s">
        <v>38</v>
      </c>
      <c r="C60" s="85" t="s">
        <v>141</v>
      </c>
      <c r="D60" s="201"/>
      <c r="E60" s="201"/>
      <c r="F60" s="202"/>
    </row>
    <row r="61" spans="2:7" x14ac:dyDescent="0.25">
      <c r="B61" s="83" t="s">
        <v>39</v>
      </c>
      <c r="C61" s="85" t="s">
        <v>69</v>
      </c>
      <c r="D61" s="201"/>
      <c r="E61" s="201"/>
      <c r="F61" s="202"/>
    </row>
    <row r="62" spans="2:7" ht="40.5" x14ac:dyDescent="0.25">
      <c r="B62" s="86" t="s">
        <v>51</v>
      </c>
      <c r="C62" s="90" t="s">
        <v>95</v>
      </c>
      <c r="D62" s="201"/>
      <c r="E62" s="201"/>
      <c r="F62" s="202"/>
    </row>
    <row r="63" spans="2:7" ht="15.75" customHeight="1" x14ac:dyDescent="0.25">
      <c r="B63" s="203" t="s">
        <v>40</v>
      </c>
      <c r="C63" s="204"/>
      <c r="D63" s="201"/>
      <c r="E63" s="201"/>
      <c r="F63" s="202"/>
    </row>
    <row r="64" spans="2:7" ht="13.5" customHeight="1" x14ac:dyDescent="0.25">
      <c r="B64" s="214" t="s">
        <v>96</v>
      </c>
      <c r="C64" s="215"/>
      <c r="D64" s="143">
        <f>SUM('հավելված 3'!D64)</f>
        <v>83774</v>
      </c>
      <c r="E64" s="143"/>
      <c r="F64" s="123"/>
    </row>
    <row r="65" spans="2:6" ht="15.75" customHeight="1" thickBot="1" x14ac:dyDescent="0.35">
      <c r="B65" s="191" t="s">
        <v>41</v>
      </c>
      <c r="C65" s="192"/>
      <c r="D65" s="64">
        <f>'հավելված 1'!G74</f>
        <v>337222.40000000002</v>
      </c>
      <c r="E65" s="64">
        <f>'հավելված 1'!H74</f>
        <v>0</v>
      </c>
      <c r="F65" s="40">
        <f>'հավելված 1'!I74</f>
        <v>0</v>
      </c>
    </row>
    <row r="66" spans="2:6" ht="15.75" customHeight="1" thickBot="1" x14ac:dyDescent="0.3">
      <c r="B66" s="219"/>
      <c r="C66" s="220"/>
      <c r="D66" s="220"/>
      <c r="E66" s="220"/>
      <c r="F66" s="221"/>
    </row>
    <row r="67" spans="2:6" ht="31.5" customHeight="1" x14ac:dyDescent="0.25">
      <c r="B67" s="121" t="s">
        <v>152</v>
      </c>
      <c r="C67" s="122">
        <v>1082</v>
      </c>
      <c r="D67" s="222" t="s">
        <v>73</v>
      </c>
      <c r="E67" s="223"/>
      <c r="F67" s="224"/>
    </row>
    <row r="68" spans="2:6" ht="15.75" customHeight="1" x14ac:dyDescent="0.25">
      <c r="B68" s="83" t="s">
        <v>157</v>
      </c>
      <c r="C68" s="145">
        <v>12002</v>
      </c>
      <c r="D68" s="201" t="s">
        <v>26</v>
      </c>
      <c r="E68" s="201" t="s">
        <v>27</v>
      </c>
      <c r="F68" s="202" t="s">
        <v>28</v>
      </c>
    </row>
    <row r="69" spans="2:6" ht="15.75" customHeight="1" x14ac:dyDescent="0.25">
      <c r="B69" s="83" t="s">
        <v>158</v>
      </c>
      <c r="C69" s="140" t="s">
        <v>151</v>
      </c>
      <c r="D69" s="201"/>
      <c r="E69" s="201"/>
      <c r="F69" s="202"/>
    </row>
    <row r="70" spans="2:6" ht="15.75" customHeight="1" x14ac:dyDescent="0.25">
      <c r="B70" s="83" t="s">
        <v>38</v>
      </c>
      <c r="C70" s="85" t="s">
        <v>156</v>
      </c>
      <c r="D70" s="201"/>
      <c r="E70" s="201"/>
      <c r="F70" s="202"/>
    </row>
    <row r="71" spans="2:6" ht="15.75" customHeight="1" x14ac:dyDescent="0.25">
      <c r="B71" s="83" t="s">
        <v>39</v>
      </c>
      <c r="C71" s="85" t="s">
        <v>69</v>
      </c>
      <c r="D71" s="201"/>
      <c r="E71" s="201"/>
      <c r="F71" s="202"/>
    </row>
    <row r="72" spans="2:6" ht="30.75" customHeight="1" x14ac:dyDescent="0.25">
      <c r="B72" s="86" t="s">
        <v>51</v>
      </c>
      <c r="C72" s="90" t="s">
        <v>159</v>
      </c>
      <c r="D72" s="201"/>
      <c r="E72" s="201"/>
      <c r="F72" s="202"/>
    </row>
    <row r="73" spans="2:6" ht="15.75" customHeight="1" x14ac:dyDescent="0.25">
      <c r="B73" s="203" t="s">
        <v>40</v>
      </c>
      <c r="C73" s="204"/>
      <c r="D73" s="201"/>
      <c r="E73" s="201"/>
      <c r="F73" s="202"/>
    </row>
    <row r="74" spans="2:6" ht="15.75" customHeight="1" x14ac:dyDescent="0.25">
      <c r="B74" s="214" t="s">
        <v>160</v>
      </c>
      <c r="C74" s="215"/>
      <c r="D74" s="143"/>
      <c r="E74" s="143"/>
      <c r="F74" s="123"/>
    </row>
    <row r="75" spans="2:6" ht="15.75" customHeight="1" x14ac:dyDescent="0.25">
      <c r="B75" s="214" t="s">
        <v>161</v>
      </c>
      <c r="C75" s="215"/>
      <c r="D75" s="146"/>
      <c r="E75" s="146"/>
      <c r="F75" s="147"/>
    </row>
    <row r="76" spans="2:6" ht="15.75" customHeight="1" x14ac:dyDescent="0.25">
      <c r="B76" s="214" t="s">
        <v>162</v>
      </c>
      <c r="C76" s="215"/>
      <c r="D76" s="146"/>
      <c r="E76" s="146"/>
      <c r="F76" s="147"/>
    </row>
    <row r="77" spans="2:6" ht="15.75" customHeight="1" thickBot="1" x14ac:dyDescent="0.35">
      <c r="B77" s="191" t="s">
        <v>163</v>
      </c>
      <c r="C77" s="192"/>
      <c r="D77" s="64">
        <f>'հավելված 1'!G56</f>
        <v>170406.8</v>
      </c>
      <c r="E77" s="64">
        <f>'հավելված 1'!H56</f>
        <v>170406.8</v>
      </c>
      <c r="F77" s="40">
        <f>'հավելված 1'!I56</f>
        <v>0</v>
      </c>
    </row>
    <row r="78" spans="2:6" ht="15.75" customHeight="1" x14ac:dyDescent="0.25">
      <c r="B78" s="130"/>
      <c r="C78" s="131"/>
      <c r="D78" s="131"/>
      <c r="E78" s="131"/>
      <c r="F78" s="132"/>
    </row>
    <row r="79" spans="2:6" ht="15.75" customHeight="1" thickBot="1" x14ac:dyDescent="0.3">
      <c r="B79" s="130"/>
      <c r="C79" s="131"/>
      <c r="D79" s="131"/>
      <c r="E79" s="131"/>
      <c r="F79" s="132"/>
    </row>
    <row r="80" spans="2:6" ht="30.75" customHeight="1" x14ac:dyDescent="0.25">
      <c r="B80" s="25" t="s">
        <v>34</v>
      </c>
      <c r="C80" s="205" t="s">
        <v>29</v>
      </c>
      <c r="D80" s="206"/>
      <c r="E80" s="206"/>
      <c r="F80" s="207"/>
    </row>
    <row r="81" spans="2:7" ht="17.25" thickBot="1" x14ac:dyDescent="0.3">
      <c r="B81" s="23">
        <v>1102</v>
      </c>
      <c r="C81" s="208" t="s">
        <v>98</v>
      </c>
      <c r="D81" s="209"/>
      <c r="E81" s="209"/>
      <c r="F81" s="210"/>
    </row>
    <row r="82" spans="2:7" x14ac:dyDescent="0.25">
      <c r="B82" s="80"/>
      <c r="C82" s="211"/>
      <c r="D82" s="211"/>
      <c r="E82" s="211"/>
      <c r="F82" s="212"/>
    </row>
    <row r="83" spans="2:7" ht="17.25" thickBot="1" x14ac:dyDescent="0.3">
      <c r="B83" s="81" t="s">
        <v>35</v>
      </c>
      <c r="C83" s="193"/>
      <c r="D83" s="194"/>
      <c r="E83" s="194"/>
      <c r="F83" s="195"/>
    </row>
    <row r="84" spans="2:7" ht="15" customHeight="1" x14ac:dyDescent="0.25">
      <c r="B84" s="82"/>
      <c r="C84" s="196"/>
      <c r="D84" s="197"/>
      <c r="E84" s="197"/>
      <c r="F84" s="198"/>
    </row>
    <row r="85" spans="2:7" ht="30.75" customHeight="1" x14ac:dyDescent="0.25">
      <c r="B85" s="83" t="s">
        <v>46</v>
      </c>
      <c r="C85" s="145">
        <v>1102</v>
      </c>
      <c r="D85" s="213" t="s">
        <v>73</v>
      </c>
      <c r="E85" s="199"/>
      <c r="F85" s="200"/>
      <c r="G85" s="84"/>
    </row>
    <row r="86" spans="2:7" ht="13.5" customHeight="1" x14ac:dyDescent="0.25">
      <c r="B86" s="83" t="s">
        <v>47</v>
      </c>
      <c r="C86" s="145">
        <v>12001</v>
      </c>
      <c r="D86" s="201" t="s">
        <v>26</v>
      </c>
      <c r="E86" s="201" t="s">
        <v>27</v>
      </c>
      <c r="F86" s="202" t="s">
        <v>28</v>
      </c>
    </row>
    <row r="87" spans="2:7" ht="27" x14ac:dyDescent="0.25">
      <c r="B87" s="83" t="s">
        <v>48</v>
      </c>
      <c r="C87" s="85" t="s">
        <v>114</v>
      </c>
      <c r="D87" s="201"/>
      <c r="E87" s="201"/>
      <c r="F87" s="202"/>
    </row>
    <row r="88" spans="2:7" ht="55.5" customHeight="1" x14ac:dyDescent="0.25">
      <c r="B88" s="83" t="s">
        <v>49</v>
      </c>
      <c r="C88" s="85" t="s">
        <v>130</v>
      </c>
      <c r="D88" s="201"/>
      <c r="E88" s="201"/>
      <c r="F88" s="202"/>
    </row>
    <row r="89" spans="2:7" ht="14.25" customHeight="1" x14ac:dyDescent="0.25">
      <c r="B89" s="83" t="s">
        <v>50</v>
      </c>
      <c r="C89" s="85" t="s">
        <v>43</v>
      </c>
      <c r="D89" s="201"/>
      <c r="E89" s="201"/>
      <c r="F89" s="202"/>
    </row>
    <row r="90" spans="2:7" ht="62.25" customHeight="1" x14ac:dyDescent="0.25">
      <c r="B90" s="86" t="s">
        <v>51</v>
      </c>
      <c r="C90" s="85" t="s">
        <v>131</v>
      </c>
      <c r="D90" s="201"/>
      <c r="E90" s="201"/>
      <c r="F90" s="202"/>
    </row>
    <row r="91" spans="2:7" ht="13.5" customHeight="1" x14ac:dyDescent="0.25">
      <c r="B91" s="203" t="s">
        <v>40</v>
      </c>
      <c r="C91" s="204"/>
      <c r="D91" s="201"/>
      <c r="E91" s="201"/>
      <c r="F91" s="202"/>
    </row>
    <row r="92" spans="2:7" ht="16.5" hidden="1" customHeight="1" x14ac:dyDescent="0.25">
      <c r="B92" s="214" t="s">
        <v>132</v>
      </c>
      <c r="C92" s="215"/>
      <c r="D92" s="124"/>
      <c r="E92" s="124"/>
      <c r="F92" s="125"/>
    </row>
    <row r="93" spans="2:7" ht="20.25" customHeight="1" x14ac:dyDescent="0.3">
      <c r="B93" s="236" t="s">
        <v>41</v>
      </c>
      <c r="C93" s="237"/>
      <c r="D93" s="61">
        <f>'հավելված 1'!G22</f>
        <v>100000</v>
      </c>
      <c r="E93" s="61">
        <f>'հավելված 1'!H22</f>
        <v>100000</v>
      </c>
      <c r="F93" s="62">
        <v>0</v>
      </c>
    </row>
    <row r="94" spans="2:7" ht="17.25" customHeight="1" thickBot="1" x14ac:dyDescent="0.3">
      <c r="B94" s="241"/>
      <c r="C94" s="242"/>
      <c r="D94" s="242"/>
      <c r="E94" s="242"/>
      <c r="F94" s="243"/>
    </row>
    <row r="95" spans="2:7" ht="33.75" customHeight="1" x14ac:dyDescent="0.25">
      <c r="B95" s="25" t="s">
        <v>34</v>
      </c>
      <c r="C95" s="205" t="s">
        <v>29</v>
      </c>
      <c r="D95" s="206"/>
      <c r="E95" s="206"/>
      <c r="F95" s="207"/>
    </row>
    <row r="96" spans="2:7" ht="33.75" customHeight="1" thickBot="1" x14ac:dyDescent="0.3">
      <c r="B96" s="23">
        <v>1205</v>
      </c>
      <c r="C96" s="208" t="s">
        <v>71</v>
      </c>
      <c r="D96" s="209"/>
      <c r="E96" s="209"/>
      <c r="F96" s="210"/>
    </row>
    <row r="97" spans="2:7" x14ac:dyDescent="0.25">
      <c r="B97" s="80"/>
      <c r="C97" s="211"/>
      <c r="D97" s="211"/>
      <c r="E97" s="211"/>
      <c r="F97" s="212"/>
    </row>
    <row r="98" spans="2:7" ht="17.25" thickBot="1" x14ac:dyDescent="0.3">
      <c r="B98" s="81" t="s">
        <v>35</v>
      </c>
      <c r="C98" s="193"/>
      <c r="D98" s="194"/>
      <c r="E98" s="194"/>
      <c r="F98" s="195"/>
    </row>
    <row r="99" spans="2:7" ht="15" customHeight="1" x14ac:dyDescent="0.25">
      <c r="B99" s="82"/>
      <c r="C99" s="196"/>
      <c r="D99" s="197"/>
      <c r="E99" s="197"/>
      <c r="F99" s="198"/>
    </row>
    <row r="100" spans="2:7" ht="27.75" customHeight="1" x14ac:dyDescent="0.25">
      <c r="B100" s="83" t="s">
        <v>34</v>
      </c>
      <c r="C100" s="145">
        <v>1205</v>
      </c>
      <c r="D100" s="213" t="s">
        <v>73</v>
      </c>
      <c r="E100" s="199"/>
      <c r="F100" s="200"/>
      <c r="G100" s="84"/>
    </row>
    <row r="101" spans="2:7" ht="13.5" customHeight="1" x14ac:dyDescent="0.25">
      <c r="B101" s="83" t="s">
        <v>36</v>
      </c>
      <c r="C101" s="145">
        <v>12002</v>
      </c>
      <c r="D101" s="201" t="s">
        <v>26</v>
      </c>
      <c r="E101" s="201" t="s">
        <v>27</v>
      </c>
      <c r="F101" s="202" t="s">
        <v>28</v>
      </c>
    </row>
    <row r="102" spans="2:7" ht="40.5" x14ac:dyDescent="0.25">
      <c r="B102" s="83" t="s">
        <v>37</v>
      </c>
      <c r="C102" s="85" t="s">
        <v>101</v>
      </c>
      <c r="D102" s="201"/>
      <c r="E102" s="201"/>
      <c r="F102" s="202"/>
    </row>
    <row r="103" spans="2:7" ht="40.5" x14ac:dyDescent="0.25">
      <c r="B103" s="83" t="s">
        <v>38</v>
      </c>
      <c r="C103" s="85" t="s">
        <v>116</v>
      </c>
      <c r="D103" s="201"/>
      <c r="E103" s="201"/>
      <c r="F103" s="202"/>
    </row>
    <row r="104" spans="2:7" x14ac:dyDescent="0.25">
      <c r="B104" s="83" t="s">
        <v>39</v>
      </c>
      <c r="C104" s="85" t="s">
        <v>70</v>
      </c>
      <c r="D104" s="201"/>
      <c r="E104" s="201"/>
      <c r="F104" s="202"/>
    </row>
    <row r="105" spans="2:7" ht="27" x14ac:dyDescent="0.25">
      <c r="B105" s="86" t="s">
        <v>51</v>
      </c>
      <c r="C105" s="90" t="s">
        <v>145</v>
      </c>
      <c r="D105" s="201"/>
      <c r="E105" s="201"/>
      <c r="F105" s="202"/>
    </row>
    <row r="106" spans="2:7" ht="15.75" customHeight="1" x14ac:dyDescent="0.25">
      <c r="B106" s="203" t="s">
        <v>40</v>
      </c>
      <c r="C106" s="204"/>
      <c r="D106" s="201"/>
      <c r="E106" s="201"/>
      <c r="F106" s="202"/>
    </row>
    <row r="107" spans="2:7" ht="18" thickBot="1" x14ac:dyDescent="0.3">
      <c r="B107" s="189" t="s">
        <v>144</v>
      </c>
      <c r="C107" s="190"/>
      <c r="D107" s="110">
        <f>'հավելված 3'!D107</f>
        <v>100</v>
      </c>
      <c r="E107" s="110">
        <f>'հավելված 3'!E107</f>
        <v>100</v>
      </c>
      <c r="F107" s="147"/>
    </row>
    <row r="108" spans="2:7" ht="15.75" customHeight="1" thickBot="1" x14ac:dyDescent="0.35">
      <c r="B108" s="239" t="s">
        <v>41</v>
      </c>
      <c r="C108" s="240"/>
      <c r="D108" s="32">
        <f>'հավելված 1'!G33</f>
        <v>200000</v>
      </c>
      <c r="E108" s="32">
        <f>'հավելված 1'!H33</f>
        <v>200000</v>
      </c>
      <c r="F108" s="33">
        <v>0</v>
      </c>
    </row>
  </sheetData>
  <mergeCells count="87">
    <mergeCell ref="D100:F100"/>
    <mergeCell ref="D58:D63"/>
    <mergeCell ref="E58:E63"/>
    <mergeCell ref="C99:F99"/>
    <mergeCell ref="C97:F97"/>
    <mergeCell ref="B94:F94"/>
    <mergeCell ref="B75:C75"/>
    <mergeCell ref="D67:F67"/>
    <mergeCell ref="B91:C91"/>
    <mergeCell ref="D68:D73"/>
    <mergeCell ref="E68:E73"/>
    <mergeCell ref="F68:F73"/>
    <mergeCell ref="B73:C73"/>
    <mergeCell ref="B74:C74"/>
    <mergeCell ref="B20:C20"/>
    <mergeCell ref="B108:C108"/>
    <mergeCell ref="D101:D106"/>
    <mergeCell ref="E101:E106"/>
    <mergeCell ref="F101:F106"/>
    <mergeCell ref="B106:C106"/>
    <mergeCell ref="C96:F96"/>
    <mergeCell ref="B107:C107"/>
    <mergeCell ref="F58:F63"/>
    <mergeCell ref="D25:D30"/>
    <mergeCell ref="B22:C22"/>
    <mergeCell ref="C98:F98"/>
    <mergeCell ref="B65:C65"/>
    <mergeCell ref="F86:F91"/>
    <mergeCell ref="C95:F95"/>
    <mergeCell ref="C38:F38"/>
    <mergeCell ref="B33:F33"/>
    <mergeCell ref="B93:C93"/>
    <mergeCell ref="B7:F7"/>
    <mergeCell ref="C84:F84"/>
    <mergeCell ref="D86:D91"/>
    <mergeCell ref="E86:E91"/>
    <mergeCell ref="B30:C30"/>
    <mergeCell ref="E25:E30"/>
    <mergeCell ref="C53:F53"/>
    <mergeCell ref="F25:F30"/>
    <mergeCell ref="B32:C32"/>
    <mergeCell ref="C10:F10"/>
    <mergeCell ref="C11:F11"/>
    <mergeCell ref="C12:F12"/>
    <mergeCell ref="C13:F13"/>
    <mergeCell ref="D14:F14"/>
    <mergeCell ref="B4:F4"/>
    <mergeCell ref="B6:F6"/>
    <mergeCell ref="C55:F55"/>
    <mergeCell ref="B31:C31"/>
    <mergeCell ref="C36:F36"/>
    <mergeCell ref="C37:F37"/>
    <mergeCell ref="D15:D20"/>
    <mergeCell ref="B48:C48"/>
    <mergeCell ref="B49:C49"/>
    <mergeCell ref="F15:F20"/>
    <mergeCell ref="B21:C21"/>
    <mergeCell ref="B23:F23"/>
    <mergeCell ref="C34:F34"/>
    <mergeCell ref="C35:F35"/>
    <mergeCell ref="D24:F24"/>
    <mergeCell ref="B47:C47"/>
    <mergeCell ref="E15:E20"/>
    <mergeCell ref="C9:F9"/>
    <mergeCell ref="B92:C92"/>
    <mergeCell ref="C80:F80"/>
    <mergeCell ref="C81:F81"/>
    <mergeCell ref="C82:F82"/>
    <mergeCell ref="C83:F83"/>
    <mergeCell ref="B63:C63"/>
    <mergeCell ref="B66:F66"/>
    <mergeCell ref="C56:F56"/>
    <mergeCell ref="B64:C64"/>
    <mergeCell ref="C54:F54"/>
    <mergeCell ref="B76:C76"/>
    <mergeCell ref="B77:C77"/>
    <mergeCell ref="D39:F39"/>
    <mergeCell ref="D85:F85"/>
    <mergeCell ref="B51:F51"/>
    <mergeCell ref="D40:D45"/>
    <mergeCell ref="E40:E45"/>
    <mergeCell ref="C52:F52"/>
    <mergeCell ref="D57:F57"/>
    <mergeCell ref="B50:C50"/>
    <mergeCell ref="F40:F45"/>
    <mergeCell ref="B45:C45"/>
    <mergeCell ref="B46:C46"/>
  </mergeCells>
  <pageMargins left="0.7" right="0.7" top="0.75" bottom="0.75" header="0.3" footer="0.3"/>
  <pageSetup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'հավելված 1'!Print_Area</vt:lpstr>
    </vt:vector>
  </TitlesOfParts>
  <Company>MFE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lastModifiedBy>Anna Balasanyan</cp:lastModifiedBy>
  <cp:lastPrinted>2020-05-15T08:24:14Z</cp:lastPrinted>
  <dcterms:created xsi:type="dcterms:W3CDTF">2003-05-20T07:22:10Z</dcterms:created>
  <dcterms:modified xsi:type="dcterms:W3CDTF">2020-05-15T11:52:41Z</dcterms:modified>
  <cp:keywords>https://mul2-sif.gov.am/tasks/177229/oneclick/verabashxmigeramsyakayin-2020-Ikis-Gov.xlsx?token=1b8ca27489667433e7dc5758619cfbc3</cp:keywords>
</cp:coreProperties>
</file>