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zip\Finotdel 2020\VOROSHUMNER\Qaxshin_mankapartez\kar\"/>
    </mc:Choice>
  </mc:AlternateContent>
  <bookViews>
    <workbookView xWindow="0" yWindow="0" windowWidth="20490" windowHeight="7650" activeTab="5"/>
  </bookViews>
  <sheets>
    <sheet name="1" sheetId="31" r:id="rId1"/>
    <sheet name="2" sheetId="45" r:id="rId2"/>
    <sheet name="3" sheetId="38" r:id="rId3"/>
    <sheet name="4" sheetId="46" r:id="rId4"/>
    <sheet name="5" sheetId="27" r:id="rId5"/>
    <sheet name="6" sheetId="44" r:id="rId6"/>
    <sheet name="7" sheetId="42" r:id="rId7"/>
  </sheets>
  <definedNames>
    <definedName name="AgencyCode" localSheetId="2">#REF!</definedName>
    <definedName name="AgencyCode" localSheetId="5">#REF!</definedName>
    <definedName name="AgencyCode">#REF!</definedName>
    <definedName name="AgencyName" localSheetId="2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2">#REF!</definedName>
    <definedName name="PANature" localSheetId="5">#REF!</definedName>
    <definedName name="PANature">#REF!</definedName>
    <definedName name="PAType" localSheetId="2">#REF!</definedName>
    <definedName name="PAType" localSheetId="5">#REF!</definedName>
    <definedName name="PAType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5">#REF!</definedName>
    <definedName name="PerformanceType">#REF!</definedName>
    <definedName name="_xlnm.Print_Area" localSheetId="2">'3'!$A$1:$I$45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9" i="42" l="1"/>
  <c r="H13" i="42"/>
  <c r="H12" i="42" s="1"/>
  <c r="H11" i="42" s="1"/>
  <c r="H10" i="42" s="1"/>
  <c r="H14" i="42"/>
  <c r="I64" i="38"/>
  <c r="I63" i="38" s="1"/>
  <c r="I62" i="38" s="1"/>
  <c r="I61" i="38" s="1"/>
  <c r="I59" i="38" s="1"/>
  <c r="I57" i="38" s="1"/>
  <c r="I55" i="38" s="1"/>
  <c r="H64" i="38"/>
  <c r="H63" i="38" s="1"/>
  <c r="H62" i="38" s="1"/>
  <c r="H61" i="38" s="1"/>
  <c r="H59" i="38" s="1"/>
  <c r="H57" i="38" s="1"/>
  <c r="H55" i="38" s="1"/>
  <c r="G64" i="38"/>
  <c r="G63" i="38" s="1"/>
  <c r="G62" i="38" s="1"/>
  <c r="G61" i="38" s="1"/>
  <c r="G59" i="38" s="1"/>
  <c r="G57" i="38" s="1"/>
  <c r="G55" i="38" s="1"/>
  <c r="G44" i="38"/>
  <c r="H44" i="38"/>
  <c r="I44" i="38"/>
  <c r="D26" i="31"/>
  <c r="E26" i="31"/>
  <c r="F26" i="31"/>
  <c r="F45" i="31"/>
  <c r="F44" i="31" s="1"/>
  <c r="E45" i="31"/>
  <c r="E44" i="31" s="1"/>
  <c r="D45" i="31"/>
  <c r="D44" i="31" s="1"/>
  <c r="H53" i="38" l="1"/>
  <c r="H51" i="38"/>
  <c r="H49" i="38" s="1"/>
  <c r="H47" i="38" s="1"/>
  <c r="H11" i="38" s="1"/>
  <c r="G51" i="38"/>
  <c r="G49" i="38" s="1"/>
  <c r="G47" i="38" s="1"/>
  <c r="G11" i="38" s="1"/>
  <c r="G53" i="38"/>
  <c r="I53" i="38"/>
  <c r="I51" i="38"/>
  <c r="I49" i="38" s="1"/>
  <c r="I47" i="38" s="1"/>
  <c r="I11" i="38" s="1"/>
  <c r="G16" i="45"/>
  <c r="H20" i="42" l="1"/>
  <c r="H19" i="42" l="1"/>
  <c r="H18" i="42" s="1"/>
  <c r="G29" i="38" l="1"/>
  <c r="G28" i="38" s="1"/>
  <c r="G27" i="38" s="1"/>
  <c r="G26" i="38" s="1"/>
  <c r="G24" i="38" s="1"/>
  <c r="G22" i="38" s="1"/>
  <c r="G20" i="38" s="1"/>
  <c r="H29" i="38"/>
  <c r="H28" i="38" s="1"/>
  <c r="H27" i="38" s="1"/>
  <c r="H26" i="38" s="1"/>
  <c r="H24" i="38" s="1"/>
  <c r="H22" i="38" s="1"/>
  <c r="H20" i="38" s="1"/>
  <c r="G43" i="38"/>
  <c r="G42" i="38" s="1"/>
  <c r="G40" i="38" s="1"/>
  <c r="G38" i="38" s="1"/>
  <c r="G37" i="38" s="1"/>
  <c r="G35" i="38" s="1"/>
  <c r="G33" i="38" s="1"/>
  <c r="G31" i="38" s="1"/>
  <c r="H43" i="38"/>
  <c r="H42" i="38" s="1"/>
  <c r="H40" i="38" s="1"/>
  <c r="H38" i="38" s="1"/>
  <c r="H37" i="38" s="1"/>
  <c r="H35" i="38" s="1"/>
  <c r="H33" i="38" s="1"/>
  <c r="H31" i="38" s="1"/>
  <c r="I29" i="38"/>
  <c r="I28" i="38" s="1"/>
  <c r="I27" i="38" s="1"/>
  <c r="I26" i="38" s="1"/>
  <c r="I24" i="38" s="1"/>
  <c r="I22" i="38" s="1"/>
  <c r="I20" i="38" s="1"/>
  <c r="H16" i="38" l="1"/>
  <c r="H14" i="38" s="1"/>
  <c r="H12" i="38" s="1"/>
  <c r="H18" i="38"/>
  <c r="I16" i="38"/>
  <c r="I14" i="38" s="1"/>
  <c r="I12" i="38" s="1"/>
  <c r="I18" i="38"/>
  <c r="G16" i="38"/>
  <c r="G14" i="38" s="1"/>
  <c r="G12" i="38" s="1"/>
  <c r="G18" i="38"/>
  <c r="E25" i="31"/>
  <c r="D25" i="31"/>
  <c r="D12" i="31"/>
  <c r="D11" i="31" s="1"/>
  <c r="D10" i="31" s="1"/>
  <c r="E12" i="31"/>
  <c r="E11" i="31" s="1"/>
  <c r="E10" i="31" s="1"/>
  <c r="F12" i="31"/>
  <c r="F11" i="31" s="1"/>
  <c r="D18" i="46"/>
  <c r="D16" i="46" s="1"/>
  <c r="D14" i="46" s="1"/>
  <c r="D12" i="46" s="1"/>
  <c r="E18" i="46"/>
  <c r="E16" i="46" s="1"/>
  <c r="E14" i="46" s="1"/>
  <c r="E12" i="46" s="1"/>
  <c r="F18" i="46"/>
  <c r="F16" i="46" s="1"/>
  <c r="F14" i="46" s="1"/>
  <c r="F12" i="46" s="1"/>
  <c r="D18" i="45"/>
  <c r="D16" i="45" s="1"/>
  <c r="F25" i="31"/>
  <c r="F10" i="31" l="1"/>
  <c r="D14" i="45"/>
  <c r="D11" i="45" s="1"/>
  <c r="G14" i="45"/>
  <c r="G11" i="45" s="1"/>
  <c r="H14" i="45"/>
  <c r="H11" i="45" s="1"/>
  <c r="E14" i="45"/>
  <c r="E11" i="45" s="1"/>
  <c r="F14" i="45"/>
  <c r="F11" i="45" s="1"/>
  <c r="H17" i="42" l="1"/>
  <c r="H16" i="42" s="1"/>
  <c r="H15" i="42" s="1"/>
  <c r="I43" i="38" l="1"/>
  <c r="I42" i="38" s="1"/>
  <c r="I40" i="38" s="1"/>
  <c r="I38" i="38" s="1"/>
  <c r="I37" i="38" s="1"/>
  <c r="I35" i="38" s="1"/>
  <c r="I33" i="38" s="1"/>
  <c r="I31" i="38" s="1"/>
</calcChain>
</file>

<file path=xl/sharedStrings.xml><?xml version="1.0" encoding="utf-8"?>
<sst xmlns="http://schemas.openxmlformats.org/spreadsheetml/2006/main" count="316" uniqueCount="160">
  <si>
    <t>Ծրագրի դասիչը</t>
  </si>
  <si>
    <t>Ծրագրի անվանումը</t>
  </si>
  <si>
    <t>Ծրագրի դասիչը՝</t>
  </si>
  <si>
    <t>Միջոցառման վրա կատարվող ծախսը (հազար դրամ)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</si>
  <si>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</si>
  <si>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</si>
  <si>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</si>
  <si>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</si>
  <si>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</si>
  <si>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</si>
  <si>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</si>
  <si>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</si>
  <si>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</si>
  <si>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</si>
  <si>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</si>
  <si>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</si>
  <si>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</si>
  <si>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</si>
  <si>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</si>
  <si>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</si>
  <si>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</si>
  <si>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</si>
  <si>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</si>
  <si>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</si>
  <si>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</si>
  <si>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</si>
  <si>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</si>
  <si>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</si>
  <si>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</si>
  <si>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</si>
  <si>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</si>
  <si>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</si>
  <si>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</si>
  <si>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</si>
  <si>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</si>
  <si>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</si>
  <si>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</si>
  <si>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</si>
  <si>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</si>
  <si>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</si>
  <si>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</si>
  <si>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</si>
  <si>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</si>
  <si>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</si>
  <si>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</si>
  <si>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</si>
  <si>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</si>
  <si>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</si>
  <si>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</si>
  <si>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</si>
  <si>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</si>
  <si>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</si>
  <si>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</si>
  <si>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ԸՆԴԱՄԵՆԸ</t>
  </si>
  <si>
    <t>այդ թվում` ըստ կատարողների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</si>
  <si>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</si>
  <si>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</si>
  <si>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</si>
  <si>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</si>
  <si>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</si>
  <si>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</si>
  <si>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</si>
  <si>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Հավելված N 1</t>
  </si>
  <si>
    <t>Հավելված N 3</t>
  </si>
  <si>
    <t>Ցուցանիշների փոփոխությունը (նվազեցումները նշված են փակագծերում)</t>
  </si>
  <si>
    <t>ՀՀ քաղաքաշինության կոմիտե</t>
  </si>
  <si>
    <t>01</t>
  </si>
  <si>
    <t>Հավելված  N 2</t>
  </si>
  <si>
    <t>___________  ___-ի N _______ -Ն    որոշման</t>
  </si>
  <si>
    <t>հազար դրամ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</si>
  <si>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</si>
  <si>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</si>
  <si>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</si>
  <si>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</si>
  <si>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</si>
  <si>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</si>
  <si>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</si>
  <si>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</si>
  <si>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</si>
  <si>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</si>
  <si>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>Հավելված  N 4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</si>
  <si>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</si>
  <si>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Առաջին կիսամյակ</t>
  </si>
  <si>
    <t xml:space="preserve"> Ինն ամիս</t>
  </si>
  <si>
    <t xml:space="preserve"> ԸՆԴԱՄԵՆԸ </t>
  </si>
  <si>
    <t>այդ թվում՝ ըստ ուղղությունների</t>
  </si>
  <si>
    <t>ՈՉ ՖԻՆԱՆՍԱԿԱՆ ԱԿՏԻՎՆԵՐԻ ԳԾՈՎ ԾԱԽՍԵՐ</t>
  </si>
  <si>
    <t>ՄԱՍ 2. ՊԵՏԱԿԱՆ ՄԱՐՄՆԻ ԳԾՈՎ ԱՐԴՅՈՒՆՔԱՅԻՆ (ԿԱՏԱՐՈՂԱԿԱՆ) ՑՈՒՑԱՆԻՇՆԵՐԸ</t>
  </si>
  <si>
    <t xml:space="preserve">          ՄԱՍ 1. ՊԵՏԱԿԱՆ ՄԱՐՄՆԻ ԳԾՈՎ ԱՐԴՅՈՒՆՔԱՅԻՆ (ԿԱՏԱՐՈՂԱԿԱՆ) ՑՈՒՑԱՆԻՇՆԵՐԸ</t>
  </si>
  <si>
    <t>Գումարը (հազար դրամ)</t>
  </si>
  <si>
    <t xml:space="preserve">ՄԱՍ III. ԾԱՌԱՅՈՒԹՅՈՒՆՆԵՐ           </t>
  </si>
  <si>
    <t>ԳՀ</t>
  </si>
  <si>
    <t>դրամ</t>
  </si>
  <si>
    <t>նախագծերի պատրաստում, ծախսերի գնահատում</t>
  </si>
  <si>
    <t xml:space="preserve"> ԸՆԴԱՄԵՆԸ</t>
  </si>
  <si>
    <t xml:space="preserve">Ցուցանիշների փոփոխությունը (ավելացումները նշված են դրական նշանով, իսկ նվազեցումները` փակագծերում) </t>
  </si>
  <si>
    <t>ՀՀ   քաղաքաշինության կոմիտե</t>
  </si>
  <si>
    <t>ՀՀ կրթության և գիտության նախարարություն</t>
  </si>
  <si>
    <t>09</t>
  </si>
  <si>
    <t>ԿՐԹՈՒԹՅՈՒՆ</t>
  </si>
  <si>
    <t>այդ թվում՝</t>
  </si>
  <si>
    <t>ԸՆԴԱՄԵՆԸ ԾԱԽՍԵՐ</t>
  </si>
  <si>
    <t>ՀԻՄՆԱԿԱՆ ՄԻՋՈՑՆԵՐ</t>
  </si>
  <si>
    <t>ԱՅԼ ՀԻՄՆԱԿԱՆ ՄԻՋՈՑՆԵՐ</t>
  </si>
  <si>
    <t>-Նախագծահետազոտական ծախսեր</t>
  </si>
  <si>
    <t>ՀՀ Կրթության, գիտության, մշակույթի և սպորտի նախարարություն</t>
  </si>
  <si>
    <t>Հավելված N 5</t>
  </si>
  <si>
    <t>Հավելված N 6</t>
  </si>
  <si>
    <t xml:space="preserve">ՀՀ կառավարության 2020 թվականի </t>
  </si>
  <si>
    <t>ՀԱՅԱՍՏԱՆԻ ՀԱՆՐԱՊԵՏՈՒԹՅԱՆ ԿԱՌԱՎԱՐՈՒԹՅԱՆ 2019 ԹՎԱԿԱՆԻ ԴԵԿՏԵՄԲԵՐԻ 26-Ի N 1919-Ն ՈՐՈՇՄԱՆ N 5 ՀԱՎԵԼՎԱԾԻ N 2 ԱՂՅՈՒՍԱԿՈՒՄ  ԿԱՏԱՐՎՈՂ ԼՐԱՑՈՒՄԸ</t>
  </si>
  <si>
    <r>
      <t xml:space="preserve">ՀԱՅԱՍՏԱՆԻ ՀԱՆՐԱՊԵՏՈՒԹՅԱՆ 2020 ԹՎԱԿԱՆԻ ՊԵՏԱԿԱՆ ԲՅՈՒՋԵԻ ՄԱՍԻՆ ՕՐԵՆՔԻ N 1 ՀԱՎԵԼՎԱԾԻ N  3 ԱՂՅՈՒՍԱԿՈՒՄ ԿԱՏԱՐՎՈՂ </t>
    </r>
    <r>
      <rPr>
        <b/>
        <sz val="10"/>
        <rFont val="GHEA Grapalat"/>
        <family val="3"/>
      </rPr>
      <t>ՓՈՓՈԽՈՒԹՅՈՒՆԸ</t>
    </r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</si>
  <si>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ԹԻՎ 1919-Ն ՈՐՈՇՄԱՆ N 5  ՀԱՎԵԼՎԱԾԻ  N 1  ԱՂՅՈՒՍԱԿՈՒՄ ԿԱՏԱՐՎՈՂ  ԼՐԱՑՈՒՄՆԵՐԸ ԵՎ  ՓՈՓՈԽՈՒԹՅՈՒՆՆԵՐԸ  </t>
  </si>
  <si>
    <t xml:space="preserve">ՀՀ կառավարության  2020 թվականի </t>
  </si>
  <si>
    <t xml:space="preserve">ՀԱՅԱՍՏԱՆԻ ՀԱՆՐԱՊԵՏՈՒԹՅԱՆ ԿԱՌԱՎԱՐՈՒԹՅԱՆ 2019 ԹՎԱԿԱՆԻ ԴԵԿՏԵՄԲԵՐԻ 26-Ի N 1919-Ն ՈՐՈՇՄԱՆ N 3  և N 4 ՀԱՎԵԼՎԱԾՈՒՄ ԿԱՏԱՐՎՈՂ  ԼՐԱՑՈՒՄՆԵՐԸ  ԵՎ  ՓՈՓՈԽՈՒԹՅՈՒՆՆԵՐԸ  </t>
  </si>
  <si>
    <t xml:space="preserve">ՀԱՅԱՍՏԱՆԻ ՀԱՆՐԱՊԵՏՈՒԹՅԱՆ ԿԱՌԱՎԱՐՈՒԹՅԱՆ 2019 ԹՎԱԿԱՆԻ ԴԵԿՏԵՄԲԵՐԻ 26-Ի 
N 1919-Ն ՈՐՈՇՄԱՆ N 10 ՀԱՎԵԼՎԱԾՈՒՄ ԿԱՏԱՐՎՈՂ ԼՐԱՑՈՒՄԸ
</t>
  </si>
  <si>
    <t>ՀՀ  կրթության, գիտության, մշակույթի և սպորտի նախարարություն</t>
  </si>
  <si>
    <t xml:space="preserve"> ՀՀ  կրթության, գիտության, մշակույթի և սպորտի նախարարություն</t>
  </si>
  <si>
    <t xml:space="preserve">ՀԱՅԱՍՏԱՆԻ ՀԱՆՐԱՊԵՏՈՒԹՅԱՆ ԿԱՌԱՎԱՐՈՒԹՅԱՆ 2019 ԹՎԱԿԱՆԻ ԴԵԿՏԵՄԲԵՐԻ 26-Ի ԹԻՎ 1919-Ն ՈՐՈՇՄԱՆ N 9 ՀԱՎԵԼՎԱԾԻ 9․14 ԱՂՅՈՒՍԱԿՈՒՄ ԿԱՏԱՐՎՈՂ ԼՐԱՑՈՒՄՆԵՐԸ ԵՎ ՓՈՓՈԽՈՒԹՅՈՒՆՆԵՐԸ  </t>
  </si>
  <si>
    <t>Նախագծերի քանակ, հատ</t>
  </si>
  <si>
    <t>71241200-1</t>
  </si>
  <si>
    <t xml:space="preserve"> Առաջին կիսամյակ </t>
  </si>
  <si>
    <t xml:space="preserve"> Ինն ամիս </t>
  </si>
  <si>
    <t>Ցուցանիշների փոփոխությունը (ավելացումները նշված են դրական նշանով)</t>
  </si>
  <si>
    <t xml:space="preserve">    Հավելված N 7                                                         ՀՀ կառավարության                                                        2020 թվականի ___________  ___-ի                                      N _______ -Ն    որոշման                       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</si>
  <si>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</si>
  <si>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</si>
  <si>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</si>
  <si>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Նախադպրոցական և տարրական ընդհանուր կրթություն</t>
  </si>
  <si>
    <t xml:space="preserve"> Նախադպրոցական կրթություն</t>
  </si>
  <si>
    <t>Նախադպրոցական կրթություն իրականացնող ուսումնական հաստատություններ</t>
  </si>
  <si>
    <t>50531140-1</t>
  </si>
  <si>
    <t>փորձաքննության ծառայություններ</t>
  </si>
  <si>
    <t>«Մոդուլային» տիպի 140 տեղ հզորությամբ մսուր-մանկապարտեզի բազմակի օգտագործման օրինակելի նախագծանախահաշվային փաստաթղթերի մշակման և ՀՀ Արմավիրի մարզի Արևիկ համայնքում տեղակապում</t>
  </si>
  <si>
    <t xml:space="preserve">այդ թվում՝ </t>
  </si>
  <si>
    <t>ՀԱՅԱՍՏԱՆԻ ՀԱՆՐԱՊԵՏՈՒԹՅԱՆ ԿԱՌԱՎԱՐՈՒԹՅԱՆ 2019 ԹՎԱԿԱՆԻ ԴԵԿՏԵՄԲԵՐԻ 26-Ի ԹԻՎ 1919-Ն ՈՐՈՇՄԱՆ N9.1 ՀԱՎԵԼՎԱԾԻ  9.1.42 ԱՂՅՈՒՍԱԿՈՒՄ ԿԱՏԱՐՎՈՂ ԼՐԱՑՈՒՄԸ</t>
  </si>
  <si>
    <t xml:space="preserve"> «Մոդուլային» տիպի մանկապարտեզների շենքային ապահովում</t>
  </si>
  <si>
    <t>Համայնքներում «Մոդուլային» տիպի մանկապարտեզների կառուցում և նախագծում</t>
  </si>
  <si>
    <t xml:space="preserve"> Շահառուների ընտրության չափանիշները </t>
  </si>
  <si>
    <t xml:space="preserve"> Տրանսֆերտների տրամադրում </t>
  </si>
  <si>
    <t>1146, 12010  «Մոդուլային» տիպի մանկապարտեզների շենքային ապահովում</t>
  </si>
  <si>
    <t>Կրթական հաստատություններին ուսումնամեթոդական նյութերով ապահովում</t>
  </si>
  <si>
    <t>Ավարտական փաստաթղթերի, գովասանագրերի, դասամատյանների, մեդալների, ուսումնական ծրագրերի, մանկավարժական պարբերականների և ուսումնադիտողական պարագաների, հավաստագրերի և այլ ծառայությունների ձեռքբերում</t>
  </si>
  <si>
    <t xml:space="preserve"> Կրթական հաստատություններին ուսումնամեթոդական նյութերով ապահովում</t>
  </si>
  <si>
    <t>ՀՀ   կրթության, գիտության, մշակույթի և սպորտի նախարարություն</t>
  </si>
  <si>
    <t>ԸՆԹԱՑԻԿ ԾԱԽՍԵՐ</t>
  </si>
  <si>
    <t>ԾԱՌԱՅՈՒԹՅՈՒՆՆԵՐԻ ԵՎ ԱՊՐԱՆՔՆԵՐԻ ՁԵՌՔԲԵՐՈՒՄ</t>
  </si>
  <si>
    <t>Պայմանագրային այլ ծառայությունների ձեռքբերում</t>
  </si>
  <si>
    <t>-Վերապատրաստման և ուսուցման նյութեր (աշխատողների զարգացման)</t>
  </si>
  <si>
    <t>Ծառայությունը մատուցող կազմակերպության (ների) անվանում (ներ)ը</t>
  </si>
  <si>
    <t>Գնումների մասին ՀՀ օրենքի համաձայն ընտրված կազմակերպություն</t>
  </si>
  <si>
    <t xml:space="preserve">ՀԱՅԱՍՏԱՆԻ ՀԱՆՐԱՊԵՏՈՒԹՅԱՆ ԿԱՌԱՎԱՐՈՒԹՅԱՆ 2019 ԹՎԱԿԱՆԻ ԴԵԿՏԵՄԲԵՐԻ 26-Ի ԹԻՎ 1919-Ն ՈՐՈՇՄԱՆ N9.1 ՀԱՎԵԼՎԱԾԻ 9.1.14 ԱՂՅՈՒՍԱԿՈՒՄ ԿԱՏԱՐՎՈՂ ՓՈՓՈԽՈՒԹՅՈՒՆԸ </t>
  </si>
  <si>
    <t>ՀՀ կրթության, գիտության, մշակույթի և սպորտի նախարարություն</t>
  </si>
  <si>
    <t>Բաժին N 09,  խումբ N 06,  դաս N 01, Կրթությանը տրամադրվող օժանդակ ծառայություններ</t>
  </si>
  <si>
    <t>1146, 11017 Կրթական հաստատություններին ուսումնամեթոդական նյութերով ապահովում</t>
  </si>
  <si>
    <t xml:space="preserve">ՄԱՍ I. ԱՊՐԱՆՔՆԵՐ           </t>
  </si>
  <si>
    <t>22111100-1</t>
  </si>
  <si>
    <t>Ուսուցողական գրքեր</t>
  </si>
  <si>
    <t>ԲՄ</t>
  </si>
  <si>
    <t>հատ</t>
  </si>
  <si>
    <t>Ցուցանիշների փոփոխությունը (ավելացումները նշված են դրական նշանով), իսկ նվազեցումները`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</si>
</sst>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0.0"/>
    <numFmt numFmtId="166" formatCode="_-* #,##0.00_р_._-;\-* #,##0.00_р_._-;_-* &quot;-&quot;??_р_._-;_-@_-"/>
    <numFmt numFmtId="167" formatCode="0.0_);\(0.0\)"/>
    <numFmt numFmtId="168" formatCode="##,##0.0;\(##,##0.0\);\-"/>
    <numFmt numFmtId="169" formatCode="#,##0.0"/>
    <numFmt numFmtId="170" formatCode="##,##0.00;\(##,##0.00\);\-"/>
    <numFmt numFmtId="171" formatCode="_(* #,##0.0_);_(* \(#,##0.0\);_(* &quot;-&quot;??_);_(@_)"/>
    <numFmt numFmtId="172" formatCode="_-* #,##0.00\ _֏_-;\-* #,##0.00\ _֏_-;_-* &quot;-&quot;??\ _֏_-;_-@_-"/>
    <numFmt numFmtId="173" formatCode="_-* #,##0.0\ _₽_-;\-* #,##0.0\ _₽_-;_-* &quot;-&quot;?\ _₽_-;_-@_-"/>
    <numFmt numFmtId="174" formatCode="_(* #,##0.0_);_(* \(#,##0.0\);_(* &quot;-&quot;?_);_(@_)"/>
    <numFmt numFmtId="175" formatCode="#,##0.0_);\(#,##0.0\)"/>
  </numFmts>
  <fonts count="3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b/>
      <i/>
      <sz val="10"/>
      <color theme="1"/>
      <name val="GHEA Grapalat"/>
      <family val="3"/>
    </font>
    <font>
      <sz val="12"/>
      <name val="Times LatArm"/>
    </font>
    <font>
      <sz val="9"/>
      <name val="GHEA Grapalat"/>
      <family val="3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i/>
      <sz val="11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6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2" fillId="0" borderId="0">
      <alignment horizontal="left" vertical="top" wrapText="1"/>
    </xf>
    <xf numFmtId="168" fontId="22" fillId="0" borderId="0" applyFill="0" applyBorder="0" applyProtection="0">
      <alignment horizontal="right" vertical="top"/>
    </xf>
    <xf numFmtId="0" fontId="1" fillId="0" borderId="0"/>
    <xf numFmtId="168" fontId="26" fillId="0" borderId="0" applyFill="0" applyBorder="0" applyProtection="0">
      <alignment horizontal="right" vertical="top"/>
    </xf>
    <xf numFmtId="172" fontId="1" fillId="0" borderId="0" applyFont="0" applyFill="0" applyBorder="0" applyAlignment="0" applyProtection="0"/>
    <xf numFmtId="0" fontId="31" fillId="0" borderId="0"/>
    <xf numFmtId="0" fontId="19" fillId="0" borderId="0"/>
    <xf numFmtId="164" fontId="19" fillId="0" borderId="0" applyFont="0" applyFill="0" applyBorder="0" applyAlignment="0" applyProtection="0"/>
    <xf numFmtId="0" fontId="19" fillId="0" borderId="0"/>
    <xf numFmtId="0" fontId="33" fillId="0" borderId="0"/>
    <xf numFmtId="0" fontId="6" fillId="0" borderId="0"/>
    <xf numFmtId="0" fontId="15" fillId="0" borderId="0"/>
    <xf numFmtId="164" fontId="15" fillId="0" borderId="0" applyFont="0" applyFill="0" applyBorder="0" applyAlignment="0" applyProtection="0"/>
    <xf numFmtId="0" fontId="35" fillId="0" borderId="0"/>
    <xf numFmtId="0" fontId="16" fillId="0" borderId="0"/>
    <xf numFmtId="166" fontId="15" fillId="0" borderId="0" applyFont="0" applyFill="0" applyBorder="0" applyAlignment="0" applyProtection="0"/>
  </cellStyleXfs>
  <cellXfs count="259">
    <xf numFmtId="0" fontId="0" fillId="0" borderId="0" xfId="0"/>
    <xf numFmtId="0" fontId="9" fillId="0" borderId="0" xfId="0" applyFont="1"/>
    <xf numFmtId="0" fontId="17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2" borderId="0" xfId="0" applyFont="1" applyFill="1"/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9" fillId="0" borderId="0" xfId="0" applyFont="1" applyAlignment="1">
      <alignment horizontal="right"/>
    </xf>
    <xf numFmtId="0" fontId="13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8" fillId="0" borderId="0" xfId="0" applyFont="1"/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171" fontId="17" fillId="0" borderId="0" xfId="8" applyNumberFormat="1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 vertical="center" wrapText="1"/>
    </xf>
    <xf numFmtId="0" fontId="23" fillId="2" borderId="17" xfId="14" applyFont="1" applyFill="1" applyBorder="1" applyAlignment="1">
      <alignment horizontal="center" vertical="center" wrapText="1"/>
    </xf>
    <xf numFmtId="0" fontId="28" fillId="0" borderId="17" xfId="0" applyFont="1" applyBorder="1"/>
    <xf numFmtId="0" fontId="9" fillId="3" borderId="17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 wrapText="1"/>
    </xf>
    <xf numFmtId="0" fontId="28" fillId="0" borderId="17" xfId="0" applyFont="1" applyBorder="1" applyAlignment="1">
      <alignment horizontal="center"/>
    </xf>
    <xf numFmtId="171" fontId="11" fillId="0" borderId="10" xfId="8" applyNumberFormat="1" applyFont="1" applyBorder="1" applyAlignment="1">
      <alignment horizontal="center" vertical="center"/>
    </xf>
    <xf numFmtId="171" fontId="11" fillId="0" borderId="3" xfId="8" applyNumberFormat="1" applyFont="1" applyBorder="1" applyAlignment="1">
      <alignment horizontal="center" vertical="center" wrapText="1"/>
    </xf>
    <xf numFmtId="171" fontId="29" fillId="3" borderId="17" xfId="8" applyNumberFormat="1" applyFont="1" applyFill="1" applyBorder="1" applyAlignment="1">
      <alignment vertical="center" wrapText="1"/>
    </xf>
    <xf numFmtId="0" fontId="17" fillId="0" borderId="18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 wrapText="1"/>
    </xf>
    <xf numFmtId="0" fontId="30" fillId="0" borderId="0" xfId="0" applyFont="1" applyFill="1" applyBorder="1" applyAlignment="1">
      <alignment horizontal="center" vertical="top" wrapText="1"/>
    </xf>
    <xf numFmtId="0" fontId="12" fillId="0" borderId="0" xfId="0" applyFont="1"/>
    <xf numFmtId="0" fontId="9" fillId="3" borderId="18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left" vertical="top" wrapText="1"/>
    </xf>
    <xf numFmtId="0" fontId="17" fillId="0" borderId="18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center"/>
    </xf>
    <xf numFmtId="0" fontId="9" fillId="0" borderId="18" xfId="0" applyFont="1" applyBorder="1"/>
    <xf numFmtId="0" fontId="9" fillId="2" borderId="0" xfId="0" applyFont="1" applyFill="1" applyAlignment="1">
      <alignment horizontal="justify"/>
    </xf>
    <xf numFmtId="0" fontId="17" fillId="0" borderId="0" xfId="0" applyFont="1" applyFill="1" applyBorder="1" applyAlignment="1">
      <alignment horizontal="left" vertical="top" wrapText="1"/>
    </xf>
    <xf numFmtId="171" fontId="17" fillId="0" borderId="0" xfId="8" applyNumberFormat="1" applyFont="1" applyFill="1" applyBorder="1" applyAlignment="1">
      <alignment horizontal="right" vertical="top" wrapText="1"/>
    </xf>
    <xf numFmtId="171" fontId="17" fillId="0" borderId="18" xfId="8" applyNumberFormat="1" applyFont="1" applyFill="1" applyBorder="1" applyAlignment="1">
      <alignment horizontal="right" vertical="top" wrapText="1"/>
    </xf>
    <xf numFmtId="0" fontId="32" fillId="2" borderId="0" xfId="0" applyFont="1" applyFill="1" applyBorder="1" applyAlignment="1">
      <alignment horizontal="left" vertical="top"/>
    </xf>
    <xf numFmtId="171" fontId="17" fillId="2" borderId="0" xfId="8" applyNumberFormat="1" applyFont="1" applyFill="1" applyBorder="1" applyAlignment="1">
      <alignment horizontal="right" vertical="top" wrapText="1"/>
    </xf>
    <xf numFmtId="0" fontId="11" fillId="0" borderId="18" xfId="0" applyFont="1" applyFill="1" applyBorder="1" applyAlignment="1">
      <alignment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12" fillId="2" borderId="18" xfId="0" applyFont="1" applyFill="1" applyBorder="1" applyAlignment="1">
      <alignment horizontal="left" vertical="center" wrapText="1"/>
    </xf>
    <xf numFmtId="0" fontId="14" fillId="2" borderId="18" xfId="0" applyFont="1" applyFill="1" applyBorder="1" applyAlignment="1">
      <alignment horizontal="left" vertical="top" wrapText="1"/>
    </xf>
    <xf numFmtId="0" fontId="17" fillId="2" borderId="18" xfId="0" applyFont="1" applyFill="1" applyBorder="1" applyAlignment="1">
      <alignment vertical="center"/>
    </xf>
    <xf numFmtId="0" fontId="14" fillId="2" borderId="18" xfId="0" applyFont="1" applyFill="1" applyBorder="1"/>
    <xf numFmtId="49" fontId="17" fillId="2" borderId="18" xfId="23" applyNumberFormat="1" applyFont="1" applyFill="1" applyBorder="1" applyAlignment="1">
      <alignment horizontal="left" vertical="center" wrapText="1"/>
    </xf>
    <xf numFmtId="171" fontId="9" fillId="0" borderId="18" xfId="8" applyNumberFormat="1" applyFont="1" applyBorder="1"/>
    <xf numFmtId="0" fontId="9" fillId="0" borderId="0" xfId="0" applyFont="1" applyBorder="1"/>
    <xf numFmtId="0" fontId="11" fillId="0" borderId="0" xfId="0" applyFont="1" applyFill="1" applyAlignment="1">
      <alignment horizontal="center" wrapText="1"/>
    </xf>
    <xf numFmtId="171" fontId="11" fillId="0" borderId="18" xfId="8" applyNumberFormat="1" applyFont="1" applyBorder="1"/>
    <xf numFmtId="0" fontId="17" fillId="0" borderId="18" xfId="0" applyFont="1" applyBorder="1" applyAlignment="1">
      <alignment horizontal="center"/>
    </xf>
    <xf numFmtId="0" fontId="17" fillId="0" borderId="18" xfId="0" applyFont="1" applyBorder="1" applyAlignment="1">
      <alignment horizontal="left" vertical="center" wrapText="1"/>
    </xf>
    <xf numFmtId="171" fontId="12" fillId="2" borderId="17" xfId="8" applyNumberFormat="1" applyFont="1" applyFill="1" applyBorder="1" applyAlignment="1">
      <alignment horizontal="center" vertical="center"/>
    </xf>
    <xf numFmtId="171" fontId="17" fillId="2" borderId="17" xfId="8" applyNumberFormat="1" applyFont="1" applyFill="1" applyBorder="1" applyAlignment="1">
      <alignment horizontal="center" vertical="center" wrapText="1"/>
    </xf>
    <xf numFmtId="169" fontId="12" fillId="2" borderId="17" xfId="17" applyNumberFormat="1" applyFont="1" applyFill="1" applyBorder="1" applyAlignment="1">
      <alignment horizontal="center" vertical="center"/>
    </xf>
    <xf numFmtId="171" fontId="17" fillId="2" borderId="17" xfId="8" applyNumberFormat="1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left" vertical="top" wrapText="1"/>
    </xf>
    <xf numFmtId="0" fontId="17" fillId="2" borderId="18" xfId="14" applyFont="1" applyFill="1" applyBorder="1">
      <alignment horizontal="left" vertical="top" wrapText="1"/>
    </xf>
    <xf numFmtId="169" fontId="17" fillId="2" borderId="18" xfId="14" applyNumberFormat="1" applyFont="1" applyFill="1" applyBorder="1" applyAlignment="1">
      <alignment horizontal="center" vertical="center" wrapText="1"/>
    </xf>
    <xf numFmtId="171" fontId="17" fillId="2" borderId="18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17" fillId="2" borderId="18" xfId="0" applyFont="1" applyFill="1" applyBorder="1" applyAlignment="1">
      <alignment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/>
    <xf numFmtId="0" fontId="17" fillId="0" borderId="0" xfId="14" applyFont="1">
      <alignment horizontal="left" vertical="top" wrapText="1"/>
    </xf>
    <xf numFmtId="0" fontId="17" fillId="0" borderId="18" xfId="14" applyFont="1" applyBorder="1" applyAlignment="1">
      <alignment horizontal="center" vertical="center" wrapText="1"/>
    </xf>
    <xf numFmtId="0" fontId="12" fillId="2" borderId="18" xfId="14" applyFont="1" applyFill="1" applyBorder="1" applyAlignment="1">
      <alignment horizontal="left" vertical="top" wrapText="1"/>
    </xf>
    <xf numFmtId="0" fontId="17" fillId="2" borderId="18" xfId="14" applyFont="1" applyFill="1" applyBorder="1" applyAlignment="1">
      <alignment horizontal="left" vertical="top" wrapText="1"/>
    </xf>
    <xf numFmtId="168" fontId="17" fillId="2" borderId="18" xfId="15" applyNumberFormat="1" applyFont="1" applyFill="1" applyBorder="1" applyAlignment="1">
      <alignment horizontal="right" vertical="center"/>
    </xf>
    <xf numFmtId="171" fontId="17" fillId="2" borderId="18" xfId="8" applyNumberFormat="1" applyFont="1" applyFill="1" applyBorder="1" applyAlignment="1">
      <alignment horizontal="right" vertical="center"/>
    </xf>
    <xf numFmtId="170" fontId="17" fillId="2" borderId="18" xfId="15" applyNumberFormat="1" applyFont="1" applyFill="1" applyBorder="1" applyAlignment="1">
      <alignment horizontal="right" vertical="center"/>
    </xf>
    <xf numFmtId="0" fontId="9" fillId="0" borderId="18" xfId="0" applyFont="1" applyBorder="1" applyAlignment="1">
      <alignment horizontal="center" vertical="top"/>
    </xf>
    <xf numFmtId="0" fontId="17" fillId="0" borderId="18" xfId="0" applyFont="1" applyBorder="1" applyAlignment="1">
      <alignment horizontal="center" vertical="center" wrapText="1"/>
    </xf>
    <xf numFmtId="168" fontId="12" fillId="2" borderId="18" xfId="15" applyNumberFormat="1" applyFont="1" applyFill="1" applyBorder="1" applyAlignment="1">
      <alignment horizontal="right" vertical="center"/>
    </xf>
    <xf numFmtId="171" fontId="12" fillId="2" borderId="18" xfId="8" applyNumberFormat="1" applyFont="1" applyFill="1" applyBorder="1" applyAlignment="1">
      <alignment horizontal="right" vertical="center"/>
    </xf>
    <xf numFmtId="0" fontId="14" fillId="0" borderId="18" xfId="0" applyFont="1" applyBorder="1" applyAlignment="1">
      <alignment horizontal="left" vertical="center" wrapText="1"/>
    </xf>
    <xf numFmtId="0" fontId="17" fillId="0" borderId="18" xfId="14" applyFont="1" applyBorder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7" fillId="0" borderId="18" xfId="0" applyFont="1" applyFill="1" applyBorder="1" applyAlignment="1">
      <alignment horizontal="left" vertical="top" wrapText="1"/>
    </xf>
    <xf numFmtId="0" fontId="25" fillId="0" borderId="0" xfId="0" applyFont="1" applyFill="1" applyBorder="1" applyAlignment="1">
      <alignment horizontal="left" vertical="top" wrapText="1"/>
    </xf>
    <xf numFmtId="169" fontId="29" fillId="3" borderId="18" xfId="0" applyNumberFormat="1" applyFont="1" applyFill="1" applyBorder="1" applyAlignment="1">
      <alignment horizontal="right" vertical="center" wrapText="1"/>
    </xf>
    <xf numFmtId="169" fontId="27" fillId="3" borderId="18" xfId="0" applyNumberFormat="1" applyFont="1" applyFill="1" applyBorder="1" applyAlignment="1">
      <alignment horizontal="right" vertical="center" wrapText="1"/>
    </xf>
    <xf numFmtId="0" fontId="9" fillId="3" borderId="18" xfId="0" applyFont="1" applyFill="1" applyBorder="1" applyAlignment="1">
      <alignment horizontal="left" vertical="center" wrapText="1"/>
    </xf>
    <xf numFmtId="0" fontId="17" fillId="0" borderId="18" xfId="0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right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165" fontId="9" fillId="0" borderId="18" xfId="0" applyNumberFormat="1" applyFont="1" applyBorder="1"/>
    <xf numFmtId="171" fontId="17" fillId="0" borderId="18" xfId="8" applyNumberFormat="1" applyFont="1" applyBorder="1" applyAlignment="1">
      <alignment horizontal="right" vertical="top" wrapText="1"/>
    </xf>
    <xf numFmtId="171" fontId="12" fillId="0" borderId="18" xfId="8" applyNumberFormat="1" applyFont="1" applyBorder="1" applyAlignment="1">
      <alignment horizontal="right" vertical="center"/>
    </xf>
    <xf numFmtId="171" fontId="17" fillId="0" borderId="18" xfId="8" applyNumberFormat="1" applyFont="1" applyBorder="1" applyAlignment="1">
      <alignment horizontal="right" vertical="center"/>
    </xf>
    <xf numFmtId="0" fontId="34" fillId="0" borderId="18" xfId="25" applyFont="1" applyBorder="1" applyAlignment="1">
      <alignment horizontal="center" vertical="top" wrapText="1"/>
    </xf>
    <xf numFmtId="0" fontId="17" fillId="0" borderId="18" xfId="14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0" fillId="0" borderId="0" xfId="0" applyFont="1" applyFill="1" applyBorder="1" applyAlignment="1">
      <alignment horizontal="center" vertical="top" wrapText="1"/>
    </xf>
    <xf numFmtId="0" fontId="20" fillId="0" borderId="18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169" fontId="12" fillId="0" borderId="18" xfId="0" applyNumberFormat="1" applyFont="1" applyBorder="1" applyAlignment="1">
      <alignment horizontal="right" vertical="center"/>
    </xf>
    <xf numFmtId="171" fontId="17" fillId="0" borderId="18" xfId="8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7" fillId="2" borderId="7" xfId="14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left" vertical="center" wrapText="1"/>
    </xf>
    <xf numFmtId="0" fontId="17" fillId="0" borderId="18" xfId="25" applyFont="1" applyBorder="1" applyAlignment="1">
      <alignment horizontal="center" vertical="top" wrapText="1"/>
    </xf>
    <xf numFmtId="167" fontId="12" fillId="0" borderId="17" xfId="8" applyNumberFormat="1" applyFont="1" applyFill="1" applyBorder="1" applyAlignment="1">
      <alignment horizontal="right" vertical="center"/>
    </xf>
    <xf numFmtId="0" fontId="12" fillId="0" borderId="18" xfId="0" applyFont="1" applyFill="1" applyBorder="1" applyAlignment="1">
      <alignment horizontal="left" vertical="center" wrapText="1"/>
    </xf>
    <xf numFmtId="0" fontId="21" fillId="0" borderId="18" xfId="0" applyFont="1" applyFill="1" applyBorder="1" applyAlignment="1">
      <alignment horizontal="left" vertical="center" wrapText="1"/>
    </xf>
    <xf numFmtId="0" fontId="14" fillId="0" borderId="18" xfId="0" applyFont="1" applyFill="1" applyBorder="1" applyAlignment="1">
      <alignment horizontal="left" vertical="center" wrapText="1"/>
    </xf>
    <xf numFmtId="169" fontId="11" fillId="0" borderId="18" xfId="0" applyNumberFormat="1" applyFont="1" applyBorder="1" applyAlignment="1">
      <alignment horizontal="right" vertical="center"/>
    </xf>
    <xf numFmtId="171" fontId="11" fillId="0" borderId="18" xfId="8" applyNumberFormat="1" applyFont="1" applyBorder="1" applyAlignment="1">
      <alignment horizontal="right" vertical="center"/>
    </xf>
    <xf numFmtId="171" fontId="9" fillId="0" borderId="18" xfId="8" applyNumberFormat="1" applyFont="1" applyBorder="1" applyAlignment="1">
      <alignment horizontal="right" vertical="center"/>
    </xf>
    <xf numFmtId="0" fontId="17" fillId="0" borderId="18" xfId="14" applyFont="1" applyBorder="1" applyAlignment="1">
      <alignment horizontal="right" vertical="top" wrapText="1"/>
    </xf>
    <xf numFmtId="0" fontId="9" fillId="3" borderId="18" xfId="0" applyFont="1" applyFill="1" applyBorder="1" applyAlignment="1">
      <alignment horizontal="left" vertical="center"/>
    </xf>
    <xf numFmtId="171" fontId="12" fillId="2" borderId="18" xfId="0" applyNumberFormat="1" applyFont="1" applyFill="1" applyBorder="1" applyAlignment="1">
      <alignment horizontal="left" vertical="center" wrapText="1"/>
    </xf>
    <xf numFmtId="171" fontId="12" fillId="0" borderId="19" xfId="0" applyNumberFormat="1" applyFont="1" applyBorder="1" applyAlignment="1">
      <alignment horizontal="center" vertical="top" wrapText="1"/>
    </xf>
    <xf numFmtId="171" fontId="12" fillId="0" borderId="7" xfId="8" applyNumberFormat="1" applyFont="1" applyFill="1" applyBorder="1" applyAlignment="1">
      <alignment horizontal="left"/>
    </xf>
    <xf numFmtId="0" fontId="17" fillId="0" borderId="18" xfId="14" applyFont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left" vertical="top" wrapText="1"/>
    </xf>
    <xf numFmtId="0" fontId="30" fillId="0" borderId="0" xfId="0" applyFont="1" applyFill="1" applyBorder="1" applyAlignment="1">
      <alignment horizontal="center" vertical="top" wrapText="1"/>
    </xf>
    <xf numFmtId="0" fontId="9" fillId="3" borderId="18" xfId="0" applyFont="1" applyFill="1" applyBorder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171" fontId="17" fillId="0" borderId="10" xfId="8" applyNumberFormat="1" applyFont="1" applyBorder="1"/>
    <xf numFmtId="171" fontId="12" fillId="0" borderId="8" xfId="8" applyNumberFormat="1" applyFont="1" applyFill="1" applyBorder="1" applyAlignment="1">
      <alignment horizontal="left"/>
    </xf>
    <xf numFmtId="171" fontId="12" fillId="0" borderId="18" xfId="8" applyNumberFormat="1" applyFont="1" applyFill="1" applyBorder="1" applyAlignment="1">
      <alignment horizontal="left"/>
    </xf>
    <xf numFmtId="171" fontId="12" fillId="0" borderId="18" xfId="8" applyNumberFormat="1" applyFont="1" applyFill="1" applyBorder="1" applyAlignment="1">
      <alignment horizontal="center"/>
    </xf>
    <xf numFmtId="173" fontId="17" fillId="0" borderId="0" xfId="0" applyNumberFormat="1" applyFont="1" applyAlignment="1">
      <alignment horizontal="left" vertical="top" wrapText="1"/>
    </xf>
    <xf numFmtId="0" fontId="17" fillId="2" borderId="18" xfId="0" applyFont="1" applyFill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top"/>
    </xf>
    <xf numFmtId="49" fontId="17" fillId="4" borderId="18" xfId="0" applyNumberFormat="1" applyFont="1" applyFill="1" applyBorder="1" applyAlignment="1">
      <alignment horizontal="left" vertical="center" wrapText="1"/>
    </xf>
    <xf numFmtId="0" fontId="17" fillId="0" borderId="18" xfId="0" applyNumberFormat="1" applyFont="1" applyFill="1" applyBorder="1" applyAlignment="1">
      <alignment horizontal="left" vertical="center" wrapText="1"/>
    </xf>
    <xf numFmtId="167" fontId="9" fillId="3" borderId="18" xfId="0" applyNumberFormat="1" applyFont="1" applyFill="1" applyBorder="1" applyAlignment="1">
      <alignment horizontal="left" vertical="center"/>
    </xf>
    <xf numFmtId="175" fontId="27" fillId="3" borderId="18" xfId="0" applyNumberFormat="1" applyFont="1" applyFill="1" applyBorder="1" applyAlignment="1">
      <alignment horizontal="right" vertical="center" wrapText="1"/>
    </xf>
    <xf numFmtId="174" fontId="28" fillId="0" borderId="18" xfId="0" applyNumberFormat="1" applyFont="1" applyBorder="1" applyAlignment="1">
      <alignment horizontal="center"/>
    </xf>
    <xf numFmtId="171" fontId="17" fillId="0" borderId="11" xfId="8" applyNumberFormat="1" applyFont="1" applyBorder="1" applyAlignment="1">
      <alignment horizontal="center" vertical="center" wrapText="1"/>
    </xf>
    <xf numFmtId="171" fontId="17" fillId="0" borderId="2" xfId="8" applyNumberFormat="1" applyFont="1" applyBorder="1" applyAlignment="1">
      <alignment horizontal="center" vertical="center" wrapText="1"/>
    </xf>
    <xf numFmtId="171" fontId="17" fillId="0" borderId="3" xfId="8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171" fontId="17" fillId="0" borderId="11" xfId="8" applyNumberFormat="1" applyFont="1" applyBorder="1" applyAlignment="1">
      <alignment horizontal="center" vertical="center"/>
    </xf>
    <xf numFmtId="171" fontId="17" fillId="0" borderId="2" xfId="8" applyNumberFormat="1" applyFont="1" applyBorder="1" applyAlignment="1">
      <alignment horizontal="center" vertical="center"/>
    </xf>
    <xf numFmtId="171" fontId="17" fillId="0" borderId="3" xfId="8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10" xfId="0" applyFont="1" applyFill="1" applyBorder="1" applyAlignment="1">
      <alignment horizontal="center" vertical="top" wrapText="1"/>
    </xf>
    <xf numFmtId="0" fontId="17" fillId="0" borderId="11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wrapText="1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49" fontId="12" fillId="2" borderId="11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49" fontId="12" fillId="2" borderId="3" xfId="14" applyNumberFormat="1" applyFont="1" applyFill="1" applyBorder="1" applyAlignment="1">
      <alignment horizontal="center" vertical="top" wrapText="1"/>
    </xf>
    <xf numFmtId="0" fontId="17" fillId="2" borderId="11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17" fillId="2" borderId="3" xfId="14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top" wrapText="1"/>
    </xf>
    <xf numFmtId="0" fontId="20" fillId="0" borderId="18" xfId="0" applyFont="1" applyFill="1" applyBorder="1" applyAlignment="1">
      <alignment horizontal="center" vertical="top" wrapText="1"/>
    </xf>
    <xf numFmtId="0" fontId="20" fillId="0" borderId="9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top" wrapText="1"/>
    </xf>
    <xf numFmtId="0" fontId="12" fillId="0" borderId="18" xfId="0" applyFont="1" applyFill="1" applyBorder="1" applyAlignment="1">
      <alignment horizontal="center" vertical="top" wrapText="1"/>
    </xf>
    <xf numFmtId="0" fontId="12" fillId="0" borderId="1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20" fillId="0" borderId="11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7" fillId="0" borderId="18" xfId="14" applyFont="1" applyBorder="1" applyAlignment="1">
      <alignment horizontal="center" vertical="center" wrapText="1"/>
    </xf>
    <xf numFmtId="0" fontId="17" fillId="2" borderId="7" xfId="14" applyFont="1" applyFill="1" applyBorder="1" applyAlignment="1">
      <alignment horizontal="center" vertical="top" wrapText="1"/>
    </xf>
    <xf numFmtId="0" fontId="17" fillId="2" borderId="8" xfId="14" applyFont="1" applyFill="1" applyBorder="1" applyAlignment="1">
      <alignment horizontal="center" vertical="top" wrapText="1"/>
    </xf>
    <xf numFmtId="0" fontId="17" fillId="2" borderId="9" xfId="14" applyFont="1" applyFill="1" applyBorder="1" applyAlignment="1">
      <alignment horizontal="center" vertical="top" wrapText="1"/>
    </xf>
    <xf numFmtId="0" fontId="17" fillId="0" borderId="18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  <xf numFmtId="0" fontId="17" fillId="0" borderId="8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24" fillId="2" borderId="0" xfId="0" applyFont="1" applyFill="1" applyAlignment="1">
      <alignment horizontal="center" wrapText="1"/>
    </xf>
    <xf numFmtId="0" fontId="36" fillId="0" borderId="0" xfId="0" applyFont="1" applyFill="1" applyBorder="1" applyAlignment="1">
      <alignment horizontal="center" vertical="top" wrapText="1"/>
    </xf>
    <xf numFmtId="0" fontId="24" fillId="2" borderId="0" xfId="0" applyFont="1" applyFill="1" applyAlignment="1">
      <alignment horizontal="center" vertical="center" wrapText="1"/>
    </xf>
    <xf numFmtId="0" fontId="9" fillId="3" borderId="7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9" fillId="3" borderId="17" xfId="0" applyFont="1" applyFill="1" applyBorder="1" applyAlignment="1">
      <alignment wrapText="1"/>
    </xf>
    <xf numFmtId="0" fontId="9" fillId="3" borderId="18" xfId="0" applyFont="1" applyFill="1" applyBorder="1" applyAlignment="1">
      <alignment horizontal="left" vertical="center"/>
    </xf>
    <xf numFmtId="0" fontId="24" fillId="0" borderId="0" xfId="0" applyFont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wrapText="1"/>
    </xf>
    <xf numFmtId="0" fontId="9" fillId="3" borderId="17" xfId="0" applyFont="1" applyFill="1" applyBorder="1" applyAlignment="1">
      <alignment horizontal="center" wrapText="1"/>
    </xf>
    <xf numFmtId="0" fontId="17" fillId="3" borderId="7" xfId="0" applyFont="1" applyFill="1" applyBorder="1" applyAlignment="1">
      <alignment horizontal="left" wrapText="1"/>
    </xf>
    <xf numFmtId="0" fontId="17" fillId="3" borderId="8" xfId="0" applyFont="1" applyFill="1" applyBorder="1" applyAlignment="1">
      <alignment horizontal="left" wrapText="1"/>
    </xf>
    <xf numFmtId="0" fontId="17" fillId="3" borderId="9" xfId="0" applyFont="1" applyFill="1" applyBorder="1" applyAlignment="1">
      <alignment horizontal="left" wrapText="1"/>
    </xf>
    <xf numFmtId="0" fontId="9" fillId="0" borderId="18" xfId="0" applyFont="1" applyFill="1" applyBorder="1" applyAlignment="1">
      <alignment horizontal="center" vertical="center" wrapText="1"/>
    </xf>
  </cellXfs>
  <cellStyles count="30">
    <cellStyle name="Comma" xfId="8" builtinId="3"/>
    <cellStyle name="Comma 2" xfId="10"/>
    <cellStyle name="Comma 3" xfId="18"/>
    <cellStyle name="Comma 4" xfId="26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Percent 2" xfId="2"/>
    <cellStyle name="SN_241" xfId="15"/>
    <cellStyle name="SN_b" xfId="17"/>
    <cellStyle name="Style 1" xfId="27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7"/>
  <sheetViews>
    <sheetView topLeftCell="A13" workbookViewId="0">
      <selection activeCell="D8" sqref="D8:F8"/>
    </sheetView>
  </sheetViews>
  <sheetFormatPr defaultColWidth="9.140625" defaultRowHeight="13.5" x14ac:dyDescent="0.25"/>
  <cols>
    <col min="1" max="1" width="10.42578125" style="136" customWidth="1"/>
    <col min="2" max="2" width="19.85546875" style="136" customWidth="1"/>
    <col min="3" max="3" width="62.140625" style="136" customWidth="1"/>
    <col min="4" max="4" width="13.85546875" style="136" customWidth="1"/>
    <col min="5" max="5" width="14" style="136" customWidth="1"/>
    <col min="6" max="6" width="17.85546875" style="137" customWidth="1"/>
    <col min="7" max="7" width="44.42578125" style="136" customWidth="1"/>
    <col min="8" max="8" width="49.85546875" style="136" customWidth="1"/>
    <col min="9" max="16384" width="9.140625" style="136"/>
  </cols>
  <sheetData>
    <row r="1" spans="1:8" ht="16.5" customHeight="1" x14ac:dyDescent="0.25">
      <c r="F1" s="137" t="s">
        <v>62</v>
      </c>
    </row>
    <row r="2" spans="1:8" ht="16.5" customHeight="1" x14ac:dyDescent="0.25">
      <c r="F2" s="137" t="s">
        <v>112</v>
      </c>
    </row>
    <row r="3" spans="1:8" ht="16.5" customHeight="1" x14ac:dyDescent="0.25">
      <c r="F3" s="137" t="s">
        <v>4</v>
      </c>
    </row>
    <row r="5" spans="1:8" ht="80.25" customHeight="1" x14ac:dyDescent="0.25">
      <c r="A5" s="179" t="s">
        <v>111</v>
      </c>
      <c r="B5" s="179"/>
      <c r="C5" s="179"/>
      <c r="D5" s="179"/>
      <c r="E5" s="179"/>
      <c r="F5" s="179"/>
    </row>
    <row r="7" spans="1:8" ht="35.25" customHeight="1" x14ac:dyDescent="0.25">
      <c r="F7" s="138" t="s">
        <v>26</v>
      </c>
    </row>
    <row r="8" spans="1:8" s="139" customFormat="1" ht="65.45" customHeight="1" x14ac:dyDescent="0.25">
      <c r="A8" s="174" t="s">
        <v>6</v>
      </c>
      <c r="B8" s="174"/>
      <c r="C8" s="174" t="s">
        <v>7</v>
      </c>
      <c r="D8" s="182" t="s">
        <v>24</v>
      </c>
      <c r="E8" s="183"/>
      <c r="F8" s="184"/>
    </row>
    <row r="9" spans="1:8" s="139" customFormat="1" ht="35.25" customHeight="1" x14ac:dyDescent="0.25">
      <c r="A9" s="140" t="s">
        <v>9</v>
      </c>
      <c r="B9" s="140" t="s">
        <v>10</v>
      </c>
      <c r="C9" s="174"/>
      <c r="D9" s="105" t="s">
        <v>120</v>
      </c>
      <c r="E9" s="105" t="s">
        <v>121</v>
      </c>
      <c r="F9" s="105" t="s">
        <v>5</v>
      </c>
    </row>
    <row r="10" spans="1:8" s="139" customFormat="1" ht="22.5" customHeight="1" x14ac:dyDescent="0.25">
      <c r="A10" s="141"/>
      <c r="B10" s="180" t="s">
        <v>53</v>
      </c>
      <c r="C10" s="181"/>
      <c r="D10" s="130">
        <f t="shared" ref="D10:F10" si="0">D11+D25+D44</f>
        <v>0</v>
      </c>
      <c r="E10" s="130">
        <f t="shared" si="0"/>
        <v>0</v>
      </c>
      <c r="F10" s="130">
        <f t="shared" si="0"/>
        <v>0</v>
      </c>
    </row>
    <row r="11" spans="1:8" s="139" customFormat="1" ht="21" customHeight="1" x14ac:dyDescent="0.25">
      <c r="A11" s="142"/>
      <c r="B11" s="131" t="s">
        <v>115</v>
      </c>
      <c r="C11" s="143"/>
      <c r="D11" s="144">
        <f t="shared" ref="D11:E11" si="1">+D12</f>
        <v>26257.599999999999</v>
      </c>
      <c r="E11" s="144">
        <f t="shared" si="1"/>
        <v>26257.599999999999</v>
      </c>
      <c r="F11" s="145">
        <f t="shared" ref="F11" si="2">+F12</f>
        <v>26257.599999999999</v>
      </c>
    </row>
    <row r="12" spans="1:8" s="139" customFormat="1" x14ac:dyDescent="0.25">
      <c r="A12" s="171">
        <v>1146</v>
      </c>
      <c r="B12" s="174"/>
      <c r="C12" s="30" t="s">
        <v>17</v>
      </c>
      <c r="D12" s="154">
        <f t="shared" ref="D12:F12" si="3">+D19</f>
        <v>26257.599999999999</v>
      </c>
      <c r="E12" s="154">
        <f t="shared" si="3"/>
        <v>26257.599999999999</v>
      </c>
      <c r="F12" s="154">
        <f t="shared" si="3"/>
        <v>26257.599999999999</v>
      </c>
    </row>
    <row r="13" spans="1:8" s="139" customFormat="1" x14ac:dyDescent="0.25">
      <c r="A13" s="172"/>
      <c r="B13" s="174"/>
      <c r="C13" s="30" t="s">
        <v>124</v>
      </c>
      <c r="D13" s="155"/>
      <c r="E13" s="155"/>
      <c r="F13" s="155"/>
    </row>
    <row r="14" spans="1:8" s="139" customFormat="1" x14ac:dyDescent="0.25">
      <c r="A14" s="172"/>
      <c r="B14" s="174"/>
      <c r="C14" s="30" t="s">
        <v>18</v>
      </c>
      <c r="D14" s="155"/>
      <c r="E14" s="155"/>
      <c r="F14" s="155"/>
    </row>
    <row r="15" spans="1:8" s="139" customFormat="1" x14ac:dyDescent="0.25">
      <c r="A15" s="172"/>
      <c r="B15" s="174"/>
      <c r="C15" s="30" t="s">
        <v>125</v>
      </c>
      <c r="D15" s="155"/>
      <c r="E15" s="155"/>
      <c r="F15" s="155"/>
      <c r="H15" s="146"/>
    </row>
    <row r="16" spans="1:8" s="139" customFormat="1" x14ac:dyDescent="0.25">
      <c r="A16" s="172"/>
      <c r="B16" s="174"/>
      <c r="C16" s="30" t="s">
        <v>19</v>
      </c>
      <c r="D16" s="155"/>
      <c r="E16" s="155"/>
      <c r="F16" s="155"/>
    </row>
    <row r="17" spans="1:6" s="139" customFormat="1" ht="75" customHeight="1" x14ac:dyDescent="0.25">
      <c r="A17" s="173"/>
      <c r="B17" s="174"/>
      <c r="C17" s="30" t="s">
        <v>126</v>
      </c>
      <c r="D17" s="156"/>
      <c r="E17" s="156"/>
      <c r="F17" s="156"/>
    </row>
    <row r="18" spans="1:6" ht="14.25" x14ac:dyDescent="0.25">
      <c r="A18" s="157"/>
      <c r="B18" s="158"/>
      <c r="C18" s="159" t="s">
        <v>11</v>
      </c>
      <c r="D18" s="160"/>
      <c r="E18" s="160"/>
      <c r="F18" s="161"/>
    </row>
    <row r="19" spans="1:6" s="139" customFormat="1" x14ac:dyDescent="0.25">
      <c r="A19" s="162"/>
      <c r="B19" s="165">
        <v>12010</v>
      </c>
      <c r="C19" s="30" t="s">
        <v>20</v>
      </c>
      <c r="D19" s="168">
        <v>26257.599999999999</v>
      </c>
      <c r="E19" s="168">
        <v>26257.599999999999</v>
      </c>
      <c r="F19" s="168">
        <v>26257.599999999999</v>
      </c>
    </row>
    <row r="20" spans="1:6" s="139" customFormat="1" x14ac:dyDescent="0.25">
      <c r="A20" s="163"/>
      <c r="B20" s="166"/>
      <c r="C20" s="30" t="s">
        <v>135</v>
      </c>
      <c r="D20" s="169"/>
      <c r="E20" s="169"/>
      <c r="F20" s="169"/>
    </row>
    <row r="21" spans="1:6" s="139" customFormat="1" ht="16.5" customHeight="1" x14ac:dyDescent="0.25">
      <c r="A21" s="163"/>
      <c r="B21" s="166"/>
      <c r="C21" s="30" t="s">
        <v>21</v>
      </c>
      <c r="D21" s="169"/>
      <c r="E21" s="169"/>
      <c r="F21" s="169"/>
    </row>
    <row r="22" spans="1:6" s="139" customFormat="1" ht="27" x14ac:dyDescent="0.25">
      <c r="A22" s="163"/>
      <c r="B22" s="166"/>
      <c r="C22" s="30" t="s">
        <v>136</v>
      </c>
      <c r="D22" s="169"/>
      <c r="E22" s="169"/>
      <c r="F22" s="169"/>
    </row>
    <row r="23" spans="1:6" s="139" customFormat="1" ht="16.5" customHeight="1" x14ac:dyDescent="0.25">
      <c r="A23" s="163"/>
      <c r="B23" s="166"/>
      <c r="C23" s="30" t="s">
        <v>22</v>
      </c>
      <c r="D23" s="169"/>
      <c r="E23" s="169"/>
      <c r="F23" s="169"/>
    </row>
    <row r="24" spans="1:6" s="139" customFormat="1" x14ac:dyDescent="0.25">
      <c r="A24" s="164"/>
      <c r="B24" s="167"/>
      <c r="C24" s="30" t="s">
        <v>138</v>
      </c>
      <c r="D24" s="170"/>
      <c r="E24" s="170"/>
      <c r="F24" s="170"/>
    </row>
    <row r="25" spans="1:6" s="139" customFormat="1" ht="16.5" customHeight="1" x14ac:dyDescent="0.25">
      <c r="A25" s="142"/>
      <c r="B25" s="131" t="s">
        <v>44</v>
      </c>
      <c r="C25" s="143"/>
      <c r="D25" s="144">
        <f t="shared" ref="D25:F25" si="4">+D26</f>
        <v>0</v>
      </c>
      <c r="E25" s="144">
        <f t="shared" si="4"/>
        <v>0</v>
      </c>
      <c r="F25" s="144">
        <f t="shared" si="4"/>
        <v>0</v>
      </c>
    </row>
    <row r="26" spans="1:6" s="139" customFormat="1" ht="16.5" customHeight="1" x14ac:dyDescent="0.25">
      <c r="A26" s="175" t="s">
        <v>45</v>
      </c>
      <c r="B26" s="176"/>
      <c r="C26" s="50" t="s">
        <v>17</v>
      </c>
      <c r="D26" s="154">
        <f t="shared" ref="D26:F26" si="5">+D32+D38</f>
        <v>0</v>
      </c>
      <c r="E26" s="154">
        <f t="shared" si="5"/>
        <v>0</v>
      </c>
      <c r="F26" s="154">
        <f t="shared" si="5"/>
        <v>0</v>
      </c>
    </row>
    <row r="27" spans="1:6" s="139" customFormat="1" ht="16.5" customHeight="1" x14ac:dyDescent="0.25">
      <c r="A27" s="175"/>
      <c r="B27" s="177"/>
      <c r="C27" s="50" t="s">
        <v>43</v>
      </c>
      <c r="D27" s="155"/>
      <c r="E27" s="155"/>
      <c r="F27" s="155"/>
    </row>
    <row r="28" spans="1:6" s="139" customFormat="1" ht="16.5" customHeight="1" x14ac:dyDescent="0.25">
      <c r="A28" s="175"/>
      <c r="B28" s="177"/>
      <c r="C28" s="50" t="s">
        <v>18</v>
      </c>
      <c r="D28" s="155"/>
      <c r="E28" s="155"/>
      <c r="F28" s="155"/>
    </row>
    <row r="29" spans="1:6" s="139" customFormat="1" ht="36.75" customHeight="1" x14ac:dyDescent="0.25">
      <c r="A29" s="175"/>
      <c r="B29" s="177"/>
      <c r="C29" s="50" t="s">
        <v>50</v>
      </c>
      <c r="D29" s="155"/>
      <c r="E29" s="155"/>
      <c r="F29" s="155"/>
    </row>
    <row r="30" spans="1:6" s="139" customFormat="1" ht="21.75" customHeight="1" x14ac:dyDescent="0.25">
      <c r="A30" s="175"/>
      <c r="B30" s="177"/>
      <c r="C30" s="50" t="s">
        <v>19</v>
      </c>
      <c r="D30" s="155"/>
      <c r="E30" s="155"/>
      <c r="F30" s="155"/>
    </row>
    <row r="31" spans="1:6" s="139" customFormat="1" ht="32.25" customHeight="1" x14ac:dyDescent="0.25">
      <c r="A31" s="175"/>
      <c r="B31" s="178"/>
      <c r="C31" s="50" t="s">
        <v>51</v>
      </c>
      <c r="D31" s="156"/>
      <c r="E31" s="156"/>
      <c r="F31" s="156"/>
    </row>
    <row r="32" spans="1:6" s="139" customFormat="1" ht="16.5" customHeight="1" x14ac:dyDescent="0.25">
      <c r="A32" s="176"/>
      <c r="B32" s="176" t="s">
        <v>46</v>
      </c>
      <c r="C32" s="50" t="s">
        <v>20</v>
      </c>
      <c r="D32" s="154">
        <v>-26257.599999999999</v>
      </c>
      <c r="E32" s="154">
        <v>-26257.599999999999</v>
      </c>
      <c r="F32" s="154">
        <v>-26257.599999999999</v>
      </c>
    </row>
    <row r="33" spans="1:8" s="139" customFormat="1" ht="16.5" customHeight="1" x14ac:dyDescent="0.25">
      <c r="A33" s="177"/>
      <c r="B33" s="177"/>
      <c r="C33" s="50" t="s">
        <v>43</v>
      </c>
      <c r="D33" s="155"/>
      <c r="E33" s="155"/>
      <c r="F33" s="155"/>
    </row>
    <row r="34" spans="1:8" s="139" customFormat="1" ht="16.5" customHeight="1" x14ac:dyDescent="0.25">
      <c r="A34" s="177"/>
      <c r="B34" s="177"/>
      <c r="C34" s="50" t="s">
        <v>21</v>
      </c>
      <c r="D34" s="155"/>
      <c r="E34" s="155"/>
      <c r="F34" s="155"/>
    </row>
    <row r="35" spans="1:8" s="139" customFormat="1" ht="66" customHeight="1" x14ac:dyDescent="0.25">
      <c r="A35" s="177"/>
      <c r="B35" s="177"/>
      <c r="C35" s="50" t="s">
        <v>52</v>
      </c>
      <c r="D35" s="155"/>
      <c r="E35" s="155"/>
      <c r="F35" s="155"/>
      <c r="H35" s="146"/>
    </row>
    <row r="36" spans="1:8" s="139" customFormat="1" ht="16.5" customHeight="1" x14ac:dyDescent="0.25">
      <c r="A36" s="177"/>
      <c r="B36" s="177"/>
      <c r="C36" s="50" t="s">
        <v>22</v>
      </c>
      <c r="D36" s="155"/>
      <c r="E36" s="155"/>
      <c r="F36" s="155"/>
    </row>
    <row r="37" spans="1:8" s="139" customFormat="1" ht="17.25" customHeight="1" x14ac:dyDescent="0.25">
      <c r="A37" s="178"/>
      <c r="B37" s="178"/>
      <c r="C37" s="50" t="s">
        <v>23</v>
      </c>
      <c r="D37" s="156"/>
      <c r="E37" s="156"/>
      <c r="F37" s="156"/>
    </row>
    <row r="38" spans="1:8" s="139" customFormat="1" ht="16.5" customHeight="1" x14ac:dyDescent="0.25">
      <c r="A38" s="176"/>
      <c r="B38" s="176" t="s">
        <v>46</v>
      </c>
      <c r="C38" s="50" t="s">
        <v>20</v>
      </c>
      <c r="D38" s="154">
        <v>26257.599999999999</v>
      </c>
      <c r="E38" s="154">
        <v>26257.599999999999</v>
      </c>
      <c r="F38" s="154">
        <v>26257.599999999999</v>
      </c>
    </row>
    <row r="39" spans="1:8" s="139" customFormat="1" ht="16.5" customHeight="1" x14ac:dyDescent="0.25">
      <c r="A39" s="177"/>
      <c r="B39" s="177"/>
      <c r="C39" s="50" t="s">
        <v>43</v>
      </c>
      <c r="D39" s="155"/>
      <c r="E39" s="155"/>
      <c r="F39" s="155"/>
    </row>
    <row r="40" spans="1:8" s="139" customFormat="1" ht="16.5" customHeight="1" x14ac:dyDescent="0.25">
      <c r="A40" s="177"/>
      <c r="B40" s="177"/>
      <c r="C40" s="50" t="s">
        <v>21</v>
      </c>
      <c r="D40" s="155"/>
      <c r="E40" s="155"/>
      <c r="F40" s="155"/>
    </row>
    <row r="41" spans="1:8" s="139" customFormat="1" ht="66" customHeight="1" x14ac:dyDescent="0.25">
      <c r="A41" s="177"/>
      <c r="B41" s="177"/>
      <c r="C41" s="50" t="s">
        <v>52</v>
      </c>
      <c r="D41" s="155"/>
      <c r="E41" s="155"/>
      <c r="F41" s="155"/>
      <c r="H41" s="146"/>
    </row>
    <row r="42" spans="1:8" s="139" customFormat="1" ht="16.5" customHeight="1" x14ac:dyDescent="0.25">
      <c r="A42" s="177"/>
      <c r="B42" s="177"/>
      <c r="C42" s="50" t="s">
        <v>22</v>
      </c>
      <c r="D42" s="155"/>
      <c r="E42" s="155"/>
      <c r="F42" s="155"/>
    </row>
    <row r="43" spans="1:8" s="139" customFormat="1" ht="17.25" customHeight="1" x14ac:dyDescent="0.25">
      <c r="A43" s="178"/>
      <c r="B43" s="178"/>
      <c r="C43" s="50" t="s">
        <v>23</v>
      </c>
      <c r="D43" s="156"/>
      <c r="E43" s="156"/>
      <c r="F43" s="156"/>
    </row>
    <row r="44" spans="1:8" s="139" customFormat="1" ht="21" customHeight="1" x14ac:dyDescent="0.25">
      <c r="A44" s="142"/>
      <c r="B44" s="131" t="s">
        <v>115</v>
      </c>
      <c r="C44" s="143"/>
      <c r="D44" s="144">
        <f t="shared" ref="D44:F44" si="6">+D45</f>
        <v>-26257.599999999999</v>
      </c>
      <c r="E44" s="144">
        <f t="shared" si="6"/>
        <v>-26257.599999999999</v>
      </c>
      <c r="F44" s="144">
        <f t="shared" si="6"/>
        <v>-26257.599999999999</v>
      </c>
    </row>
    <row r="45" spans="1:8" s="139" customFormat="1" x14ac:dyDescent="0.25">
      <c r="A45" s="171">
        <v>1146</v>
      </c>
      <c r="B45" s="174"/>
      <c r="C45" s="30" t="s">
        <v>17</v>
      </c>
      <c r="D45" s="154">
        <f t="shared" ref="D45:F45" si="7">+D52</f>
        <v>-26257.599999999999</v>
      </c>
      <c r="E45" s="154">
        <f t="shared" si="7"/>
        <v>-26257.599999999999</v>
      </c>
      <c r="F45" s="154">
        <f t="shared" si="7"/>
        <v>-26257.599999999999</v>
      </c>
    </row>
    <row r="46" spans="1:8" s="139" customFormat="1" x14ac:dyDescent="0.25">
      <c r="A46" s="172"/>
      <c r="B46" s="174"/>
      <c r="C46" s="30" t="s">
        <v>124</v>
      </c>
      <c r="D46" s="155"/>
      <c r="E46" s="155"/>
      <c r="F46" s="155"/>
    </row>
    <row r="47" spans="1:8" s="139" customFormat="1" x14ac:dyDescent="0.25">
      <c r="A47" s="172"/>
      <c r="B47" s="174"/>
      <c r="C47" s="30" t="s">
        <v>18</v>
      </c>
      <c r="D47" s="155"/>
      <c r="E47" s="155"/>
      <c r="F47" s="155"/>
    </row>
    <row r="48" spans="1:8" s="139" customFormat="1" x14ac:dyDescent="0.25">
      <c r="A48" s="172"/>
      <c r="B48" s="174"/>
      <c r="C48" s="30" t="s">
        <v>125</v>
      </c>
      <c r="D48" s="155"/>
      <c r="E48" s="155"/>
      <c r="F48" s="155"/>
      <c r="H48" s="146"/>
    </row>
    <row r="49" spans="1:6" s="139" customFormat="1" x14ac:dyDescent="0.25">
      <c r="A49" s="172"/>
      <c r="B49" s="174"/>
      <c r="C49" s="30" t="s">
        <v>19</v>
      </c>
      <c r="D49" s="155"/>
      <c r="E49" s="155"/>
      <c r="F49" s="155"/>
    </row>
    <row r="50" spans="1:6" s="139" customFormat="1" ht="75" customHeight="1" x14ac:dyDescent="0.25">
      <c r="A50" s="173"/>
      <c r="B50" s="174"/>
      <c r="C50" s="30" t="s">
        <v>126</v>
      </c>
      <c r="D50" s="156"/>
      <c r="E50" s="156"/>
      <c r="F50" s="156"/>
    </row>
    <row r="51" spans="1:6" ht="14.25" x14ac:dyDescent="0.25">
      <c r="A51" s="157"/>
      <c r="B51" s="158"/>
      <c r="C51" s="159" t="s">
        <v>11</v>
      </c>
      <c r="D51" s="160"/>
      <c r="E51" s="160"/>
      <c r="F51" s="161"/>
    </row>
    <row r="52" spans="1:6" s="139" customFormat="1" x14ac:dyDescent="0.25">
      <c r="A52" s="162"/>
      <c r="B52" s="165">
        <v>11017</v>
      </c>
      <c r="C52" s="30" t="s">
        <v>20</v>
      </c>
      <c r="D52" s="168">
        <v>-26257.599999999999</v>
      </c>
      <c r="E52" s="168">
        <v>-26257.599999999999</v>
      </c>
      <c r="F52" s="168">
        <v>-26257.599999999999</v>
      </c>
    </row>
    <row r="53" spans="1:6" s="139" customFormat="1" ht="27" x14ac:dyDescent="0.25">
      <c r="A53" s="163"/>
      <c r="B53" s="166"/>
      <c r="C53" s="30" t="s">
        <v>140</v>
      </c>
      <c r="D53" s="169"/>
      <c r="E53" s="169"/>
      <c r="F53" s="169"/>
    </row>
    <row r="54" spans="1:6" s="139" customFormat="1" ht="16.5" customHeight="1" x14ac:dyDescent="0.25">
      <c r="A54" s="163"/>
      <c r="B54" s="166"/>
      <c r="C54" s="30" t="s">
        <v>21</v>
      </c>
      <c r="D54" s="169"/>
      <c r="E54" s="169"/>
      <c r="F54" s="169"/>
    </row>
    <row r="55" spans="1:6" s="139" customFormat="1" ht="54" x14ac:dyDescent="0.25">
      <c r="A55" s="163"/>
      <c r="B55" s="166"/>
      <c r="C55" s="30" t="s">
        <v>141</v>
      </c>
      <c r="D55" s="169"/>
      <c r="E55" s="169"/>
      <c r="F55" s="169"/>
    </row>
    <row r="56" spans="1:6" s="139" customFormat="1" ht="16.5" customHeight="1" x14ac:dyDescent="0.25">
      <c r="A56" s="163"/>
      <c r="B56" s="166"/>
      <c r="C56" s="30" t="s">
        <v>22</v>
      </c>
      <c r="D56" s="169"/>
      <c r="E56" s="169"/>
      <c r="F56" s="169"/>
    </row>
    <row r="57" spans="1:6" s="139" customFormat="1" x14ac:dyDescent="0.25">
      <c r="A57" s="164"/>
      <c r="B57" s="167"/>
      <c r="C57" s="30" t="s">
        <v>33</v>
      </c>
      <c r="D57" s="170"/>
      <c r="E57" s="170"/>
      <c r="F57" s="170"/>
    </row>
  </sheetData>
  <mergeCells count="44">
    <mergeCell ref="F38:F43"/>
    <mergeCell ref="A38:A43"/>
    <mergeCell ref="B38:B43"/>
    <mergeCell ref="D38:D43"/>
    <mergeCell ref="E38:E43"/>
    <mergeCell ref="A18:B18"/>
    <mergeCell ref="C18:F18"/>
    <mergeCell ref="D19:D24"/>
    <mergeCell ref="E19:E24"/>
    <mergeCell ref="A5:F5"/>
    <mergeCell ref="A8:B8"/>
    <mergeCell ref="C8:C9"/>
    <mergeCell ref="F12:F17"/>
    <mergeCell ref="A12:A17"/>
    <mergeCell ref="B12:B17"/>
    <mergeCell ref="D12:D17"/>
    <mergeCell ref="E12:E17"/>
    <mergeCell ref="B10:C10"/>
    <mergeCell ref="D8:F8"/>
    <mergeCell ref="F32:F37"/>
    <mergeCell ref="A26:A31"/>
    <mergeCell ref="A19:A24"/>
    <mergeCell ref="A32:A37"/>
    <mergeCell ref="B32:B37"/>
    <mergeCell ref="F19:F24"/>
    <mergeCell ref="B19:B24"/>
    <mergeCell ref="B26:B31"/>
    <mergeCell ref="F26:F31"/>
    <mergeCell ref="D26:D31"/>
    <mergeCell ref="E26:E31"/>
    <mergeCell ref="E32:E37"/>
    <mergeCell ref="D32:D37"/>
    <mergeCell ref="F45:F50"/>
    <mergeCell ref="A51:B51"/>
    <mergeCell ref="C51:F51"/>
    <mergeCell ref="A52:A57"/>
    <mergeCell ref="B52:B57"/>
    <mergeCell ref="D52:D57"/>
    <mergeCell ref="E52:E57"/>
    <mergeCell ref="F52:F57"/>
    <mergeCell ref="A45:A50"/>
    <mergeCell ref="B45:B50"/>
    <mergeCell ref="D45:D50"/>
    <mergeCell ref="E45:E50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8"/>
  <sheetViews>
    <sheetView workbookViewId="0">
      <selection activeCell="C16" sqref="C16"/>
    </sheetView>
  </sheetViews>
  <sheetFormatPr defaultRowHeight="13.5" x14ac:dyDescent="0.25"/>
  <cols>
    <col min="1" max="1" width="12.7109375" style="1" customWidth="1"/>
    <col min="2" max="2" width="18.140625" style="1" customWidth="1"/>
    <col min="3" max="3" width="60.42578125" style="1" customWidth="1"/>
    <col min="4" max="4" width="14.7109375" style="1" customWidth="1"/>
    <col min="5" max="5" width="16.7109375" style="1" customWidth="1"/>
    <col min="6" max="6" width="16.5703125" style="1" customWidth="1"/>
    <col min="7" max="7" width="18.5703125" style="1" customWidth="1"/>
    <col min="8" max="8" width="16.140625" style="1" customWidth="1"/>
    <col min="9" max="9" width="11" style="1" bestFit="1" customWidth="1"/>
    <col min="10" max="16384" width="9.140625" style="1"/>
  </cols>
  <sheetData>
    <row r="1" spans="1:44" x14ac:dyDescent="0.25">
      <c r="D1" s="5"/>
      <c r="E1" s="5"/>
      <c r="F1" s="190" t="s">
        <v>67</v>
      </c>
      <c r="G1" s="190"/>
      <c r="H1" s="190"/>
      <c r="I1" s="47"/>
    </row>
    <row r="2" spans="1:44" x14ac:dyDescent="0.25">
      <c r="D2" s="190" t="s">
        <v>108</v>
      </c>
      <c r="E2" s="190"/>
      <c r="F2" s="190"/>
      <c r="G2" s="190"/>
      <c r="H2" s="190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</row>
    <row r="3" spans="1:44" x14ac:dyDescent="0.25">
      <c r="D3" s="190" t="s">
        <v>68</v>
      </c>
      <c r="E3" s="190"/>
      <c r="F3" s="190"/>
      <c r="G3" s="190"/>
      <c r="H3" s="190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</row>
    <row r="4" spans="1:44" x14ac:dyDescent="0.25">
      <c r="D4" s="190"/>
      <c r="E4" s="190"/>
      <c r="F4" s="190"/>
      <c r="G4" s="47"/>
      <c r="H4" s="47"/>
      <c r="I4" s="47"/>
    </row>
    <row r="5" spans="1:44" x14ac:dyDescent="0.25">
      <c r="D5" s="190"/>
      <c r="E5" s="190"/>
      <c r="F5" s="190"/>
      <c r="G5" s="47"/>
      <c r="H5" s="47"/>
      <c r="I5" s="47"/>
    </row>
    <row r="6" spans="1:44" ht="14.25" x14ac:dyDescent="0.25">
      <c r="A6" s="189" t="s">
        <v>110</v>
      </c>
      <c r="B6" s="189"/>
      <c r="C6" s="189"/>
      <c r="D6" s="189"/>
      <c r="E6" s="189"/>
      <c r="F6" s="189"/>
      <c r="G6" s="189"/>
      <c r="H6" s="189"/>
      <c r="I6" s="58"/>
    </row>
    <row r="7" spans="1:44" ht="14.25" x14ac:dyDescent="0.25">
      <c r="B7" s="58"/>
      <c r="C7" s="58"/>
      <c r="D7" s="58"/>
      <c r="E7" s="58"/>
      <c r="F7" s="58"/>
      <c r="G7" s="185" t="s">
        <v>69</v>
      </c>
      <c r="H7" s="185"/>
      <c r="I7" s="58"/>
    </row>
    <row r="8" spans="1:44" ht="43.5" customHeight="1" x14ac:dyDescent="0.25">
      <c r="A8" s="186" t="s">
        <v>70</v>
      </c>
      <c r="B8" s="186"/>
      <c r="C8" s="187" t="s">
        <v>71</v>
      </c>
      <c r="D8" s="187" t="s">
        <v>72</v>
      </c>
      <c r="E8" s="188" t="s">
        <v>24</v>
      </c>
      <c r="F8" s="188"/>
      <c r="G8" s="188"/>
      <c r="H8" s="188"/>
      <c r="I8" s="58"/>
    </row>
    <row r="9" spans="1:44" x14ac:dyDescent="0.25">
      <c r="A9" s="186"/>
      <c r="B9" s="186"/>
      <c r="C9" s="187"/>
      <c r="D9" s="187"/>
      <c r="E9" s="187" t="s">
        <v>73</v>
      </c>
      <c r="F9" s="187"/>
      <c r="G9" s="187"/>
      <c r="H9" s="187"/>
    </row>
    <row r="10" spans="1:44" ht="54" x14ac:dyDescent="0.25">
      <c r="A10" s="13" t="s">
        <v>55</v>
      </c>
      <c r="B10" s="13" t="s">
        <v>56</v>
      </c>
      <c r="C10" s="187"/>
      <c r="D10" s="187"/>
      <c r="E10" s="14" t="s">
        <v>74</v>
      </c>
      <c r="F10" s="14" t="s">
        <v>75</v>
      </c>
      <c r="G10" s="14" t="s">
        <v>76</v>
      </c>
      <c r="H10" s="48" t="s">
        <v>77</v>
      </c>
    </row>
    <row r="11" spans="1:44" ht="14.25" x14ac:dyDescent="0.25">
      <c r="A11" s="15"/>
      <c r="B11" s="15"/>
      <c r="C11" s="115" t="s">
        <v>78</v>
      </c>
      <c r="D11" s="27">
        <f>+D14</f>
        <v>26257.599999999999</v>
      </c>
      <c r="E11" s="27">
        <f t="shared" ref="E11:H11" si="0">+E14</f>
        <v>0</v>
      </c>
      <c r="F11" s="27">
        <f t="shared" si="0"/>
        <v>0</v>
      </c>
      <c r="G11" s="27">
        <f t="shared" si="0"/>
        <v>26257.599999999999</v>
      </c>
      <c r="H11" s="27">
        <f t="shared" si="0"/>
        <v>0</v>
      </c>
    </row>
    <row r="12" spans="1:44" ht="14.25" x14ac:dyDescent="0.25">
      <c r="A12" s="15"/>
      <c r="B12" s="15"/>
      <c r="C12" s="16" t="s">
        <v>79</v>
      </c>
      <c r="D12" s="28"/>
      <c r="E12" s="28"/>
      <c r="F12" s="28"/>
      <c r="G12" s="28"/>
      <c r="H12" s="28"/>
    </row>
    <row r="13" spans="1:44" ht="14.25" hidden="1" x14ac:dyDescent="0.25">
      <c r="A13" s="38"/>
      <c r="B13" s="60"/>
      <c r="C13" s="61"/>
      <c r="D13" s="59"/>
      <c r="E13" s="38"/>
      <c r="F13" s="38"/>
      <c r="G13" s="56"/>
      <c r="H13" s="38"/>
    </row>
    <row r="14" spans="1:44" ht="28.5" x14ac:dyDescent="0.25">
      <c r="A14" s="67"/>
      <c r="B14" s="67"/>
      <c r="C14" s="116" t="s">
        <v>116</v>
      </c>
      <c r="D14" s="101">
        <f>+D16</f>
        <v>26257.599999999999</v>
      </c>
      <c r="E14" s="38">
        <f t="shared" ref="E14:H14" si="1">+E16</f>
        <v>0</v>
      </c>
      <c r="F14" s="38">
        <f t="shared" si="1"/>
        <v>0</v>
      </c>
      <c r="G14" s="101">
        <f t="shared" si="1"/>
        <v>26257.599999999999</v>
      </c>
      <c r="H14" s="38">
        <f t="shared" si="1"/>
        <v>0</v>
      </c>
    </row>
    <row r="15" spans="1:44" x14ac:dyDescent="0.25">
      <c r="A15" s="67"/>
      <c r="B15" s="67"/>
      <c r="C15" s="117" t="s">
        <v>73</v>
      </c>
      <c r="D15" s="101"/>
      <c r="E15" s="38"/>
      <c r="F15" s="38"/>
      <c r="G15" s="101"/>
      <c r="H15" s="38"/>
    </row>
    <row r="16" spans="1:44" ht="28.5" x14ac:dyDescent="0.25">
      <c r="A16" s="88">
        <v>1146</v>
      </c>
      <c r="B16" s="88">
        <v>12010</v>
      </c>
      <c r="C16" s="51" t="s">
        <v>135</v>
      </c>
      <c r="D16" s="101">
        <f>D18</f>
        <v>26257.599999999999</v>
      </c>
      <c r="E16" s="38"/>
      <c r="F16" s="38"/>
      <c r="G16" s="101">
        <f>G18</f>
        <v>26257.599999999999</v>
      </c>
      <c r="H16" s="38"/>
    </row>
    <row r="17" spans="1:8" x14ac:dyDescent="0.25">
      <c r="A17" s="38"/>
      <c r="B17" s="38"/>
      <c r="C17" s="84" t="s">
        <v>133</v>
      </c>
      <c r="D17" s="101"/>
      <c r="E17" s="38"/>
      <c r="F17" s="38"/>
      <c r="G17" s="38"/>
      <c r="H17" s="38"/>
    </row>
    <row r="18" spans="1:8" ht="54" x14ac:dyDescent="0.25">
      <c r="A18" s="88"/>
      <c r="B18" s="88"/>
      <c r="C18" s="118" t="s">
        <v>132</v>
      </c>
      <c r="D18" s="101">
        <f t="shared" ref="D18" si="2">+E18+F18+G18+H18</f>
        <v>26257.599999999999</v>
      </c>
      <c r="E18" s="38"/>
      <c r="F18" s="38"/>
      <c r="G18" s="101">
        <v>26257.599999999999</v>
      </c>
      <c r="H18" s="38"/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5"/>
  <sheetViews>
    <sheetView topLeftCell="A31" zoomScaleNormal="100" workbookViewId="0">
      <selection activeCell="E57" sqref="E57:H65"/>
    </sheetView>
  </sheetViews>
  <sheetFormatPr defaultColWidth="9.140625" defaultRowHeight="13.5" x14ac:dyDescent="0.25"/>
  <cols>
    <col min="1" max="1" width="6.85546875" style="5" customWidth="1"/>
    <col min="2" max="2" width="10.140625" style="5" customWidth="1"/>
    <col min="3" max="3" width="6.7109375" style="5" customWidth="1"/>
    <col min="4" max="4" width="9.28515625" style="5" customWidth="1"/>
    <col min="5" max="5" width="13.28515625" style="5" customWidth="1"/>
    <col min="6" max="6" width="62.140625" style="5" customWidth="1"/>
    <col min="7" max="7" width="13.42578125" style="5" customWidth="1"/>
    <col min="8" max="8" width="12.140625" style="5" customWidth="1"/>
    <col min="9" max="9" width="15" style="5" customWidth="1"/>
    <col min="10" max="11" width="9.140625" style="5"/>
    <col min="12" max="12" width="9.85546875" style="5" bestFit="1" customWidth="1"/>
    <col min="13" max="16384" width="9.140625" style="5"/>
  </cols>
  <sheetData>
    <row r="1" spans="1:9" ht="18" customHeight="1" x14ac:dyDescent="0.25">
      <c r="F1" s="47"/>
      <c r="G1" s="98"/>
      <c r="H1" s="98"/>
      <c r="I1" s="47" t="s">
        <v>63</v>
      </c>
    </row>
    <row r="2" spans="1:9" ht="18" customHeight="1" x14ac:dyDescent="0.25">
      <c r="F2" s="190" t="s">
        <v>112</v>
      </c>
      <c r="G2" s="190"/>
      <c r="H2" s="190"/>
      <c r="I2" s="190"/>
    </row>
    <row r="3" spans="1:9" ht="18" customHeight="1" x14ac:dyDescent="0.25">
      <c r="F3" s="190" t="s">
        <v>4</v>
      </c>
      <c r="G3" s="190"/>
      <c r="H3" s="190"/>
      <c r="I3" s="190"/>
    </row>
    <row r="6" spans="1:9" ht="45" customHeight="1" x14ac:dyDescent="0.25">
      <c r="A6" s="189" t="s">
        <v>113</v>
      </c>
      <c r="B6" s="189"/>
      <c r="C6" s="189"/>
      <c r="D6" s="189"/>
      <c r="E6" s="189"/>
      <c r="F6" s="189"/>
      <c r="G6" s="189"/>
      <c r="H6" s="189"/>
      <c r="I6" s="189"/>
    </row>
    <row r="8" spans="1:9" x14ac:dyDescent="0.25">
      <c r="I8" s="47" t="s">
        <v>26</v>
      </c>
    </row>
    <row r="9" spans="1:9" s="70" customFormat="1" ht="80.45" customHeight="1" x14ac:dyDescent="0.25">
      <c r="A9" s="224" t="s">
        <v>27</v>
      </c>
      <c r="B9" s="225"/>
      <c r="C9" s="213"/>
      <c r="D9" s="226" t="s">
        <v>6</v>
      </c>
      <c r="E9" s="226"/>
      <c r="F9" s="226" t="s">
        <v>32</v>
      </c>
      <c r="G9" s="227" t="s">
        <v>24</v>
      </c>
      <c r="H9" s="228"/>
      <c r="I9" s="229"/>
    </row>
    <row r="10" spans="1:9" s="70" customFormat="1" ht="40.5" x14ac:dyDescent="0.25">
      <c r="A10" s="46" t="s">
        <v>28</v>
      </c>
      <c r="B10" s="9" t="s">
        <v>29</v>
      </c>
      <c r="C10" s="46" t="s">
        <v>30</v>
      </c>
      <c r="D10" s="49" t="s">
        <v>9</v>
      </c>
      <c r="E10" s="49" t="s">
        <v>10</v>
      </c>
      <c r="F10" s="226"/>
      <c r="G10" s="119" t="s">
        <v>120</v>
      </c>
      <c r="H10" s="119" t="s">
        <v>121</v>
      </c>
      <c r="I10" s="119" t="s">
        <v>5</v>
      </c>
    </row>
    <row r="11" spans="1:9" s="70" customFormat="1" ht="16.5" x14ac:dyDescent="0.25">
      <c r="A11" s="46"/>
      <c r="B11" s="201"/>
      <c r="C11" s="204"/>
      <c r="D11" s="201"/>
      <c r="E11" s="207"/>
      <c r="F11" s="93" t="s">
        <v>94</v>
      </c>
      <c r="G11" s="120">
        <f>+G12+G31+G47</f>
        <v>0</v>
      </c>
      <c r="H11" s="120">
        <f t="shared" ref="H11:I11" si="0">+H12+H31+H47</f>
        <v>0</v>
      </c>
      <c r="I11" s="120">
        <f t="shared" si="0"/>
        <v>0</v>
      </c>
    </row>
    <row r="12" spans="1:9" s="71" customFormat="1" ht="14.25" x14ac:dyDescent="0.25">
      <c r="A12" s="191" t="s">
        <v>98</v>
      </c>
      <c r="B12" s="202"/>
      <c r="C12" s="205"/>
      <c r="D12" s="202"/>
      <c r="E12" s="208"/>
      <c r="F12" s="51" t="s">
        <v>99</v>
      </c>
      <c r="G12" s="62">
        <f t="shared" ref="G12:H12" si="1">+G14</f>
        <v>26257.599999999999</v>
      </c>
      <c r="H12" s="62">
        <f t="shared" si="1"/>
        <v>26257.599999999999</v>
      </c>
      <c r="I12" s="62">
        <f>+I14</f>
        <v>26257.599999999999</v>
      </c>
    </row>
    <row r="13" spans="1:9" s="71" customFormat="1" x14ac:dyDescent="0.25">
      <c r="A13" s="192"/>
      <c r="B13" s="203"/>
      <c r="C13" s="205"/>
      <c r="D13" s="202"/>
      <c r="E13" s="208"/>
      <c r="F13" s="147" t="s">
        <v>12</v>
      </c>
      <c r="G13" s="147"/>
      <c r="H13" s="147"/>
      <c r="I13" s="63"/>
    </row>
    <row r="14" spans="1:9" s="71" customFormat="1" ht="14.25" x14ac:dyDescent="0.25">
      <c r="A14" s="192"/>
      <c r="B14" s="191" t="s">
        <v>66</v>
      </c>
      <c r="C14" s="205"/>
      <c r="D14" s="202"/>
      <c r="E14" s="208"/>
      <c r="F14" s="66" t="s">
        <v>127</v>
      </c>
      <c r="G14" s="62">
        <f t="shared" ref="G14:H14" si="2">+G16</f>
        <v>26257.599999999999</v>
      </c>
      <c r="H14" s="62">
        <f t="shared" si="2"/>
        <v>26257.599999999999</v>
      </c>
      <c r="I14" s="62">
        <f>+I16</f>
        <v>26257.599999999999</v>
      </c>
    </row>
    <row r="15" spans="1:9" s="71" customFormat="1" x14ac:dyDescent="0.25">
      <c r="A15" s="192"/>
      <c r="B15" s="192"/>
      <c r="C15" s="206"/>
      <c r="D15" s="202"/>
      <c r="E15" s="208"/>
      <c r="F15" s="147" t="s">
        <v>12</v>
      </c>
      <c r="G15" s="147"/>
      <c r="H15" s="147"/>
      <c r="I15" s="63"/>
    </row>
    <row r="16" spans="1:9" s="71" customFormat="1" ht="14.25" x14ac:dyDescent="0.25">
      <c r="A16" s="192"/>
      <c r="B16" s="192"/>
      <c r="C16" s="191" t="s">
        <v>66</v>
      </c>
      <c r="D16" s="202"/>
      <c r="E16" s="208"/>
      <c r="F16" s="66" t="s">
        <v>128</v>
      </c>
      <c r="G16" s="62">
        <f t="shared" ref="G16:H16" si="3">+G20</f>
        <v>26257.599999999999</v>
      </c>
      <c r="H16" s="62">
        <f t="shared" si="3"/>
        <v>26257.599999999999</v>
      </c>
      <c r="I16" s="62">
        <f>+I20</f>
        <v>26257.599999999999</v>
      </c>
    </row>
    <row r="17" spans="1:9" s="71" customFormat="1" ht="14.25" x14ac:dyDescent="0.25">
      <c r="A17" s="192"/>
      <c r="B17" s="192"/>
      <c r="C17" s="192"/>
      <c r="D17" s="202"/>
      <c r="E17" s="208"/>
      <c r="F17" s="147" t="s">
        <v>12</v>
      </c>
      <c r="G17" s="147"/>
      <c r="H17" s="147"/>
      <c r="I17" s="64"/>
    </row>
    <row r="18" spans="1:9" s="71" customFormat="1" ht="14.25" x14ac:dyDescent="0.25">
      <c r="A18" s="192"/>
      <c r="B18" s="192"/>
      <c r="C18" s="192"/>
      <c r="D18" s="202"/>
      <c r="E18" s="208"/>
      <c r="F18" s="51" t="s">
        <v>97</v>
      </c>
      <c r="G18" s="129">
        <f>G20</f>
        <v>26257.599999999999</v>
      </c>
      <c r="H18" s="129">
        <f t="shared" ref="H18:I18" si="4">H20</f>
        <v>26257.599999999999</v>
      </c>
      <c r="I18" s="129">
        <f t="shared" si="4"/>
        <v>26257.599999999999</v>
      </c>
    </row>
    <row r="19" spans="1:9" s="71" customFormat="1" ht="14.25" x14ac:dyDescent="0.25">
      <c r="A19" s="192"/>
      <c r="B19" s="192"/>
      <c r="C19" s="192"/>
      <c r="D19" s="203"/>
      <c r="E19" s="208"/>
      <c r="F19" s="51"/>
      <c r="G19" s="51"/>
      <c r="H19" s="51"/>
      <c r="I19" s="68"/>
    </row>
    <row r="20" spans="1:9" s="71" customFormat="1" ht="14.25" x14ac:dyDescent="0.25">
      <c r="A20" s="192"/>
      <c r="B20" s="192"/>
      <c r="C20" s="192"/>
      <c r="D20" s="194">
        <v>1146</v>
      </c>
      <c r="E20" s="208"/>
      <c r="F20" s="51" t="s">
        <v>124</v>
      </c>
      <c r="G20" s="65">
        <f t="shared" ref="G20:H20" si="5">+G22</f>
        <v>26257.599999999999</v>
      </c>
      <c r="H20" s="65">
        <f t="shared" si="5"/>
        <v>26257.599999999999</v>
      </c>
      <c r="I20" s="65">
        <f>+I22</f>
        <v>26257.599999999999</v>
      </c>
    </row>
    <row r="21" spans="1:9" s="71" customFormat="1" x14ac:dyDescent="0.25">
      <c r="A21" s="192"/>
      <c r="B21" s="192"/>
      <c r="C21" s="192"/>
      <c r="D21" s="195"/>
      <c r="E21" s="209"/>
      <c r="F21" s="53" t="s">
        <v>100</v>
      </c>
      <c r="G21" s="53"/>
      <c r="H21" s="53"/>
      <c r="I21" s="69"/>
    </row>
    <row r="22" spans="1:9" s="71" customFormat="1" ht="28.5" x14ac:dyDescent="0.25">
      <c r="A22" s="192"/>
      <c r="B22" s="192"/>
      <c r="C22" s="192"/>
      <c r="D22" s="195"/>
      <c r="E22" s="194">
        <v>12010</v>
      </c>
      <c r="F22" s="51" t="s">
        <v>135</v>
      </c>
      <c r="G22" s="69">
        <f t="shared" ref="G22:H22" si="6">+G24</f>
        <v>26257.599999999999</v>
      </c>
      <c r="H22" s="69">
        <f t="shared" si="6"/>
        <v>26257.599999999999</v>
      </c>
      <c r="I22" s="69">
        <f>+I24</f>
        <v>26257.599999999999</v>
      </c>
    </row>
    <row r="23" spans="1:9" s="71" customFormat="1" x14ac:dyDescent="0.25">
      <c r="A23" s="192"/>
      <c r="B23" s="192"/>
      <c r="C23" s="192"/>
      <c r="D23" s="195"/>
      <c r="E23" s="195"/>
      <c r="F23" s="147" t="s">
        <v>13</v>
      </c>
      <c r="G23" s="147"/>
      <c r="H23" s="147"/>
      <c r="I23" s="69"/>
    </row>
    <row r="24" spans="1:9" s="71" customFormat="1" x14ac:dyDescent="0.25">
      <c r="A24" s="192"/>
      <c r="B24" s="192"/>
      <c r="C24" s="192"/>
      <c r="D24" s="195"/>
      <c r="E24" s="195"/>
      <c r="F24" s="54" t="s">
        <v>96</v>
      </c>
      <c r="G24" s="69">
        <f t="shared" ref="G24:H24" si="7">+G26</f>
        <v>26257.599999999999</v>
      </c>
      <c r="H24" s="69">
        <f t="shared" si="7"/>
        <v>26257.599999999999</v>
      </c>
      <c r="I24" s="69">
        <f>+I26</f>
        <v>26257.599999999999</v>
      </c>
    </row>
    <row r="25" spans="1:9" s="71" customFormat="1" ht="27" x14ac:dyDescent="0.25">
      <c r="A25" s="192"/>
      <c r="B25" s="192"/>
      <c r="C25" s="192"/>
      <c r="D25" s="195"/>
      <c r="E25" s="195"/>
      <c r="F25" s="147" t="s">
        <v>14</v>
      </c>
      <c r="G25" s="147"/>
      <c r="H25" s="147"/>
      <c r="I25" s="69"/>
    </row>
    <row r="26" spans="1:9" s="71" customFormat="1" x14ac:dyDescent="0.25">
      <c r="A26" s="192"/>
      <c r="B26" s="192"/>
      <c r="C26" s="192"/>
      <c r="D26" s="195"/>
      <c r="E26" s="195"/>
      <c r="F26" s="52" t="s">
        <v>101</v>
      </c>
      <c r="G26" s="69">
        <f t="shared" ref="G26:H29" si="8">+G27</f>
        <v>26257.599999999999</v>
      </c>
      <c r="H26" s="69">
        <f t="shared" si="8"/>
        <v>26257.599999999999</v>
      </c>
      <c r="I26" s="69">
        <f>+I27</f>
        <v>26257.599999999999</v>
      </c>
    </row>
    <row r="27" spans="1:9" s="71" customFormat="1" x14ac:dyDescent="0.25">
      <c r="A27" s="192"/>
      <c r="B27" s="192"/>
      <c r="C27" s="192"/>
      <c r="D27" s="195"/>
      <c r="E27" s="195"/>
      <c r="F27" s="72" t="s">
        <v>86</v>
      </c>
      <c r="G27" s="69">
        <f t="shared" si="8"/>
        <v>26257.599999999999</v>
      </c>
      <c r="H27" s="69">
        <f t="shared" si="8"/>
        <v>26257.599999999999</v>
      </c>
      <c r="I27" s="69">
        <f>+I28</f>
        <v>26257.599999999999</v>
      </c>
    </row>
    <row r="28" spans="1:9" s="71" customFormat="1" x14ac:dyDescent="0.25">
      <c r="A28" s="192"/>
      <c r="B28" s="192"/>
      <c r="C28" s="192"/>
      <c r="D28" s="195"/>
      <c r="E28" s="195"/>
      <c r="F28" s="52" t="s">
        <v>102</v>
      </c>
      <c r="G28" s="65">
        <f t="shared" si="8"/>
        <v>26257.599999999999</v>
      </c>
      <c r="H28" s="65">
        <f t="shared" si="8"/>
        <v>26257.599999999999</v>
      </c>
      <c r="I28" s="65">
        <f t="shared" ref="I28:I29" si="9">+I29</f>
        <v>26257.599999999999</v>
      </c>
    </row>
    <row r="29" spans="1:9" s="71" customFormat="1" x14ac:dyDescent="0.25">
      <c r="A29" s="192"/>
      <c r="B29" s="192"/>
      <c r="C29" s="192"/>
      <c r="D29" s="195"/>
      <c r="E29" s="195"/>
      <c r="F29" s="72" t="s">
        <v>103</v>
      </c>
      <c r="G29" s="65">
        <f t="shared" si="8"/>
        <v>26257.599999999999</v>
      </c>
      <c r="H29" s="65">
        <f t="shared" si="8"/>
        <v>26257.599999999999</v>
      </c>
      <c r="I29" s="65">
        <f t="shared" si="9"/>
        <v>26257.599999999999</v>
      </c>
    </row>
    <row r="30" spans="1:9" s="71" customFormat="1" x14ac:dyDescent="0.25">
      <c r="A30" s="193"/>
      <c r="B30" s="193"/>
      <c r="C30" s="193"/>
      <c r="D30" s="196"/>
      <c r="E30" s="196"/>
      <c r="F30" s="55" t="s">
        <v>104</v>
      </c>
      <c r="G30" s="65">
        <v>26257.599999999999</v>
      </c>
      <c r="H30" s="65">
        <v>26257.599999999999</v>
      </c>
      <c r="I30" s="65">
        <v>26257.599999999999</v>
      </c>
    </row>
    <row r="31" spans="1:9" ht="28.5" x14ac:dyDescent="0.25">
      <c r="A31" s="214" t="s">
        <v>40</v>
      </c>
      <c r="B31" s="211"/>
      <c r="C31" s="211"/>
      <c r="D31" s="210"/>
      <c r="E31" s="210"/>
      <c r="F31" s="121" t="s">
        <v>41</v>
      </c>
      <c r="G31" s="69">
        <f t="shared" ref="G31:H31" si="10">G33</f>
        <v>0</v>
      </c>
      <c r="H31" s="69">
        <f t="shared" si="10"/>
        <v>0</v>
      </c>
      <c r="I31" s="69">
        <f>I33</f>
        <v>0</v>
      </c>
    </row>
    <row r="32" spans="1:9" ht="14.25" customHeight="1" x14ac:dyDescent="0.25">
      <c r="A32" s="215"/>
      <c r="B32" s="211"/>
      <c r="C32" s="211"/>
      <c r="D32" s="210"/>
      <c r="E32" s="210"/>
      <c r="F32" s="110" t="s">
        <v>12</v>
      </c>
      <c r="G32" s="110"/>
      <c r="H32" s="110"/>
      <c r="I32" s="69"/>
    </row>
    <row r="33" spans="1:9" ht="14.25" x14ac:dyDescent="0.25">
      <c r="A33" s="215"/>
      <c r="B33" s="217" t="s">
        <v>31</v>
      </c>
      <c r="C33" s="212"/>
      <c r="D33" s="210"/>
      <c r="E33" s="210"/>
      <c r="F33" s="121" t="s">
        <v>42</v>
      </c>
      <c r="G33" s="69">
        <f t="shared" ref="G33:H33" si="11">G35</f>
        <v>0</v>
      </c>
      <c r="H33" s="69">
        <f t="shared" si="11"/>
        <v>0</v>
      </c>
      <c r="I33" s="69">
        <f>I35</f>
        <v>0</v>
      </c>
    </row>
    <row r="34" spans="1:9" ht="14.25" customHeight="1" x14ac:dyDescent="0.25">
      <c r="A34" s="215"/>
      <c r="B34" s="217"/>
      <c r="C34" s="212"/>
      <c r="D34" s="210"/>
      <c r="E34" s="210"/>
      <c r="F34" s="110" t="s">
        <v>12</v>
      </c>
      <c r="G34" s="110"/>
      <c r="H34" s="110"/>
      <c r="I34" s="69"/>
    </row>
    <row r="35" spans="1:9" ht="14.25" x14ac:dyDescent="0.25">
      <c r="A35" s="215"/>
      <c r="B35" s="217"/>
      <c r="C35" s="218" t="s">
        <v>31</v>
      </c>
      <c r="D35" s="213"/>
      <c r="E35" s="210"/>
      <c r="F35" s="122" t="s">
        <v>43</v>
      </c>
      <c r="G35" s="69">
        <f t="shared" ref="G35:H35" si="12">+G37</f>
        <v>0</v>
      </c>
      <c r="H35" s="69">
        <f t="shared" si="12"/>
        <v>0</v>
      </c>
      <c r="I35" s="69">
        <f>+I37</f>
        <v>0</v>
      </c>
    </row>
    <row r="36" spans="1:9" ht="14.25" customHeight="1" x14ac:dyDescent="0.25">
      <c r="A36" s="215"/>
      <c r="B36" s="217"/>
      <c r="C36" s="219"/>
      <c r="D36" s="213"/>
      <c r="E36" s="210"/>
      <c r="F36" s="110" t="s">
        <v>12</v>
      </c>
      <c r="G36" s="110"/>
      <c r="H36" s="110"/>
      <c r="I36" s="69"/>
    </row>
    <row r="37" spans="1:9" ht="14.25" x14ac:dyDescent="0.25">
      <c r="A37" s="215"/>
      <c r="B37" s="217"/>
      <c r="C37" s="219"/>
      <c r="D37" s="213"/>
      <c r="E37" s="210"/>
      <c r="F37" s="122" t="s">
        <v>44</v>
      </c>
      <c r="G37" s="69">
        <f t="shared" ref="G37:H37" si="13">G38</f>
        <v>0</v>
      </c>
      <c r="H37" s="69">
        <f t="shared" si="13"/>
        <v>0</v>
      </c>
      <c r="I37" s="69">
        <f>I38</f>
        <v>0</v>
      </c>
    </row>
    <row r="38" spans="1:9" ht="14.25" customHeight="1" x14ac:dyDescent="0.25">
      <c r="A38" s="215"/>
      <c r="B38" s="217"/>
      <c r="C38" s="219"/>
      <c r="D38" s="221" t="s">
        <v>45</v>
      </c>
      <c r="E38" s="221" t="s">
        <v>46</v>
      </c>
      <c r="F38" s="110" t="s">
        <v>43</v>
      </c>
      <c r="G38" s="69">
        <f t="shared" ref="G38:H38" si="14">G40</f>
        <v>0</v>
      </c>
      <c r="H38" s="69">
        <f t="shared" si="14"/>
        <v>0</v>
      </c>
      <c r="I38" s="69">
        <f>I40</f>
        <v>0</v>
      </c>
    </row>
    <row r="39" spans="1:9" ht="14.25" customHeight="1" x14ac:dyDescent="0.25">
      <c r="A39" s="215"/>
      <c r="B39" s="217"/>
      <c r="C39" s="219"/>
      <c r="D39" s="222"/>
      <c r="E39" s="222"/>
      <c r="F39" s="110" t="s">
        <v>13</v>
      </c>
      <c r="G39" s="110"/>
      <c r="H39" s="110"/>
      <c r="I39" s="69"/>
    </row>
    <row r="40" spans="1:9" ht="14.25" customHeight="1" x14ac:dyDescent="0.25">
      <c r="A40" s="215"/>
      <c r="B40" s="217"/>
      <c r="C40" s="219"/>
      <c r="D40" s="222"/>
      <c r="E40" s="222"/>
      <c r="F40" s="123" t="s">
        <v>47</v>
      </c>
      <c r="G40" s="69">
        <f t="shared" ref="G40:H40" si="15">G42</f>
        <v>0</v>
      </c>
      <c r="H40" s="69">
        <f t="shared" si="15"/>
        <v>0</v>
      </c>
      <c r="I40" s="69">
        <f>I42</f>
        <v>0</v>
      </c>
    </row>
    <row r="41" spans="1:9" ht="27" x14ac:dyDescent="0.25">
      <c r="A41" s="215"/>
      <c r="B41" s="217"/>
      <c r="C41" s="219"/>
      <c r="D41" s="222"/>
      <c r="E41" s="222"/>
      <c r="F41" s="110" t="s">
        <v>14</v>
      </c>
      <c r="G41" s="110"/>
      <c r="H41" s="110"/>
      <c r="I41" s="69"/>
    </row>
    <row r="42" spans="1:9" ht="14.25" customHeight="1" x14ac:dyDescent="0.25">
      <c r="A42" s="215"/>
      <c r="B42" s="217"/>
      <c r="C42" s="219"/>
      <c r="D42" s="222"/>
      <c r="E42" s="222"/>
      <c r="F42" s="110" t="s">
        <v>15</v>
      </c>
      <c r="G42" s="69">
        <f t="shared" ref="G42:H43" si="16">G43</f>
        <v>0</v>
      </c>
      <c r="H42" s="69">
        <f t="shared" si="16"/>
        <v>0</v>
      </c>
      <c r="I42" s="69">
        <f t="shared" ref="I42:I43" si="17">I43</f>
        <v>0</v>
      </c>
    </row>
    <row r="43" spans="1:9" ht="14.25" customHeight="1" x14ac:dyDescent="0.25">
      <c r="A43" s="215"/>
      <c r="B43" s="217"/>
      <c r="C43" s="219"/>
      <c r="D43" s="222"/>
      <c r="E43" s="222"/>
      <c r="F43" s="110" t="s">
        <v>16</v>
      </c>
      <c r="G43" s="69">
        <f t="shared" si="16"/>
        <v>0</v>
      </c>
      <c r="H43" s="69">
        <f t="shared" si="16"/>
        <v>0</v>
      </c>
      <c r="I43" s="69">
        <f t="shared" si="17"/>
        <v>0</v>
      </c>
    </row>
    <row r="44" spans="1:9" ht="14.25" customHeight="1" x14ac:dyDescent="0.25">
      <c r="A44" s="215"/>
      <c r="B44" s="217"/>
      <c r="C44" s="219"/>
      <c r="D44" s="222"/>
      <c r="E44" s="222"/>
      <c r="F44" s="110" t="s">
        <v>48</v>
      </c>
      <c r="G44" s="69">
        <f t="shared" ref="G44:I44" si="18">G45+G46</f>
        <v>0</v>
      </c>
      <c r="H44" s="69">
        <f t="shared" si="18"/>
        <v>0</v>
      </c>
      <c r="I44" s="69">
        <f t="shared" si="18"/>
        <v>0</v>
      </c>
    </row>
    <row r="45" spans="1:9" ht="14.25" customHeight="1" x14ac:dyDescent="0.25">
      <c r="A45" s="215"/>
      <c r="B45" s="217"/>
      <c r="C45" s="219"/>
      <c r="D45" s="222"/>
      <c r="E45" s="222"/>
      <c r="F45" s="110" t="s">
        <v>49</v>
      </c>
      <c r="G45" s="69">
        <v>-26257.599999999999</v>
      </c>
      <c r="H45" s="69">
        <v>-26257.599999999999</v>
      </c>
      <c r="I45" s="69">
        <v>-26257.599999999999</v>
      </c>
    </row>
    <row r="46" spans="1:9" ht="14.25" customHeight="1" x14ac:dyDescent="0.25">
      <c r="A46" s="216"/>
      <c r="B46" s="217"/>
      <c r="C46" s="220"/>
      <c r="D46" s="223"/>
      <c r="E46" s="223"/>
      <c r="F46" s="110" t="s">
        <v>49</v>
      </c>
      <c r="G46" s="69">
        <v>26257.599999999999</v>
      </c>
      <c r="H46" s="69">
        <v>26257.599999999999</v>
      </c>
      <c r="I46" s="69">
        <v>26257.599999999999</v>
      </c>
    </row>
    <row r="47" spans="1:9" s="71" customFormat="1" ht="14.25" x14ac:dyDescent="0.25">
      <c r="A47" s="191" t="s">
        <v>98</v>
      </c>
      <c r="B47" s="197"/>
      <c r="C47" s="198"/>
      <c r="D47" s="197"/>
      <c r="E47" s="197"/>
      <c r="F47" s="51" t="s">
        <v>99</v>
      </c>
      <c r="G47" s="62">
        <f t="shared" ref="G47:H47" si="19">+G49</f>
        <v>-26257.599999999999</v>
      </c>
      <c r="H47" s="62">
        <f t="shared" si="19"/>
        <v>-26257.599999999999</v>
      </c>
      <c r="I47" s="62">
        <f>+I49</f>
        <v>-26257.599999999999</v>
      </c>
    </row>
    <row r="48" spans="1:9" s="71" customFormat="1" x14ac:dyDescent="0.25">
      <c r="A48" s="192"/>
      <c r="B48" s="197"/>
      <c r="C48" s="199"/>
      <c r="D48" s="197"/>
      <c r="E48" s="197"/>
      <c r="F48" s="147" t="s">
        <v>12</v>
      </c>
      <c r="G48" s="147"/>
      <c r="H48" s="147"/>
      <c r="I48" s="63"/>
    </row>
    <row r="49" spans="1:9" s="71" customFormat="1" ht="14.25" x14ac:dyDescent="0.25">
      <c r="A49" s="192"/>
      <c r="B49" s="191" t="s">
        <v>66</v>
      </c>
      <c r="C49" s="199"/>
      <c r="D49" s="197"/>
      <c r="E49" s="197"/>
      <c r="F49" s="66" t="s">
        <v>127</v>
      </c>
      <c r="G49" s="62">
        <f t="shared" ref="G49:H49" si="20">+G51</f>
        <v>-26257.599999999999</v>
      </c>
      <c r="H49" s="62">
        <f t="shared" si="20"/>
        <v>-26257.599999999999</v>
      </c>
      <c r="I49" s="62">
        <f>+I51</f>
        <v>-26257.599999999999</v>
      </c>
    </row>
    <row r="50" spans="1:9" s="71" customFormat="1" x14ac:dyDescent="0.25">
      <c r="A50" s="192"/>
      <c r="B50" s="192"/>
      <c r="C50" s="200"/>
      <c r="D50" s="197"/>
      <c r="E50" s="197"/>
      <c r="F50" s="147" t="s">
        <v>12</v>
      </c>
      <c r="G50" s="147"/>
      <c r="H50" s="147"/>
      <c r="I50" s="63"/>
    </row>
    <row r="51" spans="1:9" s="71" customFormat="1" ht="14.25" x14ac:dyDescent="0.25">
      <c r="A51" s="192"/>
      <c r="B51" s="192"/>
      <c r="C51" s="191" t="s">
        <v>66</v>
      </c>
      <c r="D51" s="197"/>
      <c r="E51" s="197"/>
      <c r="F51" s="66" t="s">
        <v>128</v>
      </c>
      <c r="G51" s="62">
        <f t="shared" ref="G51:H51" si="21">+G55</f>
        <v>-26257.599999999999</v>
      </c>
      <c r="H51" s="62">
        <f t="shared" si="21"/>
        <v>-26257.599999999999</v>
      </c>
      <c r="I51" s="62">
        <f>+I55</f>
        <v>-26257.599999999999</v>
      </c>
    </row>
    <row r="52" spans="1:9" s="71" customFormat="1" ht="14.25" x14ac:dyDescent="0.25">
      <c r="A52" s="192"/>
      <c r="B52" s="192"/>
      <c r="C52" s="192"/>
      <c r="D52" s="197"/>
      <c r="E52" s="197"/>
      <c r="F52" s="147" t="s">
        <v>12</v>
      </c>
      <c r="G52" s="147"/>
      <c r="H52" s="147"/>
      <c r="I52" s="64"/>
    </row>
    <row r="53" spans="1:9" s="71" customFormat="1" ht="14.25" x14ac:dyDescent="0.25">
      <c r="A53" s="192"/>
      <c r="B53" s="192"/>
      <c r="C53" s="192"/>
      <c r="D53" s="197"/>
      <c r="E53" s="197"/>
      <c r="F53" s="51" t="s">
        <v>97</v>
      </c>
      <c r="G53" s="129">
        <f>G55</f>
        <v>-26257.599999999999</v>
      </c>
      <c r="H53" s="129">
        <f t="shared" ref="H53:I53" si="22">H55</f>
        <v>-26257.599999999999</v>
      </c>
      <c r="I53" s="129">
        <f t="shared" si="22"/>
        <v>-26257.599999999999</v>
      </c>
    </row>
    <row r="54" spans="1:9" s="71" customFormat="1" ht="14.25" x14ac:dyDescent="0.25">
      <c r="A54" s="192"/>
      <c r="B54" s="192"/>
      <c r="C54" s="192"/>
      <c r="D54" s="197"/>
      <c r="E54" s="197"/>
      <c r="F54" s="51"/>
      <c r="G54" s="51"/>
      <c r="H54" s="51"/>
      <c r="I54" s="68"/>
    </row>
    <row r="55" spans="1:9" s="71" customFormat="1" ht="14.25" x14ac:dyDescent="0.25">
      <c r="A55" s="192"/>
      <c r="B55" s="192"/>
      <c r="C55" s="192"/>
      <c r="D55" s="194">
        <v>1146</v>
      </c>
      <c r="E55" s="197"/>
      <c r="F55" s="51" t="s">
        <v>124</v>
      </c>
      <c r="G55" s="65">
        <f t="shared" ref="G55:H55" si="23">+G57</f>
        <v>-26257.599999999999</v>
      </c>
      <c r="H55" s="65">
        <f t="shared" si="23"/>
        <v>-26257.599999999999</v>
      </c>
      <c r="I55" s="65">
        <f>+I57</f>
        <v>-26257.599999999999</v>
      </c>
    </row>
    <row r="56" spans="1:9" s="71" customFormat="1" x14ac:dyDescent="0.25">
      <c r="A56" s="192"/>
      <c r="B56" s="192"/>
      <c r="C56" s="192"/>
      <c r="D56" s="195"/>
      <c r="E56" s="197"/>
      <c r="F56" s="53" t="s">
        <v>100</v>
      </c>
      <c r="G56" s="53"/>
      <c r="H56" s="53"/>
      <c r="I56" s="69"/>
    </row>
    <row r="57" spans="1:9" s="71" customFormat="1" ht="28.5" x14ac:dyDescent="0.25">
      <c r="A57" s="192"/>
      <c r="B57" s="192"/>
      <c r="C57" s="192"/>
      <c r="D57" s="195"/>
      <c r="E57" s="194">
        <v>11017</v>
      </c>
      <c r="F57" s="51" t="s">
        <v>142</v>
      </c>
      <c r="G57" s="69">
        <f t="shared" ref="G57:H57" si="24">+G59</f>
        <v>-26257.599999999999</v>
      </c>
      <c r="H57" s="69">
        <f t="shared" si="24"/>
        <v>-26257.599999999999</v>
      </c>
      <c r="I57" s="69">
        <f>+I59</f>
        <v>-26257.599999999999</v>
      </c>
    </row>
    <row r="58" spans="1:9" s="71" customFormat="1" x14ac:dyDescent="0.25">
      <c r="A58" s="192"/>
      <c r="B58" s="192"/>
      <c r="C58" s="192"/>
      <c r="D58" s="195"/>
      <c r="E58" s="195"/>
      <c r="F58" s="147" t="s">
        <v>13</v>
      </c>
      <c r="G58" s="147"/>
      <c r="H58" s="147"/>
      <c r="I58" s="69"/>
    </row>
    <row r="59" spans="1:9" s="71" customFormat="1" x14ac:dyDescent="0.25">
      <c r="A59" s="192"/>
      <c r="B59" s="192"/>
      <c r="C59" s="192"/>
      <c r="D59" s="195"/>
      <c r="E59" s="195"/>
      <c r="F59" s="54" t="s">
        <v>143</v>
      </c>
      <c r="G59" s="69">
        <f t="shared" ref="G59:H59" si="25">+G61</f>
        <v>-26257.599999999999</v>
      </c>
      <c r="H59" s="69">
        <f t="shared" si="25"/>
        <v>-26257.599999999999</v>
      </c>
      <c r="I59" s="69">
        <f>+I61</f>
        <v>-26257.599999999999</v>
      </c>
    </row>
    <row r="60" spans="1:9" s="71" customFormat="1" ht="27" x14ac:dyDescent="0.25">
      <c r="A60" s="192"/>
      <c r="B60" s="192"/>
      <c r="C60" s="192"/>
      <c r="D60" s="195"/>
      <c r="E60" s="195"/>
      <c r="F60" s="147" t="s">
        <v>14</v>
      </c>
      <c r="G60" s="147"/>
      <c r="H60" s="147"/>
      <c r="I60" s="69"/>
    </row>
    <row r="61" spans="1:9" s="71" customFormat="1" x14ac:dyDescent="0.25">
      <c r="A61" s="192"/>
      <c r="B61" s="192"/>
      <c r="C61" s="192"/>
      <c r="D61" s="195"/>
      <c r="E61" s="195"/>
      <c r="F61" s="52" t="s">
        <v>101</v>
      </c>
      <c r="G61" s="69">
        <f t="shared" ref="G61:I64" si="26">+G62</f>
        <v>-26257.599999999999</v>
      </c>
      <c r="H61" s="69">
        <f t="shared" si="26"/>
        <v>-26257.599999999999</v>
      </c>
      <c r="I61" s="69">
        <f>+I62</f>
        <v>-26257.599999999999</v>
      </c>
    </row>
    <row r="62" spans="1:9" s="71" customFormat="1" x14ac:dyDescent="0.25">
      <c r="A62" s="192"/>
      <c r="B62" s="192"/>
      <c r="C62" s="192"/>
      <c r="D62" s="195"/>
      <c r="E62" s="195"/>
      <c r="F62" s="72" t="s">
        <v>144</v>
      </c>
      <c r="G62" s="69">
        <f t="shared" si="26"/>
        <v>-26257.599999999999</v>
      </c>
      <c r="H62" s="69">
        <f t="shared" si="26"/>
        <v>-26257.599999999999</v>
      </c>
      <c r="I62" s="69">
        <f>+I63</f>
        <v>-26257.599999999999</v>
      </c>
    </row>
    <row r="63" spans="1:9" s="71" customFormat="1" x14ac:dyDescent="0.25">
      <c r="A63" s="192"/>
      <c r="B63" s="192"/>
      <c r="C63" s="192"/>
      <c r="D63" s="195"/>
      <c r="E63" s="195"/>
      <c r="F63" s="52" t="s">
        <v>145</v>
      </c>
      <c r="G63" s="65">
        <f t="shared" si="26"/>
        <v>-26257.599999999999</v>
      </c>
      <c r="H63" s="65">
        <f t="shared" si="26"/>
        <v>-26257.599999999999</v>
      </c>
      <c r="I63" s="65">
        <f t="shared" si="26"/>
        <v>-26257.599999999999</v>
      </c>
    </row>
    <row r="64" spans="1:9" s="71" customFormat="1" x14ac:dyDescent="0.25">
      <c r="A64" s="192"/>
      <c r="B64" s="192"/>
      <c r="C64" s="192"/>
      <c r="D64" s="195"/>
      <c r="E64" s="195"/>
      <c r="F64" s="72" t="s">
        <v>146</v>
      </c>
      <c r="G64" s="65">
        <f t="shared" si="26"/>
        <v>-26257.599999999999</v>
      </c>
      <c r="H64" s="65">
        <f t="shared" si="26"/>
        <v>-26257.599999999999</v>
      </c>
      <c r="I64" s="65">
        <f t="shared" si="26"/>
        <v>-26257.599999999999</v>
      </c>
    </row>
    <row r="65" spans="1:9" s="71" customFormat="1" ht="27" x14ac:dyDescent="0.25">
      <c r="A65" s="193"/>
      <c r="B65" s="193"/>
      <c r="C65" s="193"/>
      <c r="D65" s="196"/>
      <c r="E65" s="196"/>
      <c r="F65" s="55" t="s">
        <v>147</v>
      </c>
      <c r="G65" s="65">
        <v>-26257.599999999999</v>
      </c>
      <c r="H65" s="65">
        <v>-26257.599999999999</v>
      </c>
      <c r="I65" s="65">
        <v>-26257.599999999999</v>
      </c>
    </row>
  </sheetData>
  <mergeCells count="34">
    <mergeCell ref="F2:I2"/>
    <mergeCell ref="F3:I3"/>
    <mergeCell ref="A6:I6"/>
    <mergeCell ref="A9:C9"/>
    <mergeCell ref="D9:E9"/>
    <mergeCell ref="F9:F10"/>
    <mergeCell ref="G9:I9"/>
    <mergeCell ref="E31:E37"/>
    <mergeCell ref="B31:B32"/>
    <mergeCell ref="C31:C34"/>
    <mergeCell ref="D31:D37"/>
    <mergeCell ref="A31:A46"/>
    <mergeCell ref="B33:B46"/>
    <mergeCell ref="C35:C46"/>
    <mergeCell ref="D38:D46"/>
    <mergeCell ref="E38:E46"/>
    <mergeCell ref="A12:A30"/>
    <mergeCell ref="B14:B30"/>
    <mergeCell ref="C16:C30"/>
    <mergeCell ref="D20:D30"/>
    <mergeCell ref="E22:E30"/>
    <mergeCell ref="B11:B13"/>
    <mergeCell ref="C11:C15"/>
    <mergeCell ref="D11:D19"/>
    <mergeCell ref="E11:E21"/>
    <mergeCell ref="A47:A65"/>
    <mergeCell ref="B49:B65"/>
    <mergeCell ref="C51:C65"/>
    <mergeCell ref="D55:D65"/>
    <mergeCell ref="E57:E65"/>
    <mergeCell ref="B47:B48"/>
    <mergeCell ref="C47:C50"/>
    <mergeCell ref="D47:D54"/>
    <mergeCell ref="E47:E56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"/>
  <sheetViews>
    <sheetView workbookViewId="0">
      <selection activeCell="F9" sqref="F9"/>
    </sheetView>
  </sheetViews>
  <sheetFormatPr defaultRowHeight="13.5" x14ac:dyDescent="0.25"/>
  <cols>
    <col min="1" max="1" width="8.7109375" style="76" customWidth="1"/>
    <col min="2" max="2" width="12" style="76" customWidth="1"/>
    <col min="3" max="3" width="76.140625" style="89" customWidth="1"/>
    <col min="4" max="5" width="15.28515625" style="89" customWidth="1"/>
    <col min="6" max="6" width="16.140625" style="89" customWidth="1"/>
    <col min="7" max="16384" width="9.140625" style="76"/>
  </cols>
  <sheetData>
    <row r="1" spans="1:43" s="1" customFormat="1" ht="24" customHeight="1" x14ac:dyDescent="0.25">
      <c r="D1" s="190" t="s">
        <v>80</v>
      </c>
      <c r="E1" s="190"/>
      <c r="F1" s="190"/>
      <c r="G1" s="75"/>
      <c r="H1" s="74"/>
    </row>
    <row r="2" spans="1:43" s="5" customFormat="1" ht="18" customHeight="1" x14ac:dyDescent="0.25">
      <c r="D2" s="190" t="s">
        <v>112</v>
      </c>
      <c r="E2" s="190"/>
      <c r="F2" s="190"/>
      <c r="G2" s="75"/>
      <c r="H2" s="75"/>
      <c r="I2" s="75"/>
    </row>
    <row r="3" spans="1:43" s="5" customFormat="1" ht="18" customHeight="1" x14ac:dyDescent="0.25">
      <c r="D3" s="190" t="s">
        <v>4</v>
      </c>
      <c r="E3" s="190"/>
      <c r="F3" s="190"/>
      <c r="G3" s="75"/>
      <c r="H3" s="75"/>
      <c r="I3" s="75"/>
    </row>
    <row r="4" spans="1:43" s="1" customFormat="1" x14ac:dyDescent="0.25">
      <c r="D4" s="190"/>
      <c r="E4" s="190"/>
      <c r="F4" s="190"/>
      <c r="G4" s="75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</row>
    <row r="5" spans="1:43" s="1" customFormat="1" ht="15.75" customHeight="1" x14ac:dyDescent="0.25">
      <c r="D5" s="190"/>
      <c r="E5" s="190"/>
      <c r="F5" s="190"/>
      <c r="G5" s="75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</row>
    <row r="6" spans="1:43" s="1" customFormat="1" x14ac:dyDescent="0.25">
      <c r="D6" s="190"/>
      <c r="E6" s="190"/>
      <c r="F6" s="74"/>
      <c r="G6" s="74"/>
      <c r="H6" s="74"/>
    </row>
    <row r="7" spans="1:43" s="1" customFormat="1" ht="15.75" customHeight="1" x14ac:dyDescent="0.25">
      <c r="D7" s="190"/>
      <c r="E7" s="190"/>
      <c r="F7" s="74"/>
      <c r="G7" s="74"/>
      <c r="H7" s="74"/>
    </row>
    <row r="8" spans="1:43" s="1" customFormat="1" ht="40.5" customHeight="1" x14ac:dyDescent="0.25">
      <c r="A8" s="189" t="s">
        <v>109</v>
      </c>
      <c r="B8" s="189"/>
      <c r="C8" s="189"/>
      <c r="D8" s="189"/>
      <c r="E8" s="189"/>
      <c r="F8" s="189"/>
      <c r="G8" s="73"/>
      <c r="H8" s="73"/>
    </row>
    <row r="9" spans="1:43" s="1" customFormat="1" ht="40.5" customHeight="1" x14ac:dyDescent="0.25">
      <c r="B9" s="73"/>
      <c r="C9" s="73"/>
      <c r="D9" s="73"/>
      <c r="E9" s="73"/>
      <c r="F9" s="17" t="s">
        <v>69</v>
      </c>
      <c r="G9" s="73"/>
      <c r="H9" s="73"/>
    </row>
    <row r="10" spans="1:43" ht="55.5" customHeight="1" x14ac:dyDescent="0.25">
      <c r="A10" s="230" t="s">
        <v>6</v>
      </c>
      <c r="B10" s="230"/>
      <c r="C10" s="230" t="s">
        <v>81</v>
      </c>
      <c r="D10" s="231" t="s">
        <v>95</v>
      </c>
      <c r="E10" s="232"/>
      <c r="F10" s="233"/>
    </row>
    <row r="11" spans="1:43" ht="30" customHeight="1" x14ac:dyDescent="0.25">
      <c r="A11" s="77" t="s">
        <v>9</v>
      </c>
      <c r="B11" s="77" t="s">
        <v>10</v>
      </c>
      <c r="C11" s="230"/>
      <c r="D11" s="106" t="s">
        <v>82</v>
      </c>
      <c r="E11" s="106" t="s">
        <v>83</v>
      </c>
      <c r="F11" s="106" t="s">
        <v>8</v>
      </c>
    </row>
    <row r="12" spans="1:43" s="71" customFormat="1" ht="24" customHeight="1" x14ac:dyDescent="0.25">
      <c r="A12" s="67"/>
      <c r="B12" s="67"/>
      <c r="C12" s="78" t="s">
        <v>84</v>
      </c>
      <c r="D12" s="124">
        <f t="shared" ref="D12:F12" si="0">+D14</f>
        <v>26257.599999999999</v>
      </c>
      <c r="E12" s="124">
        <f t="shared" si="0"/>
        <v>26257.599999999999</v>
      </c>
      <c r="F12" s="113">
        <f t="shared" si="0"/>
        <v>26257.599999999999</v>
      </c>
    </row>
    <row r="13" spans="1:43" s="71" customFormat="1" ht="24" customHeight="1" x14ac:dyDescent="0.25">
      <c r="A13" s="67"/>
      <c r="B13" s="67"/>
      <c r="C13" s="79" t="s">
        <v>73</v>
      </c>
      <c r="D13" s="80"/>
      <c r="E13" s="80"/>
      <c r="F13" s="86"/>
    </row>
    <row r="14" spans="1:43" s="71" customFormat="1" ht="14.25" x14ac:dyDescent="0.25">
      <c r="A14" s="67"/>
      <c r="B14" s="67"/>
      <c r="C14" s="116" t="s">
        <v>116</v>
      </c>
      <c r="D14" s="124">
        <f t="shared" ref="D14:F14" si="1">+D16</f>
        <v>26257.599999999999</v>
      </c>
      <c r="E14" s="124">
        <f t="shared" si="1"/>
        <v>26257.599999999999</v>
      </c>
      <c r="F14" s="113">
        <f t="shared" si="1"/>
        <v>26257.599999999999</v>
      </c>
    </row>
    <row r="15" spans="1:43" s="71" customFormat="1" x14ac:dyDescent="0.25">
      <c r="A15" s="67"/>
      <c r="B15" s="67"/>
      <c r="C15" s="79" t="s">
        <v>73</v>
      </c>
      <c r="D15" s="82"/>
      <c r="E15" s="82"/>
      <c r="F15" s="81"/>
    </row>
    <row r="16" spans="1:43" s="71" customFormat="1" ht="14.25" x14ac:dyDescent="0.25">
      <c r="A16" s="83">
        <v>1146</v>
      </c>
      <c r="B16" s="148">
        <v>12010</v>
      </c>
      <c r="C16" s="51" t="s">
        <v>135</v>
      </c>
      <c r="D16" s="125">
        <f t="shared" ref="D16:F16" si="2">+D18</f>
        <v>26257.599999999999</v>
      </c>
      <c r="E16" s="125">
        <f t="shared" si="2"/>
        <v>26257.599999999999</v>
      </c>
      <c r="F16" s="103">
        <f t="shared" si="2"/>
        <v>26257.599999999999</v>
      </c>
    </row>
    <row r="17" spans="1:6" s="71" customFormat="1" ht="14.25" x14ac:dyDescent="0.25">
      <c r="A17" s="67"/>
      <c r="B17" s="67"/>
      <c r="C17" s="84" t="s">
        <v>54</v>
      </c>
      <c r="D17" s="85"/>
      <c r="E17" s="85"/>
      <c r="F17" s="86"/>
    </row>
    <row r="18" spans="1:6" s="71" customFormat="1" x14ac:dyDescent="0.25">
      <c r="A18" s="79"/>
      <c r="B18" s="67"/>
      <c r="C18" s="87" t="s">
        <v>65</v>
      </c>
      <c r="D18" s="126">
        <f t="shared" ref="D18:F18" si="3">+D20</f>
        <v>26257.599999999999</v>
      </c>
      <c r="E18" s="126">
        <f t="shared" si="3"/>
        <v>26257.599999999999</v>
      </c>
      <c r="F18" s="104">
        <f t="shared" si="3"/>
        <v>26257.599999999999</v>
      </c>
    </row>
    <row r="19" spans="1:6" x14ac:dyDescent="0.25">
      <c r="A19" s="88"/>
      <c r="B19" s="88"/>
      <c r="C19" s="84" t="s">
        <v>85</v>
      </c>
      <c r="D19" s="127"/>
      <c r="E19" s="127"/>
      <c r="F19" s="102"/>
    </row>
    <row r="20" spans="1:6" ht="54" customHeight="1" x14ac:dyDescent="0.25">
      <c r="A20" s="88"/>
      <c r="B20" s="88"/>
      <c r="C20" s="118" t="s">
        <v>132</v>
      </c>
      <c r="D20" s="102">
        <v>26257.599999999999</v>
      </c>
      <c r="E20" s="102">
        <v>26257.599999999999</v>
      </c>
      <c r="F20" s="102">
        <v>26257.599999999999</v>
      </c>
    </row>
  </sheetData>
  <mergeCells count="11">
    <mergeCell ref="A10:B10"/>
    <mergeCell ref="C10:C11"/>
    <mergeCell ref="D1:F1"/>
    <mergeCell ref="D4:F4"/>
    <mergeCell ref="D5:F5"/>
    <mergeCell ref="D6:E6"/>
    <mergeCell ref="D7:E7"/>
    <mergeCell ref="A8:F8"/>
    <mergeCell ref="D10:F10"/>
    <mergeCell ref="D3:F3"/>
    <mergeCell ref="D2:F2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46"/>
  <sheetViews>
    <sheetView topLeftCell="A19" workbookViewId="0">
      <selection activeCell="B30" sqref="B30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5" width="15.85546875" style="1" customWidth="1"/>
    <col min="6" max="6" width="20" style="1" customWidth="1"/>
    <col min="7" max="7" width="9.140625" style="1"/>
    <col min="8" max="8" width="12.42578125" style="1" bestFit="1" customWidth="1"/>
    <col min="9" max="16384" width="9.140625" style="1"/>
  </cols>
  <sheetData>
    <row r="1" spans="1:6" ht="15" customHeight="1" x14ac:dyDescent="0.25">
      <c r="F1" s="7" t="s">
        <v>106</v>
      </c>
    </row>
    <row r="2" spans="1:6" x14ac:dyDescent="0.25">
      <c r="F2" s="7" t="s">
        <v>112</v>
      </c>
    </row>
    <row r="3" spans="1:6" x14ac:dyDescent="0.25">
      <c r="F3" s="7" t="s">
        <v>4</v>
      </c>
    </row>
    <row r="5" spans="1:6" x14ac:dyDescent="0.25">
      <c r="B5" s="2"/>
      <c r="C5" s="2"/>
      <c r="D5" s="2"/>
      <c r="E5" s="2"/>
      <c r="F5" s="18"/>
    </row>
    <row r="6" spans="1:6" ht="45" customHeight="1" x14ac:dyDescent="0.25">
      <c r="A6" s="239" t="s">
        <v>117</v>
      </c>
      <c r="B6" s="239"/>
      <c r="C6" s="239"/>
      <c r="D6" s="239"/>
      <c r="E6" s="239"/>
      <c r="F6" s="239"/>
    </row>
    <row r="7" spans="1:6" ht="17.25" x14ac:dyDescent="0.3">
      <c r="A7" s="240" t="s">
        <v>105</v>
      </c>
      <c r="B7" s="240"/>
      <c r="C7" s="240"/>
      <c r="D7" s="240"/>
      <c r="E7" s="240"/>
      <c r="F7" s="240"/>
    </row>
    <row r="8" spans="1:6" ht="12.75" customHeight="1" x14ac:dyDescent="0.3">
      <c r="A8" s="90"/>
      <c r="B8" s="90"/>
      <c r="C8" s="90"/>
      <c r="D8" s="99"/>
      <c r="E8" s="99"/>
      <c r="F8" s="90"/>
    </row>
    <row r="9" spans="1:6" ht="15" customHeight="1" x14ac:dyDescent="0.25">
      <c r="A9" s="241" t="s">
        <v>25</v>
      </c>
      <c r="B9" s="241"/>
      <c r="C9" s="241"/>
      <c r="D9" s="241"/>
      <c r="E9" s="241"/>
      <c r="F9" s="241"/>
    </row>
    <row r="10" spans="1:6" ht="15" customHeight="1" x14ac:dyDescent="0.25">
      <c r="A10" s="91"/>
      <c r="B10" s="91"/>
      <c r="C10" s="91"/>
      <c r="D10" s="100"/>
      <c r="E10" s="100"/>
      <c r="F10" s="91"/>
    </row>
    <row r="11" spans="1:6" x14ac:dyDescent="0.25">
      <c r="F11" s="8" t="s">
        <v>26</v>
      </c>
    </row>
    <row r="12" spans="1:6" s="4" customFormat="1" ht="27.75" customHeight="1" x14ac:dyDescent="0.25">
      <c r="B12" s="43"/>
      <c r="C12" s="43"/>
      <c r="D12" s="43"/>
      <c r="E12" s="43"/>
      <c r="F12" s="44"/>
    </row>
    <row r="13" spans="1:6" s="5" customFormat="1" ht="14.25" x14ac:dyDescent="0.25">
      <c r="B13" s="45" t="s">
        <v>0</v>
      </c>
      <c r="C13" s="45" t="s">
        <v>1</v>
      </c>
      <c r="D13" s="111"/>
      <c r="E13" s="111"/>
    </row>
    <row r="14" spans="1:6" s="5" customFormat="1" ht="27.75" customHeight="1" x14ac:dyDescent="0.25">
      <c r="B14" s="92">
        <v>1146</v>
      </c>
      <c r="C14" s="35" t="s">
        <v>124</v>
      </c>
      <c r="D14" s="112"/>
      <c r="E14" s="112"/>
    </row>
    <row r="15" spans="1:6" ht="15.75" customHeight="1" x14ac:dyDescent="0.25"/>
    <row r="16" spans="1:6" s="5" customFormat="1" ht="30.75" customHeight="1" x14ac:dyDescent="0.25">
      <c r="B16" s="6" t="s">
        <v>2</v>
      </c>
      <c r="C16" s="36">
        <v>1146</v>
      </c>
      <c r="D16" s="227" t="s">
        <v>122</v>
      </c>
      <c r="E16" s="228"/>
      <c r="F16" s="229"/>
    </row>
    <row r="17" spans="2:6" ht="27" x14ac:dyDescent="0.25">
      <c r="B17" s="3" t="s">
        <v>57</v>
      </c>
      <c r="C17" s="133">
        <v>12010</v>
      </c>
      <c r="D17" s="106" t="s">
        <v>82</v>
      </c>
      <c r="E17" s="106" t="s">
        <v>83</v>
      </c>
      <c r="F17" s="106" t="s">
        <v>8</v>
      </c>
    </row>
    <row r="18" spans="2:6" x14ac:dyDescent="0.25">
      <c r="B18" s="3" t="s">
        <v>58</v>
      </c>
      <c r="C18" s="36" t="s">
        <v>135</v>
      </c>
      <c r="D18" s="207"/>
      <c r="E18" s="207"/>
      <c r="F18" s="237"/>
    </row>
    <row r="19" spans="2:6" ht="27" x14ac:dyDescent="0.25">
      <c r="B19" s="3" t="s">
        <v>59</v>
      </c>
      <c r="C19" s="149" t="s">
        <v>136</v>
      </c>
      <c r="D19" s="208"/>
      <c r="E19" s="208"/>
      <c r="F19" s="237"/>
    </row>
    <row r="20" spans="2:6" x14ac:dyDescent="0.25">
      <c r="B20" s="3" t="s">
        <v>60</v>
      </c>
      <c r="C20" s="150" t="s">
        <v>138</v>
      </c>
      <c r="D20" s="208"/>
      <c r="E20" s="208"/>
      <c r="F20" s="237"/>
    </row>
    <row r="21" spans="2:6" ht="27" x14ac:dyDescent="0.25">
      <c r="B21" s="3" t="s">
        <v>137</v>
      </c>
      <c r="C21" s="36" t="s">
        <v>129</v>
      </c>
      <c r="D21" s="208"/>
      <c r="E21" s="208"/>
      <c r="F21" s="237"/>
    </row>
    <row r="22" spans="2:6" x14ac:dyDescent="0.25">
      <c r="B22" s="238" t="s">
        <v>61</v>
      </c>
      <c r="C22" s="238"/>
      <c r="D22" s="209"/>
      <c r="E22" s="209"/>
      <c r="F22" s="237"/>
    </row>
    <row r="23" spans="2:6" ht="13.5" customHeight="1" x14ac:dyDescent="0.25">
      <c r="B23" s="235" t="s">
        <v>118</v>
      </c>
      <c r="C23" s="236"/>
      <c r="D23" s="37">
        <v>1</v>
      </c>
      <c r="E23" s="37">
        <v>1</v>
      </c>
      <c r="F23" s="37">
        <v>1</v>
      </c>
    </row>
    <row r="24" spans="2:6" x14ac:dyDescent="0.25">
      <c r="B24" s="234" t="s">
        <v>3</v>
      </c>
      <c r="C24" s="234"/>
      <c r="D24" s="42">
        <v>26257.599999999999</v>
      </c>
      <c r="E24" s="42">
        <v>26257.599999999999</v>
      </c>
      <c r="F24" s="42">
        <v>26257.599999999999</v>
      </c>
    </row>
    <row r="25" spans="2:6" ht="20.25" customHeight="1" x14ac:dyDescent="0.25">
      <c r="B25" s="40"/>
      <c r="C25" s="40"/>
      <c r="D25" s="40"/>
      <c r="E25" s="40"/>
      <c r="F25" s="41"/>
    </row>
    <row r="26" spans="2:6" s="5" customFormat="1" ht="14.25" x14ac:dyDescent="0.25">
      <c r="B26" s="45" t="s">
        <v>0</v>
      </c>
      <c r="C26" s="45" t="s">
        <v>1</v>
      </c>
      <c r="D26" s="111"/>
      <c r="E26" s="111"/>
    </row>
    <row r="27" spans="2:6" s="5" customFormat="1" ht="27.75" customHeight="1" x14ac:dyDescent="0.25">
      <c r="B27" s="133">
        <v>1146</v>
      </c>
      <c r="C27" s="35" t="s">
        <v>124</v>
      </c>
      <c r="D27" s="112"/>
      <c r="E27" s="112"/>
    </row>
    <row r="28" spans="2:6" ht="15.75" customHeight="1" x14ac:dyDescent="0.25"/>
    <row r="29" spans="2:6" s="5" customFormat="1" ht="30.75" customHeight="1" x14ac:dyDescent="0.25">
      <c r="B29" s="6" t="s">
        <v>2</v>
      </c>
      <c r="C29" s="36">
        <v>1146</v>
      </c>
      <c r="D29" s="227" t="s">
        <v>64</v>
      </c>
      <c r="E29" s="228"/>
      <c r="F29" s="229"/>
    </row>
    <row r="30" spans="2:6" ht="27" x14ac:dyDescent="0.25">
      <c r="B30" s="3" t="s">
        <v>57</v>
      </c>
      <c r="C30" s="133">
        <v>11017</v>
      </c>
      <c r="D30" s="132" t="s">
        <v>82</v>
      </c>
      <c r="E30" s="132" t="s">
        <v>83</v>
      </c>
      <c r="F30" s="132" t="s">
        <v>8</v>
      </c>
    </row>
    <row r="31" spans="2:6" ht="27" x14ac:dyDescent="0.25">
      <c r="B31" s="3" t="s">
        <v>58</v>
      </c>
      <c r="C31" s="36" t="s">
        <v>140</v>
      </c>
      <c r="D31" s="207"/>
      <c r="E31" s="207"/>
      <c r="F31" s="237"/>
    </row>
    <row r="32" spans="2:6" ht="54" x14ac:dyDescent="0.25">
      <c r="B32" s="3" t="s">
        <v>59</v>
      </c>
      <c r="C32" s="149" t="s">
        <v>141</v>
      </c>
      <c r="D32" s="208"/>
      <c r="E32" s="208"/>
      <c r="F32" s="237"/>
    </row>
    <row r="33" spans="2:6" x14ac:dyDescent="0.25">
      <c r="B33" s="3" t="s">
        <v>60</v>
      </c>
      <c r="C33" s="150" t="s">
        <v>33</v>
      </c>
      <c r="D33" s="208"/>
      <c r="E33" s="208"/>
      <c r="F33" s="237"/>
    </row>
    <row r="34" spans="2:6" ht="27" x14ac:dyDescent="0.25">
      <c r="B34" s="3" t="s">
        <v>148</v>
      </c>
      <c r="C34" s="36" t="s">
        <v>149</v>
      </c>
      <c r="D34" s="208"/>
      <c r="E34" s="208"/>
      <c r="F34" s="237"/>
    </row>
    <row r="35" spans="2:6" x14ac:dyDescent="0.25">
      <c r="B35" s="238" t="s">
        <v>61</v>
      </c>
      <c r="C35" s="238"/>
      <c r="D35" s="209"/>
      <c r="E35" s="209"/>
      <c r="F35" s="237"/>
    </row>
    <row r="36" spans="2:6" ht="13.5" customHeight="1" x14ac:dyDescent="0.25">
      <c r="B36" s="235"/>
      <c r="C36" s="236"/>
      <c r="D36" s="37"/>
      <c r="E36" s="37"/>
      <c r="F36" s="37"/>
    </row>
    <row r="37" spans="2:6" x14ac:dyDescent="0.25">
      <c r="B37" s="234" t="s">
        <v>3</v>
      </c>
      <c r="C37" s="234"/>
      <c r="D37" s="42">
        <v>-26257.599999999999</v>
      </c>
      <c r="E37" s="42">
        <v>-26257.599999999999</v>
      </c>
      <c r="F37" s="42">
        <v>-26257.599999999999</v>
      </c>
    </row>
    <row r="38" spans="2:6" s="4" customFormat="1" ht="19.5" customHeight="1" x14ac:dyDescent="0.25">
      <c r="B38" s="39"/>
    </row>
    <row r="46" spans="2:6" ht="12.75" customHeight="1" x14ac:dyDescent="0.25"/>
  </sheetData>
  <mergeCells count="17">
    <mergeCell ref="B36:C36"/>
    <mergeCell ref="B37:C37"/>
    <mergeCell ref="D29:F29"/>
    <mergeCell ref="A6:F6"/>
    <mergeCell ref="A7:F7"/>
    <mergeCell ref="A9:F9"/>
    <mergeCell ref="F18:F22"/>
    <mergeCell ref="B22:C22"/>
    <mergeCell ref="E18:E22"/>
    <mergeCell ref="D18:D22"/>
    <mergeCell ref="D16:F16"/>
    <mergeCell ref="B24:C24"/>
    <mergeCell ref="B23:C23"/>
    <mergeCell ref="D31:D35"/>
    <mergeCell ref="E31:E35"/>
    <mergeCell ref="F31:F35"/>
    <mergeCell ref="B35:C35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22" workbookViewId="0">
      <selection activeCell="H49" sqref="H49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17.85546875" style="1" customWidth="1"/>
    <col min="5" max="5" width="15" style="1" customWidth="1"/>
    <col min="6" max="6" width="19.28515625" style="1" customWidth="1"/>
    <col min="7" max="7" width="9.140625" style="1"/>
    <col min="8" max="8" width="11.28515625" style="1" bestFit="1" customWidth="1"/>
    <col min="9" max="16384" width="9.140625" style="1"/>
  </cols>
  <sheetData>
    <row r="1" spans="1:8" ht="15" customHeight="1" x14ac:dyDescent="0.25">
      <c r="F1" s="7" t="s">
        <v>107</v>
      </c>
    </row>
    <row r="2" spans="1:8" x14ac:dyDescent="0.25">
      <c r="F2" s="7" t="s">
        <v>112</v>
      </c>
    </row>
    <row r="3" spans="1:8" x14ac:dyDescent="0.25">
      <c r="F3" s="7" t="s">
        <v>4</v>
      </c>
    </row>
    <row r="5" spans="1:8" ht="45.75" customHeight="1" x14ac:dyDescent="0.3">
      <c r="B5" s="242" t="s">
        <v>150</v>
      </c>
      <c r="C5" s="242"/>
      <c r="D5" s="242"/>
      <c r="E5" s="242"/>
      <c r="F5" s="242"/>
      <c r="G5" s="31"/>
      <c r="H5" s="31"/>
    </row>
    <row r="8" spans="1:8" s="4" customFormat="1" ht="23.25" customHeight="1" x14ac:dyDescent="0.25">
      <c r="A8" s="243" t="s">
        <v>151</v>
      </c>
      <c r="B8" s="243"/>
      <c r="C8" s="243"/>
      <c r="D8" s="243"/>
      <c r="E8" s="243"/>
      <c r="F8" s="243"/>
    </row>
    <row r="9" spans="1:8" s="4" customFormat="1" ht="23.25" customHeight="1" x14ac:dyDescent="0.25">
      <c r="A9" s="32"/>
      <c r="B9" s="32"/>
      <c r="C9" s="32"/>
      <c r="D9" s="109"/>
      <c r="E9" s="109"/>
      <c r="F9" s="109"/>
    </row>
    <row r="10" spans="1:8" ht="14.25" x14ac:dyDescent="0.25">
      <c r="A10" s="33" t="s">
        <v>87</v>
      </c>
    </row>
    <row r="11" spans="1:8" s="4" customFormat="1" ht="23.25" customHeight="1" x14ac:dyDescent="0.25">
      <c r="A11" s="32"/>
      <c r="B11" s="32"/>
      <c r="C11" s="32"/>
      <c r="D11" s="109"/>
      <c r="E11" s="109"/>
      <c r="F11" s="109"/>
    </row>
    <row r="12" spans="1:8" s="5" customFormat="1" ht="14.25" x14ac:dyDescent="0.25">
      <c r="B12" s="45" t="s">
        <v>0</v>
      </c>
      <c r="C12" s="45" t="s">
        <v>1</v>
      </c>
      <c r="D12" s="111"/>
      <c r="E12" s="111"/>
      <c r="F12" s="111"/>
    </row>
    <row r="13" spans="1:8" s="5" customFormat="1" ht="24" customHeight="1" x14ac:dyDescent="0.25">
      <c r="B13" s="133">
        <v>1146</v>
      </c>
      <c r="C13" s="35" t="s">
        <v>124</v>
      </c>
      <c r="D13" s="112"/>
      <c r="E13" s="112"/>
      <c r="F13" s="112"/>
    </row>
    <row r="14" spans="1:8" s="4" customFormat="1" ht="23.25" customHeight="1" x14ac:dyDescent="0.25">
      <c r="A14" s="134"/>
      <c r="B14" s="134"/>
      <c r="C14" s="134"/>
      <c r="D14" s="134"/>
      <c r="E14" s="134"/>
      <c r="F14" s="134"/>
    </row>
    <row r="15" spans="1:8" s="5" customFormat="1" ht="30.75" customHeight="1" x14ac:dyDescent="0.25">
      <c r="B15" s="6" t="s">
        <v>2</v>
      </c>
      <c r="C15" s="36">
        <v>1146</v>
      </c>
      <c r="D15" s="227" t="s">
        <v>64</v>
      </c>
      <c r="E15" s="228"/>
      <c r="F15" s="229"/>
    </row>
    <row r="16" spans="1:8" x14ac:dyDescent="0.25">
      <c r="B16" s="3" t="s">
        <v>57</v>
      </c>
      <c r="C16" s="133">
        <v>11017</v>
      </c>
      <c r="D16" s="132" t="s">
        <v>82</v>
      </c>
      <c r="E16" s="132" t="s">
        <v>83</v>
      </c>
      <c r="F16" s="132" t="s">
        <v>8</v>
      </c>
    </row>
    <row r="17" spans="1:6" ht="27" x14ac:dyDescent="0.25">
      <c r="B17" s="3" t="s">
        <v>58</v>
      </c>
      <c r="C17" s="36" t="s">
        <v>140</v>
      </c>
      <c r="D17" s="207"/>
      <c r="E17" s="207"/>
      <c r="F17" s="237"/>
    </row>
    <row r="18" spans="1:6" ht="54" x14ac:dyDescent="0.25">
      <c r="B18" s="3" t="s">
        <v>59</v>
      </c>
      <c r="C18" s="149" t="s">
        <v>141</v>
      </c>
      <c r="D18" s="208"/>
      <c r="E18" s="208"/>
      <c r="F18" s="237"/>
    </row>
    <row r="19" spans="1:6" x14ac:dyDescent="0.25">
      <c r="B19" s="3" t="s">
        <v>60</v>
      </c>
      <c r="C19" s="150" t="s">
        <v>33</v>
      </c>
      <c r="D19" s="208"/>
      <c r="E19" s="208"/>
      <c r="F19" s="237"/>
    </row>
    <row r="20" spans="1:6" ht="27" x14ac:dyDescent="0.25">
      <c r="B20" s="3" t="s">
        <v>148</v>
      </c>
      <c r="C20" s="36" t="s">
        <v>149</v>
      </c>
      <c r="D20" s="208"/>
      <c r="E20" s="208"/>
      <c r="F20" s="237"/>
    </row>
    <row r="21" spans="1:6" x14ac:dyDescent="0.25">
      <c r="B21" s="238" t="s">
        <v>61</v>
      </c>
      <c r="C21" s="238"/>
      <c r="D21" s="209"/>
      <c r="E21" s="209"/>
      <c r="F21" s="237"/>
    </row>
    <row r="22" spans="1:6" ht="13.5" customHeight="1" x14ac:dyDescent="0.25">
      <c r="B22" s="235"/>
      <c r="C22" s="236"/>
      <c r="D22" s="37"/>
      <c r="E22" s="37"/>
      <c r="F22" s="37"/>
    </row>
    <row r="23" spans="1:6" x14ac:dyDescent="0.25">
      <c r="B23" s="234" t="s">
        <v>3</v>
      </c>
      <c r="C23" s="234"/>
      <c r="D23" s="42">
        <v>-26257.599999999999</v>
      </c>
      <c r="E23" s="42">
        <v>-26257.599999999999</v>
      </c>
      <c r="F23" s="42">
        <v>-26257.599999999999</v>
      </c>
    </row>
    <row r="25" spans="1:6" ht="45" customHeight="1" x14ac:dyDescent="0.25">
      <c r="A25" s="244" t="s">
        <v>134</v>
      </c>
      <c r="B25" s="244"/>
      <c r="C25" s="244"/>
      <c r="D25" s="244"/>
      <c r="E25" s="244"/>
      <c r="F25" s="244"/>
    </row>
    <row r="26" spans="1:6" ht="17.25" x14ac:dyDescent="0.3">
      <c r="A26" s="240" t="s">
        <v>65</v>
      </c>
      <c r="B26" s="240"/>
      <c r="C26" s="240"/>
      <c r="D26" s="240"/>
      <c r="E26" s="240"/>
      <c r="F26" s="240"/>
    </row>
    <row r="27" spans="1:6" ht="12.75" customHeight="1" x14ac:dyDescent="0.3">
      <c r="A27" s="10"/>
      <c r="B27" s="10"/>
      <c r="C27" s="10"/>
      <c r="D27" s="107"/>
      <c r="E27" s="107"/>
      <c r="F27" s="107"/>
    </row>
    <row r="28" spans="1:6" ht="15" customHeight="1" x14ac:dyDescent="0.25">
      <c r="A28" s="241" t="s">
        <v>88</v>
      </c>
      <c r="B28" s="241"/>
      <c r="C28" s="241"/>
      <c r="D28" s="241"/>
      <c r="E28" s="241"/>
      <c r="F28" s="241"/>
    </row>
    <row r="29" spans="1:6" ht="15" customHeight="1" x14ac:dyDescent="0.25">
      <c r="A29" s="11"/>
      <c r="B29" s="11"/>
      <c r="C29" s="11"/>
      <c r="D29" s="108"/>
      <c r="E29" s="108"/>
      <c r="F29" s="108"/>
    </row>
    <row r="31" spans="1:6" s="5" customFormat="1" ht="14.25" x14ac:dyDescent="0.25">
      <c r="B31" s="45" t="s">
        <v>0</v>
      </c>
      <c r="C31" s="45" t="s">
        <v>1</v>
      </c>
      <c r="D31" s="111"/>
      <c r="E31" s="111"/>
      <c r="F31" s="111"/>
    </row>
    <row r="32" spans="1:6" s="5" customFormat="1" x14ac:dyDescent="0.25">
      <c r="B32" s="97">
        <v>1146</v>
      </c>
      <c r="C32" s="35" t="s">
        <v>124</v>
      </c>
      <c r="D32" s="112"/>
      <c r="E32" s="112"/>
      <c r="F32" s="112"/>
    </row>
    <row r="33" spans="2:6" ht="15.75" customHeight="1" x14ac:dyDescent="0.25">
      <c r="F33" s="8" t="s">
        <v>26</v>
      </c>
    </row>
    <row r="35" spans="2:6" s="5" customFormat="1" ht="33" customHeight="1" x14ac:dyDescent="0.25">
      <c r="B35" s="6" t="s">
        <v>2</v>
      </c>
      <c r="C35" s="36">
        <v>1146</v>
      </c>
      <c r="D35" s="258" t="s">
        <v>122</v>
      </c>
      <c r="E35" s="258"/>
      <c r="F35" s="258"/>
    </row>
    <row r="36" spans="2:6" x14ac:dyDescent="0.25">
      <c r="B36" s="3" t="s">
        <v>57</v>
      </c>
      <c r="C36" s="133">
        <v>12010</v>
      </c>
      <c r="D36" s="106" t="s">
        <v>82</v>
      </c>
      <c r="E36" s="106" t="s">
        <v>83</v>
      </c>
      <c r="F36" s="106" t="s">
        <v>8</v>
      </c>
    </row>
    <row r="37" spans="2:6" x14ac:dyDescent="0.25">
      <c r="B37" s="3" t="s">
        <v>58</v>
      </c>
      <c r="C37" s="36" t="s">
        <v>135</v>
      </c>
      <c r="D37" s="207"/>
      <c r="E37" s="207"/>
      <c r="F37" s="237"/>
    </row>
    <row r="38" spans="2:6" ht="27" x14ac:dyDescent="0.25">
      <c r="B38" s="3" t="s">
        <v>59</v>
      </c>
      <c r="C38" s="149" t="s">
        <v>136</v>
      </c>
      <c r="D38" s="208"/>
      <c r="E38" s="208"/>
      <c r="F38" s="237"/>
    </row>
    <row r="39" spans="2:6" x14ac:dyDescent="0.25">
      <c r="B39" s="3" t="s">
        <v>60</v>
      </c>
      <c r="C39" s="150" t="s">
        <v>138</v>
      </c>
      <c r="D39" s="208"/>
      <c r="E39" s="208"/>
      <c r="F39" s="237"/>
    </row>
    <row r="40" spans="2:6" ht="27" x14ac:dyDescent="0.25">
      <c r="B40" s="3" t="s">
        <v>137</v>
      </c>
      <c r="C40" s="36" t="s">
        <v>129</v>
      </c>
      <c r="D40" s="208"/>
      <c r="E40" s="208"/>
      <c r="F40" s="237"/>
    </row>
    <row r="41" spans="2:6" x14ac:dyDescent="0.25">
      <c r="B41" s="238" t="s">
        <v>61</v>
      </c>
      <c r="C41" s="238"/>
      <c r="D41" s="209"/>
      <c r="E41" s="209"/>
      <c r="F41" s="237"/>
    </row>
    <row r="42" spans="2:6" ht="13.5" customHeight="1" x14ac:dyDescent="0.25">
      <c r="B42" s="235" t="s">
        <v>118</v>
      </c>
      <c r="C42" s="236"/>
      <c r="D42" s="37">
        <v>1</v>
      </c>
      <c r="E42" s="37">
        <v>1</v>
      </c>
      <c r="F42" s="37">
        <v>1</v>
      </c>
    </row>
    <row r="43" spans="2:6" x14ac:dyDescent="0.25">
      <c r="B43" s="234" t="s">
        <v>3</v>
      </c>
      <c r="C43" s="234"/>
      <c r="D43" s="114">
        <v>26257.599999999999</v>
      </c>
      <c r="E43" s="114">
        <v>26257.599999999999</v>
      </c>
      <c r="F43" s="114">
        <v>26257.599999999999</v>
      </c>
    </row>
  </sheetData>
  <mergeCells count="19">
    <mergeCell ref="D35:F35"/>
    <mergeCell ref="F37:F41"/>
    <mergeCell ref="B41:C41"/>
    <mergeCell ref="B42:C42"/>
    <mergeCell ref="B43:C43"/>
    <mergeCell ref="E37:E41"/>
    <mergeCell ref="D37:D41"/>
    <mergeCell ref="B5:F5"/>
    <mergeCell ref="A8:F8"/>
    <mergeCell ref="A25:F25"/>
    <mergeCell ref="A26:F26"/>
    <mergeCell ref="A28:F28"/>
    <mergeCell ref="D15:F15"/>
    <mergeCell ref="B23:C23"/>
    <mergeCell ref="D17:D21"/>
    <mergeCell ref="E17:E21"/>
    <mergeCell ref="F17:F21"/>
    <mergeCell ref="B21:C21"/>
    <mergeCell ref="B22:C22"/>
  </mergeCells>
  <pageMargins left="0" right="0" top="0" bottom="0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C29" sqref="C29"/>
    </sheetView>
  </sheetViews>
  <sheetFormatPr defaultRowHeight="15" x14ac:dyDescent="0.25"/>
  <cols>
    <col min="1" max="1" width="14" customWidth="1"/>
    <col min="2" max="2" width="41" customWidth="1"/>
    <col min="3" max="3" width="9.42578125" customWidth="1"/>
    <col min="4" max="4" width="10.42578125" customWidth="1"/>
    <col min="5" max="5" width="0.28515625" hidden="1" customWidth="1"/>
    <col min="6" max="6" width="14.42578125" customWidth="1"/>
    <col min="7" max="7" width="9.85546875" customWidth="1"/>
    <col min="8" max="8" width="45.5703125" customWidth="1"/>
    <col min="9" max="9" width="15.7109375" customWidth="1"/>
    <col min="10" max="10" width="11.5703125" customWidth="1"/>
    <col min="12" max="13" width="11" bestFit="1" customWidth="1"/>
  </cols>
  <sheetData>
    <row r="1" spans="1:11" x14ac:dyDescent="0.25">
      <c r="H1" s="7"/>
      <c r="I1" s="20"/>
      <c r="J1" s="20"/>
      <c r="K1" s="20"/>
    </row>
    <row r="2" spans="1:11" ht="85.5" customHeight="1" x14ac:dyDescent="0.3">
      <c r="A2" s="12"/>
      <c r="B2" s="12"/>
      <c r="C2" s="12"/>
      <c r="D2" s="12"/>
      <c r="E2" s="12"/>
      <c r="F2" s="12"/>
      <c r="H2" s="21" t="s">
        <v>123</v>
      </c>
    </row>
    <row r="3" spans="1:11" ht="42.75" customHeight="1" x14ac:dyDescent="0.25">
      <c r="A3" s="250" t="s">
        <v>114</v>
      </c>
      <c r="B3" s="250"/>
      <c r="C3" s="250"/>
      <c r="D3" s="250"/>
      <c r="E3" s="250"/>
      <c r="F3" s="250"/>
      <c r="G3" s="250"/>
      <c r="H3" s="250"/>
    </row>
    <row r="4" spans="1:11" ht="15.75" customHeight="1" x14ac:dyDescent="0.25">
      <c r="A4" s="251"/>
      <c r="B4" s="251"/>
      <c r="C4" s="251"/>
      <c r="D4" s="251"/>
      <c r="E4" s="251"/>
      <c r="F4" s="251"/>
      <c r="G4" s="251"/>
      <c r="H4" s="251"/>
    </row>
    <row r="5" spans="1:11" ht="75" customHeight="1" x14ac:dyDescent="0.25">
      <c r="A5" s="252" t="s">
        <v>34</v>
      </c>
      <c r="B5" s="252" t="s">
        <v>35</v>
      </c>
      <c r="C5" s="252" t="s">
        <v>36</v>
      </c>
      <c r="D5" s="252" t="s">
        <v>37</v>
      </c>
      <c r="E5" s="252" t="s">
        <v>38</v>
      </c>
      <c r="F5" s="252"/>
      <c r="G5" s="252" t="s">
        <v>39</v>
      </c>
      <c r="H5" s="22" t="s">
        <v>159</v>
      </c>
    </row>
    <row r="6" spans="1:11" ht="35.25" customHeight="1" x14ac:dyDescent="0.25">
      <c r="A6" s="252"/>
      <c r="B6" s="252"/>
      <c r="C6" s="252"/>
      <c r="D6" s="252"/>
      <c r="E6" s="252"/>
      <c r="F6" s="252"/>
      <c r="G6" s="252"/>
      <c r="H6" s="19" t="s">
        <v>89</v>
      </c>
    </row>
    <row r="7" spans="1:11" x14ac:dyDescent="0.25">
      <c r="A7" s="23"/>
      <c r="B7" s="23"/>
      <c r="C7" s="23"/>
      <c r="D7" s="23"/>
      <c r="E7" s="23"/>
      <c r="F7" s="23"/>
      <c r="G7" s="23"/>
      <c r="H7" s="23"/>
    </row>
    <row r="8" spans="1:11" x14ac:dyDescent="0.25">
      <c r="A8" s="24">
        <v>1</v>
      </c>
      <c r="B8" s="25">
        <v>2</v>
      </c>
      <c r="C8" s="25">
        <v>3</v>
      </c>
      <c r="D8" s="25">
        <v>4</v>
      </c>
      <c r="E8" s="254">
        <v>5</v>
      </c>
      <c r="F8" s="254"/>
      <c r="G8" s="25">
        <v>6</v>
      </c>
      <c r="H8" s="26">
        <v>7</v>
      </c>
    </row>
    <row r="9" spans="1:11" x14ac:dyDescent="0.25">
      <c r="A9" s="245" t="s">
        <v>78</v>
      </c>
      <c r="B9" s="246"/>
      <c r="C9" s="246"/>
      <c r="D9" s="246"/>
      <c r="E9" s="246"/>
      <c r="F9" s="246"/>
      <c r="G9" s="247"/>
      <c r="H9" s="153">
        <f>H10+H15</f>
        <v>0</v>
      </c>
    </row>
    <row r="10" spans="1:11" x14ac:dyDescent="0.25">
      <c r="A10" s="248" t="s">
        <v>151</v>
      </c>
      <c r="B10" s="248"/>
      <c r="C10" s="248"/>
      <c r="D10" s="248"/>
      <c r="E10" s="248"/>
      <c r="F10" s="248"/>
      <c r="G10" s="248"/>
      <c r="H10" s="29">
        <f>+H11</f>
        <v>-26257.599999999999</v>
      </c>
    </row>
    <row r="11" spans="1:11" x14ac:dyDescent="0.25">
      <c r="A11" s="253" t="s">
        <v>152</v>
      </c>
      <c r="B11" s="253"/>
      <c r="C11" s="253"/>
      <c r="D11" s="253"/>
      <c r="E11" s="253"/>
      <c r="F11" s="253"/>
      <c r="G11" s="253"/>
      <c r="H11" s="152">
        <f>+H12</f>
        <v>-26257.599999999999</v>
      </c>
    </row>
    <row r="12" spans="1:11" x14ac:dyDescent="0.25">
      <c r="A12" s="255" t="s">
        <v>153</v>
      </c>
      <c r="B12" s="256"/>
      <c r="C12" s="256"/>
      <c r="D12" s="256"/>
      <c r="E12" s="256"/>
      <c r="F12" s="256"/>
      <c r="G12" s="257"/>
      <c r="H12" s="152">
        <f>+H13</f>
        <v>-26257.599999999999</v>
      </c>
    </row>
    <row r="13" spans="1:11" x14ac:dyDescent="0.25">
      <c r="A13" s="249" t="s">
        <v>154</v>
      </c>
      <c r="B13" s="249"/>
      <c r="C13" s="249"/>
      <c r="D13" s="249"/>
      <c r="E13" s="249"/>
      <c r="F13" s="249"/>
      <c r="G13" s="249"/>
      <c r="H13" s="152">
        <f>H14</f>
        <v>-26257.599999999999</v>
      </c>
    </row>
    <row r="14" spans="1:11" x14ac:dyDescent="0.25">
      <c r="A14" s="135" t="s">
        <v>155</v>
      </c>
      <c r="B14" s="96" t="s">
        <v>156</v>
      </c>
      <c r="C14" s="135" t="s">
        <v>157</v>
      </c>
      <c r="D14" s="135" t="s">
        <v>158</v>
      </c>
      <c r="E14" s="135"/>
      <c r="F14" s="151">
        <v>-26257600</v>
      </c>
      <c r="G14" s="135"/>
      <c r="H14" s="152">
        <f>+F14/1000</f>
        <v>-26257.599999999999</v>
      </c>
    </row>
    <row r="15" spans="1:11" x14ac:dyDescent="0.25">
      <c r="A15" s="248" t="s">
        <v>65</v>
      </c>
      <c r="B15" s="248"/>
      <c r="C15" s="248"/>
      <c r="D15" s="248"/>
      <c r="E15" s="248"/>
      <c r="F15" s="248"/>
      <c r="G15" s="248"/>
      <c r="H15" s="29">
        <f>+H16</f>
        <v>26257.599999999999</v>
      </c>
    </row>
    <row r="16" spans="1:11" x14ac:dyDescent="0.25">
      <c r="A16" s="253" t="s">
        <v>152</v>
      </c>
      <c r="B16" s="253"/>
      <c r="C16" s="253"/>
      <c r="D16" s="253"/>
      <c r="E16" s="253"/>
      <c r="F16" s="253"/>
      <c r="G16" s="253"/>
      <c r="H16" s="94">
        <f>+H17</f>
        <v>26257.599999999999</v>
      </c>
    </row>
    <row r="17" spans="1:8" x14ac:dyDescent="0.25">
      <c r="A17" s="255" t="s">
        <v>139</v>
      </c>
      <c r="B17" s="256"/>
      <c r="C17" s="256"/>
      <c r="D17" s="256"/>
      <c r="E17" s="256"/>
      <c r="F17" s="256"/>
      <c r="G17" s="257"/>
      <c r="H17" s="95">
        <f>+H18</f>
        <v>26257.599999999999</v>
      </c>
    </row>
    <row r="18" spans="1:8" x14ac:dyDescent="0.25">
      <c r="A18" s="249" t="s">
        <v>90</v>
      </c>
      <c r="B18" s="249"/>
      <c r="C18" s="249"/>
      <c r="D18" s="249"/>
      <c r="E18" s="249"/>
      <c r="F18" s="249"/>
      <c r="G18" s="249"/>
      <c r="H18" s="95">
        <f>+H19+H20</f>
        <v>26257.599999999999</v>
      </c>
    </row>
    <row r="19" spans="1:8" ht="27" x14ac:dyDescent="0.25">
      <c r="A19" s="34" t="s">
        <v>119</v>
      </c>
      <c r="B19" s="96" t="s">
        <v>93</v>
      </c>
      <c r="C19" s="34" t="s">
        <v>91</v>
      </c>
      <c r="D19" s="34" t="s">
        <v>92</v>
      </c>
      <c r="E19" s="34"/>
      <c r="F19" s="34">
        <v>24865600</v>
      </c>
      <c r="G19" s="34">
        <v>1</v>
      </c>
      <c r="H19" s="95">
        <f>+F19*G19/1000</f>
        <v>24865.599999999999</v>
      </c>
    </row>
    <row r="20" spans="1:8" x14ac:dyDescent="0.25">
      <c r="A20" s="128" t="s">
        <v>130</v>
      </c>
      <c r="B20" s="96" t="s">
        <v>131</v>
      </c>
      <c r="C20" s="128" t="s">
        <v>91</v>
      </c>
      <c r="D20" s="128" t="s">
        <v>92</v>
      </c>
      <c r="E20" s="128"/>
      <c r="F20" s="128">
        <v>1392000</v>
      </c>
      <c r="G20" s="128">
        <v>1</v>
      </c>
      <c r="H20" s="95">
        <f>+F20*G20/1000</f>
        <v>1392</v>
      </c>
    </row>
  </sheetData>
  <mergeCells count="17">
    <mergeCell ref="A13:G13"/>
    <mergeCell ref="A9:G9"/>
    <mergeCell ref="A15:G15"/>
    <mergeCell ref="A18:G18"/>
    <mergeCell ref="A3:H4"/>
    <mergeCell ref="A5:A6"/>
    <mergeCell ref="B5:B6"/>
    <mergeCell ref="C5:C6"/>
    <mergeCell ref="D5:D6"/>
    <mergeCell ref="E5:F6"/>
    <mergeCell ref="G5:G6"/>
    <mergeCell ref="A16:G16"/>
    <mergeCell ref="E8:F8"/>
    <mergeCell ref="A17:G17"/>
    <mergeCell ref="A10:G10"/>
    <mergeCell ref="A11:G11"/>
    <mergeCell ref="A12:G12"/>
  </mergeCells>
  <pageMargins left="0.25" right="0.25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https://mul-edu.gov.am/tasks/docs/attachment.php?id=332629&amp;fn=Havelvacner.xlsx&amp;out=1&amp;token=d67465ca96ad214ce4a8</cp:keywords>
</cp:coreProperties>
</file>