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nvanacank\2019\54.texasharzh 01.11.19\"/>
    </mc:Choice>
  </mc:AlternateContent>
  <bookViews>
    <workbookView xWindow="0" yWindow="0" windowWidth="28800" windowHeight="12345" firstSheet="1" activeTab="5"/>
  </bookViews>
  <sheets>
    <sheet name="Հավելված 1(3)" sheetId="2" state="hidden" r:id="rId1"/>
    <sheet name="Հավելված 1(5)" sheetId="3" r:id="rId2"/>
    <sheet name="Հավելված 2(3,4)" sheetId="1" r:id="rId3"/>
    <sheet name="Հավելված 3(11)" sheetId="5" r:id="rId4"/>
    <sheet name="Հավելված 4(11.1)" sheetId="4" r:id="rId5"/>
    <sheet name="Հավելված 5(12)" sheetId="6" r:id="rId6"/>
  </sheets>
  <definedNames>
    <definedName name="_xlnm._FilterDatabase" localSheetId="2" hidden="1">'Հավելված 2(3,4)'!$D$5:$J$220</definedName>
    <definedName name="_xlnm._FilterDatabase" localSheetId="4" hidden="1">'Հավելված 4(11.1)'!$A$1:$A$165</definedName>
    <definedName name="_xlnm._FilterDatabase" localSheetId="5" hidden="1">'Հավելված 5(12)'!$A$4:$H$50</definedName>
    <definedName name="_xlnm.Print_Area" localSheetId="1">'Հավելված 1(5)'!$A$1:$D$117</definedName>
    <definedName name="_xlnm.Print_Area" localSheetId="2">'Հավելված 2(3,4)'!$A$1:$G$220</definedName>
    <definedName name="_xlnm.Print_Area" localSheetId="3">'Հավելված 3(11)'!$A$1:$C$176</definedName>
    <definedName name="_xlnm.Print_Area" localSheetId="4">'Հավելված 4(11.1)'!$A$1:$C$176</definedName>
    <definedName name="_xlnm.Print_Area" localSheetId="5">'Հավելված 5(12)'!$A$1:$H$50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" l="1"/>
  <c r="D9" i="3" l="1"/>
  <c r="G132" i="1"/>
  <c r="G21" i="1" l="1"/>
  <c r="H49" i="6" l="1"/>
  <c r="H48" i="6" s="1"/>
  <c r="H46" i="6"/>
  <c r="H45" i="6" s="1"/>
  <c r="H42" i="6"/>
  <c r="H41" i="6" s="1"/>
  <c r="H39" i="6"/>
  <c r="H38" i="6" s="1"/>
  <c r="H36" i="6"/>
  <c r="H35" i="6" s="1"/>
  <c r="H33" i="6"/>
  <c r="H32" i="6" s="1"/>
  <c r="H29" i="6"/>
  <c r="H28" i="6" s="1"/>
  <c r="H25" i="6"/>
  <c r="H24" i="6" s="1"/>
  <c r="H22" i="6"/>
  <c r="H21" i="6" s="1"/>
  <c r="H19" i="6"/>
  <c r="H18" i="6" s="1"/>
  <c r="H16" i="6"/>
  <c r="H15" i="6" s="1"/>
  <c r="H13" i="6"/>
  <c r="H12" i="6" s="1"/>
  <c r="H9" i="6"/>
  <c r="H8" i="6" s="1"/>
  <c r="G158" i="1" l="1"/>
  <c r="G157" i="1" s="1"/>
  <c r="G156" i="1" s="1"/>
  <c r="G162" i="1"/>
  <c r="G161" i="1"/>
  <c r="G217" i="1"/>
  <c r="G203" i="1"/>
  <c r="G188" i="1"/>
  <c r="G174" i="1"/>
  <c r="G159" i="1"/>
  <c r="G148" i="1"/>
  <c r="G133" i="1"/>
  <c r="G121" i="1"/>
  <c r="G86" i="1"/>
  <c r="G51" i="1"/>
  <c r="G40" i="1"/>
  <c r="G31" i="1"/>
  <c r="G30" i="1" s="1"/>
  <c r="G29" i="1" s="1"/>
  <c r="G20" i="1"/>
  <c r="C176" i="4" l="1"/>
  <c r="C175" i="4"/>
  <c r="C174" i="4"/>
  <c r="G83" i="1" l="1"/>
  <c r="G82" i="1" s="1"/>
  <c r="G219" i="1"/>
  <c r="G214" i="1"/>
  <c r="G213" i="1" s="1"/>
  <c r="G205" i="1"/>
  <c r="G200" i="1"/>
  <c r="G199" i="1" s="1"/>
  <c r="G191" i="1"/>
  <c r="G185" i="1"/>
  <c r="G184" i="1" s="1"/>
  <c r="G176" i="1"/>
  <c r="G171" i="1"/>
  <c r="G170" i="1" s="1"/>
  <c r="G150" i="1"/>
  <c r="G145" i="1"/>
  <c r="G144" i="1" s="1"/>
  <c r="G136" i="1"/>
  <c r="G124" i="1"/>
  <c r="G112" i="1"/>
  <c r="G111" i="1" s="1"/>
  <c r="G109" i="1"/>
  <c r="G108" i="1" s="1"/>
  <c r="G100" i="1"/>
  <c r="G99" i="1" s="1"/>
  <c r="G97" i="1"/>
  <c r="G96" i="1" s="1"/>
  <c r="G88" i="1"/>
  <c r="G74" i="1"/>
  <c r="G73" i="1" s="1"/>
  <c r="G71" i="1"/>
  <c r="G70" i="1" s="1"/>
  <c r="G62" i="1"/>
  <c r="G61" i="1" s="1"/>
  <c r="G60" i="1" s="1"/>
  <c r="G53" i="1"/>
  <c r="G42" i="1"/>
  <c r="G107" i="1" l="1"/>
  <c r="G106" i="1" s="1"/>
  <c r="G102" i="1" s="1"/>
  <c r="G95" i="1"/>
  <c r="G94" i="1" s="1"/>
  <c r="G90" i="1" s="1"/>
  <c r="G69" i="1"/>
  <c r="G68" i="1" s="1"/>
  <c r="G64" i="1" s="1"/>
  <c r="G28" i="1"/>
  <c r="G24" i="1" s="1"/>
  <c r="G39" i="1"/>
  <c r="G120" i="1"/>
  <c r="G202" i="1"/>
  <c r="G173" i="1"/>
  <c r="G85" i="1"/>
  <c r="G147" i="1"/>
  <c r="G50" i="1"/>
  <c r="G59" i="1"/>
  <c r="G55" i="1" s="1"/>
  <c r="G187" i="1"/>
  <c r="G216" i="1"/>
  <c r="G18" i="1"/>
  <c r="G17" i="1" s="1"/>
  <c r="G16" i="1" s="1"/>
  <c r="G212" i="1" l="1"/>
  <c r="G211" i="1" s="1"/>
  <c r="G207" i="1" s="1"/>
  <c r="G198" i="1"/>
  <c r="G197" i="1" s="1"/>
  <c r="G193" i="1" s="1"/>
  <c r="G183" i="1"/>
  <c r="G182" i="1" s="1"/>
  <c r="G178" i="1" s="1"/>
  <c r="G169" i="1"/>
  <c r="G168" i="1" s="1"/>
  <c r="G164" i="1" s="1"/>
  <c r="G152" i="1"/>
  <c r="G143" i="1"/>
  <c r="G142" i="1" s="1"/>
  <c r="G138" i="1" s="1"/>
  <c r="G131" i="1"/>
  <c r="G130" i="1" s="1"/>
  <c r="G126" i="1" s="1"/>
  <c r="G119" i="1"/>
  <c r="G118" i="1" s="1"/>
  <c r="G114" i="1" s="1"/>
  <c r="G81" i="1"/>
  <c r="G80" i="1" s="1"/>
  <c r="G76" i="1" s="1"/>
  <c r="G49" i="1"/>
  <c r="G48" i="1" s="1"/>
  <c r="G44" i="1" s="1"/>
  <c r="D34" i="3" s="1"/>
  <c r="G38" i="1"/>
  <c r="G37" i="1" s="1"/>
  <c r="G33" i="1" s="1"/>
  <c r="D22" i="3"/>
  <c r="C30" i="4"/>
  <c r="C30" i="5"/>
  <c r="D46" i="3"/>
  <c r="C66" i="4"/>
  <c r="C66" i="5"/>
  <c r="D64" i="3"/>
  <c r="C93" i="4"/>
  <c r="C93" i="5"/>
  <c r="D58" i="3"/>
  <c r="C84" i="4"/>
  <c r="C84" i="5"/>
  <c r="D40" i="3"/>
  <c r="C57" i="5"/>
  <c r="C57" i="4"/>
  <c r="G15" i="1"/>
  <c r="D112" i="3" l="1"/>
  <c r="C165" i="5"/>
  <c r="C165" i="4"/>
  <c r="D106" i="3"/>
  <c r="C156" i="4"/>
  <c r="C156" i="5"/>
  <c r="C147" i="5"/>
  <c r="D100" i="3"/>
  <c r="C147" i="4"/>
  <c r="C138" i="5"/>
  <c r="D94" i="3"/>
  <c r="C138" i="4"/>
  <c r="D88" i="3"/>
  <c r="C129" i="5"/>
  <c r="C129" i="4"/>
  <c r="C120" i="5"/>
  <c r="D82" i="3"/>
  <c r="C120" i="4"/>
  <c r="D76" i="3"/>
  <c r="C111" i="5"/>
  <c r="C111" i="4"/>
  <c r="C102" i="5"/>
  <c r="D70" i="3"/>
  <c r="C102" i="4"/>
  <c r="C75" i="5"/>
  <c r="D52" i="3"/>
  <c r="C75" i="4"/>
  <c r="C48" i="5"/>
  <c r="C48" i="4"/>
  <c r="D28" i="3"/>
  <c r="C39" i="4"/>
  <c r="C39" i="5"/>
  <c r="H8" i="2" l="1"/>
  <c r="I8" i="2"/>
  <c r="J8" i="2"/>
  <c r="G8" i="2"/>
  <c r="G11" i="1" l="1"/>
  <c r="G9" i="1" l="1"/>
  <c r="G7" i="1" s="1"/>
  <c r="C21" i="4"/>
  <c r="C20" i="5"/>
  <c r="D16" i="3"/>
  <c r="D8" i="3" s="1"/>
</calcChain>
</file>

<file path=xl/sharedStrings.xml><?xml version="1.0" encoding="utf-8"?>
<sst xmlns="http://schemas.openxmlformats.org/spreadsheetml/2006/main" count="1186" uniqueCount="228">
  <si>
    <t>Ìñ³·ñ³ÛÇÝ ¹³ëÇãÁ</t>
  </si>
  <si>
    <t>Ìñ³·Çñ</t>
  </si>
  <si>
    <t>ÆÝÝ ³ÙÇë</t>
  </si>
  <si>
    <t>î³ñÇ</t>
  </si>
  <si>
    <t xml:space="preserve">¶áñÍ³é³Ï³Ý ¹³ëÇãÁ </t>
  </si>
  <si>
    <t>´³ÅÇÝ</t>
  </si>
  <si>
    <t>ÊáõÙµ</t>
  </si>
  <si>
    <t>¸³ë</t>
  </si>
  <si>
    <t>ØÇçáó³ éáõÙ</t>
  </si>
  <si>
    <t>03</t>
  </si>
  <si>
    <t>¸³ï³ñ³ÝÝ»ñ, ³Û¹ ÃíáõÙ՝</t>
  </si>
  <si>
    <t>´³ñÓñ³·áõÛÝ ¹³ï³Ï³Ý ËáñÑáõñ¹</t>
  </si>
  <si>
    <t>ÐÐ ÞÇñ³ÏÇ Ù³ñ½Ç ÁÝ¹Ñ³Ýáõñ Çñ³í³ëáõÃÛ³Ý ¹³ï³ñ³ÝÇ µÝ³Ï³ÝáÝ ·áñÍáõÝ»áõÃÛ³Ý ¨ ÐÐ ÞÇñ³ÏÇ Ù³ñ½Ç ÁÝ¹Ñ³Ýáõñ Çñ³í³ëáõÃÛ³Ý ¹³ï³ñ³ÝÇ Ïá¹ÙÇó ¹³ï³Ï³Ý å³ßïå³ÝáõÃÛ³Ý Çñ³íáõÝùÇ ³å³ÑáíáõÙ</t>
  </si>
  <si>
    <t>ÐÐ î³íáõßÇ Ù³ñ½Ç ÁÝ¹Ñ³Ýáõñ Çñ³í³ëáõÃÛ³Ý ¹³ï³ñ³ÝÇ µÝ³Ï³ÝáÝ ·áñÍáõÝ»áõÃÛ³Ý ¨ ÐÐ î³íáõßÇ Ù³ñ½Ç ÁÝ¹Ñ³Ýáõñ Çñ³í³ëáõÃÛ³Ý ¹³ï³ñ³ÝÇ Ïá¹ÙÇó ¹³ï³Ï³Ý å³ßïå³ÝáõÃÛ³Ý Çñ³íáõÝùÇ ³å³ÑáíáõÙ</t>
  </si>
  <si>
    <t>ÐÐ êÝ³ÝÏáõÃÛ³Ý ¹³ï³ñ³ÝÇ µÝ³Ï³ÝáÝ ·áñÍáõÝ»áõÃÛ³Ý ¨ ÐÐ êÝ³ÝÏáõÃÛ³Ý ¹³ï³ñ³ÝÇ Ïá¹ÙÇó ¹³ï³Ï³Ý å³ßïå³ÝáõÃÛ³Ý Çñ³íáõÝùÇ ³å³ÑáíáõÙ</t>
  </si>
  <si>
    <t>1080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</si>
  <si>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</si>
  <si>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</si>
  <si>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</si>
  <si>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</si>
  <si>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</si>
  <si>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</si>
  <si>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</si>
  <si>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</si>
  <si>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11009</t>
  </si>
  <si>
    <t>11010</t>
  </si>
  <si>
    <t>11011</t>
  </si>
  <si>
    <t>11012</t>
  </si>
  <si>
    <t>11013</t>
  </si>
  <si>
    <t>11014</t>
  </si>
  <si>
    <t>11015</t>
  </si>
  <si>
    <t>11016</t>
  </si>
  <si>
    <t>11017</t>
  </si>
  <si>
    <t>´Ûáõç»ï³ÛÇÝ Í³Ëë»ñÇ ·áñÍ³é³Ï³Ý ¹³ë³Ï³ñ·Ù³Ý µ³ÅÇÝÝ»ñÇ, ËÙµ»ñÇ ¨ ¹³ë»ñÇ, µÛáõç»ï³ÛÇÝ Íñ³·ñ»ñÇ ÙÇçáó³éáõÙÝ»ñÇ, µÛáõç»ï³ÛÇÝ Ñ³ïÏ³óáõÙÝ»ñÇ ·ÉË³íáñ Ï³ñ·³¹ñÇãÝ»ñÇ ³Ýí³ÝáõÙÝ»ñÁ</t>
  </si>
  <si>
    <t>²é³çÇÝ »é³ÙëÛ³Ï</t>
  </si>
  <si>
    <t>²é³çÇÝ ÏÇë³ÙÛ³Ï</t>
  </si>
  <si>
    <t>´³ñÓñ³·áõÛÝ ¹³ï³Ï³Ý ËáñÑñ¹Ç µÝ³Ï³ÝáÝ ·áñÍáõÝ»áõÃÛ³Ý ³å³ÑáíáõÙ ¨ ´³ñÓñ³·áõÛÝ ¹³ï³Ï³Ý ËáñÑñ¹Ç ÏáÕÙÇó ¹³ï³Ï³Ý ÇßË³ÝáõÃÛ³Ý ³ÝÏ³ËáõÃÛ³Ý »ñ³ßË³íáñÙ³ÝÝ áõÕÕí³Í ÙÇçáó³éáõÙÝ»ñÇ Çñ³Ï³Ý³óáõÙ</t>
  </si>
  <si>
    <t>ÐÐ ì×é³µ»Ï ¹³ï³ñ³ÝÇ µÝ³Ï³ÝáÝ ·áñÍáõÝ»áõÃÛ³Ý ¨ ÐÐ ì×é³µ»Ï ¹³ï³ñ³ÝÇ ÏáÕÙÇó ¹³ï³Ï³Ý å³ßïå³ÝáõÃÛ³Ý Çñ³íáõÝùÇ ³å³ÑáíáõÙ</t>
  </si>
  <si>
    <t>ÐÐ í»ñ³ùÝÝÇã ù³Õ³ù³óÇ³Ï³Ý ¹³ï³ñ³ÝÇ µÝ³Ï³ÝáÝ ·áñÍáõÝ»áõÃÛ³Ý ¨ ÐÐ ì»ñ³ùÝÝÇã ù³Õ³ù³óÇ³Ï³Ý ¹³ï³ñ³ÝÇ ÏÕ¹ÙÇó ¹³ï³Ï³Ý å³ßïå³ÝáõÃÛ³Ý Çñ³íáõÝùÇ ³å³ÑáíáõÙ</t>
  </si>
  <si>
    <t>ÐÐ í»ñ³ùÝÝÇã ùñ»³Ï³Ý ¹³ï³ñ³ÝÇ µÝ³Ï³ÝáÝ ·áñÍáõÝ»áõÃÛ³Ý ¨ ÐÐ ì»ñ³ùÝÝÇã ùñ»³Ï³Ý ¹³ï³ñ³ÝÇ ÏáÕÙÇó ¹³ï³Ï³Ý å³ßïå³ÝáõÃÛ³Ý Çñ³íáõÝùÇ ³å³ÑáíáõÙ</t>
  </si>
  <si>
    <t>ÐÐ í»ñ³ùÝÝÇã í³ñã³Ï³Ý ¹³ï³ñ³ÝÇ µÝ³Ï³ÝáÝ ·áñÍáõÝ»áõÃÛ³Ý ¨ ÐÐ ì»ñ³ùÝÝÇã í³ñã³Ï³Ý ¹³ï³ñ³ÝÇ ÏáÕÙÇó ¹³ï³Ï³Ý å³ßïå³ÝáõÃÛ³Ý Çñ³íáõÝùÇ ³å³ÑáíáõÙ</t>
  </si>
  <si>
    <t>ÐÐ í³ñã³Ï³Ý ¹³ï³ñ³ÝÇ µÝ³Ï³ÝáÝ  ·áñÍáõÝ»áõÃÛ³Ý ¨ ÐÐ ì³ñã³Ï³Ý ¹³ï³ñ³ÝÇ ÏáÕÙÇó ¹³ï³Ï³Ý å³ßïå³ÝáõÃÛ³Ý Çñ³íáõÝùÇ ³å³ÑáíáõÙ</t>
  </si>
  <si>
    <t>ºñ¨³Ý ù³Õ³ùÇ ÁÝ¹Ñ³Ýáõñ Çñ³í³ëáõÃÛ³Ý ¹³ï³ñ³ÝÇ µÝ³Ï³ÝáÝ ·áñÍáõÝ»áõÃÛ³Ý ¨ ºñ¨³Ý ù³Õ³ùÇ ÁÝ¹Ñ³Ýáõñ Çñ³í³ëáõÃÛ³Ý ¹³ï³ñ³ÝÇ ÏáÕÙÇó ¹³ï³Ï³Ý å³ßïå³ÝáõÃÛ³Ý Çñ³íáõÝùÇ ³å³ÑáíáõÙ</t>
  </si>
  <si>
    <t>ÐÐ ²ñ³·³ÍáïÝÇ Ù³ñ½Ç ÁÝ¹Ñ³Ýáõñ Çñ³í³ëáõÃÛ³Ý ¹³ï³ñ³ÝÇ µÝ³Ï³ÝáÝ ·áñÍáõÝ»áõÃÛ³Ý ¨ ÐÐ ²ñ³·³ÍáïÝÇ Ù³ñ½Ç ÁÝ¹Ñ³Ýáõñ Çñ³í³ëáõÃÛ³Ý ¹³ï³ñ³ÝÇ ÏáÕÙÇó ¹³ï³Ï³Ý å³ßïå³ÝáõÃÛ³Ý Çñ³íáõÝùÇ ³å³ÑáíáõÙ</t>
  </si>
  <si>
    <t>ÐÐ ²ñ³ñ³ïÇ ¨ ì³Ûáó ÓáñÇ Ù³ñ½»ñÇ ÁÝ¹Ñ³Ýáõñ Çñ³í³ëáõÃÛ³Ý ¹³ï³ñ³ÝÇ µÝ³Ï³ÝáÝ ·áñÍáõÝ»áõÃÛ³Ý ¨ ÐÐ ²ñ³ñ³ïÇ ¨ ì³Ûáó ÓáñÇ Ù³ñ½»ñÇ ÁÝ¹Ñ³Ýáõñ Çñ³í³ëáõÃÛ³Ý ¹³ï³ñ³ÝÇ ÏáÕÙÇó ¹³ï³Ï³Ý å³ßïå³ÝáõÃÛ³Ý Çñ³íáõÝùÇ ³å³ÑáíáõÙ</t>
  </si>
  <si>
    <t>ÐÐ ²ñÙ³íÇñÇ Ù³ñ½Ç ÁÝ¹Ñ³Ýáõñ Çñ³í³ëáõÃÛ³Ý ¹³ï³ñ³ÝÇ µÝ³Ï³ÝáÝ ·áñÍáõÝ»áõÃÛ³Ý ¨ ÐÐ ²ñÙ³íÇñÇ Ù³ñ½Ç ÁÝ¹Ñ³Ýáõñ Çñ³í³ëáõÃÛ³Ý ¹³ï³ñ³ÝÇ ÏáÕÙÇó ¹³ï³Ï³Ý å³ßïå³ÝáõÃÛ³Ý Çñ³íáõÝùÇ ³å³ÑáíáõÙ</t>
  </si>
  <si>
    <t>ÐÐ ¶»Õ³ñùáõÝÇùÇ Ù³ñ½Ç ÁÝ¹Ñ³Ýáõñ Çñ³í³ëáõÃÛ³Ý ¹³ï³ñ³ÝÇ µÝ³Ï³ÝáÝ ·áñÍáõÝ»áõÃÛ³Ý ¨ ÐÐ ¶»Õ³ñùáõÝÇùÇ Ù³ñ½Ç ÁÝ¹Ñ³Ýáõñ Çñ³í³ëáõÃÛ³Ý ¹³ï³ñ³ÝÇ ÏáÕÙÇó ¹³ï³Ï³Ý å³ßïå³ÝáõÃÛ³Ý Çñ³íáõÝùÇ ³å³ÑáíáõÙ</t>
  </si>
  <si>
    <t>ÐÐ Èáéáõ Ù³ñ½Ç ÁÝ¹Ñ³Ýáõñ Çñ³í³ëáõÃÛ³Ý ¹³ï³ñ³ÝÇ µÝ³Ï³ÝáÝ ·áñÍáõÝ»áõÃÛ³Ý ¨ ÐÐ Èáéáõ Ù³ñ½Ç ÁÝ¹Ñ³Ýáõñ Çñ³í³ëáõÃÛ³Ý ¹³ï³ñ³ÝÇ ÏáÕÙÇó ¹³ï³Ï³Ý å³ßïå³ÝáõÃÛ³Ý Çñ³íáõÝùÇ ³å³ÑáíáõÙ</t>
  </si>
  <si>
    <t>ÐÐ Îáï³ÛùÇ Ù³ñ½Ç ÁÝ¹Ñ³Ýáõñ Çñ³í³ëáõÃÛ³Ý ¹³ï³ñ³ÝÇ µÝ³Ï³ÝáÝ ·áñÍáõÝ»áõÃÛ³Ý ¨ ÐÐ Îáï³ÛùÇ Ù³ñ½Ç ÁÝ¹Ñ³Ýáõñ Çñ³í³ëáõÃÛ³Ý ¹³ï³ñ³ÝÇ ÏáÕÙÇó ¹³ï³Ï³Ý å³ßïå³ÝáõÃÛ³Ý Çñ³íáõÝùÇ ³å³ÑáíáõÙ</t>
  </si>
  <si>
    <t>ÐÐ êÛáõÝÇùÇ Ù³ñ½Ç ÁÝ¹Ñ³Ýáõñ Çñ³í³ëáõÃÛ³Ý ¹³ï³ñ³ÝÇ µÝ³Ï³ÝáÝ ·áñÍáõÝ»áõÃÛ³Ý ¨ ÐÐ êÛáõÝÇùÇ Ù³ñ½Ç ÁÝ¹Ñ³Ýáõñ Çñ³í³ëáõÃÛ³Ý ¹³ï³ñ³ÝÇ ÏáÕÙÇó ¹³ï³Ï³Ý å³ßïå³ÝáõÃÛ³Ý Çñ³íáõÝùÇ ³å³ÑáíáõÙ</t>
  </si>
  <si>
    <t>Ð³í»Éí³Í N1
ÐÐ Ï³é³í³ñáõÃÛ³Ý 2019 Ãí³Ï³ÝÇ __________-Ç ____-Ç N _____-Ü áñáßÙ³Ý</t>
  </si>
  <si>
    <t>Ð²Ú²êî²ÜÆ Ð²Üð²äºîàôÂÚ²Ü Î²è²ì²ðàôÂÚ²Ü 2018 Âì²Î²ÜÆ ¸ºÎîºØ´ºðÆ  27-Æ N1515-Ü àðàÞØ²Ü N3 Ð²ìºÈì²ÌàôØ Î²î²ðìàÔ  öàöàÊàôÂÚàôÜÜºðÀ</t>
  </si>
  <si>
    <t>1080 11001</t>
  </si>
  <si>
    <t>1080 11003</t>
  </si>
  <si>
    <t>1080 11004</t>
  </si>
  <si>
    <t>1080 11007</t>
  </si>
  <si>
    <t>1080 11010</t>
  </si>
  <si>
    <t>1080 11011</t>
  </si>
  <si>
    <t>1080 11012</t>
  </si>
  <si>
    <t>1080 11014</t>
  </si>
  <si>
    <t>1080 11015</t>
  </si>
  <si>
    <t>1080 11016</t>
  </si>
  <si>
    <t>1080 11017</t>
  </si>
  <si>
    <t>Ցուցանիշների փոփոխությունը (ավելացումները նշված են դրական նշանով, իսկ նվազեցումները` փակագծերում)</t>
  </si>
  <si>
    <t>01</t>
  </si>
  <si>
    <t>1080 11002</t>
  </si>
  <si>
    <t>Հավելված N5
ՀՀ կառավարության 2019 թվականի
 __________-ի ____-ի N _____-Ն որոշման</t>
  </si>
  <si>
    <t>ՀԱՅԱՍՏԱՆԻ ՀԱՆՐԱՊԵՏՈՒԹՅԱՆ ԿԱՌԱՎԱՐՈՒԹՅԱՆ 2018 ԹՎԱԿԱՆԻ ԴԵԿՏԵՄԲԵՐԻ 27-Ի N1515-Ն ՈՐՈՇՄԱՆ N12 ՀԱՎԵԼՎԱԾՈՒՄ ԿԱՏԱՐՎՈՂ  ՓՈՓՈԽՈՒԹՅՈՒՆՆԵՐԸ</t>
  </si>
  <si>
    <t>Կոդը</t>
  </si>
  <si>
    <t>Անվանումը</t>
  </si>
  <si>
    <t>Գնման ձևը</t>
  </si>
  <si>
    <t xml:space="preserve">Չափման միավորը
</t>
  </si>
  <si>
    <t>Միավորի գինը</t>
  </si>
  <si>
    <t xml:space="preserve">Ցուցանիշների փոփոխությունը (ավելացումները նշված են դրական նշանով, իսկ նվազեցումները` փակագծերում)
</t>
  </si>
  <si>
    <t>Քանակը</t>
  </si>
  <si>
    <t>Գումարը (հազար դրամով)</t>
  </si>
  <si>
    <t>Բաժին N 03</t>
  </si>
  <si>
    <t xml:space="preserve">Խումբ N 03                              </t>
  </si>
  <si>
    <t xml:space="preserve">     Դաս N 01</t>
  </si>
  <si>
    <t>Դատարաններ</t>
  </si>
  <si>
    <t>Բարձրագույն դատական խորհրդի բնականոն գործունեության ապահովում և Բարձրագույն դատական խորհրդի կողմից դատական իշխանության անկախության երաշխավորմանն ուղղված միջոցառումների իրականացում</t>
  </si>
  <si>
    <t xml:space="preserve">ՀՀ Վճռաբեկ դատարանի բնականոն գործունեության և ՀՀ Վճռաբեկ դատարանի կողմից դատական պաշտպանության իրավունքի ապահովում
</t>
  </si>
  <si>
    <t>ՄԱՍ III. ԾԱՌԱՅՈՒԹՅՈՒՆՆԵՐ</t>
  </si>
  <si>
    <t xml:space="preserve">ՀՀ վերաքննիչ քաղաքացիական դատարանի բնականոն գործունեության և ՀՀ Վերաքննիչ քաղաքացիական դատարանի կողմից դատական պաշտպանության իրավունքի ապահովում
 </t>
  </si>
  <si>
    <t xml:space="preserve">ՀՀ վերաքննիչ քրեական դատարանի բնականոն գործունեության և ՀՀ Վերաքննիչ քրեական դատարանի կողմից դատական պաշտպանության իրավունքի ապահովում
</t>
  </si>
  <si>
    <t>ՀՀ վերաքննիչ վարչական դատարանի բնականոն գործունեության և ՀՀ Վերաքննիչ վարչական դատարանի կողմից դատական պաշտպանության իրավունքի ապահովում</t>
  </si>
  <si>
    <t>Երևան քաղաքի ընդհանուր իրավասության դատարանի բնականոն գործունեության և Երևան քաղաքի ընդհանուր իրավասության դատարանի կողմից դատական պաշտպանության իրավու նքի ապահովում</t>
  </si>
  <si>
    <t>ՀՀ Արագածոտնի մարզի ընդհանուր իրավասության դատարանի բնականոն գործունեության և ՀՀ Արագածոտնի մարզի ընդհանուր իրավասության դատարանի կողմից դատական պաշտպանության իրավունքի ապահովում</t>
  </si>
  <si>
    <t>ՀՀ Արարատի և Վայոց ձորի մարզերի ընդհանուր իրավասության դատարանի բնականոն գործունեության և ՀՀ Արարատի և Վայոց ձորի մարզերի ընդհանուր իրավասության դատարանի կողմից դատական պաշտպանության իրավունքի ապահովում</t>
  </si>
  <si>
    <t>ՀՀ Արմավիրի մարզի ընդհանուր իրավասության դատարանի բնականոն գործունեության և ՀՀ Արմավիրի մարզի ընդհանուր իրավասության դատարանի կողմից դատական պաշտպանության իրավունքի ապահովում</t>
  </si>
  <si>
    <t>ՀՀ Գեղարքունիքի մարզի ընդհանուր իրավասության դատարանի բնականոն գործունեության և ՀՀ Գեղարքունիքի մարզի ընդհանուր իրավասության դատարանի կողմից դատական պաշտպանության իրավունքի ապահովում</t>
  </si>
  <si>
    <t xml:space="preserve"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 նքի ապահովում </t>
  </si>
  <si>
    <t>ՀՀ Կոտայքի մարզի ընդհանուր իրավասության դատարանի բնականոն գործունեության և ՀՀ Կոտայքի մարզի ընդհանուր իրավասության դատարանի կողմից դատական պաշտպանության իրավունքի ապահովում</t>
  </si>
  <si>
    <t>ՀՀ Շիրակի մարզի ընդհանուր իրավասության դատարանի բնականոն գործունեության և ՀՀ Շիրակի մարզի ընդհանուր իրավասության դատարանի կողմից դատական պաշտպանության իրավունքի ապահովում</t>
  </si>
  <si>
    <t>ՀՀ Սյունիքի մարզի ընդհանուր իրավասության դատարանի բնականոն գործունեության և ՀՀ Սյունիքի մարզի ընդհանուր իրավասության դատարանի կողմից դատական պաշտպանության իրավունքի ապահովում</t>
  </si>
  <si>
    <t>ՀՀ Տավուշի մարզի ընդհանուր իրավասության դատարանի բնականոն գործունեության և ՀՀ Տավուշի մարզի ընդհանուր իրավասության դատարանի կողմից դատական պաշտպանության իրավունքի ապահովում</t>
  </si>
  <si>
    <t>ՀՀ Սնանկության դատարանի բնականոն գործունեության և ՀՀ Սնանկության դատարանի կողմից դատական պաշտպանության իրավունքի ապահովում</t>
  </si>
  <si>
    <t>Հավելված N1
ՀՀ կառավարության 2019 թվականի __________-ի ____-ի N _____-Ն որոշման</t>
  </si>
  <si>
    <t>Ծրագրային դասիչը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</si>
  <si>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</si>
  <si>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</si>
  <si>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</si>
  <si>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>Տարի</t>
  </si>
  <si>
    <t>Բարձրագույն դատական խորհուրդ</t>
  </si>
  <si>
    <t>Ծրագրի անվանումը`</t>
  </si>
  <si>
    <t>Դատական իշխանության գործունեության ապահովում և իրականացում</t>
  </si>
  <si>
    <t>Ծրագրի նպատակը`</t>
  </si>
  <si>
    <t>Վերջնական արդյունքի նկարագրությունը`</t>
  </si>
  <si>
    <t>Դատական իշխանության գուծունեության և դատական պաշտպանության իրավունքի ապահովման արդյունավետության բարձրացում</t>
  </si>
  <si>
    <t xml:space="preserve"> Ծրագրի միջոցառումներ</t>
  </si>
  <si>
    <t>Միջոցառման անվանումը`</t>
  </si>
  <si>
    <t>Միջոցառման նկարագրությունը`</t>
  </si>
  <si>
    <t>Միջոցառման տեսակը</t>
  </si>
  <si>
    <t>Ծառայությունների մատուցում</t>
  </si>
  <si>
    <t>ՀՀ Վճռաբեկ դատարանի բնականոն գործունեության և ՀՀ Վճռաբեկ դատարանի կողմից դատական պաշտպանության իրավունքի ապահովում</t>
  </si>
  <si>
    <t>ՀՀ վերաքննիչ քաղաքացիական դատարանի բնականոն գործունեության և ՀՀ Վերաքննիչ քաղաքացիական դատարանի կողմից դատական պաշտպանության իրավունքի ապահովում</t>
  </si>
  <si>
    <t>ՀՀ վերաքննիչ քրեական դատարանի բնականոն գործունեության և ՀՀ Վերաքննիչ քրեական դատարանի կողմից դատական պաշտպանության իրավունքի ապահովում</t>
  </si>
  <si>
    <t>Երևան քաղաքի ընդհանուր իրավասության դատարանի բնականոն գործունեության և Երևան քաղաքի ընդհանուր իրավասության դատարանի կողմից դատական պաշտպանության իրավունքի ապահովում</t>
  </si>
  <si>
    <t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իրավունքի ապահովում</t>
  </si>
  <si>
    <t>Դատական գործերի բաշխման համակարգի արդիականացում, դատարանների բնականոն գործունեության համար նյութատեխնիկական պայմաններով ապահովում, Դատական դեպարտամենտին որակյալ կադրերով ապահովում, ճշգրիտ դատական վիճակագրության վարում և այլն</t>
  </si>
  <si>
    <t>Դատական իշխանության անկախության երաշխավորում, բնականոն գործունեության և դատական պաշտպանության իրավունքի ապահովում</t>
  </si>
  <si>
    <t>Դատավարական գործունեության իրականացում, դատական ակտերի կազմում և հրապարակում, արխիվային փաստաթղթերի տրամադրում,  դատական ծառայության իրականացում</t>
  </si>
  <si>
    <t>ՀՀ վարչական դատարանի բնականոն գործունեության և ՀՀ Վարչական դատարանի կողմից դատական պաշտպանության իրավունքի ապահովում</t>
  </si>
  <si>
    <t>Հավելված N2
ՀՀ կառավարության 2019 թվականի __________-ի ____-ի N _____-Ն որոշման</t>
  </si>
  <si>
    <t>ՀԱՅԱՍՏԱՆԻ ՀԱՆՐԱՊԵՏՈՒԹՅԱՆ ԿԱՌԱՎԱՐՈՒԹՅԱՆ 2018 ԹՎԱԿԱՆԻ ԴԵԿՏԵՄԲԵՐԻ 27-Ի N1515-Ն ՈՐՈՇՄԱՆ NN 3 և 4 ՀԱՎԵԼՎԱԾՆԵՐՈՒՄ ԿԱՏԱՐՎՈՂ  ՓՈՓՈԽՈՒԹՅՈՒՆՆԵՐԸ</t>
  </si>
  <si>
    <t xml:space="preserve">Գործառական դասիչը </t>
  </si>
  <si>
    <t>Բաժին</t>
  </si>
  <si>
    <t>Խումբ</t>
  </si>
  <si>
    <t>Դաս</t>
  </si>
  <si>
    <t>Միջոց
առում</t>
  </si>
  <si>
    <t>Բյուջետային հատկացումների գլխավոր կարգադրիչների, ծրագրերի, միջոցառումների և
միջոցառումները կատարող պետական մարմինների անվանումները</t>
  </si>
  <si>
    <t>այդ թվում`</t>
  </si>
  <si>
    <t>այդ թվում` ըստ կատարողների</t>
  </si>
  <si>
    <t>ՀՀ դատական դեպարտամենտ</t>
  </si>
  <si>
    <t>ԸՆԴԱՄԵՆԸ ԾԱԽՍԵՐ</t>
  </si>
  <si>
    <t>ԸՆԹԱՑԻԿ ԾԱԽՍԵՐ</t>
  </si>
  <si>
    <t>ԾԱՌԱՅՈՒԹՅՈՒՆՆԵՐԻ ԵՎ ԱՊՐԱՆՔՆԵՐԻ ՁԵՌՔԲԵՐՈՒՄ</t>
  </si>
  <si>
    <t>Շարունակական ծախսեր</t>
  </si>
  <si>
    <t>- Կոմունալ ծառայություններ</t>
  </si>
  <si>
    <t>Հավելված N3
ՀՀ կառավարության 2019 թվականի
 __________-ի ____-ի N _____-Ն որոշման</t>
  </si>
  <si>
    <t>ՀԱՅԱՍՏԱՆԻ ՀԱՆՐԱՊԵՏՈՒԹՅԱՆ ԿԱՌԱՎԱՐՈՒԹՅԱՆ 2018 ԹՎԱԿԱՆԻ ԴԵԿՏԵՄԲԵՐԻ 27-Ի N1515-Ն ՈՐՈՇՄԱՆ N11 ՀԱՎԵԼՎԱԾԻ N11.5 ԱՂՅՈՒՍԱԿՈՒՄ ԿԱՏԱՐՎՈՂ  ՓՈՓՈԽՈՒԹՅՈՒՆՆԵՐԸ</t>
  </si>
  <si>
    <t xml:space="preserve">ՄԱՍ 2. ՊԵՏԱԿԱՆ ՄԱՐՄՆԻ ԳԾՈՎ ԱՐԴՅՈՒՆՔԱՅԻՆ (ԿԱՏԱՐՈՂԱԿԱՆ) ՑՈՒՑԱՆԻՇՆԵՐԸ     </t>
  </si>
  <si>
    <t>Ծրագրի դասիչը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</si>
  <si>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</si>
  <si>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</si>
  <si>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</si>
  <si>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</si>
  <si>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</si>
  <si>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</si>
  <si>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Ծրագրի անվանումը</t>
  </si>
  <si>
    <t>Դատական դեպարտամենտ</t>
  </si>
  <si>
    <t xml:space="preserve">Ցուցանիշներ </t>
  </si>
  <si>
    <t>Արդյունքի չափորոշիչներ</t>
  </si>
  <si>
    <t>Միջոցառման վրա կատարվող ծախսը (հազար դրամ)</t>
  </si>
  <si>
    <t>ՀՀ Սնանկության դատարան</t>
  </si>
  <si>
    <t>ՀՀ Տավուշի մարզի առաջին ատյանի ընդհանուր իրավասության դատարան</t>
  </si>
  <si>
    <t>ՀՀ Սյունիքի մարզի առաջին ատյանի ընդհանուր իրավասության դատարան</t>
  </si>
  <si>
    <t>ՀՀ Շիրակի մարզի առաջին ատյանի ընդհանուր իրավասության դատարան</t>
  </si>
  <si>
    <t>ՀՀ Կոտայքի մարզի առաջին ատյանի ընդհանուր իրավասության դատարան</t>
  </si>
  <si>
    <t>ՀՀ Լոռու մարզի առաջին ատյանի ընդհանուր իրավասության դատարան</t>
  </si>
  <si>
    <t>ՀՀ Գեղարքունիքի մարզի առաջին ատյանի ընդհանուր իրավասության դատարան</t>
  </si>
  <si>
    <t>ՀՀ Արմավիրի մարզի առաջին ատյանի ընդհանուր իրավասության դատարան</t>
  </si>
  <si>
    <t>ՀՀ Արարատի և Վայոց ձորի մարզերի առաջին ատյանի ընդհանուր իրավասության</t>
  </si>
  <si>
    <t>Դատավարական գործունեության իրականացում, դատական ակտերի կազմում և հրապարակում, արխիվային փաստաթղթերի տրամադրում, դատական ծառայության իրականացում</t>
  </si>
  <si>
    <t>ՀՀ Արարատի և Վայոց ձորի մարզերի առաջին ատյանի ընդհանուր իրավասության դատարան</t>
  </si>
  <si>
    <t>ՀՀ Արագածոտնի մարզի առաջին ատյանի ընդհանուր իրավասության դատարան</t>
  </si>
  <si>
    <t>Երևան քաղաքի առաջին ատյանի ընդհանուր իրավասության դատարան</t>
  </si>
  <si>
    <t>ՀՀ վարչական դատարան</t>
  </si>
  <si>
    <t>ՀՀ Վերաքննիչ վարչական դատարան</t>
  </si>
  <si>
    <t>ՀՀ Վերաքննիչ քրեական դատարան</t>
  </si>
  <si>
    <t>ՀՀ Վերաքննիչ քաղաքացիական դատարան</t>
  </si>
  <si>
    <t>ՀՀ Վճռաբեկ դատարանի բնականոն գործու նեության և ՀՀ Վճռաբեկ դատարանի կողմից դատական պաշտպանության իրավունքի ապահովում</t>
  </si>
  <si>
    <t>ՀՀ Վճռաբեկ դատարան</t>
  </si>
  <si>
    <r>
      <rPr>
        <i/>
        <sz val="11"/>
        <rFont val="GHEA Grapalat"/>
        <family val="3"/>
      </rPr>
      <t>1080</t>
    </r>
  </si>
  <si>
    <r>
      <rPr>
        <i/>
        <sz val="11"/>
        <rFont val="GHEA Grapalat"/>
        <family val="3"/>
      </rPr>
      <t>11001</t>
    </r>
  </si>
  <si>
    <r>
      <rPr>
        <i/>
        <sz val="11"/>
        <rFont val="GHEA Grapalat"/>
        <family val="3"/>
      </rPr>
      <t>11002</t>
    </r>
  </si>
  <si>
    <r>
      <rPr>
        <i/>
        <sz val="11"/>
        <rFont val="GHEA Grapalat"/>
        <family val="3"/>
      </rPr>
      <t>11003</t>
    </r>
  </si>
  <si>
    <r>
      <rPr>
        <i/>
        <sz val="11"/>
        <rFont val="GHEA Grapalat"/>
        <family val="3"/>
      </rPr>
      <t>11004</t>
    </r>
  </si>
  <si>
    <r>
      <rPr>
        <i/>
        <sz val="11"/>
        <rFont val="GHEA Grapalat"/>
        <family val="3"/>
      </rPr>
      <t>11005</t>
    </r>
  </si>
  <si>
    <r>
      <rPr>
        <i/>
        <sz val="11"/>
        <rFont val="GHEA Grapalat"/>
        <family val="3"/>
      </rPr>
      <t>11006</t>
    </r>
  </si>
  <si>
    <r>
      <rPr>
        <i/>
        <sz val="11"/>
        <rFont val="GHEA Grapalat"/>
        <family val="3"/>
      </rPr>
      <t>11007</t>
    </r>
  </si>
  <si>
    <r>
      <rPr>
        <i/>
        <sz val="11"/>
        <rFont val="GHEA Grapalat"/>
        <family val="3"/>
      </rPr>
      <t>11008</t>
    </r>
  </si>
  <si>
    <r>
      <rPr>
        <i/>
        <sz val="11"/>
        <rFont val="GHEA Grapalat"/>
        <family val="3"/>
      </rPr>
      <t>11009</t>
    </r>
  </si>
  <si>
    <r>
      <rPr>
        <i/>
        <sz val="11"/>
        <rFont val="GHEA Grapalat"/>
        <family val="3"/>
      </rPr>
      <t>11010</t>
    </r>
  </si>
  <si>
    <r>
      <rPr>
        <i/>
        <sz val="11"/>
        <rFont val="GHEA Grapalat"/>
        <family val="3"/>
      </rPr>
      <t>11011</t>
    </r>
  </si>
  <si>
    <r>
      <rPr>
        <i/>
        <sz val="11"/>
        <rFont val="GHEA Grapalat"/>
        <family val="3"/>
      </rPr>
      <t>11012</t>
    </r>
  </si>
  <si>
    <r>
      <rPr>
        <i/>
        <sz val="11"/>
        <rFont val="GHEA Grapalat"/>
        <family val="3"/>
      </rPr>
      <t>11013</t>
    </r>
  </si>
  <si>
    <r>
      <rPr>
        <i/>
        <sz val="11"/>
        <rFont val="GHEA Grapalat"/>
        <family val="3"/>
      </rPr>
      <t>11014</t>
    </r>
  </si>
  <si>
    <r>
      <rPr>
        <i/>
        <sz val="11"/>
        <rFont val="GHEA Grapalat"/>
        <family val="3"/>
      </rPr>
      <t>11015</t>
    </r>
  </si>
  <si>
    <r>
      <rPr>
        <i/>
        <sz val="11"/>
        <rFont val="GHEA Grapalat"/>
        <family val="3"/>
      </rPr>
      <t>11016</t>
    </r>
  </si>
  <si>
    <r>
      <rPr>
        <i/>
        <sz val="11"/>
        <rFont val="GHEA Grapalat"/>
        <family val="3"/>
      </rPr>
      <t>11017</t>
    </r>
  </si>
  <si>
    <t>Հավելված N4
ՀՀ կառավարության 2019 թվականի
 __________-ի ____-ի N _____-Ն որոշման</t>
  </si>
  <si>
    <t>ՀԱՅԱՍՏԱՆԻ ՀԱՆՐԱՊԵՏՈՒԹՅԱՆ ԿԱՌԱՎԱՐՈՒԹՅԱՆ 2018 ԹՎԱԿԱՆԻ ԴԵԿՏԵՄԲԵՐԻ 27-Ի N1515-Ն ՈՐՈՇՄԱՆ N11.1 ՀԱՎԵԼՎԱԾԻ N11.1.5 ԱՂՅՈՒՍԱԿՈՒՄ ԿԱՏԱՐՎՈՂ  ՓՈՓՈԽՈՒԹՅՈՒՆՆԵՐԸ</t>
  </si>
  <si>
    <t>ՄԱՍ 1. ՊԵՏԱԿԱՆ ՄԱՐՄՆԻ ԳԾՈՎ ԱՐԴՅՈՒՆՔԱՅԻՆ (ԿԱՏԱՐՈՂԱԿԱՆ) ՑՈՒՑԱՆԻՇՆԵՐԸ</t>
  </si>
  <si>
    <t xml:space="preserve">Դատական իշխանության գործունեության ապահովում և իրականացում  
  </t>
  </si>
  <si>
    <t>Միջոցառումն իրականացնողի անվանումը`</t>
  </si>
  <si>
    <t>ՀՀ Լոռու մարզի ընդհանուր իրավասության դատարանի բնականոն գործունեության և ՀՀ Լոռու մարզի ընդհանուր իրավասության դատարանի կողմից դատական պաշտպանության իրավու նքի ապահովում</t>
  </si>
  <si>
    <t>Միջոցառումն իրականացնողի անվանումը՝</t>
  </si>
  <si>
    <t>Բարձրագույն դատական խորհրդի բնականոն գործունեության ապահովում և Բարձրագույն
դատական խորհրդի կողմից դատական իշխանության անկախության երաշխավորմանն ուղղված միջոցառումների իրականացում</t>
  </si>
  <si>
    <t>այդ թվում` բյուջետային ծախսերի տնտեսագիտական դասակարգման հոդվածներ</t>
  </si>
  <si>
    <t>Պայմանագրային այլ ծառայությունների ձեռքբերում</t>
  </si>
  <si>
    <t>ՀՀ վերաքննիչ քաղաքացիական դատարանի բնականոն գործունեության և ՀՀ Վերաքննիչ
քաղաքացիական դատարանի կողմից դատական պաշտպանության իրավունքի ապահովում</t>
  </si>
  <si>
    <t>ՀՀ Արարատի և Վայոց ձորի մարզերի ընդհանուր իրավասության դատարանի բնականոն
գործունեության և ՀՀ Արարատի և Վայոց ձորի մարզերի ընդհանուր իրավասության դատարանի կողմից դատական պաշտպանության իրավունքի ապահովում</t>
  </si>
  <si>
    <t xml:space="preserve">&lt;&lt;ՀԱՅԱUՏԱՆԻ ՀԱՆՐԱՊԵՏՈՒԹՅԱՆ 2019 ԹՎԱԿԱՆԻ ՊԵՏԱԿԱՆ ԲՅՈՒՋԵԻ ՄԱUԻՆ&gt;&gt;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N5  ՀԱՎԵԼՎԱԾԻ  N1  ԱՂՅՈՒՍԱԿՈՒՄ ԿԱՏԱՐՎՈՂ ՓՈՓՈԽՈՒԹՅՈՒՆՆԵՐԸ
</t>
  </si>
  <si>
    <t>ԱՇԽԱՏԱՆՔԻ ՎԱՐՁԱՏՐՈՒԹՅՈՒՆ</t>
  </si>
  <si>
    <t>Դրամով վճարվող աշխատավարձեր և հավելավճարներ</t>
  </si>
  <si>
    <t>- Աշխատողների աշխատավարձեր և հավելավճարներ</t>
  </si>
  <si>
    <t>- Էներգետիկ ծառայություններ</t>
  </si>
  <si>
    <t>- Կապի ծառայություններ</t>
  </si>
  <si>
    <t>- Վարչական ծառայություններ</t>
  </si>
  <si>
    <t>ՍՈՑԻԱԼԱԿԱՆ ՆՊԱՍՏՆԵՐ ԵՎ ԿԵՆՍԱԹՈՇԱԿՆԵՐ</t>
  </si>
  <si>
    <t>Սոցիալական օգնության դրամական արտահայտությամբ նպաստներ (բյուջեից)</t>
  </si>
  <si>
    <t>- Այլ նպաստներ բյուջեից</t>
  </si>
  <si>
    <t>այդ թվում՝</t>
  </si>
  <si>
    <t>Բարձրագույն դատական խորհրդի տեխնիկական հագեցվածության բարելավում</t>
  </si>
  <si>
    <t>ԲԴԽ աշխատանքային պայմանների բարելավման համար վարչական սարքավորումների ձեռքբերում</t>
  </si>
  <si>
    <t>Պետական մարմնի կողմից օգտագործվող ոչ ֆինանսական ակտիվների հետ
գործառնություններ</t>
  </si>
  <si>
    <t>Համակարգչային սարքավորումների քանակ, հատ</t>
  </si>
  <si>
    <t>Գրասենյակային գույքի միավոր քանակ, հատ</t>
  </si>
  <si>
    <t>Այլ սարքավորումների քանակ,հատ</t>
  </si>
  <si>
    <t>խմելու ջրի բաշխում</t>
  </si>
  <si>
    <t>հանրային հեռախոսային ծառայություններ</t>
  </si>
  <si>
    <t>էլեկտրականության բաշխում</t>
  </si>
  <si>
    <t>65111100/1</t>
  </si>
  <si>
    <t>ՄԱ</t>
  </si>
  <si>
    <t>դրամ</t>
  </si>
  <si>
    <t>64211100/1</t>
  </si>
  <si>
    <t>65311100/1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</si>
</sst>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"/>
    <numFmt numFmtId="165" formatCode="_-* #,##0.00\ _դ_ր_._-;\-* #,##0.00\ _դ_ր_._-;_-* &quot;-&quot;??\ _դ_ր_._-;_-@_-"/>
    <numFmt numFmtId="166" formatCode="##,##0.0;\(##,##0.0\);\-"/>
    <numFmt numFmtId="167" formatCode="0.0_);\(0.0\)"/>
    <numFmt numFmtId="168" formatCode="0_);\(0\)"/>
  </numFmts>
  <fonts count="3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Armenian"/>
      <family val="1"/>
    </font>
    <font>
      <sz val="10"/>
      <name val="Arial"/>
      <family val="2"/>
      <charset val="204"/>
    </font>
    <font>
      <sz val="11"/>
      <name val="Times Armenian"/>
      <family val="1"/>
    </font>
    <font>
      <sz val="10"/>
      <name val="Arial"/>
      <family val="2"/>
      <charset val="204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name val="Arial"/>
      <family val="2"/>
    </font>
    <font>
      <b/>
      <sz val="9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rgb="FF000000"/>
      <name val="GHEA Grapalat"/>
      <family val="3"/>
    </font>
    <font>
      <i/>
      <sz val="11"/>
      <name val="GHEA Grapalat"/>
      <family val="3"/>
    </font>
    <font>
      <b/>
      <sz val="12"/>
      <name val="GHEA Grapalat"/>
      <family val="3"/>
    </font>
    <font>
      <sz val="11"/>
      <color rgb="FF333333"/>
      <name val="Helvetica"/>
      <family val="2"/>
    </font>
    <font>
      <sz val="11"/>
      <name val="Helvetic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8">
    <xf numFmtId="0" fontId="0" fillId="0" borderId="0"/>
    <xf numFmtId="0" fontId="2" fillId="0" borderId="0"/>
    <xf numFmtId="0" fontId="4" fillId="0" borderId="0"/>
    <xf numFmtId="0" fontId="5" fillId="0" borderId="0">
      <alignment horizontal="left" vertical="top" wrapText="1"/>
    </xf>
    <xf numFmtId="165" fontId="5" fillId="0" borderId="0" applyFont="0" applyFill="0" applyBorder="0" applyAlignment="0" applyProtection="0">
      <alignment horizontal="left" vertical="top" wrapText="1"/>
    </xf>
    <xf numFmtId="0" fontId="7" fillId="0" borderId="0" applyNumberFormat="0" applyFill="0" applyBorder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10" applyNumberFormat="0" applyAlignment="0" applyProtection="0"/>
    <xf numFmtId="0" fontId="15" fillId="6" borderId="11" applyNumberFormat="0" applyAlignment="0" applyProtection="0"/>
    <xf numFmtId="0" fontId="16" fillId="6" borderId="10" applyNumberFormat="0" applyAlignment="0" applyProtection="0"/>
    <xf numFmtId="0" fontId="17" fillId="0" borderId="12" applyNumberFormat="0" applyFill="0" applyAlignment="0" applyProtection="0"/>
    <xf numFmtId="0" fontId="18" fillId="7" borderId="13" applyNumberFormat="0" applyAlignment="0" applyProtection="0"/>
    <xf numFmtId="0" fontId="19" fillId="0" borderId="0" applyNumberFormat="0" applyFill="0" applyBorder="0" applyAlignment="0" applyProtection="0"/>
    <xf numFmtId="0" fontId="6" fillId="8" borderId="14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15" applyNumberFormat="0" applyFill="0" applyAlignment="0" applyProtection="0"/>
    <xf numFmtId="0" fontId="22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2" fillId="20" borderId="0" applyNumberFormat="0" applyBorder="0" applyAlignment="0" applyProtection="0"/>
    <xf numFmtId="0" fontId="22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2" fillId="24" borderId="0" applyNumberFormat="0" applyBorder="0" applyAlignment="0" applyProtection="0"/>
    <xf numFmtId="0" fontId="22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2" fillId="28" borderId="0" applyNumberFormat="0" applyBorder="0" applyAlignment="0" applyProtection="0"/>
    <xf numFmtId="0" fontId="22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2" fillId="32" borderId="0" applyNumberFormat="0" applyBorder="0" applyAlignment="0" applyProtection="0"/>
    <xf numFmtId="0" fontId="23" fillId="0" borderId="0"/>
    <xf numFmtId="166" fontId="5" fillId="0" borderId="0" applyFill="0" applyBorder="0" applyProtection="0">
      <alignment horizontal="right" vertical="top"/>
    </xf>
  </cellStyleXfs>
  <cellXfs count="176">
    <xf numFmtId="0" fontId="0" fillId="0" borderId="0" xfId="0"/>
    <xf numFmtId="0" fontId="1" fillId="33" borderId="0" xfId="0" applyFont="1" applyFill="1"/>
    <xf numFmtId="0" fontId="1" fillId="33" borderId="0" xfId="0" applyFont="1" applyFill="1" applyAlignment="1">
      <alignment horizontal="center" vertic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49" fontId="3" fillId="33" borderId="1" xfId="1" applyNumberFormat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 indent="1"/>
    </xf>
    <xf numFmtId="0" fontId="3" fillId="33" borderId="1" xfId="1" applyFont="1" applyFill="1" applyBorder="1" applyAlignment="1">
      <alignment horizontal="left" vertical="top"/>
    </xf>
    <xf numFmtId="0" fontId="3" fillId="33" borderId="1" xfId="1" applyFont="1" applyFill="1" applyBorder="1" applyAlignment="1">
      <alignment horizontal="left" vertical="top" wrapText="1"/>
    </xf>
    <xf numFmtId="164" fontId="3" fillId="33" borderId="1" xfId="1" applyNumberFormat="1" applyFont="1" applyFill="1" applyBorder="1" applyAlignment="1">
      <alignment horizontal="center" vertical="center"/>
    </xf>
    <xf numFmtId="167" fontId="3" fillId="33" borderId="1" xfId="0" applyNumberFormat="1" applyFont="1" applyFill="1" applyBorder="1" applyAlignment="1">
      <alignment horizontal="center" vertical="center" wrapText="1"/>
    </xf>
    <xf numFmtId="0" fontId="3" fillId="33" borderId="1" xfId="1" applyFont="1" applyFill="1" applyBorder="1" applyAlignment="1">
      <alignment horizontal="justify" vertical="top" wrapText="1"/>
    </xf>
    <xf numFmtId="0" fontId="3" fillId="33" borderId="1" xfId="1" applyFont="1" applyFill="1" applyBorder="1" applyAlignment="1">
      <alignment horizontal="justify" vertical="top"/>
    </xf>
    <xf numFmtId="0" fontId="25" fillId="33" borderId="0" xfId="0" applyFont="1" applyFill="1" applyAlignment="1">
      <alignment horizontal="left" vertical="center"/>
    </xf>
    <xf numFmtId="0" fontId="25" fillId="33" borderId="0" xfId="0" applyFont="1" applyFill="1" applyAlignment="1">
      <alignment horizontal="center" vertical="center"/>
    </xf>
    <xf numFmtId="0" fontId="25" fillId="33" borderId="0" xfId="0" applyFont="1" applyFill="1"/>
    <xf numFmtId="164" fontId="25" fillId="33" borderId="0" xfId="0" applyNumberFormat="1" applyFont="1" applyFill="1"/>
    <xf numFmtId="164" fontId="25" fillId="33" borderId="0" xfId="0" applyNumberFormat="1" applyFont="1" applyFill="1" applyAlignment="1">
      <alignment horizontal="center" vertical="center"/>
    </xf>
    <xf numFmtId="0" fontId="25" fillId="33" borderId="0" xfId="0" applyFont="1" applyFill="1" applyAlignment="1">
      <alignment wrapText="1"/>
    </xf>
    <xf numFmtId="0" fontId="26" fillId="33" borderId="1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top"/>
    </xf>
    <xf numFmtId="0" fontId="25" fillId="33" borderId="0" xfId="0" applyFont="1" applyFill="1" applyBorder="1" applyAlignment="1">
      <alignment horizontal="left" vertical="top"/>
    </xf>
    <xf numFmtId="0" fontId="29" fillId="33" borderId="1" xfId="0" applyFont="1" applyFill="1" applyBorder="1" applyAlignment="1">
      <alignment horizontal="left" vertical="top" wrapText="1"/>
    </xf>
    <xf numFmtId="0" fontId="26" fillId="33" borderId="1" xfId="1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vertical="center"/>
    </xf>
    <xf numFmtId="0" fontId="25" fillId="33" borderId="1" xfId="0" applyFont="1" applyFill="1" applyBorder="1" applyAlignment="1">
      <alignment horizontal="center" vertical="center" wrapText="1"/>
    </xf>
    <xf numFmtId="0" fontId="26" fillId="33" borderId="1" xfId="1" applyFont="1" applyFill="1" applyBorder="1" applyAlignment="1">
      <alignment horizontal="left" vertical="top"/>
    </xf>
    <xf numFmtId="0" fontId="25" fillId="33" borderId="1" xfId="0" applyFont="1" applyFill="1" applyBorder="1"/>
    <xf numFmtId="0" fontId="25" fillId="33" borderId="1" xfId="0" applyFont="1" applyFill="1" applyBorder="1" applyAlignment="1">
      <alignment horizontal="left" vertical="top" wrapText="1"/>
    </xf>
    <xf numFmtId="164" fontId="25" fillId="33" borderId="1" xfId="0" applyNumberFormat="1" applyFont="1" applyFill="1" applyBorder="1" applyAlignment="1">
      <alignment horizontal="center" vertical="center"/>
    </xf>
    <xf numFmtId="0" fontId="25" fillId="33" borderId="1" xfId="0" applyFont="1" applyFill="1" applyBorder="1" applyAlignment="1">
      <alignment vertical="top" wrapText="1"/>
    </xf>
    <xf numFmtId="0" fontId="25" fillId="33" borderId="1" xfId="0" applyFont="1" applyFill="1" applyBorder="1" applyAlignment="1">
      <alignment vertical="top"/>
    </xf>
    <xf numFmtId="0" fontId="25" fillId="33" borderId="1" xfId="0" applyFont="1" applyFill="1" applyBorder="1" applyAlignment="1">
      <alignment horizontal="justify" vertical="top"/>
    </xf>
    <xf numFmtId="0" fontId="25" fillId="33" borderId="1" xfId="0" applyFont="1" applyFill="1" applyBorder="1" applyAlignment="1">
      <alignment horizontal="justify" vertical="top" wrapText="1"/>
    </xf>
    <xf numFmtId="0" fontId="25" fillId="33" borderId="0" xfId="0" applyFont="1" applyFill="1" applyAlignment="1">
      <alignment vertical="top"/>
    </xf>
    <xf numFmtId="0" fontId="26" fillId="33" borderId="1" xfId="1" applyFont="1" applyFill="1" applyBorder="1" applyAlignment="1">
      <alignment horizontal="left" vertical="center"/>
    </xf>
    <xf numFmtId="0" fontId="26" fillId="33" borderId="4" xfId="1" applyFont="1" applyFill="1" applyBorder="1" applyAlignment="1">
      <alignment horizontal="left" vertical="top"/>
    </xf>
    <xf numFmtId="0" fontId="26" fillId="33" borderId="1" xfId="1" applyFont="1" applyFill="1" applyBorder="1" applyAlignment="1">
      <alignment horizontal="left" vertical="center" wrapText="1"/>
    </xf>
    <xf numFmtId="0" fontId="26" fillId="33" borderId="1" xfId="1" applyFont="1" applyFill="1" applyBorder="1" applyAlignment="1">
      <alignment horizontal="left" vertical="top" wrapText="1"/>
    </xf>
    <xf numFmtId="0" fontId="26" fillId="33" borderId="1" xfId="1" applyFont="1" applyFill="1" applyBorder="1" applyAlignment="1">
      <alignment vertical="top"/>
    </xf>
    <xf numFmtId="0" fontId="25" fillId="33" borderId="1" xfId="0" applyFont="1" applyFill="1" applyBorder="1" applyAlignment="1"/>
    <xf numFmtId="0" fontId="26" fillId="33" borderId="1" xfId="0" applyFont="1" applyFill="1" applyBorder="1" applyAlignment="1">
      <alignment horizontal="left" vertical="top" wrapText="1"/>
    </xf>
    <xf numFmtId="164" fontId="28" fillId="33" borderId="1" xfId="0" applyNumberFormat="1" applyFont="1" applyFill="1" applyBorder="1" applyAlignment="1">
      <alignment horizontal="center" vertical="center" shrinkToFit="1"/>
    </xf>
    <xf numFmtId="1" fontId="28" fillId="33" borderId="1" xfId="0" applyNumberFormat="1" applyFont="1" applyFill="1" applyBorder="1" applyAlignment="1">
      <alignment horizontal="left" vertical="top" shrinkToFit="1"/>
    </xf>
    <xf numFmtId="0" fontId="25" fillId="33" borderId="1" xfId="0" applyFont="1" applyFill="1" applyBorder="1" applyAlignment="1">
      <alignment horizontal="left" vertical="center" wrapText="1"/>
    </xf>
    <xf numFmtId="167" fontId="26" fillId="0" borderId="1" xfId="0" applyNumberFormat="1" applyFont="1" applyFill="1" applyBorder="1" applyAlignment="1">
      <alignment horizontal="center" vertical="center" wrapText="1"/>
    </xf>
    <xf numFmtId="0" fontId="26" fillId="33" borderId="1" xfId="1" applyFont="1" applyFill="1" applyBorder="1" applyAlignment="1">
      <alignment horizontal="left" vertical="top"/>
    </xf>
    <xf numFmtId="167" fontId="26" fillId="33" borderId="1" xfId="0" applyNumberFormat="1" applyFont="1" applyFill="1" applyBorder="1" applyAlignment="1">
      <alignment horizontal="center" vertical="center" wrapText="1"/>
    </xf>
    <xf numFmtId="164" fontId="26" fillId="33" borderId="1" xfId="0" applyNumberFormat="1" applyFont="1" applyFill="1" applyBorder="1" applyAlignment="1">
      <alignment horizontal="center" vertical="center" wrapText="1"/>
    </xf>
    <xf numFmtId="164" fontId="25" fillId="33" borderId="0" xfId="0" applyNumberFormat="1" applyFont="1" applyFill="1" applyAlignment="1">
      <alignment horizontal="center" vertical="center" wrapText="1"/>
    </xf>
    <xf numFmtId="0" fontId="25" fillId="33" borderId="0" xfId="0" applyFont="1" applyFill="1" applyAlignment="1">
      <alignment horizontal="center" vertical="center" wrapText="1"/>
    </xf>
    <xf numFmtId="0" fontId="26" fillId="33" borderId="1" xfId="1" applyFont="1" applyFill="1" applyBorder="1" applyAlignment="1">
      <alignment horizontal="left" vertical="top"/>
    </xf>
    <xf numFmtId="0" fontId="24" fillId="33" borderId="1" xfId="3" applyFont="1" applyFill="1" applyBorder="1" applyAlignment="1">
      <alignment horizontal="center" wrapText="1"/>
    </xf>
    <xf numFmtId="0" fontId="26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0" fontId="26" fillId="33" borderId="1" xfId="1" applyFont="1" applyFill="1" applyBorder="1" applyAlignment="1">
      <alignment horizontal="center" vertical="center"/>
    </xf>
    <xf numFmtId="0" fontId="25" fillId="33" borderId="0" xfId="0" applyFont="1" applyFill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/>
    </xf>
    <xf numFmtId="0" fontId="25" fillId="33" borderId="1" xfId="0" applyFont="1" applyFill="1" applyBorder="1" applyAlignment="1">
      <alignment horizontal="center" vertical="center"/>
    </xf>
    <xf numFmtId="0" fontId="27" fillId="33" borderId="1" xfId="0" applyFont="1" applyFill="1" applyBorder="1" applyAlignment="1">
      <alignment horizontal="left" vertical="top"/>
    </xf>
    <xf numFmtId="0" fontId="26" fillId="33" borderId="4" xfId="1" applyFont="1" applyFill="1" applyBorder="1" applyAlignment="1">
      <alignment horizontal="left" vertical="top"/>
    </xf>
    <xf numFmtId="0" fontId="25" fillId="33" borderId="0" xfId="0" applyFont="1" applyFill="1" applyAlignment="1">
      <alignment vertical="center" wrapText="1"/>
    </xf>
    <xf numFmtId="0" fontId="24" fillId="33" borderId="1" xfId="3" applyFont="1" applyFill="1" applyBorder="1" applyAlignment="1">
      <alignment horizontal="center" vertical="center" wrapText="1"/>
    </xf>
    <xf numFmtId="49" fontId="25" fillId="33" borderId="0" xfId="0" applyNumberFormat="1" applyFont="1" applyFill="1" applyAlignment="1">
      <alignment horizontal="left" vertical="center"/>
    </xf>
    <xf numFmtId="49" fontId="25" fillId="33" borderId="5" xfId="0" applyNumberFormat="1" applyFont="1" applyFill="1" applyBorder="1" applyAlignment="1">
      <alignment horizontal="left" vertical="center"/>
    </xf>
    <xf numFmtId="49" fontId="25" fillId="33" borderId="1" xfId="0" applyNumberFormat="1" applyFont="1" applyFill="1" applyBorder="1" applyAlignment="1">
      <alignment horizontal="left" vertical="center"/>
    </xf>
    <xf numFmtId="49" fontId="25" fillId="33" borderId="1" xfId="0" applyNumberFormat="1" applyFont="1" applyFill="1" applyBorder="1" applyAlignment="1">
      <alignment horizontal="left" vertical="center" wrapText="1"/>
    </xf>
    <xf numFmtId="0" fontId="24" fillId="33" borderId="3" xfId="3" applyFont="1" applyFill="1" applyBorder="1" applyAlignment="1">
      <alignment horizontal="center" vertical="center" wrapText="1"/>
    </xf>
    <xf numFmtId="0" fontId="24" fillId="33" borderId="1" xfId="3" applyFont="1" applyFill="1" applyBorder="1" applyAlignment="1">
      <alignment horizontal="center" wrapText="1"/>
    </xf>
    <xf numFmtId="0" fontId="25" fillId="33" borderId="1" xfId="0" applyFont="1" applyFill="1" applyBorder="1" applyAlignment="1">
      <alignment horizontal="left" vertical="top" wrapText="1"/>
    </xf>
    <xf numFmtId="0" fontId="26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/>
    </xf>
    <xf numFmtId="0" fontId="24" fillId="33" borderId="16" xfId="3" applyFont="1" applyFill="1" applyBorder="1" applyAlignment="1">
      <alignment horizontal="center" vertical="center" wrapText="1"/>
    </xf>
    <xf numFmtId="0" fontId="27" fillId="0" borderId="18" xfId="0" applyNumberFormat="1" applyFont="1" applyFill="1" applyBorder="1" applyAlignment="1" applyProtection="1">
      <alignment horizontal="left" vertical="top"/>
    </xf>
    <xf numFmtId="0" fontId="26" fillId="0" borderId="17" xfId="0" applyNumberFormat="1" applyFont="1" applyFill="1" applyBorder="1" applyAlignment="1" applyProtection="1">
      <alignment horizontal="left" vertical="top"/>
    </xf>
    <xf numFmtId="164" fontId="26" fillId="33" borderId="4" xfId="0" applyNumberFormat="1" applyFont="1" applyFill="1" applyBorder="1" applyAlignment="1">
      <alignment horizontal="center" vertical="center" wrapText="1"/>
    </xf>
    <xf numFmtId="167" fontId="26" fillId="33" borderId="5" xfId="0" applyNumberFormat="1" applyFont="1" applyFill="1" applyBorder="1" applyAlignment="1">
      <alignment horizontal="center" vertical="center" wrapText="1"/>
    </xf>
    <xf numFmtId="164" fontId="27" fillId="33" borderId="5" xfId="0" applyNumberFormat="1" applyFont="1" applyFill="1" applyBorder="1" applyAlignment="1">
      <alignment horizontal="center" vertical="center" wrapText="1"/>
    </xf>
    <xf numFmtId="164" fontId="27" fillId="33" borderId="4" xfId="0" applyNumberFormat="1" applyFont="1" applyFill="1" applyBorder="1" applyAlignment="1">
      <alignment horizontal="center" vertical="center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0" fontId="26" fillId="33" borderId="1" xfId="1" applyFont="1" applyFill="1" applyBorder="1" applyAlignment="1">
      <alignment horizontal="left" vertical="top"/>
    </xf>
    <xf numFmtId="167" fontId="26" fillId="33" borderId="1" xfId="0" applyNumberFormat="1" applyFont="1" applyFill="1" applyBorder="1" applyAlignment="1">
      <alignment horizontal="center" vertical="center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0" fontId="26" fillId="33" borderId="0" xfId="0" applyFont="1" applyFill="1" applyAlignment="1">
      <alignment horizontal="left" vertical="center"/>
    </xf>
    <xf numFmtId="0" fontId="26" fillId="33" borderId="0" xfId="0" applyFont="1" applyFill="1" applyAlignment="1">
      <alignment horizontal="left" vertical="center" wrapText="1"/>
    </xf>
    <xf numFmtId="0" fontId="26" fillId="33" borderId="0" xfId="0" applyFont="1" applyFill="1" applyAlignment="1">
      <alignment horizontal="center" vertical="center"/>
    </xf>
    <xf numFmtId="164" fontId="27" fillId="33" borderId="0" xfId="0" applyNumberFormat="1" applyFont="1" applyFill="1"/>
    <xf numFmtId="0" fontId="26" fillId="33" borderId="0" xfId="0" applyFont="1" applyFill="1"/>
    <xf numFmtId="1" fontId="26" fillId="33" borderId="1" xfId="2" applyNumberFormat="1" applyFont="1" applyFill="1" applyBorder="1" applyAlignment="1">
      <alignment horizontal="center" vertical="center"/>
    </xf>
    <xf numFmtId="164" fontId="26" fillId="33" borderId="1" xfId="2" applyNumberFormat="1" applyFont="1" applyFill="1" applyBorder="1" applyAlignment="1">
      <alignment horizontal="center" vertical="center" wrapText="1"/>
    </xf>
    <xf numFmtId="0" fontId="26" fillId="33" borderId="1" xfId="2" applyFont="1" applyFill="1" applyBorder="1" applyAlignment="1">
      <alignment horizontal="left" vertical="center"/>
    </xf>
    <xf numFmtId="0" fontId="26" fillId="33" borderId="1" xfId="2" applyFont="1" applyFill="1" applyBorder="1" applyAlignment="1">
      <alignment horizontal="left" vertical="center" wrapText="1"/>
    </xf>
    <xf numFmtId="1" fontId="26" fillId="33" borderId="1" xfId="2" applyNumberFormat="1" applyFont="1" applyFill="1" applyBorder="1" applyAlignment="1">
      <alignment vertical="top"/>
    </xf>
    <xf numFmtId="0" fontId="27" fillId="33" borderId="1" xfId="2" applyFont="1" applyFill="1" applyBorder="1" applyAlignment="1">
      <alignment horizontal="left" vertical="center"/>
    </xf>
    <xf numFmtId="167" fontId="27" fillId="33" borderId="1" xfId="0" applyNumberFormat="1" applyFont="1" applyFill="1" applyBorder="1" applyAlignment="1">
      <alignment horizontal="center" vertical="center" wrapText="1"/>
    </xf>
    <xf numFmtId="0" fontId="27" fillId="33" borderId="1" xfId="2" applyFont="1" applyFill="1" applyBorder="1" applyAlignment="1">
      <alignment horizontal="center" vertical="center"/>
    </xf>
    <xf numFmtId="164" fontId="27" fillId="33" borderId="1" xfId="2" applyNumberFormat="1" applyFont="1" applyFill="1" applyBorder="1" applyAlignment="1">
      <alignment horizontal="center" vertical="center"/>
    </xf>
    <xf numFmtId="1" fontId="27" fillId="33" borderId="1" xfId="2" applyNumberFormat="1" applyFont="1" applyFill="1" applyBorder="1" applyAlignment="1">
      <alignment horizontal="center" vertical="center"/>
    </xf>
    <xf numFmtId="0" fontId="27" fillId="33" borderId="0" xfId="0" applyFont="1" applyFill="1"/>
    <xf numFmtId="0" fontId="31" fillId="33" borderId="1" xfId="0" applyFont="1" applyFill="1" applyBorder="1"/>
    <xf numFmtId="0" fontId="32" fillId="33" borderId="1" xfId="0" applyFont="1" applyFill="1" applyBorder="1"/>
    <xf numFmtId="0" fontId="31" fillId="33" borderId="0" xfId="0" applyFont="1" applyFill="1"/>
    <xf numFmtId="0" fontId="26" fillId="33" borderId="2" xfId="2" applyFont="1" applyFill="1" applyBorder="1" applyAlignment="1">
      <alignment horizontal="left" vertical="center" wrapText="1"/>
    </xf>
    <xf numFmtId="0" fontId="26" fillId="33" borderId="3" xfId="2" applyFont="1" applyFill="1" applyBorder="1" applyAlignment="1">
      <alignment horizontal="left" vertical="center" wrapText="1"/>
    </xf>
    <xf numFmtId="0" fontId="26" fillId="33" borderId="1" xfId="2" applyFont="1" applyFill="1" applyBorder="1" applyAlignment="1">
      <alignment horizontal="center" vertical="center"/>
    </xf>
    <xf numFmtId="164" fontId="26" fillId="33" borderId="1" xfId="2" applyNumberFormat="1" applyFont="1" applyFill="1" applyBorder="1" applyAlignment="1">
      <alignment horizontal="center" vertical="center"/>
    </xf>
    <xf numFmtId="1" fontId="26" fillId="33" borderId="1" xfId="0" applyNumberFormat="1" applyFont="1" applyFill="1" applyBorder="1" applyAlignment="1">
      <alignment horizontal="center" vertical="center" wrapText="1"/>
    </xf>
    <xf numFmtId="164" fontId="26" fillId="33" borderId="0" xfId="0" applyNumberFormat="1" applyFont="1" applyFill="1"/>
    <xf numFmtId="164" fontId="26" fillId="33" borderId="0" xfId="0" applyNumberFormat="1" applyFont="1" applyFill="1" applyAlignment="1">
      <alignment horizontal="center" vertical="center"/>
    </xf>
    <xf numFmtId="1" fontId="26" fillId="33" borderId="0" xfId="0" applyNumberFormat="1" applyFont="1" applyFill="1" applyAlignment="1">
      <alignment horizontal="center" vertical="center"/>
    </xf>
    <xf numFmtId="168" fontId="26" fillId="33" borderId="1" xfId="0" applyNumberFormat="1" applyFont="1" applyFill="1" applyBorder="1" applyAlignment="1">
      <alignment horizontal="center" vertical="center" wrapText="1"/>
    </xf>
    <xf numFmtId="0" fontId="1" fillId="33" borderId="0" xfId="0" applyFont="1" applyFill="1" applyAlignment="1">
      <alignment horizontal="center" vertical="center" wrapText="1"/>
    </xf>
    <xf numFmtId="0" fontId="1" fillId="33" borderId="0" xfId="0" applyFont="1" applyFill="1" applyAlignment="1">
      <alignment horizontal="center" wrapText="1"/>
    </xf>
    <xf numFmtId="0" fontId="3" fillId="33" borderId="1" xfId="1" applyFont="1" applyFill="1" applyBorder="1" applyAlignment="1">
      <alignment horizontal="center" vertical="center"/>
    </xf>
    <xf numFmtId="0" fontId="3" fillId="33" borderId="1" xfId="1" applyFont="1" applyFill="1" applyBorder="1" applyAlignment="1">
      <alignment horizontal="center" vertical="center" wrapText="1"/>
    </xf>
    <xf numFmtId="0" fontId="24" fillId="33" borderId="1" xfId="3" applyFont="1" applyFill="1" applyBorder="1" applyAlignment="1">
      <alignment horizontal="center" wrapText="1"/>
    </xf>
    <xf numFmtId="0" fontId="3" fillId="33" borderId="1" xfId="1" applyFont="1" applyFill="1" applyBorder="1" applyAlignment="1">
      <alignment horizontal="center" vertical="top" wrapText="1"/>
    </xf>
    <xf numFmtId="0" fontId="25" fillId="33" borderId="0" xfId="0" applyFont="1" applyFill="1" applyAlignment="1">
      <alignment horizontal="center" wrapText="1"/>
    </xf>
    <xf numFmtId="0" fontId="28" fillId="33" borderId="1" xfId="0" applyFont="1" applyFill="1" applyBorder="1" applyAlignment="1">
      <alignment horizontal="left" vertical="top" wrapText="1"/>
    </xf>
    <xf numFmtId="0" fontId="26" fillId="33" borderId="1" xfId="0" applyFont="1" applyFill="1" applyBorder="1" applyAlignment="1">
      <alignment horizontal="center" vertical="center" wrapText="1"/>
    </xf>
    <xf numFmtId="0" fontId="26" fillId="33" borderId="1" xfId="0" applyFont="1" applyFill="1" applyBorder="1" applyAlignment="1">
      <alignment horizontal="left" vertical="top" wrapText="1" indent="30"/>
    </xf>
    <xf numFmtId="1" fontId="28" fillId="33" borderId="1" xfId="0" applyNumberFormat="1" applyFont="1" applyFill="1" applyBorder="1" applyAlignment="1">
      <alignment horizontal="left" vertical="top" indent="2" shrinkToFit="1"/>
    </xf>
    <xf numFmtId="0" fontId="25" fillId="33" borderId="1" xfId="0" applyFont="1" applyFill="1" applyBorder="1" applyAlignment="1">
      <alignment horizontal="left" vertical="center" wrapText="1"/>
    </xf>
    <xf numFmtId="0" fontId="25" fillId="33" borderId="1" xfId="0" applyFont="1" applyFill="1" applyBorder="1" applyAlignment="1">
      <alignment horizontal="left" vertical="top" wrapText="1"/>
    </xf>
    <xf numFmtId="164" fontId="25" fillId="33" borderId="1" xfId="0" applyNumberFormat="1" applyFont="1" applyFill="1" applyBorder="1" applyAlignment="1">
      <alignment horizontal="center" vertical="center" wrapText="1"/>
    </xf>
    <xf numFmtId="167" fontId="26" fillId="33" borderId="1" xfId="0" applyNumberFormat="1" applyFont="1" applyFill="1" applyBorder="1" applyAlignment="1">
      <alignment horizontal="center" vertical="center" wrapText="1"/>
    </xf>
    <xf numFmtId="0" fontId="28" fillId="33" borderId="1" xfId="0" applyFont="1" applyFill="1" applyBorder="1" applyAlignment="1">
      <alignment horizontal="center" vertical="top" wrapText="1"/>
    </xf>
    <xf numFmtId="1" fontId="28" fillId="33" borderId="1" xfId="0" applyNumberFormat="1" applyFont="1" applyFill="1" applyBorder="1" applyAlignment="1">
      <alignment horizontal="center" vertical="top" shrinkToFit="1"/>
    </xf>
    <xf numFmtId="0" fontId="25" fillId="33" borderId="1" xfId="0" applyFont="1" applyFill="1" applyBorder="1" applyAlignment="1">
      <alignment horizontal="center" vertical="top" wrapText="1"/>
    </xf>
    <xf numFmtId="164" fontId="25" fillId="33" borderId="0" xfId="0" applyNumberFormat="1" applyFont="1" applyFill="1" applyAlignment="1">
      <alignment horizontal="center" vertical="center" wrapText="1"/>
    </xf>
    <xf numFmtId="0" fontId="25" fillId="33" borderId="4" xfId="0" applyFont="1" applyFill="1" applyBorder="1" applyAlignment="1">
      <alignment horizontal="center" vertical="top"/>
    </xf>
    <xf numFmtId="0" fontId="25" fillId="33" borderId="6" xfId="0" applyFont="1" applyFill="1" applyBorder="1" applyAlignment="1">
      <alignment horizontal="center" vertical="top"/>
    </xf>
    <xf numFmtId="0" fontId="25" fillId="33" borderId="5" xfId="0" applyFont="1" applyFill="1" applyBorder="1" applyAlignment="1">
      <alignment horizontal="center" vertical="top"/>
    </xf>
    <xf numFmtId="0" fontId="25" fillId="33" borderId="4" xfId="0" applyFont="1" applyFill="1" applyBorder="1" applyAlignment="1">
      <alignment horizontal="center" vertical="center" wrapText="1"/>
    </xf>
    <xf numFmtId="0" fontId="25" fillId="33" borderId="6" xfId="0" applyFont="1" applyFill="1" applyBorder="1" applyAlignment="1">
      <alignment horizontal="center" vertical="center" wrapText="1"/>
    </xf>
    <xf numFmtId="0" fontId="25" fillId="33" borderId="5" xfId="0" applyFont="1" applyFill="1" applyBorder="1" applyAlignment="1">
      <alignment horizontal="center" vertical="center" wrapText="1"/>
    </xf>
    <xf numFmtId="49" fontId="26" fillId="33" borderId="4" xfId="1" applyNumberFormat="1" applyFont="1" applyFill="1" applyBorder="1" applyAlignment="1">
      <alignment horizontal="center" vertical="top"/>
    </xf>
    <xf numFmtId="49" fontId="26" fillId="33" borderId="6" xfId="1" applyNumberFormat="1" applyFont="1" applyFill="1" applyBorder="1" applyAlignment="1">
      <alignment horizontal="center" vertical="top"/>
    </xf>
    <xf numFmtId="49" fontId="26" fillId="33" borderId="5" xfId="1" applyNumberFormat="1" applyFont="1" applyFill="1" applyBorder="1" applyAlignment="1">
      <alignment horizontal="center" vertical="top"/>
    </xf>
    <xf numFmtId="0" fontId="26" fillId="33" borderId="4" xfId="1" applyFont="1" applyFill="1" applyBorder="1" applyAlignment="1">
      <alignment horizontal="center" vertical="top"/>
    </xf>
    <xf numFmtId="0" fontId="26" fillId="33" borderId="6" xfId="1" applyFont="1" applyFill="1" applyBorder="1" applyAlignment="1">
      <alignment horizontal="center" vertical="top"/>
    </xf>
    <xf numFmtId="0" fontId="26" fillId="33" borderId="5" xfId="1" applyFont="1" applyFill="1" applyBorder="1" applyAlignment="1">
      <alignment horizontal="center" vertical="top"/>
    </xf>
    <xf numFmtId="0" fontId="25" fillId="33" borderId="0" xfId="0" applyFont="1" applyFill="1" applyAlignment="1">
      <alignment horizontal="center" vertical="center" wrapText="1"/>
    </xf>
    <xf numFmtId="0" fontId="26" fillId="33" borderId="1" xfId="1" applyFont="1" applyFill="1" applyBorder="1" applyAlignment="1">
      <alignment horizontal="center" vertical="center"/>
    </xf>
    <xf numFmtId="49" fontId="25" fillId="33" borderId="1" xfId="0" applyNumberFormat="1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center" vertical="center" wrapText="1"/>
    </xf>
    <xf numFmtId="0" fontId="25" fillId="33" borderId="1" xfId="0" applyFont="1" applyFill="1" applyBorder="1" applyAlignment="1">
      <alignment horizontal="left" vertical="top"/>
    </xf>
    <xf numFmtId="0" fontId="26" fillId="33" borderId="1" xfId="0" applyFont="1" applyFill="1" applyBorder="1" applyAlignment="1">
      <alignment horizontal="center" vertical="top"/>
    </xf>
    <xf numFmtId="0" fontId="26" fillId="33" borderId="1" xfId="0" applyFont="1" applyFill="1" applyBorder="1" applyAlignment="1">
      <alignment horizontal="center" vertical="center"/>
    </xf>
    <xf numFmtId="0" fontId="27" fillId="33" borderId="1" xfId="0" applyFont="1" applyFill="1" applyBorder="1" applyAlignment="1">
      <alignment horizontal="left" vertical="top"/>
    </xf>
    <xf numFmtId="0" fontId="26" fillId="33" borderId="1" xfId="0" applyFont="1" applyFill="1" applyBorder="1" applyAlignment="1">
      <alignment horizontal="left" vertical="top"/>
    </xf>
    <xf numFmtId="0" fontId="27" fillId="33" borderId="0" xfId="0" applyFont="1" applyFill="1" applyBorder="1" applyAlignment="1">
      <alignment horizontal="center" vertical="top"/>
    </xf>
    <xf numFmtId="0" fontId="25" fillId="33" borderId="0" xfId="0" applyFont="1" applyFill="1" applyBorder="1" applyAlignment="1">
      <alignment horizontal="center" vertical="top"/>
    </xf>
    <xf numFmtId="0" fontId="25" fillId="33" borderId="0" xfId="0" applyFont="1" applyFill="1" applyAlignment="1">
      <alignment horizontal="center" vertical="top" wrapText="1"/>
    </xf>
    <xf numFmtId="0" fontId="26" fillId="33" borderId="2" xfId="1" applyFont="1" applyFill="1" applyBorder="1" applyAlignment="1">
      <alignment horizontal="left" vertical="top"/>
    </xf>
    <xf numFmtId="0" fontId="26" fillId="33" borderId="3" xfId="1" applyFont="1" applyFill="1" applyBorder="1" applyAlignment="1">
      <alignment horizontal="left" vertical="top"/>
    </xf>
    <xf numFmtId="0" fontId="26" fillId="33" borderId="1" xfId="1" applyFont="1" applyFill="1" applyBorder="1" applyAlignment="1">
      <alignment horizontal="left" vertical="top"/>
    </xf>
    <xf numFmtId="0" fontId="30" fillId="33" borderId="0" xfId="1" applyFont="1" applyFill="1" applyBorder="1" applyAlignment="1">
      <alignment horizontal="center" vertical="top"/>
    </xf>
    <xf numFmtId="0" fontId="26" fillId="33" borderId="1" xfId="1" applyFont="1" applyFill="1" applyBorder="1" applyAlignment="1">
      <alignment horizontal="center" vertical="top"/>
    </xf>
    <xf numFmtId="0" fontId="26" fillId="33" borderId="2" xfId="1" applyFont="1" applyFill="1" applyBorder="1" applyAlignment="1">
      <alignment horizontal="left" vertical="top" wrapText="1"/>
    </xf>
    <xf numFmtId="0" fontId="26" fillId="33" borderId="2" xfId="2" applyFont="1" applyFill="1" applyBorder="1" applyAlignment="1">
      <alignment horizontal="left" vertical="center" wrapText="1"/>
    </xf>
    <xf numFmtId="0" fontId="26" fillId="33" borderId="3" xfId="2" applyFont="1" applyFill="1" applyBorder="1" applyAlignment="1">
      <alignment horizontal="left" vertical="center" wrapText="1"/>
    </xf>
    <xf numFmtId="0" fontId="27" fillId="33" borderId="1" xfId="2" applyFont="1" applyFill="1" applyBorder="1" applyAlignment="1">
      <alignment horizontal="left" vertical="top" wrapText="1"/>
    </xf>
    <xf numFmtId="0" fontId="27" fillId="33" borderId="1" xfId="2" applyFont="1" applyFill="1" applyBorder="1" applyAlignment="1">
      <alignment horizontal="left" vertical="center" wrapText="1"/>
    </xf>
    <xf numFmtId="0" fontId="27" fillId="33" borderId="2" xfId="2" applyFont="1" applyFill="1" applyBorder="1" applyAlignment="1">
      <alignment horizontal="left" vertical="center" wrapText="1"/>
    </xf>
    <xf numFmtId="0" fontId="27" fillId="33" borderId="3" xfId="2" applyFont="1" applyFill="1" applyBorder="1" applyAlignment="1">
      <alignment horizontal="left" vertical="center" wrapText="1"/>
    </xf>
    <xf numFmtId="164" fontId="26" fillId="33" borderId="0" xfId="0" applyNumberFormat="1" applyFont="1" applyFill="1" applyAlignment="1">
      <alignment horizontal="center" vertical="center" wrapText="1"/>
    </xf>
    <xf numFmtId="0" fontId="26" fillId="33" borderId="0" xfId="0" applyFont="1" applyFill="1" applyAlignment="1">
      <alignment horizontal="center" wrapText="1"/>
    </xf>
    <xf numFmtId="164" fontId="26" fillId="33" borderId="0" xfId="0" applyNumberFormat="1" applyFont="1" applyFill="1" applyAlignment="1">
      <alignment horizontal="center" wrapText="1"/>
    </xf>
    <xf numFmtId="0" fontId="27" fillId="33" borderId="1" xfId="2" applyFont="1" applyFill="1" applyBorder="1" applyAlignment="1">
      <alignment vertical="top" wrapText="1"/>
    </xf>
    <xf numFmtId="164" fontId="26" fillId="33" borderId="1" xfId="2" applyNumberFormat="1" applyFont="1" applyFill="1" applyBorder="1" applyAlignment="1">
      <alignment horizontal="center" vertical="center"/>
    </xf>
    <xf numFmtId="0" fontId="26" fillId="33" borderId="1" xfId="2" applyFont="1" applyFill="1" applyBorder="1" applyAlignment="1">
      <alignment horizontal="center" vertical="center" wrapText="1"/>
    </xf>
    <xf numFmtId="0" fontId="26" fillId="33" borderId="1" xfId="2" applyFont="1" applyFill="1" applyBorder="1" applyAlignment="1">
      <alignment horizontal="center" vertical="center"/>
    </xf>
    <xf numFmtId="164" fontId="26" fillId="33" borderId="1" xfId="0" applyNumberFormat="1" applyFont="1" applyFill="1" applyBorder="1" applyAlignment="1">
      <alignment horizontal="center" vertical="center" wrapText="1"/>
    </xf>
    <xf numFmtId="0" fontId="31" fillId="33" borderId="3" xfId="0" applyFont="1" applyFill="1" applyBorder="1"/>
  </cellXfs>
  <cellStyles count="48">
    <cellStyle name="20% - Accent1 2" xfId="23"/>
    <cellStyle name="20% - Accent2 2" xfId="27"/>
    <cellStyle name="20% - Accent3 2" xfId="31"/>
    <cellStyle name="20% - Accent4 2" xfId="35"/>
    <cellStyle name="20% - Accent5 2" xfId="39"/>
    <cellStyle name="20% - Accent6 2" xfId="43"/>
    <cellStyle name="40% - Accent1 2" xfId="24"/>
    <cellStyle name="40% - Accent2 2" xfId="28"/>
    <cellStyle name="40% - Accent3 2" xfId="32"/>
    <cellStyle name="40% - Accent4 2" xfId="36"/>
    <cellStyle name="40% - Accent5 2" xfId="40"/>
    <cellStyle name="40% - Accent6 2" xfId="44"/>
    <cellStyle name="60% - Accent1 2" xfId="25"/>
    <cellStyle name="60% - Accent2 2" xfId="29"/>
    <cellStyle name="60% - Accent3 2" xfId="33"/>
    <cellStyle name="60% - Accent4 2" xfId="37"/>
    <cellStyle name="60% - Accent5 2" xfId="41"/>
    <cellStyle name="60% - Accent6 2" xfId="45"/>
    <cellStyle name="Accent1 2" xfId="22"/>
    <cellStyle name="Accent2 2" xfId="26"/>
    <cellStyle name="Accent3 2" xfId="30"/>
    <cellStyle name="Accent4 2" xfId="34"/>
    <cellStyle name="Accent5 2" xfId="38"/>
    <cellStyle name="Accent6 2" xfId="42"/>
    <cellStyle name="Bad 2" xfId="11"/>
    <cellStyle name="Calculation 2" xfId="15"/>
    <cellStyle name="Check Cell 2" xfId="17"/>
    <cellStyle name="Comma 2" xfId="4"/>
    <cellStyle name="Explanatory Text 2" xfId="20"/>
    <cellStyle name="Good 2" xfId="10"/>
    <cellStyle name="Heading 1 2" xfId="6"/>
    <cellStyle name="Heading 2 2" xfId="7"/>
    <cellStyle name="Heading 3 2" xfId="8"/>
    <cellStyle name="Heading 4 2" xfId="9"/>
    <cellStyle name="Input 2" xfId="13"/>
    <cellStyle name="Linked Cell 2" xfId="16"/>
    <cellStyle name="Neutral 2" xfId="12"/>
    <cellStyle name="Normal" xfId="0" builtinId="0"/>
    <cellStyle name="Normal 2" xfId="1"/>
    <cellStyle name="Normal 2 3" xfId="46"/>
    <cellStyle name="Normal 3" xfId="2"/>
    <cellStyle name="Normal 4" xfId="3"/>
    <cellStyle name="Note 2" xfId="19"/>
    <cellStyle name="Output 2" xfId="14"/>
    <cellStyle name="SN_241" xfId="47"/>
    <cellStyle name="Title 2" xfId="5"/>
    <cellStyle name="Total 2" xfId="21"/>
    <cellStyle name="Warning Text 2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42"/>
  <sheetViews>
    <sheetView topLeftCell="A25" zoomScaleNormal="100" workbookViewId="0">
      <selection activeCell="C14" sqref="C14"/>
    </sheetView>
  </sheetViews>
  <sheetFormatPr defaultRowHeight="14.25" x14ac:dyDescent="0.2"/>
  <cols>
    <col min="1" max="1" width="7.5703125" style="1" bestFit="1" customWidth="1"/>
    <col min="2" max="2" width="7" style="1" bestFit="1" customWidth="1"/>
    <col min="3" max="3" width="7.42578125" style="1" customWidth="1"/>
    <col min="4" max="4" width="9.7109375" style="1" customWidth="1"/>
    <col min="5" max="5" width="10.140625" style="1" customWidth="1"/>
    <col min="6" max="6" width="52.140625" style="1" customWidth="1"/>
    <col min="7" max="7" width="18.28515625" style="1" bestFit="1" customWidth="1"/>
    <col min="8" max="9" width="15.5703125" style="1" bestFit="1" customWidth="1"/>
    <col min="10" max="10" width="15.28515625" style="1" bestFit="1" customWidth="1"/>
    <col min="11" max="16384" width="9.140625" style="1"/>
  </cols>
  <sheetData>
    <row r="1" spans="1:10" ht="44.25" customHeight="1" x14ac:dyDescent="0.2">
      <c r="H1" s="112" t="s">
        <v>50</v>
      </c>
      <c r="I1" s="112"/>
      <c r="J1" s="112"/>
    </row>
    <row r="2" spans="1:10" x14ac:dyDescent="0.2">
      <c r="H2" s="2"/>
      <c r="I2" s="2"/>
      <c r="J2" s="2"/>
    </row>
    <row r="3" spans="1:10" ht="36.75" customHeight="1" x14ac:dyDescent="0.2">
      <c r="A3" s="113" t="s">
        <v>51</v>
      </c>
      <c r="B3" s="113"/>
      <c r="C3" s="113"/>
      <c r="D3" s="113"/>
      <c r="E3" s="113"/>
      <c r="F3" s="113"/>
      <c r="G3" s="113"/>
      <c r="H3" s="113"/>
      <c r="I3" s="113"/>
      <c r="J3" s="113"/>
    </row>
    <row r="5" spans="1:10" ht="36.75" customHeight="1" x14ac:dyDescent="0.25">
      <c r="A5" s="114" t="s">
        <v>4</v>
      </c>
      <c r="B5" s="114"/>
      <c r="C5" s="114"/>
      <c r="D5" s="114" t="s">
        <v>0</v>
      </c>
      <c r="E5" s="114"/>
      <c r="F5" s="117" t="s">
        <v>33</v>
      </c>
      <c r="G5" s="116" t="s">
        <v>63</v>
      </c>
      <c r="H5" s="116"/>
      <c r="I5" s="116"/>
      <c r="J5" s="116"/>
    </row>
    <row r="6" spans="1:10" ht="8.25" customHeight="1" x14ac:dyDescent="0.2">
      <c r="A6" s="114"/>
      <c r="B6" s="114"/>
      <c r="C6" s="114"/>
      <c r="D6" s="114"/>
      <c r="E6" s="114"/>
      <c r="F6" s="117"/>
      <c r="G6" s="115" t="s">
        <v>34</v>
      </c>
      <c r="H6" s="115" t="s">
        <v>35</v>
      </c>
      <c r="I6" s="114" t="s">
        <v>2</v>
      </c>
      <c r="J6" s="114" t="s">
        <v>3</v>
      </c>
    </row>
    <row r="7" spans="1:10" ht="37.5" customHeight="1" x14ac:dyDescent="0.2">
      <c r="A7" s="3" t="s">
        <v>5</v>
      </c>
      <c r="B7" s="3" t="s">
        <v>6</v>
      </c>
      <c r="C7" s="3" t="s">
        <v>7</v>
      </c>
      <c r="D7" s="3" t="s">
        <v>1</v>
      </c>
      <c r="E7" s="4" t="s">
        <v>8</v>
      </c>
      <c r="F7" s="117"/>
      <c r="G7" s="115"/>
      <c r="H7" s="115"/>
      <c r="I7" s="114"/>
      <c r="J7" s="114"/>
    </row>
    <row r="8" spans="1:10" x14ac:dyDescent="0.2">
      <c r="A8" s="5" t="s">
        <v>9</v>
      </c>
      <c r="B8" s="5" t="s">
        <v>9</v>
      </c>
      <c r="C8" s="6" t="s">
        <v>64</v>
      </c>
      <c r="D8" s="7"/>
      <c r="E8" s="7"/>
      <c r="F8" s="8" t="s">
        <v>10</v>
      </c>
      <c r="G8" s="9">
        <f>+G9+G11+G13+G15+G17+G19+G21+G23++G25+G27+G29+G31+G33+G35+G37+G39+G41</f>
        <v>0</v>
      </c>
      <c r="H8" s="9">
        <f t="shared" ref="H8:J8" si="0">+H9+H11+H13+H15+H17+H19+H21+H23++H25+H27+H29+H31+H33+H35+H37+H39+H41</f>
        <v>0</v>
      </c>
      <c r="I8" s="9">
        <f t="shared" si="0"/>
        <v>0</v>
      </c>
      <c r="J8" s="9">
        <f t="shared" si="0"/>
        <v>-2.5465851649641991E-11</v>
      </c>
    </row>
    <row r="9" spans="1:10" ht="71.25" x14ac:dyDescent="0.2">
      <c r="A9" s="7"/>
      <c r="B9" s="7"/>
      <c r="C9" s="6"/>
      <c r="D9" s="7" t="s">
        <v>15</v>
      </c>
      <c r="E9" s="6" t="s">
        <v>16</v>
      </c>
      <c r="F9" s="8" t="s">
        <v>36</v>
      </c>
      <c r="G9" s="10">
        <v>19399</v>
      </c>
      <c r="H9" s="10">
        <v>60612.800000000003</v>
      </c>
      <c r="I9" s="10">
        <v>101909</v>
      </c>
      <c r="J9" s="10">
        <v>165365.4</v>
      </c>
    </row>
    <row r="10" spans="1:10" x14ac:dyDescent="0.2">
      <c r="A10" s="7"/>
      <c r="B10" s="7"/>
      <c r="C10" s="7"/>
      <c r="D10" s="7"/>
      <c r="E10" s="7"/>
      <c r="F10" s="7" t="s">
        <v>11</v>
      </c>
      <c r="G10" s="10">
        <v>19399</v>
      </c>
      <c r="H10" s="10">
        <v>60612.800000000003</v>
      </c>
      <c r="I10" s="10">
        <v>101909</v>
      </c>
      <c r="J10" s="10">
        <v>165365.4</v>
      </c>
    </row>
    <row r="11" spans="1:10" ht="51.75" customHeight="1" x14ac:dyDescent="0.2">
      <c r="A11" s="7"/>
      <c r="B11" s="7"/>
      <c r="C11" s="7"/>
      <c r="D11" s="7" t="s">
        <v>15</v>
      </c>
      <c r="E11" s="7" t="s">
        <v>17</v>
      </c>
      <c r="F11" s="8" t="s">
        <v>37</v>
      </c>
      <c r="G11" s="10">
        <v>-1400.1999999999998</v>
      </c>
      <c r="H11" s="10">
        <v>-3785.4000000000005</v>
      </c>
      <c r="I11" s="10">
        <v>-6170.4</v>
      </c>
      <c r="J11" s="10">
        <v>-9572.1</v>
      </c>
    </row>
    <row r="12" spans="1:10" x14ac:dyDescent="0.2">
      <c r="A12" s="7"/>
      <c r="B12" s="7"/>
      <c r="C12" s="7"/>
      <c r="D12" s="7"/>
      <c r="E12" s="7"/>
      <c r="F12" s="7" t="s">
        <v>11</v>
      </c>
      <c r="G12" s="10">
        <v>-1400.1999999999998</v>
      </c>
      <c r="H12" s="10">
        <v>-3785.4000000000005</v>
      </c>
      <c r="I12" s="10">
        <v>-6170.4</v>
      </c>
      <c r="J12" s="10">
        <v>-9572.1</v>
      </c>
    </row>
    <row r="13" spans="1:10" ht="42.75" customHeight="1" x14ac:dyDescent="0.2">
      <c r="A13" s="7"/>
      <c r="B13" s="7"/>
      <c r="C13" s="7"/>
      <c r="D13" s="7" t="s">
        <v>15</v>
      </c>
      <c r="E13" s="7" t="s">
        <v>18</v>
      </c>
      <c r="F13" s="8" t="s">
        <v>38</v>
      </c>
      <c r="G13" s="10">
        <v>-920.90000000000009</v>
      </c>
      <c r="H13" s="10">
        <v>-2914.5</v>
      </c>
      <c r="I13" s="10">
        <v>-4907.8999999999996</v>
      </c>
      <c r="J13" s="10">
        <v>-8014.1</v>
      </c>
    </row>
    <row r="14" spans="1:10" x14ac:dyDescent="0.2">
      <c r="A14" s="7"/>
      <c r="B14" s="7"/>
      <c r="C14" s="7"/>
      <c r="D14" s="7"/>
      <c r="E14" s="7"/>
      <c r="F14" s="7" t="s">
        <v>11</v>
      </c>
      <c r="G14" s="10">
        <v>-920.90000000000009</v>
      </c>
      <c r="H14" s="10">
        <v>-2914.5</v>
      </c>
      <c r="I14" s="10">
        <v>-4907.8999999999996</v>
      </c>
      <c r="J14" s="10">
        <v>-8014.1</v>
      </c>
    </row>
    <row r="15" spans="1:10" ht="57" x14ac:dyDescent="0.2">
      <c r="A15" s="7"/>
      <c r="B15" s="7"/>
      <c r="C15" s="7"/>
      <c r="D15" s="7" t="s">
        <v>15</v>
      </c>
      <c r="E15" s="7" t="s">
        <v>19</v>
      </c>
      <c r="F15" s="8" t="s">
        <v>39</v>
      </c>
      <c r="G15" s="10">
        <v>-1096.8</v>
      </c>
      <c r="H15" s="10">
        <v>-3331.5</v>
      </c>
      <c r="I15" s="10">
        <v>-5566</v>
      </c>
      <c r="J15" s="10">
        <v>-8978.5</v>
      </c>
    </row>
    <row r="16" spans="1:10" x14ac:dyDescent="0.2">
      <c r="A16" s="7"/>
      <c r="B16" s="7"/>
      <c r="C16" s="7"/>
      <c r="D16" s="7"/>
      <c r="E16" s="7"/>
      <c r="F16" s="7" t="s">
        <v>11</v>
      </c>
      <c r="G16" s="10">
        <v>-1096.8</v>
      </c>
      <c r="H16" s="10">
        <v>-3331.5</v>
      </c>
      <c r="I16" s="10">
        <v>-5566</v>
      </c>
      <c r="J16" s="10">
        <v>-8978.5</v>
      </c>
    </row>
    <row r="17" spans="1:10" ht="57" x14ac:dyDescent="0.2">
      <c r="A17" s="7"/>
      <c r="B17" s="7"/>
      <c r="C17" s="7"/>
      <c r="D17" s="7" t="s">
        <v>15</v>
      </c>
      <c r="E17" s="7" t="s">
        <v>20</v>
      </c>
      <c r="F17" s="8" t="s">
        <v>40</v>
      </c>
      <c r="G17" s="10">
        <v>-578.5</v>
      </c>
      <c r="H17" s="10">
        <v>-1664.6000000000001</v>
      </c>
      <c r="I17" s="10">
        <v>-2750.6000000000004</v>
      </c>
      <c r="J17" s="10">
        <v>-4384.2</v>
      </c>
    </row>
    <row r="18" spans="1:10" x14ac:dyDescent="0.2">
      <c r="A18" s="7"/>
      <c r="B18" s="7"/>
      <c r="C18" s="7"/>
      <c r="D18" s="7"/>
      <c r="E18" s="7"/>
      <c r="F18" s="7" t="s">
        <v>11</v>
      </c>
      <c r="G18" s="10">
        <v>-578.5</v>
      </c>
      <c r="H18" s="10">
        <v>-1664.6000000000001</v>
      </c>
      <c r="I18" s="10">
        <v>-2750.6000000000004</v>
      </c>
      <c r="J18" s="10">
        <v>-4384.2</v>
      </c>
    </row>
    <row r="19" spans="1:10" ht="57" x14ac:dyDescent="0.2">
      <c r="A19" s="7"/>
      <c r="B19" s="7"/>
      <c r="C19" s="7"/>
      <c r="D19" s="7" t="s">
        <v>15</v>
      </c>
      <c r="E19" s="7" t="s">
        <v>21</v>
      </c>
      <c r="F19" s="8" t="s">
        <v>41</v>
      </c>
      <c r="G19" s="10">
        <v>-1415.3</v>
      </c>
      <c r="H19" s="10">
        <v>-4581.3</v>
      </c>
      <c r="I19" s="10">
        <v>-7747.2999999999993</v>
      </c>
      <c r="J19" s="10">
        <v>-12703.9</v>
      </c>
    </row>
    <row r="20" spans="1:10" x14ac:dyDescent="0.2">
      <c r="A20" s="7"/>
      <c r="B20" s="7"/>
      <c r="C20" s="7"/>
      <c r="D20" s="7"/>
      <c r="E20" s="7"/>
      <c r="F20" s="7" t="s">
        <v>11</v>
      </c>
      <c r="G20" s="10">
        <v>-1415.3</v>
      </c>
      <c r="H20" s="10">
        <v>-4581.3</v>
      </c>
      <c r="I20" s="10">
        <v>-7747.2999999999993</v>
      </c>
      <c r="J20" s="10">
        <v>-12703.9</v>
      </c>
    </row>
    <row r="21" spans="1:10" ht="71.25" x14ac:dyDescent="0.2">
      <c r="A21" s="7"/>
      <c r="B21" s="7"/>
      <c r="C21" s="7"/>
      <c r="D21" s="7" t="s">
        <v>15</v>
      </c>
      <c r="E21" s="7" t="s">
        <v>22</v>
      </c>
      <c r="F21" s="8" t="s">
        <v>42</v>
      </c>
      <c r="G21" s="10">
        <v>-4135.3</v>
      </c>
      <c r="H21" s="10">
        <v>-13851.5</v>
      </c>
      <c r="I21" s="10">
        <v>-23567.699999999997</v>
      </c>
      <c r="J21" s="10">
        <v>-38753.300000000003</v>
      </c>
    </row>
    <row r="22" spans="1:10" x14ac:dyDescent="0.2">
      <c r="A22" s="7"/>
      <c r="B22" s="7"/>
      <c r="C22" s="7"/>
      <c r="D22" s="7"/>
      <c r="E22" s="7"/>
      <c r="F22" s="7" t="s">
        <v>11</v>
      </c>
      <c r="G22" s="10">
        <v>-4135.3</v>
      </c>
      <c r="H22" s="10">
        <v>-13851.5</v>
      </c>
      <c r="I22" s="10">
        <v>-23567.699999999997</v>
      </c>
      <c r="J22" s="10">
        <v>-38753.300000000003</v>
      </c>
    </row>
    <row r="23" spans="1:10" ht="71.25" x14ac:dyDescent="0.2">
      <c r="A23" s="7"/>
      <c r="B23" s="7"/>
      <c r="C23" s="7"/>
      <c r="D23" s="7" t="s">
        <v>15</v>
      </c>
      <c r="E23" s="7" t="s">
        <v>23</v>
      </c>
      <c r="F23" s="11" t="s">
        <v>43</v>
      </c>
      <c r="G23" s="10">
        <v>-821.09999999999991</v>
      </c>
      <c r="H23" s="10">
        <v>-2435.1999999999998</v>
      </c>
      <c r="I23" s="10">
        <v>-4049.1000000000004</v>
      </c>
      <c r="J23" s="10">
        <v>-6495.8</v>
      </c>
    </row>
    <row r="24" spans="1:10" x14ac:dyDescent="0.2">
      <c r="A24" s="7"/>
      <c r="B24" s="7"/>
      <c r="C24" s="7"/>
      <c r="D24" s="7"/>
      <c r="E24" s="7"/>
      <c r="F24" s="7" t="s">
        <v>11</v>
      </c>
      <c r="G24" s="10">
        <v>-821.09999999999991</v>
      </c>
      <c r="H24" s="10">
        <v>-2435.1999999999998</v>
      </c>
      <c r="I24" s="10">
        <v>-4049.1000000000004</v>
      </c>
      <c r="J24" s="10">
        <v>-6495.8</v>
      </c>
    </row>
    <row r="25" spans="1:10" ht="85.5" x14ac:dyDescent="0.2">
      <c r="A25" s="7"/>
      <c r="B25" s="7"/>
      <c r="C25" s="7"/>
      <c r="D25" s="7" t="s">
        <v>15</v>
      </c>
      <c r="E25" s="7" t="s">
        <v>24</v>
      </c>
      <c r="F25" s="8" t="s">
        <v>44</v>
      </c>
      <c r="G25" s="10">
        <v>-1193.4000000000001</v>
      </c>
      <c r="H25" s="10">
        <v>-3820.0999999999995</v>
      </c>
      <c r="I25" s="10">
        <v>-6530.7000000000007</v>
      </c>
      <c r="J25" s="10">
        <v>-10666</v>
      </c>
    </row>
    <row r="26" spans="1:10" x14ac:dyDescent="0.2">
      <c r="A26" s="7"/>
      <c r="B26" s="7"/>
      <c r="C26" s="7"/>
      <c r="D26" s="7"/>
      <c r="E26" s="7"/>
      <c r="F26" s="12" t="s">
        <v>11</v>
      </c>
      <c r="G26" s="10">
        <v>-1193.4000000000001</v>
      </c>
      <c r="H26" s="10">
        <v>-3820.0999999999995</v>
      </c>
      <c r="I26" s="10">
        <v>-6530.7000000000007</v>
      </c>
      <c r="J26" s="10">
        <v>-10666</v>
      </c>
    </row>
    <row r="27" spans="1:10" ht="71.25" x14ac:dyDescent="0.2">
      <c r="A27" s="7"/>
      <c r="B27" s="7"/>
      <c r="C27" s="7"/>
      <c r="D27" s="7" t="s">
        <v>15</v>
      </c>
      <c r="E27" s="7" t="s">
        <v>25</v>
      </c>
      <c r="F27" s="8" t="s">
        <v>45</v>
      </c>
      <c r="G27" s="10">
        <v>-1007.8</v>
      </c>
      <c r="H27" s="10">
        <v>-3091</v>
      </c>
      <c r="I27" s="10">
        <v>-5174.3999999999996</v>
      </c>
      <c r="J27" s="10">
        <v>-8384.4000000000015</v>
      </c>
    </row>
    <row r="28" spans="1:10" x14ac:dyDescent="0.2">
      <c r="A28" s="7"/>
      <c r="B28" s="7"/>
      <c r="C28" s="7"/>
      <c r="D28" s="7"/>
      <c r="E28" s="7"/>
      <c r="F28" s="12" t="s">
        <v>11</v>
      </c>
      <c r="G28" s="10">
        <v>-1007.8</v>
      </c>
      <c r="H28" s="10">
        <v>-3091</v>
      </c>
      <c r="I28" s="10">
        <v>-5174.3999999999996</v>
      </c>
      <c r="J28" s="10">
        <v>-8384.4000000000015</v>
      </c>
    </row>
    <row r="29" spans="1:10" ht="85.5" x14ac:dyDescent="0.2">
      <c r="A29" s="7"/>
      <c r="B29" s="7"/>
      <c r="C29" s="7"/>
      <c r="D29" s="7" t="s">
        <v>15</v>
      </c>
      <c r="E29" s="7" t="s">
        <v>26</v>
      </c>
      <c r="F29" s="11" t="s">
        <v>46</v>
      </c>
      <c r="G29" s="10">
        <v>-873.3</v>
      </c>
      <c r="H29" s="10">
        <v>-2596.8999999999996</v>
      </c>
      <c r="I29" s="10">
        <v>-4320.1999999999989</v>
      </c>
      <c r="J29" s="10">
        <v>-6934.1</v>
      </c>
    </row>
    <row r="30" spans="1:10" x14ac:dyDescent="0.2">
      <c r="A30" s="7"/>
      <c r="B30" s="7"/>
      <c r="C30" s="7"/>
      <c r="D30" s="7"/>
      <c r="E30" s="7"/>
      <c r="F30" s="12" t="s">
        <v>11</v>
      </c>
      <c r="G30" s="10">
        <v>-873.3</v>
      </c>
      <c r="H30" s="10">
        <v>-2596.8999999999996</v>
      </c>
      <c r="I30" s="10">
        <v>-4320.1999999999989</v>
      </c>
      <c r="J30" s="10">
        <v>-6934.1</v>
      </c>
    </row>
    <row r="31" spans="1:10" ht="71.25" x14ac:dyDescent="0.2">
      <c r="A31" s="7"/>
      <c r="B31" s="7"/>
      <c r="C31" s="7"/>
      <c r="D31" s="7" t="s">
        <v>15</v>
      </c>
      <c r="E31" s="7" t="s">
        <v>27</v>
      </c>
      <c r="F31" s="8" t="s">
        <v>47</v>
      </c>
      <c r="G31" s="10">
        <v>-1088.9000000000001</v>
      </c>
      <c r="H31" s="10">
        <v>-3359.1</v>
      </c>
      <c r="I31" s="10">
        <v>-5629</v>
      </c>
      <c r="J31" s="10">
        <v>-9169.2000000000007</v>
      </c>
    </row>
    <row r="32" spans="1:10" x14ac:dyDescent="0.2">
      <c r="A32" s="7"/>
      <c r="B32" s="7"/>
      <c r="C32" s="7"/>
      <c r="D32" s="7"/>
      <c r="E32" s="7"/>
      <c r="F32" s="12" t="s">
        <v>11</v>
      </c>
      <c r="G32" s="10">
        <v>-1088.9000000000001</v>
      </c>
      <c r="H32" s="10">
        <v>-3359.1</v>
      </c>
      <c r="I32" s="10">
        <v>-5629</v>
      </c>
      <c r="J32" s="10">
        <v>-9169.2000000000007</v>
      </c>
    </row>
    <row r="33" spans="1:10" ht="71.25" x14ac:dyDescent="0.2">
      <c r="A33" s="7"/>
      <c r="B33" s="7"/>
      <c r="C33" s="7"/>
      <c r="D33" s="7" t="s">
        <v>15</v>
      </c>
      <c r="E33" s="7" t="s">
        <v>28</v>
      </c>
      <c r="F33" s="8" t="s">
        <v>48</v>
      </c>
      <c r="G33" s="10">
        <v>-892</v>
      </c>
      <c r="H33" s="10">
        <v>-2690.3</v>
      </c>
      <c r="I33" s="10">
        <v>-4488.5</v>
      </c>
      <c r="J33" s="10">
        <v>-7232.9</v>
      </c>
    </row>
    <row r="34" spans="1:10" x14ac:dyDescent="0.2">
      <c r="A34" s="7"/>
      <c r="B34" s="7"/>
      <c r="C34" s="7"/>
      <c r="D34" s="7"/>
      <c r="E34" s="7"/>
      <c r="F34" s="12" t="s">
        <v>11</v>
      </c>
      <c r="G34" s="10">
        <v>-892</v>
      </c>
      <c r="H34" s="10">
        <v>-2690.3</v>
      </c>
      <c r="I34" s="10">
        <v>-4488.5</v>
      </c>
      <c r="J34" s="10">
        <v>-7232.9</v>
      </c>
    </row>
    <row r="35" spans="1:10" ht="71.25" x14ac:dyDescent="0.2">
      <c r="A35" s="7"/>
      <c r="B35" s="7"/>
      <c r="C35" s="7"/>
      <c r="D35" s="7" t="s">
        <v>15</v>
      </c>
      <c r="E35" s="7" t="s">
        <v>29</v>
      </c>
      <c r="F35" s="8" t="s">
        <v>12</v>
      </c>
      <c r="G35" s="10">
        <v>-1233.9000000000001</v>
      </c>
      <c r="H35" s="10">
        <v>-3887.5</v>
      </c>
      <c r="I35" s="10">
        <v>-6541.2999999999993</v>
      </c>
      <c r="J35" s="10">
        <v>-10654.1</v>
      </c>
    </row>
    <row r="36" spans="1:10" x14ac:dyDescent="0.2">
      <c r="A36" s="7"/>
      <c r="B36" s="7"/>
      <c r="C36" s="7"/>
      <c r="D36" s="7"/>
      <c r="E36" s="7"/>
      <c r="F36" s="12" t="s">
        <v>11</v>
      </c>
      <c r="G36" s="10">
        <v>-1233.9000000000001</v>
      </c>
      <c r="H36" s="10">
        <v>-3887.5</v>
      </c>
      <c r="I36" s="10">
        <v>-6541.2999999999993</v>
      </c>
      <c r="J36" s="10">
        <v>-10654.1</v>
      </c>
    </row>
    <row r="37" spans="1:10" ht="71.25" x14ac:dyDescent="0.2">
      <c r="A37" s="7"/>
      <c r="B37" s="7"/>
      <c r="C37" s="7"/>
      <c r="D37" s="7" t="s">
        <v>15</v>
      </c>
      <c r="E37" s="7" t="s">
        <v>30</v>
      </c>
      <c r="F37" s="8" t="s">
        <v>49</v>
      </c>
      <c r="G37" s="10">
        <v>-902.5</v>
      </c>
      <c r="H37" s="10">
        <v>-2735.8</v>
      </c>
      <c r="I37" s="10">
        <v>-4568.8999999999996</v>
      </c>
      <c r="J37" s="10">
        <v>-7226.6</v>
      </c>
    </row>
    <row r="38" spans="1:10" x14ac:dyDescent="0.2">
      <c r="A38" s="7"/>
      <c r="B38" s="7"/>
      <c r="C38" s="7"/>
      <c r="D38" s="7"/>
      <c r="E38" s="7"/>
      <c r="F38" s="12" t="s">
        <v>11</v>
      </c>
      <c r="G38" s="10">
        <v>-902.5</v>
      </c>
      <c r="H38" s="10">
        <v>-2735.8</v>
      </c>
      <c r="I38" s="10">
        <v>-4568.8999999999996</v>
      </c>
      <c r="J38" s="10">
        <v>-7226.6</v>
      </c>
    </row>
    <row r="39" spans="1:10" ht="71.25" x14ac:dyDescent="0.2">
      <c r="A39" s="7"/>
      <c r="B39" s="7"/>
      <c r="C39" s="7"/>
      <c r="D39" s="7" t="s">
        <v>15</v>
      </c>
      <c r="E39" s="7" t="s">
        <v>31</v>
      </c>
      <c r="F39" s="8" t="s">
        <v>13</v>
      </c>
      <c r="G39" s="10">
        <v>-913.5</v>
      </c>
      <c r="H39" s="10">
        <v>-2784.7</v>
      </c>
      <c r="I39" s="10">
        <v>-4655.8999999999996</v>
      </c>
      <c r="J39" s="10">
        <v>-7524.7</v>
      </c>
    </row>
    <row r="40" spans="1:10" x14ac:dyDescent="0.2">
      <c r="A40" s="7"/>
      <c r="B40" s="7"/>
      <c r="C40" s="7"/>
      <c r="D40" s="7"/>
      <c r="E40" s="7"/>
      <c r="F40" s="7" t="s">
        <v>11</v>
      </c>
      <c r="G40" s="10">
        <v>-913.5</v>
      </c>
      <c r="H40" s="10">
        <v>-2784.7</v>
      </c>
      <c r="I40" s="10">
        <v>-4655.8999999999996</v>
      </c>
      <c r="J40" s="10">
        <v>-7524.7</v>
      </c>
    </row>
    <row r="41" spans="1:10" ht="57" x14ac:dyDescent="0.2">
      <c r="A41" s="7"/>
      <c r="B41" s="7"/>
      <c r="C41" s="7"/>
      <c r="D41" s="7" t="s">
        <v>15</v>
      </c>
      <c r="E41" s="7" t="s">
        <v>32</v>
      </c>
      <c r="F41" s="11" t="s">
        <v>14</v>
      </c>
      <c r="G41" s="10">
        <v>-925.59999999999991</v>
      </c>
      <c r="H41" s="10">
        <v>-3083.3999999999996</v>
      </c>
      <c r="I41" s="10">
        <v>-5241.1000000000004</v>
      </c>
      <c r="J41" s="10">
        <v>-8671.5</v>
      </c>
    </row>
    <row r="42" spans="1:10" x14ac:dyDescent="0.2">
      <c r="A42" s="7"/>
      <c r="B42" s="7"/>
      <c r="C42" s="7"/>
      <c r="D42" s="7"/>
      <c r="E42" s="7"/>
      <c r="F42" s="7" t="s">
        <v>11</v>
      </c>
      <c r="G42" s="10">
        <v>-925.59999999999991</v>
      </c>
      <c r="H42" s="10">
        <v>-3083.3999999999996</v>
      </c>
      <c r="I42" s="10">
        <v>-5241.1000000000004</v>
      </c>
      <c r="J42" s="10">
        <v>-8671.5</v>
      </c>
    </row>
  </sheetData>
  <mergeCells count="10">
    <mergeCell ref="H1:J1"/>
    <mergeCell ref="A3:J3"/>
    <mergeCell ref="J6:J7"/>
    <mergeCell ref="G6:G7"/>
    <mergeCell ref="H6:H7"/>
    <mergeCell ref="I6:I7"/>
    <mergeCell ref="G5:J5"/>
    <mergeCell ref="F5:F7"/>
    <mergeCell ref="D5:E6"/>
    <mergeCell ref="A5:C6"/>
  </mergeCells>
  <printOptions horizontalCentered="1"/>
  <pageMargins left="0.11811023622047245" right="0.11811023622047245" top="0.19685039370078741" bottom="0.15748031496062992" header="0.11811023622047245" footer="0.11811023622047245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7"/>
  <sheetViews>
    <sheetView topLeftCell="A16" zoomScaleNormal="100" workbookViewId="0">
      <selection activeCell="D10" sqref="D10:D14"/>
    </sheetView>
  </sheetViews>
  <sheetFormatPr defaultRowHeight="16.5" x14ac:dyDescent="0.3"/>
  <cols>
    <col min="1" max="1" width="9.140625" style="15"/>
    <col min="2" max="2" width="12.85546875" style="15" customWidth="1"/>
    <col min="3" max="3" width="77.85546875" style="15" customWidth="1"/>
    <col min="4" max="4" width="29.7109375" style="17" customWidth="1"/>
    <col min="5" max="16384" width="9.140625" style="15"/>
  </cols>
  <sheetData>
    <row r="1" spans="1:10" ht="89.25" customHeight="1" x14ac:dyDescent="0.3">
      <c r="D1" s="49" t="s">
        <v>97</v>
      </c>
      <c r="H1" s="130"/>
      <c r="I1" s="130"/>
      <c r="J1" s="130"/>
    </row>
    <row r="3" spans="1:10" ht="89.25" customHeight="1" x14ac:dyDescent="0.3">
      <c r="A3" s="118" t="s">
        <v>203</v>
      </c>
      <c r="B3" s="118"/>
      <c r="C3" s="118"/>
      <c r="D3" s="118"/>
      <c r="E3" s="18"/>
      <c r="F3" s="18"/>
      <c r="G3" s="18"/>
    </row>
    <row r="6" spans="1:10" ht="54" customHeight="1" x14ac:dyDescent="0.3">
      <c r="A6" s="120" t="s">
        <v>98</v>
      </c>
      <c r="B6" s="120"/>
      <c r="C6" s="120" t="s">
        <v>101</v>
      </c>
      <c r="D6" s="68" t="s">
        <v>63</v>
      </c>
    </row>
    <row r="7" spans="1:10" s="21" customFormat="1" ht="28.5" customHeight="1" x14ac:dyDescent="0.25">
      <c r="A7" s="19" t="s">
        <v>99</v>
      </c>
      <c r="B7" s="19" t="s">
        <v>100</v>
      </c>
      <c r="C7" s="120"/>
      <c r="D7" s="48" t="s">
        <v>102</v>
      </c>
      <c r="E7" s="20"/>
    </row>
    <row r="8" spans="1:10" x14ac:dyDescent="0.3">
      <c r="A8" s="123"/>
      <c r="B8" s="123"/>
      <c r="C8" s="41" t="s">
        <v>103</v>
      </c>
      <c r="D8" s="42">
        <f>+D9</f>
        <v>0</v>
      </c>
    </row>
    <row r="9" spans="1:10" x14ac:dyDescent="0.3">
      <c r="A9" s="43">
        <v>1080</v>
      </c>
      <c r="B9" s="44"/>
      <c r="C9" s="22" t="s">
        <v>104</v>
      </c>
      <c r="D9" s="42">
        <f>D16+D22+D28+D34+D40+D46+D52+D58+D64+D70+D76+D82+D88+D94+D100+D106+D112</f>
        <v>0</v>
      </c>
    </row>
    <row r="10" spans="1:10" x14ac:dyDescent="0.3">
      <c r="A10" s="124"/>
      <c r="B10" s="124"/>
      <c r="C10" s="41" t="s">
        <v>105</v>
      </c>
      <c r="D10" s="125"/>
    </row>
    <row r="11" spans="1:10" x14ac:dyDescent="0.3">
      <c r="A11" s="124"/>
      <c r="B11" s="124"/>
      <c r="C11" s="22" t="s">
        <v>106</v>
      </c>
      <c r="D11" s="125"/>
    </row>
    <row r="12" spans="1:10" ht="33" x14ac:dyDescent="0.3">
      <c r="A12" s="124"/>
      <c r="B12" s="124"/>
      <c r="C12" s="41" t="s">
        <v>120</v>
      </c>
      <c r="D12" s="125"/>
    </row>
    <row r="13" spans="1:10" s="21" customFormat="1" ht="20.45" customHeight="1" x14ac:dyDescent="0.25">
      <c r="A13" s="119"/>
      <c r="B13" s="119"/>
      <c r="C13" s="22" t="s">
        <v>107</v>
      </c>
      <c r="D13" s="125"/>
      <c r="E13" s="20"/>
    </row>
    <row r="14" spans="1:10" s="21" customFormat="1" ht="33" customHeight="1" x14ac:dyDescent="0.25">
      <c r="A14" s="119"/>
      <c r="B14" s="119"/>
      <c r="C14" s="41" t="s">
        <v>108</v>
      </c>
      <c r="D14" s="125"/>
      <c r="E14" s="20"/>
    </row>
    <row r="15" spans="1:10" s="21" customFormat="1" ht="18.75" customHeight="1" x14ac:dyDescent="0.25">
      <c r="A15" s="121" t="s">
        <v>109</v>
      </c>
      <c r="B15" s="121"/>
      <c r="C15" s="121"/>
      <c r="D15" s="121"/>
      <c r="E15" s="20"/>
    </row>
    <row r="16" spans="1:10" s="21" customFormat="1" ht="19.7" customHeight="1" x14ac:dyDescent="0.25">
      <c r="A16" s="119"/>
      <c r="B16" s="122">
        <v>11001</v>
      </c>
      <c r="C16" s="22" t="s">
        <v>110</v>
      </c>
      <c r="D16" s="126">
        <f>+'Հավելված 2(3,4)'!G11</f>
        <v>60815</v>
      </c>
      <c r="E16" s="20"/>
    </row>
    <row r="17" spans="1:5" s="21" customFormat="1" ht="49.5" x14ac:dyDescent="0.25">
      <c r="A17" s="119"/>
      <c r="B17" s="122"/>
      <c r="C17" s="41" t="s">
        <v>80</v>
      </c>
      <c r="D17" s="126"/>
      <c r="E17" s="20"/>
    </row>
    <row r="18" spans="1:5" s="21" customFormat="1" ht="18.75" customHeight="1" x14ac:dyDescent="0.25">
      <c r="A18" s="119"/>
      <c r="B18" s="122"/>
      <c r="C18" s="22" t="s">
        <v>111</v>
      </c>
      <c r="D18" s="126"/>
      <c r="E18" s="20"/>
    </row>
    <row r="19" spans="1:5" s="21" customFormat="1" ht="74.25" customHeight="1" x14ac:dyDescent="0.25">
      <c r="A19" s="119"/>
      <c r="B19" s="122"/>
      <c r="C19" s="41" t="s">
        <v>119</v>
      </c>
      <c r="D19" s="126"/>
      <c r="E19" s="20"/>
    </row>
    <row r="20" spans="1:5" s="21" customFormat="1" ht="18.75" customHeight="1" x14ac:dyDescent="0.25">
      <c r="A20" s="119"/>
      <c r="B20" s="122"/>
      <c r="C20" s="22" t="s">
        <v>112</v>
      </c>
      <c r="D20" s="126"/>
      <c r="E20" s="20"/>
    </row>
    <row r="21" spans="1:5" s="21" customFormat="1" ht="17.45" customHeight="1" x14ac:dyDescent="0.25">
      <c r="A21" s="119"/>
      <c r="B21" s="122"/>
      <c r="C21" s="41" t="s">
        <v>113</v>
      </c>
      <c r="D21" s="126"/>
      <c r="E21" s="20"/>
    </row>
    <row r="22" spans="1:5" s="21" customFormat="1" ht="19.7" customHeight="1" x14ac:dyDescent="0.25">
      <c r="A22" s="119"/>
      <c r="B22" s="122">
        <v>11002</v>
      </c>
      <c r="C22" s="22" t="s">
        <v>110</v>
      </c>
      <c r="D22" s="126">
        <f>+'Հավելված 2(3,4)'!G24</f>
        <v>200</v>
      </c>
      <c r="E22" s="20"/>
    </row>
    <row r="23" spans="1:5" s="21" customFormat="1" ht="33" x14ac:dyDescent="0.25">
      <c r="A23" s="119"/>
      <c r="B23" s="122"/>
      <c r="C23" s="41" t="s">
        <v>114</v>
      </c>
      <c r="D23" s="126"/>
      <c r="E23" s="20"/>
    </row>
    <row r="24" spans="1:5" s="21" customFormat="1" ht="18.75" customHeight="1" x14ac:dyDescent="0.25">
      <c r="A24" s="119"/>
      <c r="B24" s="122"/>
      <c r="C24" s="22" t="s">
        <v>111</v>
      </c>
      <c r="D24" s="126"/>
      <c r="E24" s="20"/>
    </row>
    <row r="25" spans="1:5" s="21" customFormat="1" ht="49.5" x14ac:dyDescent="0.25">
      <c r="A25" s="119"/>
      <c r="B25" s="122"/>
      <c r="C25" s="41" t="s">
        <v>121</v>
      </c>
      <c r="D25" s="126"/>
      <c r="E25" s="20"/>
    </row>
    <row r="26" spans="1:5" s="21" customFormat="1" ht="18.75" customHeight="1" x14ac:dyDescent="0.25">
      <c r="A26" s="119"/>
      <c r="B26" s="122"/>
      <c r="C26" s="22" t="s">
        <v>112</v>
      </c>
      <c r="D26" s="126"/>
      <c r="E26" s="20"/>
    </row>
    <row r="27" spans="1:5" s="21" customFormat="1" ht="17.850000000000001" customHeight="1" x14ac:dyDescent="0.25">
      <c r="A27" s="119"/>
      <c r="B27" s="122"/>
      <c r="C27" s="41" t="s">
        <v>113</v>
      </c>
      <c r="D27" s="126"/>
      <c r="E27" s="20"/>
    </row>
    <row r="28" spans="1:5" s="21" customFormat="1" ht="19.7" customHeight="1" x14ac:dyDescent="0.25">
      <c r="A28" s="127"/>
      <c r="B28" s="128">
        <v>11003</v>
      </c>
      <c r="C28" s="22" t="s">
        <v>110</v>
      </c>
      <c r="D28" s="126">
        <f>+'Հավելված 2(3,4)'!G33</f>
        <v>-290</v>
      </c>
      <c r="E28" s="20"/>
    </row>
    <row r="29" spans="1:5" s="21" customFormat="1" ht="49.5" x14ac:dyDescent="0.25">
      <c r="A29" s="127"/>
      <c r="B29" s="128"/>
      <c r="C29" s="41" t="s">
        <v>115</v>
      </c>
      <c r="D29" s="126"/>
      <c r="E29" s="20"/>
    </row>
    <row r="30" spans="1:5" s="21" customFormat="1" ht="17.100000000000001" customHeight="1" x14ac:dyDescent="0.25">
      <c r="A30" s="127"/>
      <c r="B30" s="128"/>
      <c r="C30" s="22" t="s">
        <v>111</v>
      </c>
      <c r="D30" s="126"/>
    </row>
    <row r="31" spans="1:5" s="21" customFormat="1" ht="49.5" x14ac:dyDescent="0.25">
      <c r="A31" s="127"/>
      <c r="B31" s="128"/>
      <c r="C31" s="41" t="s">
        <v>121</v>
      </c>
      <c r="D31" s="126"/>
    </row>
    <row r="32" spans="1:5" s="21" customFormat="1" ht="18.75" customHeight="1" x14ac:dyDescent="0.25">
      <c r="A32" s="127"/>
      <c r="B32" s="128"/>
      <c r="C32" s="22" t="s">
        <v>112</v>
      </c>
      <c r="D32" s="126"/>
    </row>
    <row r="33" spans="1:4" s="21" customFormat="1" ht="17.850000000000001" customHeight="1" x14ac:dyDescent="0.25">
      <c r="A33" s="127"/>
      <c r="B33" s="128"/>
      <c r="C33" s="41" t="s">
        <v>113</v>
      </c>
      <c r="D33" s="126"/>
    </row>
    <row r="34" spans="1:4" s="21" customFormat="1" ht="19.7" customHeight="1" x14ac:dyDescent="0.25">
      <c r="A34" s="124"/>
      <c r="B34" s="122">
        <v>11004</v>
      </c>
      <c r="C34" s="22" t="s">
        <v>110</v>
      </c>
      <c r="D34" s="126">
        <f>+'Հավելված 2(3,4)'!G44</f>
        <v>3150</v>
      </c>
    </row>
    <row r="35" spans="1:4" s="21" customFormat="1" ht="49.5" x14ac:dyDescent="0.25">
      <c r="A35" s="124"/>
      <c r="B35" s="122"/>
      <c r="C35" s="41" t="s">
        <v>116</v>
      </c>
      <c r="D35" s="126"/>
    </row>
    <row r="36" spans="1:4" s="21" customFormat="1" ht="18.75" customHeight="1" x14ac:dyDescent="0.25">
      <c r="A36" s="124"/>
      <c r="B36" s="122"/>
      <c r="C36" s="22" t="s">
        <v>111</v>
      </c>
      <c r="D36" s="126"/>
    </row>
    <row r="37" spans="1:4" s="21" customFormat="1" ht="49.5" x14ac:dyDescent="0.25">
      <c r="A37" s="124"/>
      <c r="B37" s="122"/>
      <c r="C37" s="41" t="s">
        <v>121</v>
      </c>
      <c r="D37" s="126"/>
    </row>
    <row r="38" spans="1:4" s="21" customFormat="1" ht="18.75" customHeight="1" x14ac:dyDescent="0.25">
      <c r="A38" s="124"/>
      <c r="B38" s="122"/>
      <c r="C38" s="22" t="s">
        <v>112</v>
      </c>
      <c r="D38" s="126"/>
    </row>
    <row r="39" spans="1:4" s="21" customFormat="1" ht="17.850000000000001" customHeight="1" x14ac:dyDescent="0.25">
      <c r="A39" s="124"/>
      <c r="B39" s="122"/>
      <c r="C39" s="41" t="s">
        <v>113</v>
      </c>
      <c r="D39" s="126"/>
    </row>
    <row r="40" spans="1:4" s="21" customFormat="1" ht="19.7" customHeight="1" x14ac:dyDescent="0.25">
      <c r="A40" s="124"/>
      <c r="B40" s="122">
        <v>11005</v>
      </c>
      <c r="C40" s="22" t="s">
        <v>110</v>
      </c>
      <c r="D40" s="126">
        <f>+'Հավելված 2(3,4)'!G55</f>
        <v>9000</v>
      </c>
    </row>
    <row r="41" spans="1:4" s="21" customFormat="1" ht="49.5" x14ac:dyDescent="0.25">
      <c r="A41" s="124"/>
      <c r="B41" s="122"/>
      <c r="C41" s="41" t="s">
        <v>85</v>
      </c>
      <c r="D41" s="126"/>
    </row>
    <row r="42" spans="1:4" s="21" customFormat="1" ht="18.75" customHeight="1" x14ac:dyDescent="0.25">
      <c r="A42" s="124"/>
      <c r="B42" s="122"/>
      <c r="C42" s="22" t="s">
        <v>111</v>
      </c>
      <c r="D42" s="126"/>
    </row>
    <row r="43" spans="1:4" s="21" customFormat="1" ht="49.5" x14ac:dyDescent="0.25">
      <c r="A43" s="124"/>
      <c r="B43" s="122"/>
      <c r="C43" s="41" t="s">
        <v>121</v>
      </c>
      <c r="D43" s="126"/>
    </row>
    <row r="44" spans="1:4" s="21" customFormat="1" ht="18.75" customHeight="1" x14ac:dyDescent="0.25">
      <c r="A44" s="124"/>
      <c r="B44" s="122"/>
      <c r="C44" s="22" t="s">
        <v>112</v>
      </c>
      <c r="D44" s="126"/>
    </row>
    <row r="45" spans="1:4" s="21" customFormat="1" ht="17.45" customHeight="1" x14ac:dyDescent="0.25">
      <c r="A45" s="124"/>
      <c r="B45" s="122"/>
      <c r="C45" s="41" t="s">
        <v>113</v>
      </c>
      <c r="D45" s="126"/>
    </row>
    <row r="46" spans="1:4" s="21" customFormat="1" ht="20.100000000000001" customHeight="1" x14ac:dyDescent="0.25">
      <c r="A46" s="129"/>
      <c r="B46" s="128">
        <v>11006</v>
      </c>
      <c r="C46" s="22" t="s">
        <v>110</v>
      </c>
      <c r="D46" s="126">
        <f>+'Հավելված 2(3,4)'!G64</f>
        <v>690</v>
      </c>
    </row>
    <row r="47" spans="1:4" s="21" customFormat="1" ht="33" x14ac:dyDescent="0.25">
      <c r="A47" s="129"/>
      <c r="B47" s="128"/>
      <c r="C47" s="28" t="s">
        <v>122</v>
      </c>
      <c r="D47" s="126"/>
    </row>
    <row r="48" spans="1:4" s="21" customFormat="1" ht="17.100000000000001" customHeight="1" x14ac:dyDescent="0.25">
      <c r="A48" s="129"/>
      <c r="B48" s="128"/>
      <c r="C48" s="22" t="s">
        <v>111</v>
      </c>
      <c r="D48" s="126"/>
    </row>
    <row r="49" spans="1:4" s="21" customFormat="1" ht="49.5" x14ac:dyDescent="0.25">
      <c r="A49" s="129"/>
      <c r="B49" s="128"/>
      <c r="C49" s="41" t="s">
        <v>121</v>
      </c>
      <c r="D49" s="126"/>
    </row>
    <row r="50" spans="1:4" s="21" customFormat="1" ht="18.75" customHeight="1" x14ac:dyDescent="0.25">
      <c r="A50" s="129"/>
      <c r="B50" s="128"/>
      <c r="C50" s="22" t="s">
        <v>112</v>
      </c>
      <c r="D50" s="126"/>
    </row>
    <row r="51" spans="1:4" s="21" customFormat="1" ht="17.850000000000001" customHeight="1" x14ac:dyDescent="0.25">
      <c r="A51" s="129"/>
      <c r="B51" s="128"/>
      <c r="C51" s="41" t="s">
        <v>113</v>
      </c>
      <c r="D51" s="126"/>
    </row>
    <row r="52" spans="1:4" s="21" customFormat="1" ht="19.7" customHeight="1" x14ac:dyDescent="0.25">
      <c r="A52" s="124"/>
      <c r="B52" s="122">
        <v>11007</v>
      </c>
      <c r="C52" s="22" t="s">
        <v>110</v>
      </c>
      <c r="D52" s="126">
        <f>+'Հավելված 2(3,4)'!G76</f>
        <v>-350</v>
      </c>
    </row>
    <row r="53" spans="1:4" s="21" customFormat="1" ht="49.5" x14ac:dyDescent="0.25">
      <c r="A53" s="124"/>
      <c r="B53" s="122"/>
      <c r="C53" s="41" t="s">
        <v>117</v>
      </c>
      <c r="D53" s="126"/>
    </row>
    <row r="54" spans="1:4" s="21" customFormat="1" ht="18.75" customHeight="1" x14ac:dyDescent="0.25">
      <c r="A54" s="124"/>
      <c r="B54" s="122"/>
      <c r="C54" s="22" t="s">
        <v>111</v>
      </c>
      <c r="D54" s="126"/>
    </row>
    <row r="55" spans="1:4" s="21" customFormat="1" ht="50.25" customHeight="1" x14ac:dyDescent="0.25">
      <c r="A55" s="124"/>
      <c r="B55" s="122"/>
      <c r="C55" s="41" t="s">
        <v>121</v>
      </c>
      <c r="D55" s="126"/>
    </row>
    <row r="56" spans="1:4" s="21" customFormat="1" ht="18.75" customHeight="1" x14ac:dyDescent="0.25">
      <c r="A56" s="124"/>
      <c r="B56" s="122"/>
      <c r="C56" s="22" t="s">
        <v>112</v>
      </c>
      <c r="D56" s="126"/>
    </row>
    <row r="57" spans="1:4" s="21" customFormat="1" ht="17.45" customHeight="1" x14ac:dyDescent="0.25">
      <c r="A57" s="124"/>
      <c r="B57" s="122"/>
      <c r="C57" s="41" t="s">
        <v>113</v>
      </c>
      <c r="D57" s="126"/>
    </row>
    <row r="58" spans="1:4" s="21" customFormat="1" ht="20.100000000000001" customHeight="1" x14ac:dyDescent="0.25">
      <c r="A58" s="124"/>
      <c r="B58" s="122">
        <v>11008</v>
      </c>
      <c r="C58" s="22" t="s">
        <v>110</v>
      </c>
      <c r="D58" s="126">
        <f>+'Հավելված 2(3,4)'!G90</f>
        <v>-18680</v>
      </c>
    </row>
    <row r="59" spans="1:4" s="21" customFormat="1" ht="49.5" x14ac:dyDescent="0.25">
      <c r="A59" s="124"/>
      <c r="B59" s="122"/>
      <c r="C59" s="41" t="s">
        <v>87</v>
      </c>
      <c r="D59" s="126"/>
    </row>
    <row r="60" spans="1:4" s="21" customFormat="1" ht="18.75" customHeight="1" x14ac:dyDescent="0.25">
      <c r="A60" s="124"/>
      <c r="B60" s="122"/>
      <c r="C60" s="22" t="s">
        <v>111</v>
      </c>
      <c r="D60" s="126"/>
    </row>
    <row r="61" spans="1:4" s="21" customFormat="1" ht="49.5" x14ac:dyDescent="0.25">
      <c r="A61" s="124"/>
      <c r="B61" s="122"/>
      <c r="C61" s="41" t="s">
        <v>121</v>
      </c>
      <c r="D61" s="126"/>
    </row>
    <row r="62" spans="1:4" s="21" customFormat="1" ht="18.75" customHeight="1" x14ac:dyDescent="0.25">
      <c r="A62" s="124"/>
      <c r="B62" s="122"/>
      <c r="C62" s="22" t="s">
        <v>112</v>
      </c>
      <c r="D62" s="126"/>
    </row>
    <row r="63" spans="1:4" s="21" customFormat="1" ht="17.850000000000001" customHeight="1" x14ac:dyDescent="0.25">
      <c r="A63" s="124"/>
      <c r="B63" s="122"/>
      <c r="C63" s="41" t="s">
        <v>113</v>
      </c>
      <c r="D63" s="126"/>
    </row>
    <row r="64" spans="1:4" s="21" customFormat="1" ht="19.7" customHeight="1" x14ac:dyDescent="0.25">
      <c r="A64" s="129"/>
      <c r="B64" s="128">
        <v>11009</v>
      </c>
      <c r="C64" s="22" t="s">
        <v>110</v>
      </c>
      <c r="D64" s="126">
        <f>+'Հավելված 2(3,4)'!G102</f>
        <v>-35300</v>
      </c>
    </row>
    <row r="65" spans="1:4" s="21" customFormat="1" ht="66" x14ac:dyDescent="0.25">
      <c r="A65" s="129"/>
      <c r="B65" s="128"/>
      <c r="C65" s="41" t="s">
        <v>88</v>
      </c>
      <c r="D65" s="126"/>
    </row>
    <row r="66" spans="1:4" s="21" customFormat="1" ht="20.45" customHeight="1" x14ac:dyDescent="0.25">
      <c r="A66" s="129"/>
      <c r="B66" s="128"/>
      <c r="C66" s="22" t="s">
        <v>111</v>
      </c>
      <c r="D66" s="126"/>
    </row>
    <row r="67" spans="1:4" s="21" customFormat="1" ht="54.75" customHeight="1" x14ac:dyDescent="0.25">
      <c r="A67" s="129"/>
      <c r="B67" s="128"/>
      <c r="C67" s="41" t="s">
        <v>121</v>
      </c>
      <c r="D67" s="126"/>
    </row>
    <row r="68" spans="1:4" s="21" customFormat="1" ht="18.75" customHeight="1" x14ac:dyDescent="0.25">
      <c r="A68" s="129"/>
      <c r="B68" s="128"/>
      <c r="C68" s="22" t="s">
        <v>112</v>
      </c>
      <c r="D68" s="126"/>
    </row>
    <row r="69" spans="1:4" s="21" customFormat="1" ht="17.850000000000001" customHeight="1" x14ac:dyDescent="0.25">
      <c r="A69" s="129"/>
      <c r="B69" s="128"/>
      <c r="C69" s="41" t="s">
        <v>113</v>
      </c>
      <c r="D69" s="126"/>
    </row>
    <row r="70" spans="1:4" s="21" customFormat="1" ht="19.7" customHeight="1" x14ac:dyDescent="0.25">
      <c r="A70" s="124"/>
      <c r="B70" s="122">
        <v>11010</v>
      </c>
      <c r="C70" s="22" t="s">
        <v>110</v>
      </c>
      <c r="D70" s="126">
        <f>+'Հավելված 2(3,4)'!G114</f>
        <v>1740</v>
      </c>
    </row>
    <row r="71" spans="1:4" s="21" customFormat="1" ht="49.5" x14ac:dyDescent="0.25">
      <c r="A71" s="124"/>
      <c r="B71" s="122"/>
      <c r="C71" s="41" t="s">
        <v>89</v>
      </c>
      <c r="D71" s="126"/>
    </row>
    <row r="72" spans="1:4" s="21" customFormat="1" ht="18.75" customHeight="1" x14ac:dyDescent="0.25">
      <c r="A72" s="124"/>
      <c r="B72" s="122"/>
      <c r="C72" s="22" t="s">
        <v>111</v>
      </c>
      <c r="D72" s="126"/>
    </row>
    <row r="73" spans="1:4" s="21" customFormat="1" ht="49.5" x14ac:dyDescent="0.25">
      <c r="A73" s="124"/>
      <c r="B73" s="122"/>
      <c r="C73" s="41" t="s">
        <v>121</v>
      </c>
      <c r="D73" s="126"/>
    </row>
    <row r="74" spans="1:4" s="21" customFormat="1" x14ac:dyDescent="0.25">
      <c r="A74" s="124"/>
      <c r="B74" s="122"/>
      <c r="C74" s="22" t="s">
        <v>112</v>
      </c>
      <c r="D74" s="126"/>
    </row>
    <row r="75" spans="1:4" s="21" customFormat="1" x14ac:dyDescent="0.25">
      <c r="A75" s="124"/>
      <c r="B75" s="122"/>
      <c r="C75" s="41" t="s">
        <v>113</v>
      </c>
      <c r="D75" s="126"/>
    </row>
    <row r="76" spans="1:4" s="21" customFormat="1" ht="20.100000000000001" customHeight="1" x14ac:dyDescent="0.25">
      <c r="A76" s="124"/>
      <c r="B76" s="122">
        <v>11011</v>
      </c>
      <c r="C76" s="22" t="s">
        <v>110</v>
      </c>
      <c r="D76" s="126">
        <f>+'Հավելված 2(3,4)'!G126</f>
        <v>-615</v>
      </c>
    </row>
    <row r="77" spans="1:4" s="21" customFormat="1" ht="66" x14ac:dyDescent="0.25">
      <c r="A77" s="124"/>
      <c r="B77" s="122"/>
      <c r="C77" s="41" t="s">
        <v>90</v>
      </c>
      <c r="D77" s="126"/>
    </row>
    <row r="78" spans="1:4" s="21" customFormat="1" ht="18.75" customHeight="1" x14ac:dyDescent="0.25">
      <c r="A78" s="124"/>
      <c r="B78" s="122"/>
      <c r="C78" s="22" t="s">
        <v>111</v>
      </c>
      <c r="D78" s="126"/>
    </row>
    <row r="79" spans="1:4" s="21" customFormat="1" ht="49.5" x14ac:dyDescent="0.25">
      <c r="A79" s="124"/>
      <c r="B79" s="122"/>
      <c r="C79" s="41" t="s">
        <v>121</v>
      </c>
      <c r="D79" s="126"/>
    </row>
    <row r="80" spans="1:4" s="21" customFormat="1" ht="18.75" customHeight="1" x14ac:dyDescent="0.25">
      <c r="A80" s="124"/>
      <c r="B80" s="122"/>
      <c r="C80" s="22" t="s">
        <v>112</v>
      </c>
      <c r="D80" s="126"/>
    </row>
    <row r="81" spans="1:4" s="21" customFormat="1" ht="17.850000000000001" customHeight="1" x14ac:dyDescent="0.25">
      <c r="A81" s="124"/>
      <c r="B81" s="122"/>
      <c r="C81" s="41" t="s">
        <v>113</v>
      </c>
      <c r="D81" s="126"/>
    </row>
    <row r="82" spans="1:4" s="21" customFormat="1" ht="19.7" customHeight="1" x14ac:dyDescent="0.25">
      <c r="A82" s="129"/>
      <c r="B82" s="128">
        <v>11012</v>
      </c>
      <c r="C82" s="22" t="s">
        <v>110</v>
      </c>
      <c r="D82" s="126">
        <f>+'Հավելված 2(3,4)'!G138</f>
        <v>-10700</v>
      </c>
    </row>
    <row r="83" spans="1:4" s="21" customFormat="1" ht="49.5" x14ac:dyDescent="0.25">
      <c r="A83" s="129"/>
      <c r="B83" s="128"/>
      <c r="C83" s="41" t="s">
        <v>118</v>
      </c>
      <c r="D83" s="126"/>
    </row>
    <row r="84" spans="1:4" s="21" customFormat="1" ht="20.45" customHeight="1" x14ac:dyDescent="0.25">
      <c r="A84" s="129"/>
      <c r="B84" s="128"/>
      <c r="C84" s="22" t="s">
        <v>111</v>
      </c>
      <c r="D84" s="126"/>
    </row>
    <row r="85" spans="1:4" s="21" customFormat="1" ht="49.5" x14ac:dyDescent="0.25">
      <c r="A85" s="129"/>
      <c r="B85" s="128"/>
      <c r="C85" s="41" t="s">
        <v>121</v>
      </c>
      <c r="D85" s="126"/>
    </row>
    <row r="86" spans="1:4" s="21" customFormat="1" ht="18.75" customHeight="1" x14ac:dyDescent="0.25">
      <c r="A86" s="129"/>
      <c r="B86" s="128"/>
      <c r="C86" s="22" t="s">
        <v>112</v>
      </c>
      <c r="D86" s="126"/>
    </row>
    <row r="87" spans="1:4" s="21" customFormat="1" ht="17.850000000000001" customHeight="1" x14ac:dyDescent="0.25">
      <c r="A87" s="129"/>
      <c r="B87" s="128"/>
      <c r="C87" s="41" t="s">
        <v>113</v>
      </c>
      <c r="D87" s="126"/>
    </row>
    <row r="88" spans="1:4" s="21" customFormat="1" ht="19.7" customHeight="1" x14ac:dyDescent="0.25">
      <c r="A88" s="124"/>
      <c r="B88" s="122">
        <v>11013</v>
      </c>
      <c r="C88" s="22" t="s">
        <v>110</v>
      </c>
      <c r="D88" s="126">
        <f>+'Հավելված 2(3,4)'!G152</f>
        <v>160</v>
      </c>
    </row>
    <row r="89" spans="1:4" s="21" customFormat="1" ht="48.75" customHeight="1" x14ac:dyDescent="0.25">
      <c r="A89" s="124"/>
      <c r="B89" s="122"/>
      <c r="C89" s="41" t="s">
        <v>92</v>
      </c>
      <c r="D89" s="126"/>
    </row>
    <row r="90" spans="1:4" s="21" customFormat="1" ht="18.75" customHeight="1" x14ac:dyDescent="0.25">
      <c r="A90" s="124"/>
      <c r="B90" s="122"/>
      <c r="C90" s="22" t="s">
        <v>111</v>
      </c>
      <c r="D90" s="126"/>
    </row>
    <row r="91" spans="1:4" s="21" customFormat="1" ht="51" customHeight="1" x14ac:dyDescent="0.25">
      <c r="A91" s="124"/>
      <c r="B91" s="122"/>
      <c r="C91" s="41" t="s">
        <v>121</v>
      </c>
      <c r="D91" s="126"/>
    </row>
    <row r="92" spans="1:4" s="21" customFormat="1" ht="18.75" customHeight="1" x14ac:dyDescent="0.25">
      <c r="A92" s="124"/>
      <c r="B92" s="122"/>
      <c r="C92" s="22" t="s">
        <v>112</v>
      </c>
      <c r="D92" s="126"/>
    </row>
    <row r="93" spans="1:4" s="21" customFormat="1" ht="17.45" customHeight="1" x14ac:dyDescent="0.25">
      <c r="A93" s="124"/>
      <c r="B93" s="122"/>
      <c r="C93" s="41" t="s">
        <v>113</v>
      </c>
      <c r="D93" s="126"/>
    </row>
    <row r="94" spans="1:4" s="21" customFormat="1" ht="20.100000000000001" customHeight="1" x14ac:dyDescent="0.25">
      <c r="A94" s="124"/>
      <c r="B94" s="122">
        <v>11014</v>
      </c>
      <c r="C94" s="22" t="s">
        <v>110</v>
      </c>
      <c r="D94" s="126">
        <f>+'Հավելված 2(3,4)'!G164</f>
        <v>-27550</v>
      </c>
    </row>
    <row r="95" spans="1:4" s="21" customFormat="1" ht="49.5" x14ac:dyDescent="0.25">
      <c r="A95" s="124"/>
      <c r="B95" s="122"/>
      <c r="C95" s="41" t="s">
        <v>93</v>
      </c>
      <c r="D95" s="126"/>
    </row>
    <row r="96" spans="1:4" s="21" customFormat="1" ht="18.75" customHeight="1" x14ac:dyDescent="0.25">
      <c r="A96" s="124"/>
      <c r="B96" s="122"/>
      <c r="C96" s="22" t="s">
        <v>111</v>
      </c>
      <c r="D96" s="126"/>
    </row>
    <row r="97" spans="1:4" s="21" customFormat="1" ht="49.5" customHeight="1" x14ac:dyDescent="0.25">
      <c r="A97" s="124"/>
      <c r="B97" s="122"/>
      <c r="C97" s="41" t="s">
        <v>121</v>
      </c>
      <c r="D97" s="126"/>
    </row>
    <row r="98" spans="1:4" s="21" customFormat="1" ht="18.75" customHeight="1" x14ac:dyDescent="0.25">
      <c r="A98" s="124"/>
      <c r="B98" s="122"/>
      <c r="C98" s="22" t="s">
        <v>112</v>
      </c>
      <c r="D98" s="126"/>
    </row>
    <row r="99" spans="1:4" s="21" customFormat="1" ht="17.850000000000001" customHeight="1" x14ac:dyDescent="0.25">
      <c r="A99" s="124"/>
      <c r="B99" s="122"/>
      <c r="C99" s="41" t="s">
        <v>113</v>
      </c>
      <c r="D99" s="126"/>
    </row>
    <row r="100" spans="1:4" s="21" customFormat="1" ht="19.7" customHeight="1" x14ac:dyDescent="0.25">
      <c r="A100" s="129"/>
      <c r="B100" s="128">
        <v>11015</v>
      </c>
      <c r="C100" s="22" t="s">
        <v>110</v>
      </c>
      <c r="D100" s="126">
        <f>+'Հավելված 2(3,4)'!G178</f>
        <v>-3100</v>
      </c>
    </row>
    <row r="101" spans="1:4" s="21" customFormat="1" ht="49.5" x14ac:dyDescent="0.25">
      <c r="A101" s="129"/>
      <c r="B101" s="128"/>
      <c r="C101" s="41" t="s">
        <v>94</v>
      </c>
      <c r="D101" s="126"/>
    </row>
    <row r="102" spans="1:4" s="21" customFormat="1" ht="20.45" customHeight="1" x14ac:dyDescent="0.25">
      <c r="A102" s="129"/>
      <c r="B102" s="128"/>
      <c r="C102" s="22" t="s">
        <v>111</v>
      </c>
      <c r="D102" s="126"/>
    </row>
    <row r="103" spans="1:4" s="21" customFormat="1" ht="49.5" x14ac:dyDescent="0.25">
      <c r="A103" s="129"/>
      <c r="B103" s="128"/>
      <c r="C103" s="41" t="s">
        <v>121</v>
      </c>
      <c r="D103" s="126"/>
    </row>
    <row r="104" spans="1:4" s="21" customFormat="1" ht="18.75" customHeight="1" x14ac:dyDescent="0.25">
      <c r="A104" s="129"/>
      <c r="B104" s="128"/>
      <c r="C104" s="22" t="s">
        <v>112</v>
      </c>
      <c r="D104" s="126"/>
    </row>
    <row r="105" spans="1:4" s="21" customFormat="1" ht="17.850000000000001" customHeight="1" x14ac:dyDescent="0.25">
      <c r="A105" s="129"/>
      <c r="B105" s="128"/>
      <c r="C105" s="41" t="s">
        <v>113</v>
      </c>
      <c r="D105" s="126"/>
    </row>
    <row r="106" spans="1:4" s="21" customFormat="1" ht="19.7" customHeight="1" x14ac:dyDescent="0.25">
      <c r="A106" s="124"/>
      <c r="B106" s="122">
        <v>11016</v>
      </c>
      <c r="C106" s="22" t="s">
        <v>110</v>
      </c>
      <c r="D106" s="126">
        <f>+'Հավելված 2(3,4)'!G193</f>
        <v>8530</v>
      </c>
    </row>
    <row r="107" spans="1:4" s="21" customFormat="1" ht="49.5" x14ac:dyDescent="0.25">
      <c r="A107" s="124"/>
      <c r="B107" s="122"/>
      <c r="C107" s="41" t="s">
        <v>95</v>
      </c>
      <c r="D107" s="126"/>
    </row>
    <row r="108" spans="1:4" s="21" customFormat="1" ht="18.75" customHeight="1" x14ac:dyDescent="0.25">
      <c r="A108" s="124"/>
      <c r="B108" s="122"/>
      <c r="C108" s="22" t="s">
        <v>111</v>
      </c>
      <c r="D108" s="126"/>
    </row>
    <row r="109" spans="1:4" s="21" customFormat="1" ht="49.5" x14ac:dyDescent="0.25">
      <c r="A109" s="124"/>
      <c r="B109" s="122"/>
      <c r="C109" s="41" t="s">
        <v>121</v>
      </c>
      <c r="D109" s="126"/>
    </row>
    <row r="110" spans="1:4" s="21" customFormat="1" ht="18.75" customHeight="1" x14ac:dyDescent="0.25">
      <c r="A110" s="124"/>
      <c r="B110" s="122"/>
      <c r="C110" s="22" t="s">
        <v>112</v>
      </c>
      <c r="D110" s="126"/>
    </row>
    <row r="111" spans="1:4" s="21" customFormat="1" ht="17.45" customHeight="1" x14ac:dyDescent="0.25">
      <c r="A111" s="124"/>
      <c r="B111" s="122"/>
      <c r="C111" s="41" t="s">
        <v>113</v>
      </c>
      <c r="D111" s="126"/>
    </row>
    <row r="112" spans="1:4" s="21" customFormat="1" ht="20.100000000000001" customHeight="1" x14ac:dyDescent="0.25">
      <c r="A112" s="124"/>
      <c r="B112" s="122">
        <v>11017</v>
      </c>
      <c r="C112" s="22" t="s">
        <v>110</v>
      </c>
      <c r="D112" s="126">
        <f>+'Հավելված 2(3,4)'!G207</f>
        <v>12300</v>
      </c>
    </row>
    <row r="113" spans="1:4" s="21" customFormat="1" ht="41.25" customHeight="1" x14ac:dyDescent="0.25">
      <c r="A113" s="124"/>
      <c r="B113" s="122"/>
      <c r="C113" s="41" t="s">
        <v>96</v>
      </c>
      <c r="D113" s="126"/>
    </row>
    <row r="114" spans="1:4" s="21" customFormat="1" ht="18.75" customHeight="1" x14ac:dyDescent="0.25">
      <c r="A114" s="124"/>
      <c r="B114" s="122"/>
      <c r="C114" s="22" t="s">
        <v>111</v>
      </c>
      <c r="D114" s="126"/>
    </row>
    <row r="115" spans="1:4" s="21" customFormat="1" ht="49.5" x14ac:dyDescent="0.25">
      <c r="A115" s="124"/>
      <c r="B115" s="122"/>
      <c r="C115" s="41" t="s">
        <v>121</v>
      </c>
      <c r="D115" s="126"/>
    </row>
    <row r="116" spans="1:4" s="21" customFormat="1" ht="18.600000000000001" customHeight="1" x14ac:dyDescent="0.25">
      <c r="A116" s="124"/>
      <c r="B116" s="122"/>
      <c r="C116" s="22" t="s">
        <v>112</v>
      </c>
      <c r="D116" s="126"/>
    </row>
    <row r="117" spans="1:4" s="21" customFormat="1" ht="17.850000000000001" customHeight="1" x14ac:dyDescent="0.25">
      <c r="A117" s="124"/>
      <c r="B117" s="122"/>
      <c r="C117" s="41" t="s">
        <v>113</v>
      </c>
      <c r="D117" s="126"/>
    </row>
  </sheetData>
  <mergeCells count="62">
    <mergeCell ref="H1:J1"/>
    <mergeCell ref="A112:A117"/>
    <mergeCell ref="B112:B117"/>
    <mergeCell ref="D52:D57"/>
    <mergeCell ref="D58:D63"/>
    <mergeCell ref="D106:D111"/>
    <mergeCell ref="D112:D117"/>
    <mergeCell ref="D88:D93"/>
    <mergeCell ref="A106:A111"/>
    <mergeCell ref="B106:B111"/>
    <mergeCell ref="D100:D105"/>
    <mergeCell ref="A94:A99"/>
    <mergeCell ref="B94:B99"/>
    <mergeCell ref="A100:A105"/>
    <mergeCell ref="B100:B105"/>
    <mergeCell ref="D94:D99"/>
    <mergeCell ref="A88:A93"/>
    <mergeCell ref="B88:B93"/>
    <mergeCell ref="D82:D87"/>
    <mergeCell ref="A76:A81"/>
    <mergeCell ref="B76:B81"/>
    <mergeCell ref="A82:A87"/>
    <mergeCell ref="B82:B87"/>
    <mergeCell ref="D76:D81"/>
    <mergeCell ref="A70:A75"/>
    <mergeCell ref="B70:B75"/>
    <mergeCell ref="D64:D69"/>
    <mergeCell ref="A58:A63"/>
    <mergeCell ref="B58:B63"/>
    <mergeCell ref="A64:A69"/>
    <mergeCell ref="B64:B69"/>
    <mergeCell ref="D70:D75"/>
    <mergeCell ref="A52:A57"/>
    <mergeCell ref="B52:B57"/>
    <mergeCell ref="A46:A51"/>
    <mergeCell ref="B46:B51"/>
    <mergeCell ref="A40:A45"/>
    <mergeCell ref="B40:B45"/>
    <mergeCell ref="D46:D51"/>
    <mergeCell ref="A34:A39"/>
    <mergeCell ref="B34:B39"/>
    <mergeCell ref="A28:A33"/>
    <mergeCell ref="B28:B33"/>
    <mergeCell ref="A22:A27"/>
    <mergeCell ref="B22:B27"/>
    <mergeCell ref="D28:D33"/>
    <mergeCell ref="D34:D39"/>
    <mergeCell ref="D40:D45"/>
    <mergeCell ref="D22:D27"/>
    <mergeCell ref="A15:D15"/>
    <mergeCell ref="A16:A21"/>
    <mergeCell ref="B16:B21"/>
    <mergeCell ref="A8:B8"/>
    <mergeCell ref="A10:A12"/>
    <mergeCell ref="B10:B12"/>
    <mergeCell ref="D10:D14"/>
    <mergeCell ref="D16:D21"/>
    <mergeCell ref="A3:D3"/>
    <mergeCell ref="A13:A14"/>
    <mergeCell ref="B13:B14"/>
    <mergeCell ref="C6:C7"/>
    <mergeCell ref="A6:B6"/>
  </mergeCells>
  <printOptions horizontalCentered="1"/>
  <pageMargins left="0.11811023622047245" right="0.11811023622047245" top="0.55118110236220474" bottom="0.15748031496062992" header="0.11811023622047245" footer="0.11811023622047245"/>
  <pageSetup paperSize="9" scale="72" orientation="portrait" r:id="rId1"/>
  <rowBreaks count="3" manualBreakCount="3">
    <brk id="33" max="3" man="1"/>
    <brk id="69" max="3" man="1"/>
    <brk id="105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0"/>
  <sheetViews>
    <sheetView topLeftCell="A79" zoomScaleNormal="100" workbookViewId="0">
      <selection activeCell="F90" sqref="F90"/>
    </sheetView>
  </sheetViews>
  <sheetFormatPr defaultRowHeight="16.5" x14ac:dyDescent="0.3"/>
  <cols>
    <col min="1" max="1" width="7.5703125" style="15" bestFit="1" customWidth="1"/>
    <col min="2" max="2" width="7" style="15" bestFit="1" customWidth="1"/>
    <col min="3" max="3" width="7.42578125" style="15" customWidth="1"/>
    <col min="4" max="4" width="9.140625" style="15"/>
    <col min="5" max="5" width="10" style="15" customWidth="1"/>
    <col min="6" max="6" width="90.28515625" style="64" customWidth="1"/>
    <col min="7" max="7" width="32.85546875" style="17" customWidth="1"/>
    <col min="8" max="10" width="9.140625" style="15" customWidth="1"/>
    <col min="11" max="16384" width="9.140625" style="15"/>
  </cols>
  <sheetData>
    <row r="1" spans="1:17" ht="66" customHeight="1" x14ac:dyDescent="0.3">
      <c r="G1" s="50" t="s">
        <v>123</v>
      </c>
      <c r="H1" s="62"/>
      <c r="I1" s="62"/>
      <c r="O1" s="143"/>
      <c r="P1" s="143"/>
      <c r="Q1" s="143"/>
    </row>
    <row r="3" spans="1:17" ht="36.75" customHeight="1" x14ac:dyDescent="0.3">
      <c r="A3" s="118" t="s">
        <v>124</v>
      </c>
      <c r="B3" s="118"/>
      <c r="C3" s="118"/>
      <c r="D3" s="118"/>
      <c r="E3" s="118"/>
      <c r="F3" s="118"/>
      <c r="G3" s="118"/>
    </row>
    <row r="5" spans="1:17" ht="58.5" customHeight="1" x14ac:dyDescent="0.3">
      <c r="A5" s="144" t="s">
        <v>125</v>
      </c>
      <c r="B5" s="144"/>
      <c r="C5" s="144"/>
      <c r="D5" s="146" t="s">
        <v>98</v>
      </c>
      <c r="E5" s="146"/>
      <c r="F5" s="145" t="s">
        <v>130</v>
      </c>
      <c r="G5" s="63" t="s">
        <v>63</v>
      </c>
    </row>
    <row r="6" spans="1:17" ht="33" x14ac:dyDescent="0.3">
      <c r="A6" s="23" t="s">
        <v>126</v>
      </c>
      <c r="B6" s="23" t="s">
        <v>127</v>
      </c>
      <c r="C6" s="23" t="s">
        <v>128</v>
      </c>
      <c r="D6" s="24" t="s">
        <v>99</v>
      </c>
      <c r="E6" s="25" t="s">
        <v>129</v>
      </c>
      <c r="F6" s="145"/>
      <c r="G6" s="76" t="s">
        <v>102</v>
      </c>
    </row>
    <row r="7" spans="1:17" x14ac:dyDescent="0.3">
      <c r="A7" s="137" t="s">
        <v>9</v>
      </c>
      <c r="B7" s="137" t="s">
        <v>9</v>
      </c>
      <c r="C7" s="140" t="s">
        <v>64</v>
      </c>
      <c r="D7" s="131">
        <v>1080</v>
      </c>
      <c r="E7" s="134"/>
      <c r="F7" s="74" t="s">
        <v>103</v>
      </c>
      <c r="G7" s="79">
        <f>+G9</f>
        <v>0</v>
      </c>
    </row>
    <row r="8" spans="1:17" x14ac:dyDescent="0.3">
      <c r="A8" s="138"/>
      <c r="B8" s="138"/>
      <c r="C8" s="141"/>
      <c r="D8" s="132"/>
      <c r="E8" s="135"/>
      <c r="F8" s="75" t="s">
        <v>213</v>
      </c>
      <c r="G8" s="78"/>
    </row>
    <row r="9" spans="1:17" x14ac:dyDescent="0.3">
      <c r="A9" s="138"/>
      <c r="B9" s="138"/>
      <c r="C9" s="141"/>
      <c r="D9" s="132"/>
      <c r="E9" s="135"/>
      <c r="F9" s="65" t="s">
        <v>105</v>
      </c>
      <c r="G9" s="77">
        <f>+G11+G24+G33+G44+G55+G64+G76+G90+G102+G114+G126+G138+G152+G164+G178+G193+G207</f>
        <v>0</v>
      </c>
    </row>
    <row r="10" spans="1:17" x14ac:dyDescent="0.3">
      <c r="A10" s="139"/>
      <c r="B10" s="139"/>
      <c r="C10" s="142"/>
      <c r="D10" s="133"/>
      <c r="E10" s="136"/>
      <c r="F10" s="66" t="s">
        <v>131</v>
      </c>
      <c r="G10" s="47"/>
    </row>
    <row r="11" spans="1:17" ht="66" x14ac:dyDescent="0.3">
      <c r="A11" s="26"/>
      <c r="B11" s="26"/>
      <c r="C11" s="26"/>
      <c r="D11" s="27"/>
      <c r="E11" s="27">
        <v>11001</v>
      </c>
      <c r="F11" s="67" t="s">
        <v>198</v>
      </c>
      <c r="G11" s="47">
        <f t="shared" ref="G11" si="0">+G15</f>
        <v>60815</v>
      </c>
    </row>
    <row r="12" spans="1:17" x14ac:dyDescent="0.3">
      <c r="A12" s="26"/>
      <c r="B12" s="26"/>
      <c r="C12" s="26"/>
      <c r="D12" s="27"/>
      <c r="E12" s="27"/>
      <c r="F12" s="66" t="s">
        <v>132</v>
      </c>
      <c r="G12" s="47"/>
    </row>
    <row r="13" spans="1:17" x14ac:dyDescent="0.3">
      <c r="A13" s="26"/>
      <c r="B13" s="26"/>
      <c r="C13" s="26"/>
      <c r="D13" s="27"/>
      <c r="E13" s="27"/>
      <c r="F13" s="66" t="s">
        <v>133</v>
      </c>
      <c r="G13" s="47"/>
    </row>
    <row r="14" spans="1:17" x14ac:dyDescent="0.3">
      <c r="A14" s="26"/>
      <c r="B14" s="26"/>
      <c r="C14" s="26"/>
      <c r="D14" s="27"/>
      <c r="E14" s="27"/>
      <c r="F14" s="66" t="s">
        <v>199</v>
      </c>
      <c r="G14" s="47"/>
    </row>
    <row r="15" spans="1:17" x14ac:dyDescent="0.3">
      <c r="A15" s="26"/>
      <c r="B15" s="26"/>
      <c r="C15" s="26"/>
      <c r="D15" s="27"/>
      <c r="E15" s="27"/>
      <c r="F15" s="66" t="s">
        <v>134</v>
      </c>
      <c r="G15" s="47">
        <f>+G16</f>
        <v>60815</v>
      </c>
    </row>
    <row r="16" spans="1:17" x14ac:dyDescent="0.3">
      <c r="A16" s="26"/>
      <c r="B16" s="26"/>
      <c r="C16" s="26"/>
      <c r="D16" s="27"/>
      <c r="E16" s="27"/>
      <c r="F16" s="66" t="s">
        <v>135</v>
      </c>
      <c r="G16" s="47">
        <f>+G17+G20</f>
        <v>60815</v>
      </c>
    </row>
    <row r="17" spans="1:10" x14ac:dyDescent="0.3">
      <c r="A17" s="46"/>
      <c r="B17" s="46"/>
      <c r="C17" s="46"/>
      <c r="D17" s="27"/>
      <c r="E17" s="27"/>
      <c r="F17" s="66" t="s">
        <v>204</v>
      </c>
      <c r="G17" s="47">
        <f>G18</f>
        <v>61900</v>
      </c>
    </row>
    <row r="18" spans="1:10" x14ac:dyDescent="0.3">
      <c r="A18" s="46"/>
      <c r="B18" s="46"/>
      <c r="C18" s="46"/>
      <c r="D18" s="27"/>
      <c r="E18" s="27"/>
      <c r="F18" s="66" t="s">
        <v>205</v>
      </c>
      <c r="G18" s="47">
        <f t="shared" ref="G18" si="1">G19</f>
        <v>61900</v>
      </c>
    </row>
    <row r="19" spans="1:10" x14ac:dyDescent="0.3">
      <c r="A19" s="46"/>
      <c r="B19" s="46"/>
      <c r="C19" s="46"/>
      <c r="D19" s="27"/>
      <c r="E19" s="27"/>
      <c r="F19" s="66" t="s">
        <v>206</v>
      </c>
      <c r="G19" s="47">
        <v>61900</v>
      </c>
    </row>
    <row r="20" spans="1:10" x14ac:dyDescent="0.3">
      <c r="A20" s="26"/>
      <c r="B20" s="26"/>
      <c r="C20" s="26"/>
      <c r="D20" s="27"/>
      <c r="E20" s="27"/>
      <c r="F20" s="66" t="s">
        <v>136</v>
      </c>
      <c r="G20" s="47">
        <f>+G21</f>
        <v>-1085</v>
      </c>
    </row>
    <row r="21" spans="1:10" x14ac:dyDescent="0.3">
      <c r="A21" s="26"/>
      <c r="B21" s="26"/>
      <c r="C21" s="26"/>
      <c r="D21" s="27"/>
      <c r="E21" s="27"/>
      <c r="F21" s="66" t="s">
        <v>137</v>
      </c>
      <c r="G21" s="47">
        <f>+G22+G23</f>
        <v>-1085</v>
      </c>
    </row>
    <row r="22" spans="1:10" x14ac:dyDescent="0.3">
      <c r="A22" s="46"/>
      <c r="B22" s="46"/>
      <c r="C22" s="46"/>
      <c r="D22" s="27"/>
      <c r="E22" s="27"/>
      <c r="F22" s="66" t="s">
        <v>138</v>
      </c>
      <c r="G22" s="47">
        <v>-900</v>
      </c>
      <c r="H22" s="16"/>
      <c r="I22" s="16"/>
      <c r="J22" s="16"/>
    </row>
    <row r="23" spans="1:10" x14ac:dyDescent="0.3">
      <c r="A23" s="26"/>
      <c r="B23" s="26"/>
      <c r="C23" s="26"/>
      <c r="D23" s="27"/>
      <c r="E23" s="27"/>
      <c r="F23" s="66" t="s">
        <v>208</v>
      </c>
      <c r="G23" s="47">
        <v>-185</v>
      </c>
    </row>
    <row r="24" spans="1:10" ht="33" x14ac:dyDescent="0.3">
      <c r="A24" s="26"/>
      <c r="B24" s="26"/>
      <c r="C24" s="26"/>
      <c r="D24" s="27"/>
      <c r="E24" s="27">
        <v>11002</v>
      </c>
      <c r="F24" s="67" t="s">
        <v>114</v>
      </c>
      <c r="G24" s="47">
        <f>+G28</f>
        <v>200</v>
      </c>
    </row>
    <row r="25" spans="1:10" x14ac:dyDescent="0.3">
      <c r="A25" s="26"/>
      <c r="B25" s="26"/>
      <c r="C25" s="26"/>
      <c r="D25" s="27"/>
      <c r="E25" s="27"/>
      <c r="F25" s="66" t="s">
        <v>132</v>
      </c>
      <c r="G25" s="47"/>
    </row>
    <row r="26" spans="1:10" x14ac:dyDescent="0.3">
      <c r="A26" s="26"/>
      <c r="B26" s="26"/>
      <c r="C26" s="26"/>
      <c r="D26" s="27"/>
      <c r="E26" s="27"/>
      <c r="F26" s="66" t="s">
        <v>133</v>
      </c>
      <c r="G26" s="47"/>
    </row>
    <row r="27" spans="1:10" x14ac:dyDescent="0.3">
      <c r="A27" s="26"/>
      <c r="B27" s="26"/>
      <c r="C27" s="26"/>
      <c r="D27" s="27"/>
      <c r="E27" s="27"/>
      <c r="F27" s="66" t="s">
        <v>199</v>
      </c>
      <c r="G27" s="47"/>
    </row>
    <row r="28" spans="1:10" x14ac:dyDescent="0.3">
      <c r="A28" s="51"/>
      <c r="B28" s="51"/>
      <c r="C28" s="51"/>
      <c r="D28" s="27"/>
      <c r="E28" s="27"/>
      <c r="F28" s="66" t="s">
        <v>134</v>
      </c>
      <c r="G28" s="47">
        <f t="shared" ref="G28" si="2">+G29</f>
        <v>200</v>
      </c>
    </row>
    <row r="29" spans="1:10" x14ac:dyDescent="0.3">
      <c r="A29" s="51"/>
      <c r="B29" s="51"/>
      <c r="C29" s="51"/>
      <c r="D29" s="27"/>
      <c r="E29" s="27"/>
      <c r="F29" s="66" t="s">
        <v>135</v>
      </c>
      <c r="G29" s="47">
        <f>+G30</f>
        <v>200</v>
      </c>
    </row>
    <row r="30" spans="1:10" x14ac:dyDescent="0.3">
      <c r="A30" s="51"/>
      <c r="B30" s="51"/>
      <c r="C30" s="51"/>
      <c r="D30" s="27"/>
      <c r="E30" s="27"/>
      <c r="F30" s="66" t="s">
        <v>136</v>
      </c>
      <c r="G30" s="47">
        <f>+G31</f>
        <v>200</v>
      </c>
    </row>
    <row r="31" spans="1:10" x14ac:dyDescent="0.3">
      <c r="A31" s="51"/>
      <c r="B31" s="51"/>
      <c r="C31" s="51"/>
      <c r="D31" s="27"/>
      <c r="E31" s="27"/>
      <c r="F31" s="66" t="s">
        <v>137</v>
      </c>
      <c r="G31" s="47">
        <f>+G32</f>
        <v>200</v>
      </c>
    </row>
    <row r="32" spans="1:10" x14ac:dyDescent="0.3">
      <c r="A32" s="51"/>
      <c r="B32" s="51"/>
      <c r="C32" s="51"/>
      <c r="D32" s="27"/>
      <c r="E32" s="27"/>
      <c r="F32" s="66" t="s">
        <v>138</v>
      </c>
      <c r="G32" s="47">
        <v>200</v>
      </c>
      <c r="H32" s="16"/>
      <c r="I32" s="16"/>
      <c r="J32" s="16"/>
    </row>
    <row r="33" spans="1:10" ht="40.5" customHeight="1" x14ac:dyDescent="0.3">
      <c r="A33" s="27"/>
      <c r="B33" s="27"/>
      <c r="C33" s="27"/>
      <c r="D33" s="27"/>
      <c r="E33" s="40">
        <v>11003</v>
      </c>
      <c r="F33" s="67" t="s">
        <v>201</v>
      </c>
      <c r="G33" s="47">
        <f>G37</f>
        <v>-290</v>
      </c>
    </row>
    <row r="34" spans="1:10" x14ac:dyDescent="0.3">
      <c r="A34" s="27"/>
      <c r="B34" s="27"/>
      <c r="C34" s="27"/>
      <c r="D34" s="27"/>
      <c r="E34" s="27"/>
      <c r="F34" s="66" t="s">
        <v>132</v>
      </c>
      <c r="G34" s="47"/>
    </row>
    <row r="35" spans="1:10" x14ac:dyDescent="0.3">
      <c r="A35" s="27"/>
      <c r="B35" s="27"/>
      <c r="C35" s="27"/>
      <c r="D35" s="27"/>
      <c r="E35" s="27"/>
      <c r="F35" s="66" t="s">
        <v>133</v>
      </c>
      <c r="G35" s="47"/>
    </row>
    <row r="36" spans="1:10" x14ac:dyDescent="0.3">
      <c r="A36" s="27"/>
      <c r="B36" s="27"/>
      <c r="C36" s="27"/>
      <c r="D36" s="27"/>
      <c r="E36" s="27"/>
      <c r="F36" s="66" t="s">
        <v>199</v>
      </c>
      <c r="G36" s="47"/>
    </row>
    <row r="37" spans="1:10" x14ac:dyDescent="0.3">
      <c r="A37" s="51"/>
      <c r="B37" s="51"/>
      <c r="C37" s="51"/>
      <c r="D37" s="27"/>
      <c r="E37" s="27"/>
      <c r="F37" s="66" t="s">
        <v>134</v>
      </c>
      <c r="G37" s="47">
        <f t="shared" ref="G37" si="3">+G38</f>
        <v>-290</v>
      </c>
    </row>
    <row r="38" spans="1:10" x14ac:dyDescent="0.3">
      <c r="A38" s="51"/>
      <c r="B38" s="51"/>
      <c r="C38" s="51"/>
      <c r="D38" s="27"/>
      <c r="E38" s="27"/>
      <c r="F38" s="66" t="s">
        <v>135</v>
      </c>
      <c r="G38" s="47">
        <f>+G39</f>
        <v>-290</v>
      </c>
    </row>
    <row r="39" spans="1:10" x14ac:dyDescent="0.3">
      <c r="A39" s="51"/>
      <c r="B39" s="51"/>
      <c r="C39" s="51"/>
      <c r="D39" s="27"/>
      <c r="E39" s="27"/>
      <c r="F39" s="66" t="s">
        <v>136</v>
      </c>
      <c r="G39" s="47">
        <f>+G40+G42</f>
        <v>-290</v>
      </c>
    </row>
    <row r="40" spans="1:10" x14ac:dyDescent="0.3">
      <c r="A40" s="51"/>
      <c r="B40" s="51"/>
      <c r="C40" s="51"/>
      <c r="D40" s="27"/>
      <c r="E40" s="27"/>
      <c r="F40" s="66" t="s">
        <v>137</v>
      </c>
      <c r="G40" s="47">
        <f>+G41</f>
        <v>260</v>
      </c>
    </row>
    <row r="41" spans="1:10" x14ac:dyDescent="0.3">
      <c r="A41" s="51"/>
      <c r="B41" s="51"/>
      <c r="C41" s="51"/>
      <c r="D41" s="27"/>
      <c r="E41" s="27"/>
      <c r="F41" s="66" t="s">
        <v>207</v>
      </c>
      <c r="G41" s="47">
        <v>260</v>
      </c>
      <c r="H41" s="16"/>
      <c r="I41" s="16"/>
      <c r="J41" s="16"/>
    </row>
    <row r="42" spans="1:10" x14ac:dyDescent="0.3">
      <c r="A42" s="51"/>
      <c r="B42" s="51"/>
      <c r="C42" s="51"/>
      <c r="D42" s="27"/>
      <c r="E42" s="27"/>
      <c r="F42" s="66" t="s">
        <v>200</v>
      </c>
      <c r="G42" s="47">
        <f t="shared" ref="G42" si="4">+G43</f>
        <v>-550</v>
      </c>
    </row>
    <row r="43" spans="1:10" x14ac:dyDescent="0.3">
      <c r="A43" s="51"/>
      <c r="B43" s="51"/>
      <c r="C43" s="51"/>
      <c r="D43" s="27"/>
      <c r="E43" s="27"/>
      <c r="F43" s="66" t="s">
        <v>209</v>
      </c>
      <c r="G43" s="47">
        <v>-550</v>
      </c>
    </row>
    <row r="44" spans="1:10" ht="33" x14ac:dyDescent="0.3">
      <c r="A44" s="27"/>
      <c r="B44" s="27"/>
      <c r="C44" s="27"/>
      <c r="D44" s="27"/>
      <c r="E44" s="27">
        <v>11004</v>
      </c>
      <c r="F44" s="67" t="s">
        <v>116</v>
      </c>
      <c r="G44" s="47">
        <f>+G48</f>
        <v>3150</v>
      </c>
    </row>
    <row r="45" spans="1:10" x14ac:dyDescent="0.3">
      <c r="A45" s="27"/>
      <c r="B45" s="27"/>
      <c r="C45" s="27"/>
      <c r="D45" s="27"/>
      <c r="E45" s="27"/>
      <c r="F45" s="66" t="s">
        <v>132</v>
      </c>
      <c r="G45" s="47"/>
    </row>
    <row r="46" spans="1:10" x14ac:dyDescent="0.3">
      <c r="A46" s="27"/>
      <c r="B46" s="27"/>
      <c r="C46" s="27"/>
      <c r="D46" s="27"/>
      <c r="E46" s="27"/>
      <c r="F46" s="66" t="s">
        <v>133</v>
      </c>
      <c r="G46" s="47"/>
    </row>
    <row r="47" spans="1:10" x14ac:dyDescent="0.3">
      <c r="A47" s="27"/>
      <c r="B47" s="27"/>
      <c r="C47" s="27"/>
      <c r="D47" s="27"/>
      <c r="E47" s="27"/>
      <c r="F47" s="66" t="s">
        <v>199</v>
      </c>
      <c r="G47" s="47"/>
    </row>
    <row r="48" spans="1:10" x14ac:dyDescent="0.3">
      <c r="A48" s="51"/>
      <c r="B48" s="51"/>
      <c r="C48" s="51"/>
      <c r="D48" s="27"/>
      <c r="E48" s="27"/>
      <c r="F48" s="66" t="s">
        <v>134</v>
      </c>
      <c r="G48" s="47">
        <f t="shared" ref="G48" si="5">+G49</f>
        <v>3150</v>
      </c>
    </row>
    <row r="49" spans="1:10" x14ac:dyDescent="0.3">
      <c r="A49" s="51"/>
      <c r="B49" s="51"/>
      <c r="C49" s="51"/>
      <c r="D49" s="27"/>
      <c r="E49" s="27"/>
      <c r="F49" s="66" t="s">
        <v>135</v>
      </c>
      <c r="G49" s="47">
        <f>+G50</f>
        <v>3150</v>
      </c>
    </row>
    <row r="50" spans="1:10" x14ac:dyDescent="0.3">
      <c r="A50" s="51"/>
      <c r="B50" s="51"/>
      <c r="C50" s="51"/>
      <c r="D50" s="27"/>
      <c r="E50" s="27"/>
      <c r="F50" s="66" t="s">
        <v>136</v>
      </c>
      <c r="G50" s="47">
        <f>+G51+G53</f>
        <v>3150</v>
      </c>
    </row>
    <row r="51" spans="1:10" x14ac:dyDescent="0.3">
      <c r="A51" s="51"/>
      <c r="B51" s="51"/>
      <c r="C51" s="51"/>
      <c r="D51" s="27"/>
      <c r="E51" s="27"/>
      <c r="F51" s="66" t="s">
        <v>137</v>
      </c>
      <c r="G51" s="47">
        <f>+G52</f>
        <v>1950</v>
      </c>
    </row>
    <row r="52" spans="1:10" x14ac:dyDescent="0.3">
      <c r="A52" s="51"/>
      <c r="B52" s="51"/>
      <c r="C52" s="51"/>
      <c r="D52" s="27"/>
      <c r="E52" s="27"/>
      <c r="F52" s="66" t="s">
        <v>138</v>
      </c>
      <c r="G52" s="47">
        <v>1950</v>
      </c>
      <c r="H52" s="16"/>
      <c r="I52" s="16"/>
      <c r="J52" s="16"/>
    </row>
    <row r="53" spans="1:10" x14ac:dyDescent="0.3">
      <c r="A53" s="51"/>
      <c r="B53" s="51"/>
      <c r="C53" s="51"/>
      <c r="D53" s="27"/>
      <c r="E53" s="27"/>
      <c r="F53" s="66" t="s">
        <v>200</v>
      </c>
      <c r="G53" s="47">
        <f t="shared" ref="G53" si="6">+G54</f>
        <v>1200</v>
      </c>
    </row>
    <row r="54" spans="1:10" x14ac:dyDescent="0.3">
      <c r="A54" s="51"/>
      <c r="B54" s="51"/>
      <c r="C54" s="51"/>
      <c r="D54" s="27"/>
      <c r="E54" s="27"/>
      <c r="F54" s="66" t="s">
        <v>209</v>
      </c>
      <c r="G54" s="47">
        <v>1200</v>
      </c>
    </row>
    <row r="55" spans="1:10" ht="33" x14ac:dyDescent="0.3">
      <c r="A55" s="27"/>
      <c r="B55" s="27"/>
      <c r="C55" s="27"/>
      <c r="D55" s="27"/>
      <c r="E55" s="27">
        <v>11005</v>
      </c>
      <c r="F55" s="67" t="s">
        <v>85</v>
      </c>
      <c r="G55" s="47">
        <f>+G59</f>
        <v>9000</v>
      </c>
    </row>
    <row r="56" spans="1:10" x14ac:dyDescent="0.3">
      <c r="A56" s="27"/>
      <c r="B56" s="27"/>
      <c r="C56" s="27"/>
      <c r="D56" s="27"/>
      <c r="E56" s="27"/>
      <c r="F56" s="66" t="s">
        <v>132</v>
      </c>
      <c r="G56" s="47"/>
    </row>
    <row r="57" spans="1:10" x14ac:dyDescent="0.3">
      <c r="A57" s="27"/>
      <c r="B57" s="27"/>
      <c r="C57" s="27"/>
      <c r="D57" s="27"/>
      <c r="E57" s="27"/>
      <c r="F57" s="66" t="s">
        <v>133</v>
      </c>
      <c r="G57" s="47"/>
    </row>
    <row r="58" spans="1:10" x14ac:dyDescent="0.3">
      <c r="A58" s="27"/>
      <c r="B58" s="27"/>
      <c r="C58" s="27"/>
      <c r="D58" s="27"/>
      <c r="E58" s="27"/>
      <c r="F58" s="66" t="s">
        <v>199</v>
      </c>
      <c r="G58" s="47"/>
    </row>
    <row r="59" spans="1:10" x14ac:dyDescent="0.3">
      <c r="A59" s="51"/>
      <c r="B59" s="51"/>
      <c r="C59" s="51"/>
      <c r="D59" s="27"/>
      <c r="E59" s="27"/>
      <c r="F59" s="66" t="s">
        <v>134</v>
      </c>
      <c r="G59" s="47">
        <f t="shared" ref="G59" si="7">+G60</f>
        <v>9000</v>
      </c>
    </row>
    <row r="60" spans="1:10" x14ac:dyDescent="0.3">
      <c r="A60" s="51"/>
      <c r="B60" s="51"/>
      <c r="C60" s="51"/>
      <c r="D60" s="27"/>
      <c r="E60" s="27"/>
      <c r="F60" s="66" t="s">
        <v>135</v>
      </c>
      <c r="G60" s="47">
        <f>+G61</f>
        <v>9000</v>
      </c>
    </row>
    <row r="61" spans="1:10" x14ac:dyDescent="0.3">
      <c r="A61" s="51"/>
      <c r="B61" s="51"/>
      <c r="C61" s="51"/>
      <c r="D61" s="27"/>
      <c r="E61" s="27"/>
      <c r="F61" s="66" t="s">
        <v>204</v>
      </c>
      <c r="G61" s="47">
        <f t="shared" ref="G61:G62" si="8">G62</f>
        <v>9000</v>
      </c>
    </row>
    <row r="62" spans="1:10" x14ac:dyDescent="0.3">
      <c r="A62" s="51"/>
      <c r="B62" s="51"/>
      <c r="C62" s="51"/>
      <c r="D62" s="27"/>
      <c r="E62" s="27"/>
      <c r="F62" s="66" t="s">
        <v>205</v>
      </c>
      <c r="G62" s="47">
        <f t="shared" si="8"/>
        <v>9000</v>
      </c>
    </row>
    <row r="63" spans="1:10" x14ac:dyDescent="0.3">
      <c r="A63" s="51"/>
      <c r="B63" s="51"/>
      <c r="C63" s="51"/>
      <c r="D63" s="27"/>
      <c r="E63" s="27"/>
      <c r="F63" s="66" t="s">
        <v>206</v>
      </c>
      <c r="G63" s="47">
        <v>9000</v>
      </c>
    </row>
    <row r="64" spans="1:10" ht="33" x14ac:dyDescent="0.3">
      <c r="A64" s="27"/>
      <c r="B64" s="27"/>
      <c r="C64" s="27"/>
      <c r="D64" s="27"/>
      <c r="E64" s="27">
        <v>11006</v>
      </c>
      <c r="F64" s="67" t="s">
        <v>122</v>
      </c>
      <c r="G64" s="47">
        <f>+G68</f>
        <v>690</v>
      </c>
    </row>
    <row r="65" spans="1:7" x14ac:dyDescent="0.3">
      <c r="A65" s="27"/>
      <c r="B65" s="27"/>
      <c r="C65" s="27"/>
      <c r="D65" s="27"/>
      <c r="E65" s="27"/>
      <c r="F65" s="66" t="s">
        <v>132</v>
      </c>
      <c r="G65" s="47"/>
    </row>
    <row r="66" spans="1:7" x14ac:dyDescent="0.3">
      <c r="A66" s="27"/>
      <c r="B66" s="27"/>
      <c r="C66" s="27"/>
      <c r="D66" s="27"/>
      <c r="E66" s="27"/>
      <c r="F66" s="66" t="s">
        <v>133</v>
      </c>
      <c r="G66" s="47"/>
    </row>
    <row r="67" spans="1:7" x14ac:dyDescent="0.3">
      <c r="A67" s="27"/>
      <c r="B67" s="27"/>
      <c r="C67" s="27"/>
      <c r="D67" s="27"/>
      <c r="E67" s="27"/>
      <c r="F67" s="66" t="s">
        <v>199</v>
      </c>
      <c r="G67" s="47"/>
    </row>
    <row r="68" spans="1:7" x14ac:dyDescent="0.3">
      <c r="A68" s="51"/>
      <c r="B68" s="51"/>
      <c r="C68" s="51"/>
      <c r="D68" s="27"/>
      <c r="E68" s="27"/>
      <c r="F68" s="66" t="s">
        <v>134</v>
      </c>
      <c r="G68" s="47">
        <f t="shared" ref="G68" si="9">+G69</f>
        <v>690</v>
      </c>
    </row>
    <row r="69" spans="1:7" x14ac:dyDescent="0.3">
      <c r="A69" s="51"/>
      <c r="B69" s="51"/>
      <c r="C69" s="51"/>
      <c r="D69" s="27"/>
      <c r="E69" s="27"/>
      <c r="F69" s="66" t="s">
        <v>135</v>
      </c>
      <c r="G69" s="47">
        <f>+G70+G73</f>
        <v>690</v>
      </c>
    </row>
    <row r="70" spans="1:7" x14ac:dyDescent="0.3">
      <c r="A70" s="51"/>
      <c r="B70" s="51"/>
      <c r="C70" s="51"/>
      <c r="D70" s="27"/>
      <c r="E70" s="27"/>
      <c r="F70" s="66" t="s">
        <v>136</v>
      </c>
      <c r="G70" s="47">
        <f>+G71</f>
        <v>550</v>
      </c>
    </row>
    <row r="71" spans="1:7" x14ac:dyDescent="0.3">
      <c r="A71" s="51"/>
      <c r="B71" s="51"/>
      <c r="C71" s="51"/>
      <c r="D71" s="27"/>
      <c r="E71" s="27"/>
      <c r="F71" s="66" t="s">
        <v>200</v>
      </c>
      <c r="G71" s="47">
        <f t="shared" ref="G71" si="10">+G72</f>
        <v>550</v>
      </c>
    </row>
    <row r="72" spans="1:7" x14ac:dyDescent="0.3">
      <c r="A72" s="51"/>
      <c r="B72" s="51"/>
      <c r="C72" s="51"/>
      <c r="D72" s="27"/>
      <c r="E72" s="27"/>
      <c r="F72" s="66" t="s">
        <v>209</v>
      </c>
      <c r="G72" s="47">
        <v>550</v>
      </c>
    </row>
    <row r="73" spans="1:7" x14ac:dyDescent="0.3">
      <c r="A73" s="51"/>
      <c r="B73" s="51"/>
      <c r="C73" s="51"/>
      <c r="D73" s="27"/>
      <c r="E73" s="27"/>
      <c r="F73" s="66" t="s">
        <v>210</v>
      </c>
      <c r="G73" s="47">
        <f t="shared" ref="G73:G74" si="11">G74</f>
        <v>140</v>
      </c>
    </row>
    <row r="74" spans="1:7" x14ac:dyDescent="0.3">
      <c r="A74" s="51"/>
      <c r="B74" s="51"/>
      <c r="C74" s="51"/>
      <c r="D74" s="27"/>
      <c r="E74" s="27"/>
      <c r="F74" s="66" t="s">
        <v>211</v>
      </c>
      <c r="G74" s="47">
        <f t="shared" si="11"/>
        <v>140</v>
      </c>
    </row>
    <row r="75" spans="1:7" x14ac:dyDescent="0.3">
      <c r="A75" s="51"/>
      <c r="B75" s="51"/>
      <c r="C75" s="51"/>
      <c r="D75" s="27"/>
      <c r="E75" s="27"/>
      <c r="F75" s="66" t="s">
        <v>212</v>
      </c>
      <c r="G75" s="47">
        <v>140</v>
      </c>
    </row>
    <row r="76" spans="1:7" ht="49.5" x14ac:dyDescent="0.3">
      <c r="A76" s="27"/>
      <c r="B76" s="27"/>
      <c r="C76" s="27"/>
      <c r="D76" s="27"/>
      <c r="E76" s="27">
        <v>11007</v>
      </c>
      <c r="F76" s="67" t="s">
        <v>117</v>
      </c>
      <c r="G76" s="47">
        <f>+G80</f>
        <v>-350</v>
      </c>
    </row>
    <row r="77" spans="1:7" x14ac:dyDescent="0.3">
      <c r="A77" s="27"/>
      <c r="B77" s="27"/>
      <c r="C77" s="27"/>
      <c r="D77" s="27"/>
      <c r="E77" s="27"/>
      <c r="F77" s="66" t="s">
        <v>132</v>
      </c>
      <c r="G77" s="47"/>
    </row>
    <row r="78" spans="1:7" x14ac:dyDescent="0.3">
      <c r="A78" s="27"/>
      <c r="B78" s="27"/>
      <c r="C78" s="27"/>
      <c r="D78" s="27"/>
      <c r="E78" s="27"/>
      <c r="F78" s="66" t="s">
        <v>133</v>
      </c>
      <c r="G78" s="47"/>
    </row>
    <row r="79" spans="1:7" x14ac:dyDescent="0.3">
      <c r="A79" s="27"/>
      <c r="B79" s="27"/>
      <c r="C79" s="27"/>
      <c r="D79" s="27"/>
      <c r="E79" s="27"/>
      <c r="F79" s="66" t="s">
        <v>199</v>
      </c>
      <c r="G79" s="47"/>
    </row>
    <row r="80" spans="1:7" x14ac:dyDescent="0.3">
      <c r="A80" s="51"/>
      <c r="B80" s="51"/>
      <c r="C80" s="51"/>
      <c r="D80" s="27"/>
      <c r="E80" s="27"/>
      <c r="F80" s="66" t="s">
        <v>134</v>
      </c>
      <c r="G80" s="47">
        <f t="shared" ref="G80" si="12">+G81</f>
        <v>-350</v>
      </c>
    </row>
    <row r="81" spans="1:10" x14ac:dyDescent="0.3">
      <c r="A81" s="51"/>
      <c r="B81" s="51"/>
      <c r="C81" s="51"/>
      <c r="D81" s="27"/>
      <c r="E81" s="27"/>
      <c r="F81" s="66" t="s">
        <v>135</v>
      </c>
      <c r="G81" s="47">
        <f>+G82+G85</f>
        <v>-350</v>
      </c>
    </row>
    <row r="82" spans="1:10" x14ac:dyDescent="0.3">
      <c r="A82" s="51"/>
      <c r="B82" s="51"/>
      <c r="C82" s="51"/>
      <c r="D82" s="27"/>
      <c r="E82" s="27"/>
      <c r="F82" s="66" t="s">
        <v>204</v>
      </c>
      <c r="G82" s="47">
        <f t="shared" ref="G82:G83" si="13">G83</f>
        <v>-2000</v>
      </c>
    </row>
    <row r="83" spans="1:10" x14ac:dyDescent="0.3">
      <c r="A83" s="51"/>
      <c r="B83" s="51"/>
      <c r="C83" s="51"/>
      <c r="D83" s="27"/>
      <c r="E83" s="27"/>
      <c r="F83" s="66" t="s">
        <v>205</v>
      </c>
      <c r="G83" s="47">
        <f t="shared" si="13"/>
        <v>-2000</v>
      </c>
    </row>
    <row r="84" spans="1:10" x14ac:dyDescent="0.3">
      <c r="A84" s="51"/>
      <c r="B84" s="51"/>
      <c r="C84" s="51"/>
      <c r="D84" s="27"/>
      <c r="E84" s="27"/>
      <c r="F84" s="66" t="s">
        <v>206</v>
      </c>
      <c r="G84" s="47">
        <v>-2000</v>
      </c>
    </row>
    <row r="85" spans="1:10" x14ac:dyDescent="0.3">
      <c r="A85" s="51"/>
      <c r="B85" s="51"/>
      <c r="C85" s="51"/>
      <c r="D85" s="27"/>
      <c r="E85" s="27"/>
      <c r="F85" s="66" t="s">
        <v>136</v>
      </c>
      <c r="G85" s="47">
        <f>+G86+G88</f>
        <v>1650</v>
      </c>
    </row>
    <row r="86" spans="1:10" x14ac:dyDescent="0.3">
      <c r="A86" s="51"/>
      <c r="B86" s="51"/>
      <c r="C86" s="51"/>
      <c r="D86" s="27"/>
      <c r="E86" s="27"/>
      <c r="F86" s="66" t="s">
        <v>137</v>
      </c>
      <c r="G86" s="47">
        <f>+G87</f>
        <v>-1100</v>
      </c>
    </row>
    <row r="87" spans="1:10" x14ac:dyDescent="0.3">
      <c r="A87" s="51"/>
      <c r="B87" s="51"/>
      <c r="C87" s="51"/>
      <c r="D87" s="27"/>
      <c r="E87" s="27"/>
      <c r="F87" s="66" t="s">
        <v>207</v>
      </c>
      <c r="G87" s="47">
        <v>-1100</v>
      </c>
      <c r="H87" s="16"/>
      <c r="I87" s="16"/>
      <c r="J87" s="16"/>
    </row>
    <row r="88" spans="1:10" x14ac:dyDescent="0.3">
      <c r="A88" s="51"/>
      <c r="B88" s="51"/>
      <c r="C88" s="51"/>
      <c r="D88" s="27"/>
      <c r="E88" s="27"/>
      <c r="F88" s="66" t="s">
        <v>200</v>
      </c>
      <c r="G88" s="47">
        <f t="shared" ref="G88" si="14">+G89</f>
        <v>2750</v>
      </c>
    </row>
    <row r="89" spans="1:10" x14ac:dyDescent="0.3">
      <c r="A89" s="51"/>
      <c r="B89" s="51"/>
      <c r="C89" s="51"/>
      <c r="D89" s="27"/>
      <c r="E89" s="27"/>
      <c r="F89" s="66" t="s">
        <v>209</v>
      </c>
      <c r="G89" s="47">
        <v>2750</v>
      </c>
    </row>
    <row r="90" spans="1:10" ht="49.5" x14ac:dyDescent="0.3">
      <c r="A90" s="27"/>
      <c r="B90" s="27"/>
      <c r="C90" s="27"/>
      <c r="D90" s="27"/>
      <c r="E90" s="27">
        <v>11008</v>
      </c>
      <c r="F90" s="67" t="s">
        <v>87</v>
      </c>
      <c r="G90" s="47">
        <f>+G94</f>
        <v>-18680</v>
      </c>
    </row>
    <row r="91" spans="1:10" x14ac:dyDescent="0.3">
      <c r="A91" s="27"/>
      <c r="B91" s="27"/>
      <c r="C91" s="27"/>
      <c r="D91" s="27"/>
      <c r="E91" s="27"/>
      <c r="F91" s="66" t="s">
        <v>132</v>
      </c>
      <c r="G91" s="47"/>
    </row>
    <row r="92" spans="1:10" x14ac:dyDescent="0.3">
      <c r="A92" s="27"/>
      <c r="B92" s="27"/>
      <c r="C92" s="27"/>
      <c r="D92" s="27"/>
      <c r="E92" s="27"/>
      <c r="F92" s="66" t="s">
        <v>133</v>
      </c>
      <c r="G92" s="47"/>
    </row>
    <row r="93" spans="1:10" x14ac:dyDescent="0.3">
      <c r="A93" s="27"/>
      <c r="B93" s="27"/>
      <c r="C93" s="27"/>
      <c r="D93" s="27"/>
      <c r="E93" s="27"/>
      <c r="F93" s="66" t="s">
        <v>199</v>
      </c>
      <c r="G93" s="47"/>
    </row>
    <row r="94" spans="1:10" x14ac:dyDescent="0.3">
      <c r="A94" s="51"/>
      <c r="B94" s="51"/>
      <c r="C94" s="51"/>
      <c r="D94" s="27"/>
      <c r="E94" s="27"/>
      <c r="F94" s="66" t="s">
        <v>134</v>
      </c>
      <c r="G94" s="47">
        <f t="shared" ref="G94" si="15">+G95</f>
        <v>-18680</v>
      </c>
    </row>
    <row r="95" spans="1:10" x14ac:dyDescent="0.3">
      <c r="A95" s="51"/>
      <c r="B95" s="51"/>
      <c r="C95" s="51"/>
      <c r="D95" s="27"/>
      <c r="E95" s="27"/>
      <c r="F95" s="66" t="s">
        <v>135</v>
      </c>
      <c r="G95" s="47">
        <f>+G96+G99</f>
        <v>-18680</v>
      </c>
    </row>
    <row r="96" spans="1:10" x14ac:dyDescent="0.3">
      <c r="A96" s="51"/>
      <c r="B96" s="51"/>
      <c r="C96" s="51"/>
      <c r="D96" s="27"/>
      <c r="E96" s="27"/>
      <c r="F96" s="66" t="s">
        <v>204</v>
      </c>
      <c r="G96" s="47">
        <f t="shared" ref="G96:G97" si="16">G97</f>
        <v>-17580</v>
      </c>
    </row>
    <row r="97" spans="1:7" x14ac:dyDescent="0.3">
      <c r="A97" s="51"/>
      <c r="B97" s="51"/>
      <c r="C97" s="51"/>
      <c r="D97" s="27"/>
      <c r="E97" s="27"/>
      <c r="F97" s="66" t="s">
        <v>205</v>
      </c>
      <c r="G97" s="47">
        <f t="shared" si="16"/>
        <v>-17580</v>
      </c>
    </row>
    <row r="98" spans="1:7" x14ac:dyDescent="0.3">
      <c r="A98" s="51"/>
      <c r="B98" s="51"/>
      <c r="C98" s="51"/>
      <c r="D98" s="27"/>
      <c r="E98" s="27"/>
      <c r="F98" s="66" t="s">
        <v>206</v>
      </c>
      <c r="G98" s="47">
        <v>-17580</v>
      </c>
    </row>
    <row r="99" spans="1:7" x14ac:dyDescent="0.3">
      <c r="A99" s="51"/>
      <c r="B99" s="51"/>
      <c r="C99" s="51"/>
      <c r="D99" s="27"/>
      <c r="E99" s="27"/>
      <c r="F99" s="66" t="s">
        <v>136</v>
      </c>
      <c r="G99" s="47">
        <f>+G100</f>
        <v>-1100</v>
      </c>
    </row>
    <row r="100" spans="1:7" x14ac:dyDescent="0.3">
      <c r="A100" s="51"/>
      <c r="B100" s="51"/>
      <c r="C100" s="51"/>
      <c r="D100" s="27"/>
      <c r="E100" s="27"/>
      <c r="F100" s="66" t="s">
        <v>200</v>
      </c>
      <c r="G100" s="47">
        <f t="shared" ref="G100" si="17">+G101</f>
        <v>-1100</v>
      </c>
    </row>
    <row r="101" spans="1:7" x14ac:dyDescent="0.3">
      <c r="A101" s="51"/>
      <c r="B101" s="51"/>
      <c r="C101" s="51"/>
      <c r="D101" s="27"/>
      <c r="E101" s="27"/>
      <c r="F101" s="66" t="s">
        <v>209</v>
      </c>
      <c r="G101" s="47">
        <v>-1100</v>
      </c>
    </row>
    <row r="102" spans="1:7" ht="66" x14ac:dyDescent="0.3">
      <c r="A102" s="27"/>
      <c r="B102" s="27"/>
      <c r="C102" s="27"/>
      <c r="D102" s="27"/>
      <c r="E102" s="27">
        <v>11009</v>
      </c>
      <c r="F102" s="67" t="s">
        <v>202</v>
      </c>
      <c r="G102" s="45">
        <f>+G106</f>
        <v>-35300</v>
      </c>
    </row>
    <row r="103" spans="1:7" x14ac:dyDescent="0.3">
      <c r="A103" s="27"/>
      <c r="B103" s="27"/>
      <c r="C103" s="27"/>
      <c r="D103" s="27"/>
      <c r="E103" s="27"/>
      <c r="F103" s="66" t="s">
        <v>132</v>
      </c>
      <c r="G103" s="45"/>
    </row>
    <row r="104" spans="1:7" x14ac:dyDescent="0.3">
      <c r="A104" s="27"/>
      <c r="B104" s="27"/>
      <c r="C104" s="27"/>
      <c r="D104" s="27"/>
      <c r="E104" s="27"/>
      <c r="F104" s="66" t="s">
        <v>133</v>
      </c>
      <c r="G104" s="45"/>
    </row>
    <row r="105" spans="1:7" x14ac:dyDescent="0.3">
      <c r="A105" s="27"/>
      <c r="B105" s="27"/>
      <c r="C105" s="27"/>
      <c r="D105" s="27"/>
      <c r="E105" s="27"/>
      <c r="F105" s="66" t="s">
        <v>199</v>
      </c>
      <c r="G105" s="45"/>
    </row>
    <row r="106" spans="1:7" x14ac:dyDescent="0.3">
      <c r="A106" s="51"/>
      <c r="B106" s="51"/>
      <c r="C106" s="51"/>
      <c r="D106" s="27"/>
      <c r="E106" s="27"/>
      <c r="F106" s="66" t="s">
        <v>134</v>
      </c>
      <c r="G106" s="45">
        <f t="shared" ref="G106" si="18">+G107</f>
        <v>-35300</v>
      </c>
    </row>
    <row r="107" spans="1:7" x14ac:dyDescent="0.3">
      <c r="A107" s="51"/>
      <c r="B107" s="51"/>
      <c r="C107" s="51"/>
      <c r="D107" s="27"/>
      <c r="E107" s="27"/>
      <c r="F107" s="66" t="s">
        <v>135</v>
      </c>
      <c r="G107" s="45">
        <f>+G108+G111</f>
        <v>-35300</v>
      </c>
    </row>
    <row r="108" spans="1:7" x14ac:dyDescent="0.3">
      <c r="A108" s="51"/>
      <c r="B108" s="51"/>
      <c r="C108" s="51"/>
      <c r="D108" s="27"/>
      <c r="E108" s="27"/>
      <c r="F108" s="66" t="s">
        <v>204</v>
      </c>
      <c r="G108" s="45">
        <f t="shared" ref="G108:G109" si="19">G109</f>
        <v>-34000</v>
      </c>
    </row>
    <row r="109" spans="1:7" x14ac:dyDescent="0.3">
      <c r="A109" s="51"/>
      <c r="B109" s="51"/>
      <c r="C109" s="51"/>
      <c r="D109" s="27"/>
      <c r="E109" s="27"/>
      <c r="F109" s="66" t="s">
        <v>205</v>
      </c>
      <c r="G109" s="45">
        <f t="shared" si="19"/>
        <v>-34000</v>
      </c>
    </row>
    <row r="110" spans="1:7" x14ac:dyDescent="0.3">
      <c r="A110" s="51"/>
      <c r="B110" s="51"/>
      <c r="C110" s="51"/>
      <c r="D110" s="27"/>
      <c r="E110" s="27"/>
      <c r="F110" s="66" t="s">
        <v>206</v>
      </c>
      <c r="G110" s="45">
        <v>-34000</v>
      </c>
    </row>
    <row r="111" spans="1:7" x14ac:dyDescent="0.3">
      <c r="A111" s="51"/>
      <c r="B111" s="51"/>
      <c r="C111" s="51"/>
      <c r="D111" s="27"/>
      <c r="E111" s="27"/>
      <c r="F111" s="66" t="s">
        <v>136</v>
      </c>
      <c r="G111" s="45">
        <f>+G112</f>
        <v>-1300</v>
      </c>
    </row>
    <row r="112" spans="1:7" x14ac:dyDescent="0.3">
      <c r="A112" s="51"/>
      <c r="B112" s="51"/>
      <c r="C112" s="51"/>
      <c r="D112" s="27"/>
      <c r="E112" s="27"/>
      <c r="F112" s="66" t="s">
        <v>200</v>
      </c>
      <c r="G112" s="45">
        <f t="shared" ref="G112" si="20">+G113</f>
        <v>-1300</v>
      </c>
    </row>
    <row r="113" spans="1:10" x14ac:dyDescent="0.3">
      <c r="A113" s="51"/>
      <c r="B113" s="51"/>
      <c r="C113" s="51"/>
      <c r="D113" s="27"/>
      <c r="E113" s="27"/>
      <c r="F113" s="66" t="s">
        <v>209</v>
      </c>
      <c r="G113" s="45">
        <v>-1300</v>
      </c>
    </row>
    <row r="114" spans="1:10" ht="54" customHeight="1" x14ac:dyDescent="0.3">
      <c r="A114" s="27"/>
      <c r="B114" s="27"/>
      <c r="C114" s="27"/>
      <c r="D114" s="27"/>
      <c r="E114" s="27">
        <v>11010</v>
      </c>
      <c r="F114" s="67" t="s">
        <v>89</v>
      </c>
      <c r="G114" s="47">
        <f>+G118</f>
        <v>1740</v>
      </c>
    </row>
    <row r="115" spans="1:10" x14ac:dyDescent="0.3">
      <c r="A115" s="27"/>
      <c r="B115" s="27"/>
      <c r="C115" s="27"/>
      <c r="D115" s="27"/>
      <c r="E115" s="27"/>
      <c r="F115" s="66" t="s">
        <v>132</v>
      </c>
      <c r="G115" s="47"/>
    </row>
    <row r="116" spans="1:10" x14ac:dyDescent="0.3">
      <c r="A116" s="27"/>
      <c r="B116" s="27"/>
      <c r="C116" s="27"/>
      <c r="D116" s="27"/>
      <c r="E116" s="27"/>
      <c r="F116" s="66" t="s">
        <v>133</v>
      </c>
      <c r="G116" s="47"/>
    </row>
    <row r="117" spans="1:10" x14ac:dyDescent="0.3">
      <c r="A117" s="27"/>
      <c r="B117" s="27"/>
      <c r="C117" s="27"/>
      <c r="D117" s="27"/>
      <c r="E117" s="27"/>
      <c r="F117" s="66" t="s">
        <v>199</v>
      </c>
      <c r="G117" s="47"/>
    </row>
    <row r="118" spans="1:10" x14ac:dyDescent="0.3">
      <c r="A118" s="51"/>
      <c r="B118" s="51"/>
      <c r="C118" s="51"/>
      <c r="D118" s="27"/>
      <c r="E118" s="27"/>
      <c r="F118" s="66" t="s">
        <v>134</v>
      </c>
      <c r="G118" s="47">
        <f t="shared" ref="G118" si="21">+G119</f>
        <v>1740</v>
      </c>
    </row>
    <row r="119" spans="1:10" x14ac:dyDescent="0.3">
      <c r="A119" s="51"/>
      <c r="B119" s="51"/>
      <c r="C119" s="51"/>
      <c r="D119" s="27"/>
      <c r="E119" s="27"/>
      <c r="F119" s="66" t="s">
        <v>135</v>
      </c>
      <c r="G119" s="47">
        <f>+G120</f>
        <v>1740</v>
      </c>
    </row>
    <row r="120" spans="1:10" x14ac:dyDescent="0.3">
      <c r="A120" s="51"/>
      <c r="B120" s="51"/>
      <c r="C120" s="51"/>
      <c r="D120" s="27"/>
      <c r="E120" s="27"/>
      <c r="F120" s="66" t="s">
        <v>136</v>
      </c>
      <c r="G120" s="47">
        <f>+G121+G124</f>
        <v>1740</v>
      </c>
    </row>
    <row r="121" spans="1:10" x14ac:dyDescent="0.3">
      <c r="A121" s="51"/>
      <c r="B121" s="51"/>
      <c r="C121" s="51"/>
      <c r="D121" s="27"/>
      <c r="E121" s="27"/>
      <c r="F121" s="66" t="s">
        <v>137</v>
      </c>
      <c r="G121" s="47">
        <f>+G122+G123</f>
        <v>1040</v>
      </c>
    </row>
    <row r="122" spans="1:10" x14ac:dyDescent="0.3">
      <c r="A122" s="51"/>
      <c r="B122" s="51"/>
      <c r="C122" s="51"/>
      <c r="D122" s="27"/>
      <c r="E122" s="27"/>
      <c r="F122" s="66" t="s">
        <v>207</v>
      </c>
      <c r="G122" s="47">
        <v>1240</v>
      </c>
      <c r="H122" s="16"/>
      <c r="I122" s="16"/>
      <c r="J122" s="16"/>
    </row>
    <row r="123" spans="1:10" x14ac:dyDescent="0.3">
      <c r="A123" s="51"/>
      <c r="B123" s="51"/>
      <c r="C123" s="51"/>
      <c r="D123" s="27"/>
      <c r="E123" s="27"/>
      <c r="F123" s="66" t="s">
        <v>138</v>
      </c>
      <c r="G123" s="47">
        <v>-200</v>
      </c>
      <c r="H123" s="16"/>
      <c r="I123" s="16"/>
      <c r="J123" s="16"/>
    </row>
    <row r="124" spans="1:10" x14ac:dyDescent="0.3">
      <c r="A124" s="51"/>
      <c r="B124" s="51"/>
      <c r="C124" s="51"/>
      <c r="D124" s="27"/>
      <c r="E124" s="27"/>
      <c r="F124" s="66" t="s">
        <v>200</v>
      </c>
      <c r="G124" s="47">
        <f t="shared" ref="G124" si="22">+G125</f>
        <v>700</v>
      </c>
    </row>
    <row r="125" spans="1:10" x14ac:dyDescent="0.3">
      <c r="A125" s="51"/>
      <c r="B125" s="51"/>
      <c r="C125" s="51"/>
      <c r="D125" s="27"/>
      <c r="E125" s="27"/>
      <c r="F125" s="66" t="s">
        <v>209</v>
      </c>
      <c r="G125" s="47">
        <v>700</v>
      </c>
    </row>
    <row r="126" spans="1:10" ht="54" customHeight="1" x14ac:dyDescent="0.3">
      <c r="A126" s="27"/>
      <c r="B126" s="27"/>
      <c r="C126" s="27"/>
      <c r="D126" s="27"/>
      <c r="E126" s="27">
        <v>11011</v>
      </c>
      <c r="F126" s="67" t="s">
        <v>90</v>
      </c>
      <c r="G126" s="47">
        <f>+G130</f>
        <v>-615</v>
      </c>
    </row>
    <row r="127" spans="1:10" x14ac:dyDescent="0.3">
      <c r="A127" s="27"/>
      <c r="B127" s="27"/>
      <c r="C127" s="27"/>
      <c r="D127" s="27"/>
      <c r="E127" s="27"/>
      <c r="F127" s="66" t="s">
        <v>132</v>
      </c>
      <c r="G127" s="47"/>
    </row>
    <row r="128" spans="1:10" x14ac:dyDescent="0.3">
      <c r="A128" s="27"/>
      <c r="B128" s="27"/>
      <c r="C128" s="27"/>
      <c r="D128" s="27"/>
      <c r="E128" s="27"/>
      <c r="F128" s="66" t="s">
        <v>133</v>
      </c>
      <c r="G128" s="47"/>
    </row>
    <row r="129" spans="1:10" x14ac:dyDescent="0.3">
      <c r="A129" s="27"/>
      <c r="B129" s="27"/>
      <c r="C129" s="27"/>
      <c r="D129" s="27"/>
      <c r="E129" s="27"/>
      <c r="F129" s="66" t="s">
        <v>199</v>
      </c>
      <c r="G129" s="47"/>
    </row>
    <row r="130" spans="1:10" x14ac:dyDescent="0.3">
      <c r="A130" s="51"/>
      <c r="B130" s="51"/>
      <c r="C130" s="51"/>
      <c r="D130" s="27"/>
      <c r="E130" s="27"/>
      <c r="F130" s="66" t="s">
        <v>134</v>
      </c>
      <c r="G130" s="47">
        <f t="shared" ref="G130" si="23">+G131</f>
        <v>-615</v>
      </c>
    </row>
    <row r="131" spans="1:10" x14ac:dyDescent="0.3">
      <c r="A131" s="51"/>
      <c r="B131" s="51"/>
      <c r="C131" s="51"/>
      <c r="D131" s="27"/>
      <c r="E131" s="27"/>
      <c r="F131" s="66" t="s">
        <v>135</v>
      </c>
      <c r="G131" s="47">
        <f>+G132</f>
        <v>-615</v>
      </c>
    </row>
    <row r="132" spans="1:10" x14ac:dyDescent="0.3">
      <c r="A132" s="51"/>
      <c r="B132" s="51"/>
      <c r="C132" s="51"/>
      <c r="D132" s="27"/>
      <c r="E132" s="27"/>
      <c r="F132" s="66" t="s">
        <v>136</v>
      </c>
      <c r="G132" s="47">
        <f>+G133+G136</f>
        <v>-615</v>
      </c>
    </row>
    <row r="133" spans="1:10" x14ac:dyDescent="0.3">
      <c r="A133" s="51"/>
      <c r="B133" s="51"/>
      <c r="C133" s="51"/>
      <c r="D133" s="27"/>
      <c r="E133" s="27"/>
      <c r="F133" s="66" t="s">
        <v>137</v>
      </c>
      <c r="G133" s="47">
        <f>+G134+G135</f>
        <v>-165</v>
      </c>
    </row>
    <row r="134" spans="1:10" x14ac:dyDescent="0.3">
      <c r="A134" s="51"/>
      <c r="B134" s="51"/>
      <c r="C134" s="51"/>
      <c r="D134" s="27"/>
      <c r="E134" s="27"/>
      <c r="F134" s="66" t="s">
        <v>138</v>
      </c>
      <c r="G134" s="47">
        <v>-350</v>
      </c>
      <c r="H134" s="16"/>
      <c r="I134" s="16"/>
      <c r="J134" s="16"/>
    </row>
    <row r="135" spans="1:10" x14ac:dyDescent="0.3">
      <c r="A135" s="51"/>
      <c r="B135" s="51"/>
      <c r="C135" s="51"/>
      <c r="D135" s="27"/>
      <c r="E135" s="27"/>
      <c r="F135" s="66" t="s">
        <v>208</v>
      </c>
      <c r="G135" s="47">
        <v>185</v>
      </c>
    </row>
    <row r="136" spans="1:10" x14ac:dyDescent="0.3">
      <c r="A136" s="51"/>
      <c r="B136" s="51"/>
      <c r="C136" s="51"/>
      <c r="D136" s="27"/>
      <c r="E136" s="27"/>
      <c r="F136" s="66" t="s">
        <v>200</v>
      </c>
      <c r="G136" s="47">
        <f t="shared" ref="G136" si="24">+G137</f>
        <v>-450</v>
      </c>
    </row>
    <row r="137" spans="1:10" x14ac:dyDescent="0.3">
      <c r="A137" s="51"/>
      <c r="B137" s="51"/>
      <c r="C137" s="51"/>
      <c r="D137" s="27"/>
      <c r="E137" s="27"/>
      <c r="F137" s="66" t="s">
        <v>209</v>
      </c>
      <c r="G137" s="47">
        <v>-450</v>
      </c>
    </row>
    <row r="138" spans="1:10" ht="54" customHeight="1" x14ac:dyDescent="0.3">
      <c r="A138" s="27"/>
      <c r="B138" s="27"/>
      <c r="C138" s="27"/>
      <c r="D138" s="27"/>
      <c r="E138" s="27">
        <v>11012</v>
      </c>
      <c r="F138" s="67" t="s">
        <v>118</v>
      </c>
      <c r="G138" s="47">
        <f>+G142</f>
        <v>-10700</v>
      </c>
    </row>
    <row r="139" spans="1:10" x14ac:dyDescent="0.3">
      <c r="A139" s="27"/>
      <c r="B139" s="27"/>
      <c r="C139" s="27"/>
      <c r="D139" s="27"/>
      <c r="E139" s="27"/>
      <c r="F139" s="66" t="s">
        <v>132</v>
      </c>
      <c r="G139" s="47"/>
    </row>
    <row r="140" spans="1:10" x14ac:dyDescent="0.3">
      <c r="A140" s="27"/>
      <c r="B140" s="27"/>
      <c r="C140" s="27"/>
      <c r="D140" s="27"/>
      <c r="E140" s="27"/>
      <c r="F140" s="66" t="s">
        <v>133</v>
      </c>
      <c r="G140" s="47"/>
    </row>
    <row r="141" spans="1:10" x14ac:dyDescent="0.3">
      <c r="A141" s="27"/>
      <c r="B141" s="27"/>
      <c r="C141" s="27"/>
      <c r="D141" s="27"/>
      <c r="E141" s="27"/>
      <c r="F141" s="66" t="s">
        <v>199</v>
      </c>
      <c r="G141" s="47"/>
    </row>
    <row r="142" spans="1:10" x14ac:dyDescent="0.3">
      <c r="A142" s="51"/>
      <c r="B142" s="51"/>
      <c r="C142" s="51"/>
      <c r="D142" s="27"/>
      <c r="E142" s="27"/>
      <c r="F142" s="66" t="s">
        <v>134</v>
      </c>
      <c r="G142" s="47">
        <f t="shared" ref="G142" si="25">+G143</f>
        <v>-10700</v>
      </c>
    </row>
    <row r="143" spans="1:10" x14ac:dyDescent="0.3">
      <c r="A143" s="51"/>
      <c r="B143" s="51"/>
      <c r="C143" s="51"/>
      <c r="D143" s="27"/>
      <c r="E143" s="27"/>
      <c r="F143" s="66" t="s">
        <v>135</v>
      </c>
      <c r="G143" s="47">
        <f>+G144+G147</f>
        <v>-10700</v>
      </c>
    </row>
    <row r="144" spans="1:10" x14ac:dyDescent="0.3">
      <c r="A144" s="51"/>
      <c r="B144" s="51"/>
      <c r="C144" s="51"/>
      <c r="D144" s="27"/>
      <c r="E144" s="27"/>
      <c r="F144" s="66" t="s">
        <v>204</v>
      </c>
      <c r="G144" s="47">
        <f t="shared" ref="G144:G145" si="26">G145</f>
        <v>-10000</v>
      </c>
    </row>
    <row r="145" spans="1:10" x14ac:dyDescent="0.3">
      <c r="A145" s="51"/>
      <c r="B145" s="51"/>
      <c r="C145" s="51"/>
      <c r="D145" s="27"/>
      <c r="E145" s="27"/>
      <c r="F145" s="66" t="s">
        <v>205</v>
      </c>
      <c r="G145" s="47">
        <f t="shared" si="26"/>
        <v>-10000</v>
      </c>
    </row>
    <row r="146" spans="1:10" x14ac:dyDescent="0.3">
      <c r="A146" s="51"/>
      <c r="B146" s="51"/>
      <c r="C146" s="51"/>
      <c r="D146" s="27"/>
      <c r="E146" s="27"/>
      <c r="F146" s="66" t="s">
        <v>206</v>
      </c>
      <c r="G146" s="47">
        <v>-10000</v>
      </c>
    </row>
    <row r="147" spans="1:10" x14ac:dyDescent="0.3">
      <c r="A147" s="51"/>
      <c r="B147" s="51"/>
      <c r="C147" s="51"/>
      <c r="D147" s="27"/>
      <c r="E147" s="27"/>
      <c r="F147" s="66" t="s">
        <v>136</v>
      </c>
      <c r="G147" s="47">
        <f>+G148+G150</f>
        <v>-700</v>
      </c>
    </row>
    <row r="148" spans="1:10" x14ac:dyDescent="0.3">
      <c r="A148" s="51"/>
      <c r="B148" s="51"/>
      <c r="C148" s="51"/>
      <c r="D148" s="27"/>
      <c r="E148" s="27"/>
      <c r="F148" s="66" t="s">
        <v>137</v>
      </c>
      <c r="G148" s="47">
        <f>+G149</f>
        <v>-300</v>
      </c>
    </row>
    <row r="149" spans="1:10" x14ac:dyDescent="0.3">
      <c r="A149" s="51"/>
      <c r="B149" s="51"/>
      <c r="C149" s="51"/>
      <c r="D149" s="27"/>
      <c r="E149" s="27"/>
      <c r="F149" s="66" t="s">
        <v>138</v>
      </c>
      <c r="G149" s="47">
        <v>-300</v>
      </c>
      <c r="H149" s="16"/>
      <c r="I149" s="16"/>
      <c r="J149" s="16"/>
    </row>
    <row r="150" spans="1:10" x14ac:dyDescent="0.3">
      <c r="A150" s="51"/>
      <c r="B150" s="51"/>
      <c r="C150" s="51"/>
      <c r="D150" s="27"/>
      <c r="E150" s="27"/>
      <c r="F150" s="66" t="s">
        <v>200</v>
      </c>
      <c r="G150" s="47">
        <f t="shared" ref="G150" si="27">+G151</f>
        <v>-400</v>
      </c>
    </row>
    <row r="151" spans="1:10" x14ac:dyDescent="0.3">
      <c r="A151" s="51"/>
      <c r="B151" s="51"/>
      <c r="C151" s="51"/>
      <c r="D151" s="27"/>
      <c r="E151" s="27"/>
      <c r="F151" s="66" t="s">
        <v>209</v>
      </c>
      <c r="G151" s="47">
        <v>-400</v>
      </c>
    </row>
    <row r="152" spans="1:10" ht="53.25" customHeight="1" x14ac:dyDescent="0.3">
      <c r="A152" s="27"/>
      <c r="B152" s="27"/>
      <c r="C152" s="27"/>
      <c r="D152" s="27"/>
      <c r="E152" s="27">
        <v>11013</v>
      </c>
      <c r="F152" s="67" t="s">
        <v>92</v>
      </c>
      <c r="G152" s="47">
        <f>+G156</f>
        <v>160</v>
      </c>
    </row>
    <row r="153" spans="1:10" x14ac:dyDescent="0.3">
      <c r="A153" s="27"/>
      <c r="B153" s="27"/>
      <c r="C153" s="27"/>
      <c r="D153" s="27"/>
      <c r="E153" s="27"/>
      <c r="F153" s="66" t="s">
        <v>132</v>
      </c>
      <c r="G153" s="47"/>
    </row>
    <row r="154" spans="1:10" x14ac:dyDescent="0.3">
      <c r="A154" s="27"/>
      <c r="B154" s="27"/>
      <c r="C154" s="27"/>
      <c r="D154" s="27"/>
      <c r="E154" s="27"/>
      <c r="F154" s="66" t="s">
        <v>133</v>
      </c>
      <c r="G154" s="47"/>
    </row>
    <row r="155" spans="1:10" x14ac:dyDescent="0.3">
      <c r="A155" s="27"/>
      <c r="B155" s="27"/>
      <c r="C155" s="27"/>
      <c r="D155" s="27"/>
      <c r="E155" s="27"/>
      <c r="F155" s="66" t="s">
        <v>199</v>
      </c>
      <c r="G155" s="47"/>
    </row>
    <row r="156" spans="1:10" x14ac:dyDescent="0.3">
      <c r="A156" s="51"/>
      <c r="B156" s="51"/>
      <c r="C156" s="51"/>
      <c r="D156" s="27"/>
      <c r="E156" s="27"/>
      <c r="F156" s="66" t="s">
        <v>134</v>
      </c>
      <c r="G156" s="47">
        <f>+G157</f>
        <v>160</v>
      </c>
    </row>
    <row r="157" spans="1:10" x14ac:dyDescent="0.3">
      <c r="A157" s="51"/>
      <c r="B157" s="51"/>
      <c r="C157" s="51"/>
      <c r="D157" s="27"/>
      <c r="E157" s="27"/>
      <c r="F157" s="66" t="s">
        <v>135</v>
      </c>
      <c r="G157" s="47">
        <f>+G158+G161</f>
        <v>160</v>
      </c>
    </row>
    <row r="158" spans="1:10" x14ac:dyDescent="0.3">
      <c r="A158" s="51"/>
      <c r="B158" s="51"/>
      <c r="C158" s="51"/>
      <c r="D158" s="27"/>
      <c r="E158" s="27"/>
      <c r="F158" s="66" t="s">
        <v>136</v>
      </c>
      <c r="G158" s="47">
        <f>+G159</f>
        <v>300</v>
      </c>
    </row>
    <row r="159" spans="1:10" x14ac:dyDescent="0.3">
      <c r="A159" s="51"/>
      <c r="B159" s="51"/>
      <c r="C159" s="51"/>
      <c r="D159" s="27"/>
      <c r="E159" s="27"/>
      <c r="F159" s="66" t="s">
        <v>137</v>
      </c>
      <c r="G159" s="47">
        <f>+G160</f>
        <v>300</v>
      </c>
    </row>
    <row r="160" spans="1:10" x14ac:dyDescent="0.3">
      <c r="A160" s="51"/>
      <c r="B160" s="51"/>
      <c r="C160" s="51"/>
      <c r="D160" s="27"/>
      <c r="E160" s="27"/>
      <c r="F160" s="66" t="s">
        <v>138</v>
      </c>
      <c r="G160" s="47">
        <v>300</v>
      </c>
      <c r="H160" s="16"/>
      <c r="I160" s="16"/>
      <c r="J160" s="16"/>
    </row>
    <row r="161" spans="1:10" x14ac:dyDescent="0.3">
      <c r="A161" s="81"/>
      <c r="B161" s="81"/>
      <c r="C161" s="81"/>
      <c r="D161" s="27"/>
      <c r="E161" s="27"/>
      <c r="F161" s="66" t="s">
        <v>210</v>
      </c>
      <c r="G161" s="80">
        <f t="shared" ref="G161:G162" si="28">G162</f>
        <v>-140</v>
      </c>
    </row>
    <row r="162" spans="1:10" x14ac:dyDescent="0.3">
      <c r="A162" s="81"/>
      <c r="B162" s="81"/>
      <c r="C162" s="81"/>
      <c r="D162" s="27"/>
      <c r="E162" s="27"/>
      <c r="F162" s="66" t="s">
        <v>211</v>
      </c>
      <c r="G162" s="80">
        <f t="shared" si="28"/>
        <v>-140</v>
      </c>
    </row>
    <row r="163" spans="1:10" x14ac:dyDescent="0.3">
      <c r="A163" s="81"/>
      <c r="B163" s="81"/>
      <c r="C163" s="81"/>
      <c r="D163" s="27"/>
      <c r="E163" s="27"/>
      <c r="F163" s="66" t="s">
        <v>212</v>
      </c>
      <c r="G163" s="80">
        <v>-140</v>
      </c>
    </row>
    <row r="164" spans="1:10" ht="49.5" x14ac:dyDescent="0.3">
      <c r="A164" s="27"/>
      <c r="B164" s="27"/>
      <c r="C164" s="27"/>
      <c r="D164" s="27"/>
      <c r="E164" s="27">
        <v>11014</v>
      </c>
      <c r="F164" s="67" t="s">
        <v>93</v>
      </c>
      <c r="G164" s="47">
        <f>+G168</f>
        <v>-27550</v>
      </c>
    </row>
    <row r="165" spans="1:10" x14ac:dyDescent="0.3">
      <c r="A165" s="27"/>
      <c r="B165" s="27"/>
      <c r="C165" s="27"/>
      <c r="D165" s="27"/>
      <c r="E165" s="27"/>
      <c r="F165" s="66" t="s">
        <v>132</v>
      </c>
      <c r="G165" s="47"/>
    </row>
    <row r="166" spans="1:10" x14ac:dyDescent="0.3">
      <c r="A166" s="27"/>
      <c r="B166" s="27"/>
      <c r="C166" s="27"/>
      <c r="D166" s="27"/>
      <c r="E166" s="27"/>
      <c r="F166" s="66" t="s">
        <v>133</v>
      </c>
      <c r="G166" s="47"/>
    </row>
    <row r="167" spans="1:10" x14ac:dyDescent="0.3">
      <c r="A167" s="27"/>
      <c r="B167" s="27"/>
      <c r="C167" s="27"/>
      <c r="D167" s="27"/>
      <c r="E167" s="27"/>
      <c r="F167" s="66" t="s">
        <v>199</v>
      </c>
      <c r="G167" s="47"/>
    </row>
    <row r="168" spans="1:10" x14ac:dyDescent="0.3">
      <c r="A168" s="51"/>
      <c r="B168" s="51"/>
      <c r="C168" s="51"/>
      <c r="D168" s="27"/>
      <c r="E168" s="27"/>
      <c r="F168" s="66" t="s">
        <v>134</v>
      </c>
      <c r="G168" s="47">
        <f t="shared" ref="G168" si="29">+G169</f>
        <v>-27550</v>
      </c>
    </row>
    <row r="169" spans="1:10" x14ac:dyDescent="0.3">
      <c r="A169" s="51"/>
      <c r="B169" s="51"/>
      <c r="C169" s="51"/>
      <c r="D169" s="27"/>
      <c r="E169" s="27"/>
      <c r="F169" s="66" t="s">
        <v>135</v>
      </c>
      <c r="G169" s="47">
        <f>+G170+G173</f>
        <v>-27550</v>
      </c>
    </row>
    <row r="170" spans="1:10" x14ac:dyDescent="0.3">
      <c r="A170" s="51"/>
      <c r="B170" s="51"/>
      <c r="C170" s="51"/>
      <c r="D170" s="27"/>
      <c r="E170" s="27"/>
      <c r="F170" s="66" t="s">
        <v>204</v>
      </c>
      <c r="G170" s="47">
        <f t="shared" ref="G170:G171" si="30">G171</f>
        <v>-27000</v>
      </c>
    </row>
    <row r="171" spans="1:10" x14ac:dyDescent="0.3">
      <c r="A171" s="51"/>
      <c r="B171" s="51"/>
      <c r="C171" s="51"/>
      <c r="D171" s="27"/>
      <c r="E171" s="27"/>
      <c r="F171" s="66" t="s">
        <v>205</v>
      </c>
      <c r="G171" s="47">
        <f t="shared" si="30"/>
        <v>-27000</v>
      </c>
    </row>
    <row r="172" spans="1:10" x14ac:dyDescent="0.3">
      <c r="A172" s="51"/>
      <c r="B172" s="51"/>
      <c r="C172" s="51"/>
      <c r="D172" s="27"/>
      <c r="E172" s="27"/>
      <c r="F172" s="66" t="s">
        <v>206</v>
      </c>
      <c r="G172" s="47">
        <v>-27000</v>
      </c>
    </row>
    <row r="173" spans="1:10" x14ac:dyDescent="0.3">
      <c r="A173" s="51"/>
      <c r="B173" s="51"/>
      <c r="C173" s="51"/>
      <c r="D173" s="27"/>
      <c r="E173" s="27"/>
      <c r="F173" s="66" t="s">
        <v>136</v>
      </c>
      <c r="G173" s="47">
        <f>+G174+G176</f>
        <v>-550</v>
      </c>
    </row>
    <row r="174" spans="1:10" x14ac:dyDescent="0.3">
      <c r="A174" s="51"/>
      <c r="B174" s="51"/>
      <c r="C174" s="51"/>
      <c r="D174" s="27"/>
      <c r="E174" s="27"/>
      <c r="F174" s="66" t="s">
        <v>137</v>
      </c>
      <c r="G174" s="47">
        <f>+G175</f>
        <v>250</v>
      </c>
    </row>
    <row r="175" spans="1:10" x14ac:dyDescent="0.3">
      <c r="A175" s="51"/>
      <c r="B175" s="51"/>
      <c r="C175" s="51"/>
      <c r="D175" s="27"/>
      <c r="E175" s="27"/>
      <c r="F175" s="66" t="s">
        <v>138</v>
      </c>
      <c r="G175" s="47">
        <v>250</v>
      </c>
      <c r="H175" s="16"/>
      <c r="I175" s="16"/>
      <c r="J175" s="16"/>
    </row>
    <row r="176" spans="1:10" x14ac:dyDescent="0.3">
      <c r="A176" s="51"/>
      <c r="B176" s="51"/>
      <c r="C176" s="51"/>
      <c r="D176" s="27"/>
      <c r="E176" s="27"/>
      <c r="F176" s="66" t="s">
        <v>200</v>
      </c>
      <c r="G176" s="47">
        <f t="shared" ref="G176" si="31">+G177</f>
        <v>-800</v>
      </c>
    </row>
    <row r="177" spans="1:10" x14ac:dyDescent="0.3">
      <c r="A177" s="51"/>
      <c r="B177" s="51"/>
      <c r="C177" s="51"/>
      <c r="D177" s="27"/>
      <c r="E177" s="27"/>
      <c r="F177" s="66" t="s">
        <v>209</v>
      </c>
      <c r="G177" s="47">
        <v>-800</v>
      </c>
    </row>
    <row r="178" spans="1:10" ht="49.5" x14ac:dyDescent="0.3">
      <c r="A178" s="27"/>
      <c r="B178" s="27"/>
      <c r="C178" s="27"/>
      <c r="D178" s="27"/>
      <c r="E178" s="27">
        <v>11015</v>
      </c>
      <c r="F178" s="67" t="s">
        <v>94</v>
      </c>
      <c r="G178" s="47">
        <f>+G182</f>
        <v>-3100</v>
      </c>
    </row>
    <row r="179" spans="1:10" x14ac:dyDescent="0.3">
      <c r="A179" s="27"/>
      <c r="B179" s="27"/>
      <c r="C179" s="27"/>
      <c r="D179" s="27"/>
      <c r="E179" s="27"/>
      <c r="F179" s="66" t="s">
        <v>132</v>
      </c>
      <c r="G179" s="47"/>
    </row>
    <row r="180" spans="1:10" x14ac:dyDescent="0.3">
      <c r="A180" s="27"/>
      <c r="B180" s="27"/>
      <c r="C180" s="27"/>
      <c r="D180" s="27"/>
      <c r="E180" s="27"/>
      <c r="F180" s="66" t="s">
        <v>133</v>
      </c>
      <c r="G180" s="47"/>
    </row>
    <row r="181" spans="1:10" x14ac:dyDescent="0.3">
      <c r="A181" s="27"/>
      <c r="B181" s="27"/>
      <c r="C181" s="27"/>
      <c r="D181" s="27"/>
      <c r="E181" s="27"/>
      <c r="F181" s="66" t="s">
        <v>199</v>
      </c>
      <c r="G181" s="47"/>
    </row>
    <row r="182" spans="1:10" x14ac:dyDescent="0.3">
      <c r="A182" s="51"/>
      <c r="B182" s="51"/>
      <c r="C182" s="51"/>
      <c r="D182" s="27"/>
      <c r="E182" s="27"/>
      <c r="F182" s="66" t="s">
        <v>134</v>
      </c>
      <c r="G182" s="47">
        <f t="shared" ref="G182" si="32">+G183</f>
        <v>-3100</v>
      </c>
    </row>
    <row r="183" spans="1:10" x14ac:dyDescent="0.3">
      <c r="A183" s="51"/>
      <c r="B183" s="51"/>
      <c r="C183" s="51"/>
      <c r="D183" s="27"/>
      <c r="E183" s="27"/>
      <c r="F183" s="66" t="s">
        <v>135</v>
      </c>
      <c r="G183" s="47">
        <f>+G184+G187</f>
        <v>-3100</v>
      </c>
    </row>
    <row r="184" spans="1:10" x14ac:dyDescent="0.3">
      <c r="A184" s="51"/>
      <c r="B184" s="51"/>
      <c r="C184" s="51"/>
      <c r="D184" s="27"/>
      <c r="E184" s="27"/>
      <c r="F184" s="66" t="s">
        <v>204</v>
      </c>
      <c r="G184" s="47">
        <f t="shared" ref="G184:G185" si="33">G185</f>
        <v>-2000</v>
      </c>
    </row>
    <row r="185" spans="1:10" x14ac:dyDescent="0.3">
      <c r="A185" s="51"/>
      <c r="B185" s="51"/>
      <c r="C185" s="51"/>
      <c r="D185" s="27"/>
      <c r="E185" s="27"/>
      <c r="F185" s="66" t="s">
        <v>205</v>
      </c>
      <c r="G185" s="47">
        <f t="shared" si="33"/>
        <v>-2000</v>
      </c>
    </row>
    <row r="186" spans="1:10" x14ac:dyDescent="0.3">
      <c r="A186" s="51"/>
      <c r="B186" s="51"/>
      <c r="C186" s="51"/>
      <c r="D186" s="27"/>
      <c r="E186" s="27"/>
      <c r="F186" s="66" t="s">
        <v>206</v>
      </c>
      <c r="G186" s="47">
        <v>-2000</v>
      </c>
    </row>
    <row r="187" spans="1:10" x14ac:dyDescent="0.3">
      <c r="A187" s="51"/>
      <c r="B187" s="51"/>
      <c r="C187" s="51"/>
      <c r="D187" s="27"/>
      <c r="E187" s="27"/>
      <c r="F187" s="66" t="s">
        <v>136</v>
      </c>
      <c r="G187" s="47">
        <f>+G188+G191</f>
        <v>-1100</v>
      </c>
    </row>
    <row r="188" spans="1:10" x14ac:dyDescent="0.3">
      <c r="A188" s="51"/>
      <c r="B188" s="51"/>
      <c r="C188" s="51"/>
      <c r="D188" s="27"/>
      <c r="E188" s="27"/>
      <c r="F188" s="66" t="s">
        <v>137</v>
      </c>
      <c r="G188" s="47">
        <f>+G189+G190</f>
        <v>-800</v>
      </c>
    </row>
    <row r="189" spans="1:10" x14ac:dyDescent="0.3">
      <c r="A189" s="51"/>
      <c r="B189" s="51"/>
      <c r="C189" s="51"/>
      <c r="D189" s="27"/>
      <c r="E189" s="27"/>
      <c r="F189" s="66" t="s">
        <v>207</v>
      </c>
      <c r="G189" s="47">
        <v>-400</v>
      </c>
      <c r="H189" s="16"/>
      <c r="I189" s="16"/>
      <c r="J189" s="16"/>
    </row>
    <row r="190" spans="1:10" x14ac:dyDescent="0.3">
      <c r="A190" s="51"/>
      <c r="B190" s="51"/>
      <c r="C190" s="51"/>
      <c r="D190" s="27"/>
      <c r="E190" s="27"/>
      <c r="F190" s="66" t="s">
        <v>138</v>
      </c>
      <c r="G190" s="47">
        <v>-400</v>
      </c>
      <c r="H190" s="16"/>
      <c r="I190" s="16"/>
      <c r="J190" s="16"/>
    </row>
    <row r="191" spans="1:10" x14ac:dyDescent="0.3">
      <c r="A191" s="51"/>
      <c r="B191" s="51"/>
      <c r="C191" s="51"/>
      <c r="D191" s="27"/>
      <c r="E191" s="27"/>
      <c r="F191" s="66" t="s">
        <v>200</v>
      </c>
      <c r="G191" s="47">
        <f t="shared" ref="G191" si="34">+G192</f>
        <v>-300</v>
      </c>
    </row>
    <row r="192" spans="1:10" x14ac:dyDescent="0.3">
      <c r="A192" s="51"/>
      <c r="B192" s="51"/>
      <c r="C192" s="51"/>
      <c r="D192" s="27"/>
      <c r="E192" s="27"/>
      <c r="F192" s="66" t="s">
        <v>209</v>
      </c>
      <c r="G192" s="47">
        <v>-300</v>
      </c>
    </row>
    <row r="193" spans="1:10" ht="49.5" x14ac:dyDescent="0.3">
      <c r="A193" s="27"/>
      <c r="B193" s="27"/>
      <c r="C193" s="27"/>
      <c r="D193" s="27"/>
      <c r="E193" s="27">
        <v>11016</v>
      </c>
      <c r="F193" s="67" t="s">
        <v>95</v>
      </c>
      <c r="G193" s="47">
        <f>+G197</f>
        <v>8530</v>
      </c>
    </row>
    <row r="194" spans="1:10" x14ac:dyDescent="0.3">
      <c r="A194" s="27"/>
      <c r="B194" s="27"/>
      <c r="C194" s="27"/>
      <c r="D194" s="27"/>
      <c r="E194" s="27"/>
      <c r="F194" s="66" t="s">
        <v>132</v>
      </c>
      <c r="G194" s="47"/>
    </row>
    <row r="195" spans="1:10" x14ac:dyDescent="0.3">
      <c r="A195" s="27"/>
      <c r="B195" s="27"/>
      <c r="C195" s="27"/>
      <c r="D195" s="27"/>
      <c r="E195" s="27"/>
      <c r="F195" s="66" t="s">
        <v>133</v>
      </c>
      <c r="G195" s="47"/>
    </row>
    <row r="196" spans="1:10" x14ac:dyDescent="0.3">
      <c r="A196" s="27"/>
      <c r="B196" s="27"/>
      <c r="C196" s="27"/>
      <c r="D196" s="27"/>
      <c r="E196" s="27"/>
      <c r="F196" s="66" t="s">
        <v>199</v>
      </c>
      <c r="G196" s="47"/>
    </row>
    <row r="197" spans="1:10" x14ac:dyDescent="0.3">
      <c r="A197" s="51"/>
      <c r="B197" s="51"/>
      <c r="C197" s="51"/>
      <c r="D197" s="27"/>
      <c r="E197" s="27"/>
      <c r="F197" s="66" t="s">
        <v>134</v>
      </c>
      <c r="G197" s="47">
        <f t="shared" ref="G197" si="35">+G198</f>
        <v>8530</v>
      </c>
    </row>
    <row r="198" spans="1:10" x14ac:dyDescent="0.3">
      <c r="A198" s="51"/>
      <c r="B198" s="51"/>
      <c r="C198" s="51"/>
      <c r="D198" s="27"/>
      <c r="E198" s="27"/>
      <c r="F198" s="66" t="s">
        <v>135</v>
      </c>
      <c r="G198" s="47">
        <f>+G199+G202</f>
        <v>8530</v>
      </c>
    </row>
    <row r="199" spans="1:10" x14ac:dyDescent="0.3">
      <c r="A199" s="51"/>
      <c r="B199" s="51"/>
      <c r="C199" s="51"/>
      <c r="D199" s="27"/>
      <c r="E199" s="27"/>
      <c r="F199" s="66" t="s">
        <v>204</v>
      </c>
      <c r="G199" s="47">
        <f t="shared" ref="G199:G200" si="36">G200</f>
        <v>7980</v>
      </c>
    </row>
    <row r="200" spans="1:10" x14ac:dyDescent="0.3">
      <c r="A200" s="51"/>
      <c r="B200" s="51"/>
      <c r="C200" s="51"/>
      <c r="D200" s="27"/>
      <c r="E200" s="27"/>
      <c r="F200" s="66" t="s">
        <v>205</v>
      </c>
      <c r="G200" s="47">
        <f t="shared" si="36"/>
        <v>7980</v>
      </c>
    </row>
    <row r="201" spans="1:10" x14ac:dyDescent="0.3">
      <c r="A201" s="51"/>
      <c r="B201" s="51"/>
      <c r="C201" s="51"/>
      <c r="D201" s="27"/>
      <c r="E201" s="27"/>
      <c r="F201" s="66" t="s">
        <v>206</v>
      </c>
      <c r="G201" s="47">
        <v>7980</v>
      </c>
    </row>
    <row r="202" spans="1:10" x14ac:dyDescent="0.3">
      <c r="A202" s="51"/>
      <c r="B202" s="51"/>
      <c r="C202" s="51"/>
      <c r="D202" s="27"/>
      <c r="E202" s="27"/>
      <c r="F202" s="66" t="s">
        <v>136</v>
      </c>
      <c r="G202" s="47">
        <f>+G203+G205</f>
        <v>550</v>
      </c>
    </row>
    <row r="203" spans="1:10" x14ac:dyDescent="0.3">
      <c r="A203" s="51"/>
      <c r="B203" s="51"/>
      <c r="C203" s="51"/>
      <c r="D203" s="27"/>
      <c r="E203" s="27"/>
      <c r="F203" s="66" t="s">
        <v>137</v>
      </c>
      <c r="G203" s="47">
        <f>+G204</f>
        <v>-150</v>
      </c>
    </row>
    <row r="204" spans="1:10" x14ac:dyDescent="0.3">
      <c r="A204" s="51"/>
      <c r="B204" s="51"/>
      <c r="C204" s="51"/>
      <c r="D204" s="27"/>
      <c r="E204" s="27"/>
      <c r="F204" s="66" t="s">
        <v>138</v>
      </c>
      <c r="G204" s="47">
        <v>-150</v>
      </c>
      <c r="H204" s="16"/>
      <c r="I204" s="16"/>
      <c r="J204" s="16"/>
    </row>
    <row r="205" spans="1:10" x14ac:dyDescent="0.3">
      <c r="A205" s="51"/>
      <c r="B205" s="51"/>
      <c r="C205" s="51"/>
      <c r="D205" s="27"/>
      <c r="E205" s="27"/>
      <c r="F205" s="66" t="s">
        <v>200</v>
      </c>
      <c r="G205" s="47">
        <f t="shared" ref="G205" si="37">+G206</f>
        <v>700</v>
      </c>
    </row>
    <row r="206" spans="1:10" x14ac:dyDescent="0.3">
      <c r="A206" s="51"/>
      <c r="B206" s="51"/>
      <c r="C206" s="51"/>
      <c r="D206" s="27"/>
      <c r="E206" s="27"/>
      <c r="F206" s="66" t="s">
        <v>209</v>
      </c>
      <c r="G206" s="47">
        <v>700</v>
      </c>
    </row>
    <row r="207" spans="1:10" ht="33" x14ac:dyDescent="0.3">
      <c r="A207" s="27"/>
      <c r="B207" s="27"/>
      <c r="C207" s="27"/>
      <c r="D207" s="27"/>
      <c r="E207" s="27">
        <v>11017</v>
      </c>
      <c r="F207" s="67" t="s">
        <v>96</v>
      </c>
      <c r="G207" s="47">
        <f>+G211</f>
        <v>12300</v>
      </c>
    </row>
    <row r="208" spans="1:10" x14ac:dyDescent="0.3">
      <c r="A208" s="27"/>
      <c r="B208" s="27"/>
      <c r="C208" s="27"/>
      <c r="D208" s="27"/>
      <c r="E208" s="27"/>
      <c r="F208" s="66" t="s">
        <v>132</v>
      </c>
      <c r="G208" s="47"/>
    </row>
    <row r="209" spans="1:10" x14ac:dyDescent="0.3">
      <c r="A209" s="27"/>
      <c r="B209" s="27"/>
      <c r="C209" s="27"/>
      <c r="D209" s="27"/>
      <c r="E209" s="27"/>
      <c r="F209" s="66" t="s">
        <v>133</v>
      </c>
      <c r="G209" s="47"/>
    </row>
    <row r="210" spans="1:10" x14ac:dyDescent="0.3">
      <c r="A210" s="27"/>
      <c r="B210" s="27"/>
      <c r="C210" s="27"/>
      <c r="D210" s="27"/>
      <c r="E210" s="27"/>
      <c r="F210" s="66" t="s">
        <v>199</v>
      </c>
      <c r="G210" s="47"/>
    </row>
    <row r="211" spans="1:10" x14ac:dyDescent="0.3">
      <c r="A211" s="51"/>
      <c r="B211" s="51"/>
      <c r="C211" s="51"/>
      <c r="D211" s="27"/>
      <c r="E211" s="27"/>
      <c r="F211" s="66" t="s">
        <v>134</v>
      </c>
      <c r="G211" s="47">
        <f t="shared" ref="G211" si="38">+G212</f>
        <v>12300</v>
      </c>
    </row>
    <row r="212" spans="1:10" x14ac:dyDescent="0.3">
      <c r="A212" s="51"/>
      <c r="B212" s="51"/>
      <c r="C212" s="51"/>
      <c r="D212" s="27"/>
      <c r="E212" s="27"/>
      <c r="F212" s="66" t="s">
        <v>135</v>
      </c>
      <c r="G212" s="47">
        <f>+G213+G216</f>
        <v>12300</v>
      </c>
    </row>
    <row r="213" spans="1:10" x14ac:dyDescent="0.3">
      <c r="A213" s="51"/>
      <c r="B213" s="51"/>
      <c r="C213" s="51"/>
      <c r="D213" s="27"/>
      <c r="E213" s="27"/>
      <c r="F213" s="66" t="s">
        <v>204</v>
      </c>
      <c r="G213" s="47">
        <f t="shared" ref="G213:G214" si="39">G214</f>
        <v>13700</v>
      </c>
    </row>
    <row r="214" spans="1:10" x14ac:dyDescent="0.3">
      <c r="A214" s="51"/>
      <c r="B214" s="51"/>
      <c r="C214" s="51"/>
      <c r="D214" s="27"/>
      <c r="E214" s="27"/>
      <c r="F214" s="66" t="s">
        <v>205</v>
      </c>
      <c r="G214" s="47">
        <f t="shared" si="39"/>
        <v>13700</v>
      </c>
    </row>
    <row r="215" spans="1:10" x14ac:dyDescent="0.3">
      <c r="A215" s="51"/>
      <c r="B215" s="51"/>
      <c r="C215" s="51"/>
      <c r="D215" s="27"/>
      <c r="E215" s="27"/>
      <c r="F215" s="66" t="s">
        <v>206</v>
      </c>
      <c r="G215" s="47">
        <v>13700</v>
      </c>
    </row>
    <row r="216" spans="1:10" x14ac:dyDescent="0.3">
      <c r="A216" s="51"/>
      <c r="B216" s="51"/>
      <c r="C216" s="51"/>
      <c r="D216" s="27"/>
      <c r="E216" s="27"/>
      <c r="F216" s="66" t="s">
        <v>136</v>
      </c>
      <c r="G216" s="47">
        <f>+G217+G219</f>
        <v>-1400</v>
      </c>
    </row>
    <row r="217" spans="1:10" x14ac:dyDescent="0.3">
      <c r="A217" s="51"/>
      <c r="B217" s="51"/>
      <c r="C217" s="51"/>
      <c r="D217" s="27"/>
      <c r="E217" s="27"/>
      <c r="F217" s="66" t="s">
        <v>137</v>
      </c>
      <c r="G217" s="47">
        <f>+G218</f>
        <v>-400</v>
      </c>
    </row>
    <row r="218" spans="1:10" x14ac:dyDescent="0.3">
      <c r="A218" s="51"/>
      <c r="B218" s="51"/>
      <c r="C218" s="51"/>
      <c r="D218" s="27"/>
      <c r="E218" s="27"/>
      <c r="F218" s="66" t="s">
        <v>138</v>
      </c>
      <c r="G218" s="47">
        <v>-400</v>
      </c>
      <c r="H218" s="16"/>
      <c r="I218" s="16"/>
      <c r="J218" s="16"/>
    </row>
    <row r="219" spans="1:10" x14ac:dyDescent="0.3">
      <c r="A219" s="51"/>
      <c r="B219" s="51"/>
      <c r="C219" s="51"/>
      <c r="D219" s="27"/>
      <c r="E219" s="27"/>
      <c r="F219" s="66" t="s">
        <v>200</v>
      </c>
      <c r="G219" s="47">
        <f t="shared" ref="G219" si="40">+G220</f>
        <v>-1000</v>
      </c>
    </row>
    <row r="220" spans="1:10" x14ac:dyDescent="0.3">
      <c r="A220" s="51"/>
      <c r="B220" s="51"/>
      <c r="C220" s="51"/>
      <c r="D220" s="27"/>
      <c r="E220" s="27"/>
      <c r="F220" s="66" t="s">
        <v>209</v>
      </c>
      <c r="G220" s="47">
        <v>-1000</v>
      </c>
    </row>
  </sheetData>
  <mergeCells count="10">
    <mergeCell ref="O1:Q1"/>
    <mergeCell ref="A5:C5"/>
    <mergeCell ref="A3:G3"/>
    <mergeCell ref="F5:F6"/>
    <mergeCell ref="D5:E5"/>
    <mergeCell ref="D7:D10"/>
    <mergeCell ref="E7:E10"/>
    <mergeCell ref="A7:A10"/>
    <mergeCell ref="B7:B10"/>
    <mergeCell ref="C7:C10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7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6"/>
  <sheetViews>
    <sheetView zoomScaleNormal="100" workbookViewId="0">
      <selection activeCell="D174" sqref="D174:E177"/>
    </sheetView>
  </sheetViews>
  <sheetFormatPr defaultRowHeight="16.5" x14ac:dyDescent="0.3"/>
  <cols>
    <col min="1" max="1" width="31.7109375" style="15" customWidth="1"/>
    <col min="2" max="2" width="57" style="15" customWidth="1"/>
    <col min="3" max="3" width="39.42578125" style="14" customWidth="1"/>
    <col min="4" max="16384" width="9.140625" style="15"/>
  </cols>
  <sheetData>
    <row r="1" spans="1:9" ht="100.5" customHeight="1" x14ac:dyDescent="0.3">
      <c r="C1" s="57" t="s">
        <v>139</v>
      </c>
      <c r="G1" s="143"/>
      <c r="H1" s="143"/>
      <c r="I1" s="143"/>
    </row>
    <row r="2" spans="1:9" ht="36.75" customHeight="1" x14ac:dyDescent="0.3">
      <c r="A2" s="118" t="s">
        <v>140</v>
      </c>
      <c r="B2" s="118"/>
      <c r="C2" s="118"/>
      <c r="D2" s="18"/>
      <c r="E2" s="18"/>
      <c r="F2" s="18"/>
      <c r="G2" s="18"/>
    </row>
    <row r="5" spans="1:9" x14ac:dyDescent="0.3">
      <c r="A5" s="152" t="s">
        <v>103</v>
      </c>
      <c r="B5" s="153"/>
      <c r="C5" s="153"/>
    </row>
    <row r="7" spans="1:9" x14ac:dyDescent="0.3">
      <c r="A7" s="150" t="s">
        <v>141</v>
      </c>
      <c r="B7" s="147"/>
      <c r="C7" s="147"/>
    </row>
    <row r="8" spans="1:9" x14ac:dyDescent="0.3">
      <c r="A8" s="60" t="s">
        <v>142</v>
      </c>
      <c r="B8" s="150" t="s">
        <v>149</v>
      </c>
      <c r="C8" s="147"/>
    </row>
    <row r="9" spans="1:9" x14ac:dyDescent="0.3">
      <c r="A9" s="58">
        <v>1080</v>
      </c>
      <c r="B9" s="151" t="s">
        <v>105</v>
      </c>
      <c r="C9" s="147"/>
    </row>
    <row r="10" spans="1:9" x14ac:dyDescent="0.3">
      <c r="A10" s="58"/>
      <c r="B10" s="147"/>
      <c r="C10" s="147"/>
    </row>
    <row r="11" spans="1:9" x14ac:dyDescent="0.3">
      <c r="A11" s="60" t="s">
        <v>143</v>
      </c>
      <c r="B11" s="147"/>
      <c r="C11" s="147"/>
    </row>
    <row r="12" spans="1:9" x14ac:dyDescent="0.3">
      <c r="A12" s="58"/>
      <c r="B12" s="147"/>
      <c r="C12" s="147"/>
    </row>
    <row r="13" spans="1:9" x14ac:dyDescent="0.3">
      <c r="A13" s="58" t="s">
        <v>144</v>
      </c>
      <c r="B13" s="58" t="s">
        <v>173</v>
      </c>
      <c r="C13" s="53" t="s">
        <v>151</v>
      </c>
    </row>
    <row r="14" spans="1:9" ht="45.75" customHeight="1" x14ac:dyDescent="0.3">
      <c r="A14" s="58" t="s">
        <v>145</v>
      </c>
      <c r="B14" s="58" t="s">
        <v>174</v>
      </c>
      <c r="C14" s="63" t="s">
        <v>63</v>
      </c>
    </row>
    <row r="15" spans="1:9" ht="82.5" x14ac:dyDescent="0.3">
      <c r="A15" s="58" t="s">
        <v>146</v>
      </c>
      <c r="B15" s="54" t="s">
        <v>80</v>
      </c>
      <c r="C15" s="149" t="s">
        <v>102</v>
      </c>
    </row>
    <row r="16" spans="1:9" ht="99" x14ac:dyDescent="0.3">
      <c r="A16" s="58" t="s">
        <v>147</v>
      </c>
      <c r="B16" s="54" t="s">
        <v>119</v>
      </c>
      <c r="C16" s="149"/>
    </row>
    <row r="17" spans="1:3" x14ac:dyDescent="0.3">
      <c r="A17" s="58" t="s">
        <v>148</v>
      </c>
      <c r="B17" s="58" t="s">
        <v>113</v>
      </c>
      <c r="C17" s="149"/>
    </row>
    <row r="18" spans="1:3" ht="33" x14ac:dyDescent="0.3">
      <c r="A18" s="54" t="s">
        <v>195</v>
      </c>
      <c r="B18" s="58" t="s">
        <v>150</v>
      </c>
      <c r="C18" s="149"/>
    </row>
    <row r="19" spans="1:3" ht="15.75" customHeight="1" x14ac:dyDescent="0.3">
      <c r="A19" s="148" t="s">
        <v>152</v>
      </c>
      <c r="B19" s="148"/>
      <c r="C19" s="149"/>
    </row>
    <row r="20" spans="1:3" x14ac:dyDescent="0.3">
      <c r="A20" s="147" t="s">
        <v>153</v>
      </c>
      <c r="B20" s="147"/>
      <c r="C20" s="29">
        <f>+'Հավելված 2(3,4)'!G11</f>
        <v>60815</v>
      </c>
    </row>
    <row r="21" spans="1:3" x14ac:dyDescent="0.3">
      <c r="A21" s="147"/>
      <c r="B21" s="147"/>
      <c r="C21" s="147"/>
    </row>
    <row r="22" spans="1:3" x14ac:dyDescent="0.3">
      <c r="A22" s="58" t="s">
        <v>144</v>
      </c>
      <c r="B22" s="58" t="s">
        <v>173</v>
      </c>
      <c r="C22" s="53" t="s">
        <v>151</v>
      </c>
    </row>
    <row r="23" spans="1:3" ht="41.25" x14ac:dyDescent="0.3">
      <c r="A23" s="58" t="s">
        <v>145</v>
      </c>
      <c r="B23" s="58" t="s">
        <v>175</v>
      </c>
      <c r="C23" s="52" t="s">
        <v>63</v>
      </c>
    </row>
    <row r="24" spans="1:3" ht="49.5" x14ac:dyDescent="0.3">
      <c r="A24" s="58" t="s">
        <v>146</v>
      </c>
      <c r="B24" s="54" t="s">
        <v>171</v>
      </c>
      <c r="C24" s="149" t="s">
        <v>102</v>
      </c>
    </row>
    <row r="25" spans="1:3" ht="66" x14ac:dyDescent="0.3">
      <c r="A25" s="58" t="s">
        <v>147</v>
      </c>
      <c r="B25" s="30" t="s">
        <v>163</v>
      </c>
      <c r="C25" s="149"/>
    </row>
    <row r="26" spans="1:3" x14ac:dyDescent="0.3">
      <c r="A26" s="58" t="s">
        <v>148</v>
      </c>
      <c r="B26" s="31" t="s">
        <v>113</v>
      </c>
      <c r="C26" s="149"/>
    </row>
    <row r="27" spans="1:3" ht="33" x14ac:dyDescent="0.3">
      <c r="A27" s="54" t="s">
        <v>195</v>
      </c>
      <c r="B27" s="31" t="s">
        <v>172</v>
      </c>
      <c r="C27" s="149"/>
    </row>
    <row r="28" spans="1:3" x14ac:dyDescent="0.3">
      <c r="A28" s="148" t="s">
        <v>152</v>
      </c>
      <c r="B28" s="148"/>
      <c r="C28" s="149"/>
    </row>
    <row r="29" spans="1:3" ht="14.25" customHeight="1" x14ac:dyDescent="0.3">
      <c r="A29" s="147" t="s">
        <v>153</v>
      </c>
      <c r="B29" s="147"/>
      <c r="C29" s="59"/>
    </row>
    <row r="30" spans="1:3" x14ac:dyDescent="0.3">
      <c r="A30" s="147" t="s">
        <v>153</v>
      </c>
      <c r="B30" s="147"/>
      <c r="C30" s="55">
        <f>+'Հավելված 2(3,4)'!G24</f>
        <v>200</v>
      </c>
    </row>
    <row r="31" spans="1:3" x14ac:dyDescent="0.3">
      <c r="A31" s="147"/>
      <c r="B31" s="147"/>
      <c r="C31" s="59"/>
    </row>
    <row r="32" spans="1:3" x14ac:dyDescent="0.3">
      <c r="A32" s="58" t="s">
        <v>144</v>
      </c>
      <c r="B32" s="31" t="s">
        <v>173</v>
      </c>
      <c r="C32" s="53" t="s">
        <v>151</v>
      </c>
    </row>
    <row r="33" spans="1:3" ht="41.25" x14ac:dyDescent="0.3">
      <c r="A33" s="58" t="s">
        <v>145</v>
      </c>
      <c r="B33" s="58" t="s">
        <v>176</v>
      </c>
      <c r="C33" s="52" t="s">
        <v>63</v>
      </c>
    </row>
    <row r="34" spans="1:3" ht="66" x14ac:dyDescent="0.3">
      <c r="A34" s="58" t="s">
        <v>146</v>
      </c>
      <c r="B34" s="30" t="s">
        <v>115</v>
      </c>
      <c r="C34" s="149" t="s">
        <v>102</v>
      </c>
    </row>
    <row r="35" spans="1:3" ht="66" x14ac:dyDescent="0.3">
      <c r="A35" s="58" t="s">
        <v>147</v>
      </c>
      <c r="B35" s="30" t="s">
        <v>163</v>
      </c>
      <c r="C35" s="149"/>
    </row>
    <row r="36" spans="1:3" x14ac:dyDescent="0.3">
      <c r="A36" s="58" t="s">
        <v>148</v>
      </c>
      <c r="B36" s="31" t="s">
        <v>113</v>
      </c>
      <c r="C36" s="149"/>
    </row>
    <row r="37" spans="1:3" ht="33" x14ac:dyDescent="0.3">
      <c r="A37" s="54" t="s">
        <v>195</v>
      </c>
      <c r="B37" s="31" t="s">
        <v>170</v>
      </c>
      <c r="C37" s="149"/>
    </row>
    <row r="38" spans="1:3" ht="15.75" customHeight="1" x14ac:dyDescent="0.3">
      <c r="A38" s="148" t="s">
        <v>152</v>
      </c>
      <c r="B38" s="148"/>
      <c r="C38" s="149"/>
    </row>
    <row r="39" spans="1:3" x14ac:dyDescent="0.3">
      <c r="A39" s="147" t="s">
        <v>153</v>
      </c>
      <c r="B39" s="147"/>
      <c r="C39" s="55">
        <f>+'Հավելված 2(3,4)'!G33</f>
        <v>-290</v>
      </c>
    </row>
    <row r="40" spans="1:3" x14ac:dyDescent="0.3">
      <c r="A40" s="147"/>
      <c r="B40" s="147"/>
      <c r="C40" s="147"/>
    </row>
    <row r="41" spans="1:3" x14ac:dyDescent="0.3">
      <c r="A41" s="58" t="s">
        <v>144</v>
      </c>
      <c r="B41" s="32" t="s">
        <v>173</v>
      </c>
      <c r="C41" s="53" t="s">
        <v>151</v>
      </c>
    </row>
    <row r="42" spans="1:3" ht="41.25" x14ac:dyDescent="0.3">
      <c r="A42" s="58" t="s">
        <v>145</v>
      </c>
      <c r="B42" s="58" t="s">
        <v>177</v>
      </c>
      <c r="C42" s="52" t="s">
        <v>63</v>
      </c>
    </row>
    <row r="43" spans="1:3" ht="69" customHeight="1" x14ac:dyDescent="0.3">
      <c r="A43" s="58" t="s">
        <v>146</v>
      </c>
      <c r="B43" s="33" t="s">
        <v>116</v>
      </c>
      <c r="C43" s="149" t="s">
        <v>102</v>
      </c>
    </row>
    <row r="44" spans="1:3" ht="78.75" customHeight="1" x14ac:dyDescent="0.3">
      <c r="A44" s="58" t="s">
        <v>147</v>
      </c>
      <c r="B44" s="33" t="s">
        <v>163</v>
      </c>
      <c r="C44" s="149"/>
    </row>
    <row r="45" spans="1:3" x14ac:dyDescent="0.3">
      <c r="A45" s="58" t="s">
        <v>148</v>
      </c>
      <c r="B45" s="32" t="s">
        <v>113</v>
      </c>
      <c r="C45" s="149"/>
    </row>
    <row r="46" spans="1:3" ht="33" x14ac:dyDescent="0.3">
      <c r="A46" s="54" t="s">
        <v>195</v>
      </c>
      <c r="B46" s="32" t="s">
        <v>169</v>
      </c>
      <c r="C46" s="149"/>
    </row>
    <row r="47" spans="1:3" x14ac:dyDescent="0.3">
      <c r="A47" s="148" t="s">
        <v>152</v>
      </c>
      <c r="B47" s="148"/>
      <c r="C47" s="149"/>
    </row>
    <row r="48" spans="1:3" x14ac:dyDescent="0.3">
      <c r="A48" s="147" t="s">
        <v>153</v>
      </c>
      <c r="B48" s="147"/>
      <c r="C48" s="55">
        <f>+'Հավելված 2(3,4)'!G44</f>
        <v>3150</v>
      </c>
    </row>
    <row r="49" spans="1:3" x14ac:dyDescent="0.3">
      <c r="A49" s="147"/>
      <c r="B49" s="147"/>
      <c r="C49" s="147"/>
    </row>
    <row r="50" spans="1:3" x14ac:dyDescent="0.3">
      <c r="A50" s="58" t="s">
        <v>144</v>
      </c>
      <c r="B50" s="32" t="s">
        <v>173</v>
      </c>
      <c r="C50" s="53" t="s">
        <v>151</v>
      </c>
    </row>
    <row r="51" spans="1:3" ht="41.25" x14ac:dyDescent="0.3">
      <c r="A51" s="58" t="s">
        <v>145</v>
      </c>
      <c r="B51" s="58" t="s">
        <v>178</v>
      </c>
      <c r="C51" s="52" t="s">
        <v>63</v>
      </c>
    </row>
    <row r="52" spans="1:3" ht="69" customHeight="1" x14ac:dyDescent="0.3">
      <c r="A52" s="58" t="s">
        <v>146</v>
      </c>
      <c r="B52" s="30" t="s">
        <v>85</v>
      </c>
      <c r="C52" s="149" t="s">
        <v>102</v>
      </c>
    </row>
    <row r="53" spans="1:3" ht="66" x14ac:dyDescent="0.3">
      <c r="A53" s="58" t="s">
        <v>147</v>
      </c>
      <c r="B53" s="30" t="s">
        <v>163</v>
      </c>
      <c r="C53" s="149"/>
    </row>
    <row r="54" spans="1:3" x14ac:dyDescent="0.3">
      <c r="A54" s="58" t="s">
        <v>148</v>
      </c>
      <c r="B54" s="31" t="s">
        <v>113</v>
      </c>
      <c r="C54" s="149"/>
    </row>
    <row r="55" spans="1:3" ht="33" x14ac:dyDescent="0.3">
      <c r="A55" s="54" t="s">
        <v>195</v>
      </c>
      <c r="B55" s="31" t="s">
        <v>168</v>
      </c>
      <c r="C55" s="149"/>
    </row>
    <row r="56" spans="1:3" x14ac:dyDescent="0.3">
      <c r="A56" s="148" t="s">
        <v>152</v>
      </c>
      <c r="B56" s="148"/>
      <c r="C56" s="149"/>
    </row>
    <row r="57" spans="1:3" x14ac:dyDescent="0.3">
      <c r="A57" s="147" t="s">
        <v>153</v>
      </c>
      <c r="B57" s="147"/>
      <c r="C57" s="55">
        <f>+'Հավելված 2(3,4)'!G55</f>
        <v>9000</v>
      </c>
    </row>
    <row r="58" spans="1:3" x14ac:dyDescent="0.3">
      <c r="A58" s="147"/>
      <c r="B58" s="147"/>
      <c r="C58" s="147"/>
    </row>
    <row r="59" spans="1:3" x14ac:dyDescent="0.3">
      <c r="A59" s="58" t="s">
        <v>144</v>
      </c>
      <c r="B59" s="31" t="s">
        <v>173</v>
      </c>
      <c r="C59" s="53" t="s">
        <v>151</v>
      </c>
    </row>
    <row r="60" spans="1:3" ht="41.25" x14ac:dyDescent="0.3">
      <c r="A60" s="58" t="s">
        <v>145</v>
      </c>
      <c r="B60" s="58" t="s">
        <v>179</v>
      </c>
      <c r="C60" s="52" t="s">
        <v>63</v>
      </c>
    </row>
    <row r="61" spans="1:3" ht="49.5" x14ac:dyDescent="0.3">
      <c r="A61" s="58" t="s">
        <v>146</v>
      </c>
      <c r="B61" s="30" t="s">
        <v>122</v>
      </c>
      <c r="C61" s="149" t="s">
        <v>102</v>
      </c>
    </row>
    <row r="62" spans="1:3" ht="66" x14ac:dyDescent="0.3">
      <c r="A62" s="58" t="s">
        <v>147</v>
      </c>
      <c r="B62" s="30" t="s">
        <v>163</v>
      </c>
      <c r="C62" s="149"/>
    </row>
    <row r="63" spans="1:3" x14ac:dyDescent="0.3">
      <c r="A63" s="58" t="s">
        <v>148</v>
      </c>
      <c r="B63" s="31" t="s">
        <v>113</v>
      </c>
      <c r="C63" s="149"/>
    </row>
    <row r="64" spans="1:3" ht="33" x14ac:dyDescent="0.3">
      <c r="A64" s="54" t="s">
        <v>195</v>
      </c>
      <c r="B64" s="31" t="s">
        <v>167</v>
      </c>
      <c r="C64" s="149"/>
    </row>
    <row r="65" spans="1:3" x14ac:dyDescent="0.3">
      <c r="A65" s="148" t="s">
        <v>152</v>
      </c>
      <c r="B65" s="148"/>
      <c r="C65" s="149"/>
    </row>
    <row r="66" spans="1:3" x14ac:dyDescent="0.3">
      <c r="A66" s="147" t="s">
        <v>153</v>
      </c>
      <c r="B66" s="147"/>
      <c r="C66" s="55">
        <f>+'Հավելված 2(3,4)'!G64</f>
        <v>690</v>
      </c>
    </row>
    <row r="67" spans="1:3" x14ac:dyDescent="0.3">
      <c r="A67" s="147"/>
      <c r="B67" s="147"/>
      <c r="C67" s="59"/>
    </row>
    <row r="68" spans="1:3" x14ac:dyDescent="0.3">
      <c r="A68" s="58" t="s">
        <v>144</v>
      </c>
      <c r="B68" s="31" t="s">
        <v>173</v>
      </c>
      <c r="C68" s="53" t="s">
        <v>151</v>
      </c>
    </row>
    <row r="69" spans="1:3" ht="41.25" x14ac:dyDescent="0.3">
      <c r="A69" s="58" t="s">
        <v>145</v>
      </c>
      <c r="B69" s="58" t="s">
        <v>180</v>
      </c>
      <c r="C69" s="52" t="s">
        <v>63</v>
      </c>
    </row>
    <row r="70" spans="1:3" ht="82.5" x14ac:dyDescent="0.3">
      <c r="A70" s="58" t="s">
        <v>146</v>
      </c>
      <c r="B70" s="30" t="s">
        <v>117</v>
      </c>
      <c r="C70" s="149" t="s">
        <v>102</v>
      </c>
    </row>
    <row r="71" spans="1:3" ht="66" x14ac:dyDescent="0.3">
      <c r="A71" s="58" t="s">
        <v>147</v>
      </c>
      <c r="B71" s="30" t="s">
        <v>163</v>
      </c>
      <c r="C71" s="149"/>
    </row>
    <row r="72" spans="1:3" x14ac:dyDescent="0.3">
      <c r="A72" s="58" t="s">
        <v>148</v>
      </c>
      <c r="B72" s="31" t="s">
        <v>113</v>
      </c>
      <c r="C72" s="149"/>
    </row>
    <row r="73" spans="1:3" ht="33" x14ac:dyDescent="0.3">
      <c r="A73" s="54" t="s">
        <v>195</v>
      </c>
      <c r="B73" s="30" t="s">
        <v>166</v>
      </c>
      <c r="C73" s="149"/>
    </row>
    <row r="74" spans="1:3" x14ac:dyDescent="0.3">
      <c r="A74" s="148" t="s">
        <v>152</v>
      </c>
      <c r="B74" s="148"/>
      <c r="C74" s="149"/>
    </row>
    <row r="75" spans="1:3" x14ac:dyDescent="0.3">
      <c r="A75" s="147" t="s">
        <v>153</v>
      </c>
      <c r="B75" s="147"/>
      <c r="C75" s="55">
        <f>+'Հավելված 2(3,4)'!G76</f>
        <v>-350</v>
      </c>
    </row>
    <row r="76" spans="1:3" x14ac:dyDescent="0.3">
      <c r="A76" s="147"/>
      <c r="B76" s="147"/>
      <c r="C76" s="147"/>
    </row>
    <row r="77" spans="1:3" x14ac:dyDescent="0.3">
      <c r="A77" s="58" t="s">
        <v>144</v>
      </c>
      <c r="B77" s="58" t="s">
        <v>173</v>
      </c>
      <c r="C77" s="53" t="s">
        <v>151</v>
      </c>
    </row>
    <row r="78" spans="1:3" ht="41.25" x14ac:dyDescent="0.3">
      <c r="A78" s="58" t="s">
        <v>145</v>
      </c>
      <c r="B78" s="58" t="s">
        <v>181</v>
      </c>
      <c r="C78" s="52" t="s">
        <v>63</v>
      </c>
    </row>
    <row r="79" spans="1:3" ht="82.5" x14ac:dyDescent="0.3">
      <c r="A79" s="58" t="s">
        <v>146</v>
      </c>
      <c r="B79" s="54" t="s">
        <v>87</v>
      </c>
      <c r="C79" s="149" t="s">
        <v>102</v>
      </c>
    </row>
    <row r="80" spans="1:3" ht="66" x14ac:dyDescent="0.3">
      <c r="A80" s="58" t="s">
        <v>147</v>
      </c>
      <c r="B80" s="33" t="s">
        <v>163</v>
      </c>
      <c r="C80" s="149"/>
    </row>
    <row r="81" spans="1:3" x14ac:dyDescent="0.3">
      <c r="A81" s="58" t="s">
        <v>148</v>
      </c>
      <c r="B81" s="58" t="s">
        <v>113</v>
      </c>
      <c r="C81" s="149"/>
    </row>
    <row r="82" spans="1:3" ht="33" x14ac:dyDescent="0.3">
      <c r="A82" s="54" t="s">
        <v>195</v>
      </c>
      <c r="B82" s="54" t="s">
        <v>165</v>
      </c>
      <c r="C82" s="149"/>
    </row>
    <row r="83" spans="1:3" x14ac:dyDescent="0.3">
      <c r="A83" s="148" t="s">
        <v>152</v>
      </c>
      <c r="B83" s="148"/>
      <c r="C83" s="149"/>
    </row>
    <row r="84" spans="1:3" x14ac:dyDescent="0.3">
      <c r="A84" s="147" t="s">
        <v>153</v>
      </c>
      <c r="B84" s="147"/>
      <c r="C84" s="55">
        <f>+'Հավելված 2(3,4)'!G90</f>
        <v>-18680</v>
      </c>
    </row>
    <row r="85" spans="1:3" x14ac:dyDescent="0.3">
      <c r="A85" s="147"/>
      <c r="B85" s="147"/>
      <c r="C85" s="147"/>
    </row>
    <row r="86" spans="1:3" x14ac:dyDescent="0.3">
      <c r="A86" s="58" t="s">
        <v>144</v>
      </c>
      <c r="B86" s="58" t="s">
        <v>173</v>
      </c>
      <c r="C86" s="53" t="s">
        <v>151</v>
      </c>
    </row>
    <row r="87" spans="1:3" ht="41.25" x14ac:dyDescent="0.3">
      <c r="A87" s="58" t="s">
        <v>145</v>
      </c>
      <c r="B87" s="58" t="s">
        <v>182</v>
      </c>
      <c r="C87" s="52" t="s">
        <v>63</v>
      </c>
    </row>
    <row r="88" spans="1:3" ht="103.5" customHeight="1" x14ac:dyDescent="0.3">
      <c r="A88" s="58" t="s">
        <v>146</v>
      </c>
      <c r="B88" s="30" t="s">
        <v>88</v>
      </c>
      <c r="C88" s="149" t="s">
        <v>102</v>
      </c>
    </row>
    <row r="89" spans="1:3" ht="77.25" customHeight="1" x14ac:dyDescent="0.3">
      <c r="A89" s="58" t="s">
        <v>147</v>
      </c>
      <c r="B89" s="30" t="s">
        <v>163</v>
      </c>
      <c r="C89" s="149"/>
    </row>
    <row r="90" spans="1:3" x14ac:dyDescent="0.3">
      <c r="A90" s="58" t="s">
        <v>148</v>
      </c>
      <c r="B90" s="31" t="s">
        <v>113</v>
      </c>
      <c r="C90" s="149"/>
    </row>
    <row r="91" spans="1:3" ht="41.25" customHeight="1" x14ac:dyDescent="0.3">
      <c r="A91" s="54" t="s">
        <v>195</v>
      </c>
      <c r="B91" s="30" t="s">
        <v>164</v>
      </c>
      <c r="C91" s="149"/>
    </row>
    <row r="92" spans="1:3" x14ac:dyDescent="0.3">
      <c r="A92" s="148" t="s">
        <v>152</v>
      </c>
      <c r="B92" s="148"/>
      <c r="C92" s="149"/>
    </row>
    <row r="93" spans="1:3" x14ac:dyDescent="0.3">
      <c r="A93" s="147" t="s">
        <v>153</v>
      </c>
      <c r="B93" s="147"/>
      <c r="C93" s="55">
        <f>+'Հավելված 2(3,4)'!G102</f>
        <v>-35300</v>
      </c>
    </row>
    <row r="94" spans="1:3" x14ac:dyDescent="0.3">
      <c r="A94" s="147"/>
      <c r="B94" s="147"/>
      <c r="C94" s="147"/>
    </row>
    <row r="95" spans="1:3" x14ac:dyDescent="0.3">
      <c r="A95" s="58" t="s">
        <v>144</v>
      </c>
      <c r="B95" s="31" t="s">
        <v>173</v>
      </c>
      <c r="C95" s="53" t="s">
        <v>151</v>
      </c>
    </row>
    <row r="96" spans="1:3" ht="41.25" x14ac:dyDescent="0.3">
      <c r="A96" s="58" t="s">
        <v>145</v>
      </c>
      <c r="B96" s="58" t="s">
        <v>183</v>
      </c>
      <c r="C96" s="52" t="s">
        <v>63</v>
      </c>
    </row>
    <row r="97" spans="1:3" ht="87.75" customHeight="1" x14ac:dyDescent="0.3">
      <c r="A97" s="58" t="s">
        <v>146</v>
      </c>
      <c r="B97" s="30" t="s">
        <v>89</v>
      </c>
      <c r="C97" s="149" t="s">
        <v>102</v>
      </c>
    </row>
    <row r="98" spans="1:3" ht="75.75" customHeight="1" x14ac:dyDescent="0.3">
      <c r="A98" s="58" t="s">
        <v>147</v>
      </c>
      <c r="B98" s="30" t="s">
        <v>163</v>
      </c>
      <c r="C98" s="149"/>
    </row>
    <row r="99" spans="1:3" x14ac:dyDescent="0.3">
      <c r="A99" s="58" t="s">
        <v>148</v>
      </c>
      <c r="B99" s="31" t="s">
        <v>113</v>
      </c>
      <c r="C99" s="149"/>
    </row>
    <row r="100" spans="1:3" ht="33" x14ac:dyDescent="0.3">
      <c r="A100" s="54" t="s">
        <v>195</v>
      </c>
      <c r="B100" s="30" t="s">
        <v>161</v>
      </c>
      <c r="C100" s="149"/>
    </row>
    <row r="101" spans="1:3" x14ac:dyDescent="0.3">
      <c r="A101" s="148" t="s">
        <v>152</v>
      </c>
      <c r="B101" s="148"/>
      <c r="C101" s="149"/>
    </row>
    <row r="102" spans="1:3" x14ac:dyDescent="0.3">
      <c r="A102" s="147" t="s">
        <v>153</v>
      </c>
      <c r="B102" s="147"/>
      <c r="C102" s="55">
        <f>+'Հավելված 2(3,4)'!G114</f>
        <v>1740</v>
      </c>
    </row>
    <row r="103" spans="1:3" x14ac:dyDescent="0.3">
      <c r="A103" s="147"/>
      <c r="B103" s="147"/>
      <c r="C103" s="59"/>
    </row>
    <row r="104" spans="1:3" x14ac:dyDescent="0.3">
      <c r="A104" s="58" t="s">
        <v>144</v>
      </c>
      <c r="B104" s="31" t="s">
        <v>173</v>
      </c>
      <c r="C104" s="53" t="s">
        <v>151</v>
      </c>
    </row>
    <row r="105" spans="1:3" ht="41.25" x14ac:dyDescent="0.3">
      <c r="A105" s="58" t="s">
        <v>145</v>
      </c>
      <c r="B105" s="58" t="s">
        <v>184</v>
      </c>
      <c r="C105" s="52" t="s">
        <v>63</v>
      </c>
    </row>
    <row r="106" spans="1:3" ht="103.5" customHeight="1" x14ac:dyDescent="0.3">
      <c r="A106" s="58" t="s">
        <v>146</v>
      </c>
      <c r="B106" s="30" t="s">
        <v>90</v>
      </c>
      <c r="C106" s="149" t="s">
        <v>102</v>
      </c>
    </row>
    <row r="107" spans="1:3" ht="76.5" customHeight="1" x14ac:dyDescent="0.3">
      <c r="A107" s="58" t="s">
        <v>147</v>
      </c>
      <c r="B107" s="30" t="s">
        <v>163</v>
      </c>
      <c r="C107" s="149"/>
    </row>
    <row r="108" spans="1:3" x14ac:dyDescent="0.3">
      <c r="A108" s="58" t="s">
        <v>148</v>
      </c>
      <c r="B108" s="31" t="s">
        <v>113</v>
      </c>
      <c r="C108" s="149"/>
    </row>
    <row r="109" spans="1:3" ht="33" x14ac:dyDescent="0.3">
      <c r="A109" s="54" t="s">
        <v>195</v>
      </c>
      <c r="B109" s="30" t="s">
        <v>160</v>
      </c>
      <c r="C109" s="149"/>
    </row>
    <row r="110" spans="1:3" x14ac:dyDescent="0.3">
      <c r="A110" s="148" t="s">
        <v>152</v>
      </c>
      <c r="B110" s="148"/>
      <c r="C110" s="149"/>
    </row>
    <row r="111" spans="1:3" x14ac:dyDescent="0.3">
      <c r="A111" s="147" t="s">
        <v>153</v>
      </c>
      <c r="B111" s="147"/>
      <c r="C111" s="55">
        <f>+'Հավելված 2(3,4)'!G126</f>
        <v>-615</v>
      </c>
    </row>
    <row r="112" spans="1:3" x14ac:dyDescent="0.3">
      <c r="A112" s="147"/>
      <c r="B112" s="147"/>
      <c r="C112" s="147"/>
    </row>
    <row r="113" spans="1:3" x14ac:dyDescent="0.3">
      <c r="A113" s="58" t="s">
        <v>144</v>
      </c>
      <c r="B113" s="58" t="s">
        <v>173</v>
      </c>
      <c r="C113" s="53" t="s">
        <v>151</v>
      </c>
    </row>
    <row r="114" spans="1:3" ht="41.25" x14ac:dyDescent="0.3">
      <c r="A114" s="58" t="s">
        <v>145</v>
      </c>
      <c r="B114" s="58" t="s">
        <v>185</v>
      </c>
      <c r="C114" s="52" t="s">
        <v>63</v>
      </c>
    </row>
    <row r="115" spans="1:3" ht="85.5" customHeight="1" x14ac:dyDescent="0.3">
      <c r="A115" s="58" t="s">
        <v>146</v>
      </c>
      <c r="B115" s="54" t="s">
        <v>196</v>
      </c>
      <c r="C115" s="149" t="s">
        <v>102</v>
      </c>
    </row>
    <row r="116" spans="1:3" ht="78.75" customHeight="1" x14ac:dyDescent="0.3">
      <c r="A116" s="58" t="s">
        <v>147</v>
      </c>
      <c r="B116" s="33" t="s">
        <v>163</v>
      </c>
      <c r="C116" s="149"/>
    </row>
    <row r="117" spans="1:3" x14ac:dyDescent="0.3">
      <c r="A117" s="58" t="s">
        <v>148</v>
      </c>
      <c r="B117" s="58" t="s">
        <v>113</v>
      </c>
      <c r="C117" s="149"/>
    </row>
    <row r="118" spans="1:3" ht="33" x14ac:dyDescent="0.3">
      <c r="A118" s="54" t="s">
        <v>195</v>
      </c>
      <c r="B118" s="54" t="s">
        <v>159</v>
      </c>
      <c r="C118" s="149"/>
    </row>
    <row r="119" spans="1:3" x14ac:dyDescent="0.3">
      <c r="A119" s="148" t="s">
        <v>152</v>
      </c>
      <c r="B119" s="148"/>
      <c r="C119" s="149"/>
    </row>
    <row r="120" spans="1:3" x14ac:dyDescent="0.3">
      <c r="A120" s="147" t="s">
        <v>153</v>
      </c>
      <c r="B120" s="147"/>
      <c r="C120" s="55">
        <f>+'Հավելված 2(3,4)'!G138</f>
        <v>-10700</v>
      </c>
    </row>
    <row r="121" spans="1:3" x14ac:dyDescent="0.3">
      <c r="A121" s="147"/>
      <c r="B121" s="147"/>
      <c r="C121" s="147"/>
    </row>
    <row r="122" spans="1:3" x14ac:dyDescent="0.3">
      <c r="A122" s="58" t="s">
        <v>144</v>
      </c>
      <c r="B122" s="58" t="s">
        <v>173</v>
      </c>
      <c r="C122" s="53" t="s">
        <v>151</v>
      </c>
    </row>
    <row r="123" spans="1:3" ht="41.25" x14ac:dyDescent="0.3">
      <c r="A123" s="58" t="s">
        <v>145</v>
      </c>
      <c r="B123" s="58" t="s">
        <v>186</v>
      </c>
      <c r="C123" s="52" t="s">
        <v>63</v>
      </c>
    </row>
    <row r="124" spans="1:3" ht="86.25" customHeight="1" x14ac:dyDescent="0.3">
      <c r="A124" s="58" t="s">
        <v>146</v>
      </c>
      <c r="B124" s="30" t="s">
        <v>92</v>
      </c>
      <c r="C124" s="149" t="s">
        <v>102</v>
      </c>
    </row>
    <row r="125" spans="1:3" ht="77.25" customHeight="1" x14ac:dyDescent="0.3">
      <c r="A125" s="58" t="s">
        <v>147</v>
      </c>
      <c r="B125" s="30" t="s">
        <v>163</v>
      </c>
      <c r="C125" s="149"/>
    </row>
    <row r="126" spans="1:3" x14ac:dyDescent="0.3">
      <c r="A126" s="58" t="s">
        <v>148</v>
      </c>
      <c r="B126" s="31" t="s">
        <v>113</v>
      </c>
      <c r="C126" s="149"/>
    </row>
    <row r="127" spans="1:3" ht="33" x14ac:dyDescent="0.3">
      <c r="A127" s="54" t="s">
        <v>195</v>
      </c>
      <c r="B127" s="30" t="s">
        <v>158</v>
      </c>
      <c r="C127" s="149"/>
    </row>
    <row r="128" spans="1:3" x14ac:dyDescent="0.3">
      <c r="A128" s="148" t="s">
        <v>152</v>
      </c>
      <c r="B128" s="148"/>
      <c r="C128" s="149"/>
    </row>
    <row r="129" spans="1:3" x14ac:dyDescent="0.3">
      <c r="A129" s="147" t="s">
        <v>153</v>
      </c>
      <c r="B129" s="147"/>
      <c r="C129" s="55">
        <f>+'Հավելված 2(3,4)'!G152</f>
        <v>160</v>
      </c>
    </row>
    <row r="130" spans="1:3" x14ac:dyDescent="0.3">
      <c r="A130" s="147"/>
      <c r="B130" s="147"/>
      <c r="C130" s="147"/>
    </row>
    <row r="131" spans="1:3" x14ac:dyDescent="0.3">
      <c r="A131" s="58" t="s">
        <v>144</v>
      </c>
      <c r="B131" s="31" t="s">
        <v>173</v>
      </c>
      <c r="C131" s="53" t="s">
        <v>151</v>
      </c>
    </row>
    <row r="132" spans="1:3" ht="41.25" x14ac:dyDescent="0.3">
      <c r="A132" s="58" t="s">
        <v>145</v>
      </c>
      <c r="B132" s="58" t="s">
        <v>187</v>
      </c>
      <c r="C132" s="52" t="s">
        <v>63</v>
      </c>
    </row>
    <row r="133" spans="1:3" ht="87" customHeight="1" x14ac:dyDescent="0.3">
      <c r="A133" s="58" t="s">
        <v>146</v>
      </c>
      <c r="B133" s="30" t="s">
        <v>93</v>
      </c>
      <c r="C133" s="149" t="s">
        <v>102</v>
      </c>
    </row>
    <row r="134" spans="1:3" ht="77.25" customHeight="1" x14ac:dyDescent="0.3">
      <c r="A134" s="58" t="s">
        <v>147</v>
      </c>
      <c r="B134" s="30" t="s">
        <v>163</v>
      </c>
      <c r="C134" s="149"/>
    </row>
    <row r="135" spans="1:3" x14ac:dyDescent="0.3">
      <c r="A135" s="58" t="s">
        <v>148</v>
      </c>
      <c r="B135" s="31" t="s">
        <v>113</v>
      </c>
      <c r="C135" s="149"/>
    </row>
    <row r="136" spans="1:3" ht="33" x14ac:dyDescent="0.3">
      <c r="A136" s="54" t="s">
        <v>195</v>
      </c>
      <c r="B136" s="30" t="s">
        <v>157</v>
      </c>
      <c r="C136" s="149"/>
    </row>
    <row r="137" spans="1:3" x14ac:dyDescent="0.3">
      <c r="A137" s="148" t="s">
        <v>152</v>
      </c>
      <c r="B137" s="148"/>
      <c r="C137" s="149"/>
    </row>
    <row r="138" spans="1:3" x14ac:dyDescent="0.3">
      <c r="A138" s="147" t="s">
        <v>153</v>
      </c>
      <c r="B138" s="147"/>
      <c r="C138" s="55">
        <f>+'Հավելված 2(3,4)'!G164</f>
        <v>-27550</v>
      </c>
    </row>
    <row r="139" spans="1:3" x14ac:dyDescent="0.3">
      <c r="A139" s="147"/>
      <c r="B139" s="147"/>
      <c r="C139" s="59"/>
    </row>
    <row r="140" spans="1:3" x14ac:dyDescent="0.3">
      <c r="A140" s="58" t="s">
        <v>144</v>
      </c>
      <c r="B140" s="31" t="s">
        <v>173</v>
      </c>
      <c r="C140" s="53" t="s">
        <v>151</v>
      </c>
    </row>
    <row r="141" spans="1:3" ht="41.25" x14ac:dyDescent="0.3">
      <c r="A141" s="58" t="s">
        <v>145</v>
      </c>
      <c r="B141" s="58" t="s">
        <v>188</v>
      </c>
      <c r="C141" s="52" t="s">
        <v>63</v>
      </c>
    </row>
    <row r="142" spans="1:3" ht="87" customHeight="1" x14ac:dyDescent="0.3">
      <c r="A142" s="58" t="s">
        <v>146</v>
      </c>
      <c r="B142" s="30" t="s">
        <v>94</v>
      </c>
      <c r="C142" s="149" t="s">
        <v>102</v>
      </c>
    </row>
    <row r="143" spans="1:3" ht="77.25" customHeight="1" x14ac:dyDescent="0.3">
      <c r="A143" s="58" t="s">
        <v>147</v>
      </c>
      <c r="B143" s="30" t="s">
        <v>163</v>
      </c>
      <c r="C143" s="149"/>
    </row>
    <row r="144" spans="1:3" x14ac:dyDescent="0.3">
      <c r="A144" s="58" t="s">
        <v>148</v>
      </c>
      <c r="B144" s="31" t="s">
        <v>113</v>
      </c>
      <c r="C144" s="149"/>
    </row>
    <row r="145" spans="1:3" ht="33" x14ac:dyDescent="0.3">
      <c r="A145" s="54" t="s">
        <v>195</v>
      </c>
      <c r="B145" s="30" t="s">
        <v>156</v>
      </c>
      <c r="C145" s="149"/>
    </row>
    <row r="146" spans="1:3" x14ac:dyDescent="0.3">
      <c r="A146" s="148" t="s">
        <v>152</v>
      </c>
      <c r="B146" s="148"/>
      <c r="C146" s="149"/>
    </row>
    <row r="147" spans="1:3" x14ac:dyDescent="0.3">
      <c r="A147" s="147" t="s">
        <v>153</v>
      </c>
      <c r="B147" s="147"/>
      <c r="C147" s="55">
        <f>+'Հավելված 2(3,4)'!G178</f>
        <v>-3100</v>
      </c>
    </row>
    <row r="148" spans="1:3" x14ac:dyDescent="0.3">
      <c r="A148" s="147"/>
      <c r="B148" s="147"/>
      <c r="C148" s="147"/>
    </row>
    <row r="149" spans="1:3" x14ac:dyDescent="0.3">
      <c r="A149" s="58" t="s">
        <v>144</v>
      </c>
      <c r="B149" s="58" t="s">
        <v>173</v>
      </c>
      <c r="C149" s="53" t="s">
        <v>151</v>
      </c>
    </row>
    <row r="150" spans="1:3" ht="41.25" x14ac:dyDescent="0.3">
      <c r="A150" s="58" t="s">
        <v>145</v>
      </c>
      <c r="B150" s="58" t="s">
        <v>189</v>
      </c>
      <c r="C150" s="52" t="s">
        <v>63</v>
      </c>
    </row>
    <row r="151" spans="1:3" ht="88.5" customHeight="1" x14ac:dyDescent="0.3">
      <c r="A151" s="58" t="s">
        <v>146</v>
      </c>
      <c r="B151" s="54" t="s">
        <v>95</v>
      </c>
      <c r="C151" s="149" t="s">
        <v>102</v>
      </c>
    </row>
    <row r="152" spans="1:3" ht="75.75" customHeight="1" x14ac:dyDescent="0.3">
      <c r="A152" s="58" t="s">
        <v>147</v>
      </c>
      <c r="B152" s="54" t="s">
        <v>163</v>
      </c>
      <c r="C152" s="149"/>
    </row>
    <row r="153" spans="1:3" x14ac:dyDescent="0.3">
      <c r="A153" s="58" t="s">
        <v>148</v>
      </c>
      <c r="B153" s="58" t="s">
        <v>113</v>
      </c>
      <c r="C153" s="149"/>
    </row>
    <row r="154" spans="1:3" ht="33" x14ac:dyDescent="0.3">
      <c r="A154" s="54" t="s">
        <v>195</v>
      </c>
      <c r="B154" s="54" t="s">
        <v>155</v>
      </c>
      <c r="C154" s="149"/>
    </row>
    <row r="155" spans="1:3" x14ac:dyDescent="0.3">
      <c r="A155" s="148" t="s">
        <v>152</v>
      </c>
      <c r="B155" s="148"/>
      <c r="C155" s="149"/>
    </row>
    <row r="156" spans="1:3" x14ac:dyDescent="0.3">
      <c r="A156" s="147" t="s">
        <v>153</v>
      </c>
      <c r="B156" s="147"/>
      <c r="C156" s="55">
        <f>+'Հավելված 2(3,4)'!G193</f>
        <v>8530</v>
      </c>
    </row>
    <row r="157" spans="1:3" x14ac:dyDescent="0.3">
      <c r="A157" s="147"/>
      <c r="B157" s="147"/>
      <c r="C157" s="147"/>
    </row>
    <row r="158" spans="1:3" x14ac:dyDescent="0.3">
      <c r="A158" s="58" t="s">
        <v>144</v>
      </c>
      <c r="B158" s="58" t="s">
        <v>173</v>
      </c>
      <c r="C158" s="53" t="s">
        <v>151</v>
      </c>
    </row>
    <row r="159" spans="1:3" ht="41.25" x14ac:dyDescent="0.3">
      <c r="A159" s="58" t="s">
        <v>145</v>
      </c>
      <c r="B159" s="58" t="s">
        <v>190</v>
      </c>
      <c r="C159" s="52" t="s">
        <v>63</v>
      </c>
    </row>
    <row r="160" spans="1:3" ht="70.5" customHeight="1" x14ac:dyDescent="0.3">
      <c r="A160" s="58" t="s">
        <v>146</v>
      </c>
      <c r="B160" s="30" t="s">
        <v>96</v>
      </c>
      <c r="C160" s="149" t="s">
        <v>102</v>
      </c>
    </row>
    <row r="161" spans="1:3" ht="78" customHeight="1" x14ac:dyDescent="0.3">
      <c r="A161" s="58" t="s">
        <v>147</v>
      </c>
      <c r="B161" s="30" t="s">
        <v>163</v>
      </c>
      <c r="C161" s="149"/>
    </row>
    <row r="162" spans="1:3" x14ac:dyDescent="0.3">
      <c r="A162" s="58" t="s">
        <v>148</v>
      </c>
      <c r="B162" s="31" t="s">
        <v>113</v>
      </c>
      <c r="C162" s="149"/>
    </row>
    <row r="163" spans="1:3" ht="33" x14ac:dyDescent="0.3">
      <c r="A163" s="54" t="s">
        <v>195</v>
      </c>
      <c r="B163" s="31" t="s">
        <v>154</v>
      </c>
      <c r="C163" s="149"/>
    </row>
    <row r="164" spans="1:3" x14ac:dyDescent="0.3">
      <c r="A164" s="148" t="s">
        <v>152</v>
      </c>
      <c r="B164" s="148"/>
      <c r="C164" s="149"/>
    </row>
    <row r="165" spans="1:3" x14ac:dyDescent="0.3">
      <c r="A165" s="147" t="s">
        <v>153</v>
      </c>
      <c r="B165" s="147"/>
      <c r="C165" s="55">
        <f>+'Հավելված 2(3,4)'!G207</f>
        <v>12300</v>
      </c>
    </row>
    <row r="166" spans="1:3" x14ac:dyDescent="0.3">
      <c r="A166" s="147"/>
      <c r="B166" s="147"/>
      <c r="C166" s="147"/>
    </row>
    <row r="167" spans="1:3" x14ac:dyDescent="0.3">
      <c r="A167" s="72" t="s">
        <v>144</v>
      </c>
      <c r="B167" s="72" t="s">
        <v>173</v>
      </c>
      <c r="C167" s="71" t="s">
        <v>151</v>
      </c>
    </row>
    <row r="168" spans="1:3" ht="41.25" x14ac:dyDescent="0.3">
      <c r="A168" s="72" t="s">
        <v>145</v>
      </c>
      <c r="B168" s="72">
        <v>31001</v>
      </c>
      <c r="C168" s="69" t="s">
        <v>63</v>
      </c>
    </row>
    <row r="169" spans="1:3" ht="70.5" customHeight="1" x14ac:dyDescent="0.3">
      <c r="A169" s="72" t="s">
        <v>146</v>
      </c>
      <c r="B169" s="30" t="s">
        <v>214</v>
      </c>
      <c r="C169" s="149" t="s">
        <v>102</v>
      </c>
    </row>
    <row r="170" spans="1:3" ht="41.25" customHeight="1" x14ac:dyDescent="0.3">
      <c r="A170" s="72" t="s">
        <v>147</v>
      </c>
      <c r="B170" s="30" t="s">
        <v>215</v>
      </c>
      <c r="C170" s="149"/>
    </row>
    <row r="171" spans="1:3" ht="49.5" x14ac:dyDescent="0.3">
      <c r="A171" s="72" t="s">
        <v>148</v>
      </c>
      <c r="B171" s="30" t="s">
        <v>216</v>
      </c>
      <c r="C171" s="149"/>
    </row>
    <row r="172" spans="1:3" ht="33" x14ac:dyDescent="0.3">
      <c r="A172" s="70" t="s">
        <v>195</v>
      </c>
      <c r="B172" s="31" t="s">
        <v>150</v>
      </c>
      <c r="C172" s="149"/>
    </row>
    <row r="173" spans="1:3" x14ac:dyDescent="0.3">
      <c r="A173" s="148" t="s">
        <v>152</v>
      </c>
      <c r="B173" s="148"/>
      <c r="C173" s="149"/>
    </row>
    <row r="174" spans="1:3" x14ac:dyDescent="0.3">
      <c r="A174" s="147" t="s">
        <v>217</v>
      </c>
      <c r="B174" s="147"/>
      <c r="C174" s="111">
        <v>-11</v>
      </c>
    </row>
    <row r="175" spans="1:3" x14ac:dyDescent="0.3">
      <c r="A175" s="147" t="s">
        <v>218</v>
      </c>
      <c r="B175" s="147"/>
      <c r="C175" s="111">
        <v>556</v>
      </c>
    </row>
    <row r="176" spans="1:3" x14ac:dyDescent="0.3">
      <c r="A176" s="147" t="s">
        <v>219</v>
      </c>
      <c r="B176" s="147"/>
      <c r="C176" s="111">
        <v>612</v>
      </c>
    </row>
  </sheetData>
  <mergeCells count="83">
    <mergeCell ref="A174:B174"/>
    <mergeCell ref="A175:B175"/>
    <mergeCell ref="A176:B176"/>
    <mergeCell ref="A166:C166"/>
    <mergeCell ref="C169:C173"/>
    <mergeCell ref="A173:B173"/>
    <mergeCell ref="G1:I1"/>
    <mergeCell ref="A19:B19"/>
    <mergeCell ref="A76:C76"/>
    <mergeCell ref="A74:B74"/>
    <mergeCell ref="A93:B93"/>
    <mergeCell ref="A84:B84"/>
    <mergeCell ref="A92:B92"/>
    <mergeCell ref="A85:C85"/>
    <mergeCell ref="C88:C92"/>
    <mergeCell ref="A57:B57"/>
    <mergeCell ref="A38:B38"/>
    <mergeCell ref="C43:C47"/>
    <mergeCell ref="A49:C49"/>
    <mergeCell ref="A39:B39"/>
    <mergeCell ref="A47:B47"/>
    <mergeCell ref="A40:C40"/>
    <mergeCell ref="A94:C94"/>
    <mergeCell ref="A65:B65"/>
    <mergeCell ref="C61:C65"/>
    <mergeCell ref="A83:B83"/>
    <mergeCell ref="C79:C83"/>
    <mergeCell ref="A75:B75"/>
    <mergeCell ref="A67:B67"/>
    <mergeCell ref="C70:C74"/>
    <mergeCell ref="C52:C56"/>
    <mergeCell ref="A66:B66"/>
    <mergeCell ref="A58:C58"/>
    <mergeCell ref="A56:B56"/>
    <mergeCell ref="A30:B30"/>
    <mergeCell ref="A5:C5"/>
    <mergeCell ref="C24:C28"/>
    <mergeCell ref="A48:B48"/>
    <mergeCell ref="C34:C38"/>
    <mergeCell ref="C15:C19"/>
    <mergeCell ref="A102:B102"/>
    <mergeCell ref="C106:C110"/>
    <mergeCell ref="C97:C101"/>
    <mergeCell ref="A101:B101"/>
    <mergeCell ref="A2:C2"/>
    <mergeCell ref="A20:B20"/>
    <mergeCell ref="A29:B29"/>
    <mergeCell ref="A31:B31"/>
    <mergeCell ref="A28:B28"/>
    <mergeCell ref="A21:C21"/>
    <mergeCell ref="A7:C7"/>
    <mergeCell ref="B8:C8"/>
    <mergeCell ref="B9:C9"/>
    <mergeCell ref="B10:C10"/>
    <mergeCell ref="B11:C11"/>
    <mergeCell ref="B12:C12"/>
    <mergeCell ref="A111:B111"/>
    <mergeCell ref="A103:B103"/>
    <mergeCell ref="A119:B119"/>
    <mergeCell ref="A112:C112"/>
    <mergeCell ref="C115:C119"/>
    <mergeCell ref="A110:B110"/>
    <mergeCell ref="A130:C130"/>
    <mergeCell ref="C133:C137"/>
    <mergeCell ref="A120:B120"/>
    <mergeCell ref="A128:B128"/>
    <mergeCell ref="A121:C121"/>
    <mergeCell ref="C124:C128"/>
    <mergeCell ref="A129:B129"/>
    <mergeCell ref="A137:B137"/>
    <mergeCell ref="A138:B138"/>
    <mergeCell ref="A147:B147"/>
    <mergeCell ref="A155:B155"/>
    <mergeCell ref="A148:C148"/>
    <mergeCell ref="A146:B146"/>
    <mergeCell ref="A139:B139"/>
    <mergeCell ref="C142:C146"/>
    <mergeCell ref="C151:C155"/>
    <mergeCell ref="A165:B165"/>
    <mergeCell ref="A156:B156"/>
    <mergeCell ref="A164:B164"/>
    <mergeCell ref="A157:C157"/>
    <mergeCell ref="C160:C164"/>
  </mergeCells>
  <printOptions horizontalCentered="1"/>
  <pageMargins left="0.11811023622047245" right="0.11811023622047245" top="0.35433070866141736" bottom="0.35433070866141736" header="0.11811023622047245" footer="0.11811023622047245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6"/>
  <sheetViews>
    <sheetView zoomScaleNormal="100" workbookViewId="0">
      <selection activeCell="C174" sqref="C174"/>
    </sheetView>
  </sheetViews>
  <sheetFormatPr defaultRowHeight="16.5" x14ac:dyDescent="0.3"/>
  <cols>
    <col min="1" max="1" width="25.42578125" style="34" customWidth="1"/>
    <col min="2" max="2" width="62.5703125" style="13" customWidth="1"/>
    <col min="3" max="3" width="36.7109375" style="14" customWidth="1"/>
    <col min="4" max="16384" width="9.140625" style="15"/>
  </cols>
  <sheetData>
    <row r="1" spans="1:7" ht="69.75" customHeight="1" x14ac:dyDescent="0.3">
      <c r="C1" s="57" t="s">
        <v>191</v>
      </c>
      <c r="E1" s="154"/>
      <c r="F1" s="154"/>
      <c r="G1" s="154"/>
    </row>
    <row r="3" spans="1:7" ht="36.75" customHeight="1" x14ac:dyDescent="0.3">
      <c r="A3" s="118" t="s">
        <v>192</v>
      </c>
      <c r="B3" s="118"/>
      <c r="C3" s="118"/>
      <c r="D3" s="18"/>
      <c r="E3" s="18"/>
      <c r="F3" s="18"/>
      <c r="G3" s="18"/>
    </row>
    <row r="5" spans="1:7" ht="17.25" x14ac:dyDescent="0.3">
      <c r="A5" s="158" t="s">
        <v>133</v>
      </c>
      <c r="B5" s="158"/>
      <c r="C5" s="158"/>
    </row>
    <row r="8" spans="1:7" x14ac:dyDescent="0.3">
      <c r="A8" s="157" t="s">
        <v>193</v>
      </c>
      <c r="B8" s="157"/>
      <c r="C8" s="157"/>
    </row>
    <row r="9" spans="1:7" x14ac:dyDescent="0.3">
      <c r="A9" s="26" t="s">
        <v>142</v>
      </c>
      <c r="B9" s="157" t="s">
        <v>149</v>
      </c>
      <c r="C9" s="157"/>
    </row>
    <row r="10" spans="1:7" x14ac:dyDescent="0.3">
      <c r="A10" s="26">
        <v>1080</v>
      </c>
      <c r="B10" s="160" t="s">
        <v>194</v>
      </c>
      <c r="C10" s="156"/>
    </row>
    <row r="11" spans="1:7" x14ac:dyDescent="0.3">
      <c r="A11" s="26"/>
      <c r="B11" s="157"/>
      <c r="C11" s="157"/>
    </row>
    <row r="12" spans="1:7" x14ac:dyDescent="0.3">
      <c r="A12" s="26" t="s">
        <v>143</v>
      </c>
      <c r="B12" s="157"/>
      <c r="C12" s="157"/>
    </row>
    <row r="13" spans="1:7" x14ac:dyDescent="0.3">
      <c r="A13" s="26"/>
      <c r="B13" s="157"/>
      <c r="C13" s="157"/>
    </row>
    <row r="14" spans="1:7" ht="17.25" customHeight="1" thickBot="1" x14ac:dyDescent="0.35">
      <c r="A14" s="26" t="s">
        <v>144</v>
      </c>
      <c r="B14" s="35" t="s">
        <v>15</v>
      </c>
      <c r="C14" s="53" t="s">
        <v>151</v>
      </c>
    </row>
    <row r="15" spans="1:7" ht="54" x14ac:dyDescent="0.3">
      <c r="A15" s="36" t="s">
        <v>145</v>
      </c>
      <c r="B15" s="61" t="s">
        <v>16</v>
      </c>
      <c r="C15" s="73" t="s">
        <v>63</v>
      </c>
    </row>
    <row r="16" spans="1:7" ht="73.5" customHeight="1" x14ac:dyDescent="0.3">
      <c r="A16" s="26" t="s">
        <v>146</v>
      </c>
      <c r="B16" s="37" t="s">
        <v>80</v>
      </c>
      <c r="C16" s="149" t="s">
        <v>102</v>
      </c>
    </row>
    <row r="17" spans="1:3" ht="99" x14ac:dyDescent="0.3">
      <c r="A17" s="26" t="s">
        <v>147</v>
      </c>
      <c r="B17" s="37" t="s">
        <v>119</v>
      </c>
      <c r="C17" s="149"/>
    </row>
    <row r="18" spans="1:3" x14ac:dyDescent="0.3">
      <c r="A18" s="26" t="s">
        <v>148</v>
      </c>
      <c r="B18" s="35" t="s">
        <v>113</v>
      </c>
      <c r="C18" s="149"/>
    </row>
    <row r="19" spans="1:3" ht="49.5" x14ac:dyDescent="0.3">
      <c r="A19" s="38" t="s">
        <v>197</v>
      </c>
      <c r="B19" s="35" t="s">
        <v>150</v>
      </c>
      <c r="C19" s="149"/>
    </row>
    <row r="20" spans="1:3" ht="14.25" customHeight="1" x14ac:dyDescent="0.3">
      <c r="A20" s="144" t="s">
        <v>152</v>
      </c>
      <c r="B20" s="144"/>
      <c r="C20" s="149"/>
    </row>
    <row r="21" spans="1:3" x14ac:dyDescent="0.3">
      <c r="A21" s="155" t="s">
        <v>153</v>
      </c>
      <c r="B21" s="156"/>
      <c r="C21" s="29">
        <f>+'Հավելված 2(3,4)'!G11</f>
        <v>60815</v>
      </c>
    </row>
    <row r="22" spans="1:3" x14ac:dyDescent="0.3">
      <c r="A22" s="157"/>
      <c r="B22" s="157"/>
      <c r="C22" s="157"/>
    </row>
    <row r="23" spans="1:3" ht="17.25" customHeight="1" thickBot="1" x14ac:dyDescent="0.35">
      <c r="A23" s="26" t="s">
        <v>144</v>
      </c>
      <c r="B23" s="35" t="s">
        <v>15</v>
      </c>
      <c r="C23" s="53" t="s">
        <v>151</v>
      </c>
    </row>
    <row r="24" spans="1:3" ht="54" x14ac:dyDescent="0.3">
      <c r="A24" s="36" t="s">
        <v>145</v>
      </c>
      <c r="B24" s="61" t="s">
        <v>17</v>
      </c>
      <c r="C24" s="73" t="s">
        <v>63</v>
      </c>
    </row>
    <row r="25" spans="1:3" ht="54" customHeight="1" x14ac:dyDescent="0.3">
      <c r="A25" s="26" t="s">
        <v>146</v>
      </c>
      <c r="B25" s="37" t="s">
        <v>114</v>
      </c>
      <c r="C25" s="149" t="s">
        <v>102</v>
      </c>
    </row>
    <row r="26" spans="1:3" ht="70.5" customHeight="1" x14ac:dyDescent="0.3">
      <c r="A26" s="26" t="s">
        <v>147</v>
      </c>
      <c r="B26" s="37" t="s">
        <v>163</v>
      </c>
      <c r="C26" s="149"/>
    </row>
    <row r="27" spans="1:3" ht="14.25" customHeight="1" x14ac:dyDescent="0.3">
      <c r="A27" s="26" t="s">
        <v>148</v>
      </c>
      <c r="B27" s="35" t="s">
        <v>113</v>
      </c>
      <c r="C27" s="149"/>
    </row>
    <row r="28" spans="1:3" ht="49.5" x14ac:dyDescent="0.3">
      <c r="A28" s="38" t="s">
        <v>197</v>
      </c>
      <c r="B28" s="35" t="s">
        <v>172</v>
      </c>
      <c r="C28" s="149"/>
    </row>
    <row r="29" spans="1:3" ht="14.25" customHeight="1" x14ac:dyDescent="0.3">
      <c r="A29" s="144" t="s">
        <v>152</v>
      </c>
      <c r="B29" s="144"/>
      <c r="C29" s="149"/>
    </row>
    <row r="30" spans="1:3" x14ac:dyDescent="0.3">
      <c r="A30" s="155" t="s">
        <v>153</v>
      </c>
      <c r="B30" s="156"/>
      <c r="C30" s="55">
        <f>+'Հավելված 2(3,4)'!G24</f>
        <v>200</v>
      </c>
    </row>
    <row r="31" spans="1:3" ht="15.75" customHeight="1" x14ac:dyDescent="0.3">
      <c r="A31" s="39"/>
      <c r="B31" s="35"/>
      <c r="C31" s="56"/>
    </row>
    <row r="32" spans="1:3" ht="17.25" customHeight="1" thickBot="1" x14ac:dyDescent="0.35">
      <c r="A32" s="26" t="s">
        <v>144</v>
      </c>
      <c r="B32" s="35" t="s">
        <v>15</v>
      </c>
      <c r="C32" s="53" t="s">
        <v>151</v>
      </c>
    </row>
    <row r="33" spans="1:3" ht="54" x14ac:dyDescent="0.3">
      <c r="A33" s="36" t="s">
        <v>145</v>
      </c>
      <c r="B33" s="61" t="s">
        <v>18</v>
      </c>
      <c r="C33" s="73" t="s">
        <v>63</v>
      </c>
    </row>
    <row r="34" spans="1:3" ht="66" x14ac:dyDescent="0.3">
      <c r="A34" s="26" t="s">
        <v>146</v>
      </c>
      <c r="B34" s="37" t="s">
        <v>115</v>
      </c>
      <c r="C34" s="149" t="s">
        <v>102</v>
      </c>
    </row>
    <row r="35" spans="1:3" ht="66" x14ac:dyDescent="0.3">
      <c r="A35" s="26" t="s">
        <v>147</v>
      </c>
      <c r="B35" s="37" t="s">
        <v>163</v>
      </c>
      <c r="C35" s="149"/>
    </row>
    <row r="36" spans="1:3" x14ac:dyDescent="0.3">
      <c r="A36" s="26" t="s">
        <v>148</v>
      </c>
      <c r="B36" s="35" t="s">
        <v>113</v>
      </c>
      <c r="C36" s="149"/>
    </row>
    <row r="37" spans="1:3" ht="49.5" x14ac:dyDescent="0.3">
      <c r="A37" s="38" t="s">
        <v>197</v>
      </c>
      <c r="B37" s="35" t="s">
        <v>170</v>
      </c>
      <c r="C37" s="149"/>
    </row>
    <row r="38" spans="1:3" ht="15.75" customHeight="1" x14ac:dyDescent="0.3">
      <c r="A38" s="144" t="s">
        <v>152</v>
      </c>
      <c r="B38" s="144"/>
      <c r="C38" s="149"/>
    </row>
    <row r="39" spans="1:3" x14ac:dyDescent="0.3">
      <c r="A39" s="155" t="s">
        <v>153</v>
      </c>
      <c r="B39" s="156"/>
      <c r="C39" s="55">
        <f>+'Հավելված 2(3,4)'!G33</f>
        <v>-290</v>
      </c>
    </row>
    <row r="40" spans="1:3" x14ac:dyDescent="0.3">
      <c r="A40" s="157"/>
      <c r="B40" s="157"/>
      <c r="C40" s="157"/>
    </row>
    <row r="41" spans="1:3" ht="17.25" customHeight="1" thickBot="1" x14ac:dyDescent="0.35">
      <c r="A41" s="26" t="s">
        <v>144</v>
      </c>
      <c r="B41" s="35" t="s">
        <v>15</v>
      </c>
      <c r="C41" s="53" t="s">
        <v>151</v>
      </c>
    </row>
    <row r="42" spans="1:3" ht="54" x14ac:dyDescent="0.3">
      <c r="A42" s="36" t="s">
        <v>145</v>
      </c>
      <c r="B42" s="61" t="s">
        <v>19</v>
      </c>
      <c r="C42" s="73" t="s">
        <v>63</v>
      </c>
    </row>
    <row r="43" spans="1:3" ht="49.5" x14ac:dyDescent="0.3">
      <c r="A43" s="26" t="s">
        <v>146</v>
      </c>
      <c r="B43" s="37" t="s">
        <v>116</v>
      </c>
      <c r="C43" s="149" t="s">
        <v>102</v>
      </c>
    </row>
    <row r="44" spans="1:3" ht="66" x14ac:dyDescent="0.3">
      <c r="A44" s="26" t="s">
        <v>147</v>
      </c>
      <c r="B44" s="37" t="s">
        <v>163</v>
      </c>
      <c r="C44" s="149"/>
    </row>
    <row r="45" spans="1:3" x14ac:dyDescent="0.3">
      <c r="A45" s="26" t="s">
        <v>148</v>
      </c>
      <c r="B45" s="35" t="s">
        <v>113</v>
      </c>
      <c r="C45" s="149"/>
    </row>
    <row r="46" spans="1:3" ht="49.5" x14ac:dyDescent="0.3">
      <c r="A46" s="38" t="s">
        <v>197</v>
      </c>
      <c r="B46" s="35" t="s">
        <v>169</v>
      </c>
      <c r="C46" s="149"/>
    </row>
    <row r="47" spans="1:3" x14ac:dyDescent="0.3">
      <c r="A47" s="144" t="s">
        <v>152</v>
      </c>
      <c r="B47" s="144"/>
      <c r="C47" s="149"/>
    </row>
    <row r="48" spans="1:3" x14ac:dyDescent="0.3">
      <c r="A48" s="155" t="s">
        <v>153</v>
      </c>
      <c r="B48" s="156"/>
      <c r="C48" s="55">
        <f>+'Հավելված 2(3,4)'!G44</f>
        <v>3150</v>
      </c>
    </row>
    <row r="49" spans="1:3" x14ac:dyDescent="0.3">
      <c r="A49" s="157"/>
      <c r="B49" s="157"/>
      <c r="C49" s="157"/>
    </row>
    <row r="50" spans="1:3" ht="17.25" customHeight="1" thickBot="1" x14ac:dyDescent="0.35">
      <c r="A50" s="26" t="s">
        <v>144</v>
      </c>
      <c r="B50" s="35" t="s">
        <v>15</v>
      </c>
      <c r="C50" s="53" t="s">
        <v>151</v>
      </c>
    </row>
    <row r="51" spans="1:3" ht="54" x14ac:dyDescent="0.3">
      <c r="A51" s="36" t="s">
        <v>145</v>
      </c>
      <c r="B51" s="61" t="s">
        <v>20</v>
      </c>
      <c r="C51" s="73" t="s">
        <v>63</v>
      </c>
    </row>
    <row r="52" spans="1:3" ht="49.5" x14ac:dyDescent="0.3">
      <c r="A52" s="26" t="s">
        <v>146</v>
      </c>
      <c r="B52" s="37" t="s">
        <v>85</v>
      </c>
      <c r="C52" s="149" t="s">
        <v>102</v>
      </c>
    </row>
    <row r="53" spans="1:3" ht="66" x14ac:dyDescent="0.3">
      <c r="A53" s="26" t="s">
        <v>147</v>
      </c>
      <c r="B53" s="37" t="s">
        <v>163</v>
      </c>
      <c r="C53" s="149"/>
    </row>
    <row r="54" spans="1:3" x14ac:dyDescent="0.3">
      <c r="A54" s="26" t="s">
        <v>148</v>
      </c>
      <c r="B54" s="35" t="s">
        <v>113</v>
      </c>
      <c r="C54" s="149"/>
    </row>
    <row r="55" spans="1:3" ht="49.5" x14ac:dyDescent="0.3">
      <c r="A55" s="38" t="s">
        <v>197</v>
      </c>
      <c r="B55" s="35" t="s">
        <v>168</v>
      </c>
      <c r="C55" s="149"/>
    </row>
    <row r="56" spans="1:3" x14ac:dyDescent="0.3">
      <c r="A56" s="144" t="s">
        <v>152</v>
      </c>
      <c r="B56" s="144"/>
      <c r="C56" s="149"/>
    </row>
    <row r="57" spans="1:3" x14ac:dyDescent="0.3">
      <c r="A57" s="155" t="s">
        <v>153</v>
      </c>
      <c r="B57" s="156"/>
      <c r="C57" s="55">
        <f>+'Հավելված 2(3,4)'!G55</f>
        <v>9000</v>
      </c>
    </row>
    <row r="58" spans="1:3" ht="15.75" customHeight="1" x14ac:dyDescent="0.3">
      <c r="A58" s="159"/>
      <c r="B58" s="159"/>
      <c r="C58" s="159"/>
    </row>
    <row r="59" spans="1:3" ht="17.25" customHeight="1" thickBot="1" x14ac:dyDescent="0.35">
      <c r="A59" s="26" t="s">
        <v>144</v>
      </c>
      <c r="B59" s="35" t="s">
        <v>15</v>
      </c>
      <c r="C59" s="53" t="s">
        <v>151</v>
      </c>
    </row>
    <row r="60" spans="1:3" ht="54" x14ac:dyDescent="0.3">
      <c r="A60" s="36" t="s">
        <v>145</v>
      </c>
      <c r="B60" s="61" t="s">
        <v>21</v>
      </c>
      <c r="C60" s="73" t="s">
        <v>63</v>
      </c>
    </row>
    <row r="61" spans="1:3" ht="49.5" x14ac:dyDescent="0.3">
      <c r="A61" s="26" t="s">
        <v>146</v>
      </c>
      <c r="B61" s="37" t="s">
        <v>122</v>
      </c>
      <c r="C61" s="149" t="s">
        <v>102</v>
      </c>
    </row>
    <row r="62" spans="1:3" ht="66" x14ac:dyDescent="0.3">
      <c r="A62" s="26" t="s">
        <v>147</v>
      </c>
      <c r="B62" s="37" t="s">
        <v>163</v>
      </c>
      <c r="C62" s="149"/>
    </row>
    <row r="63" spans="1:3" x14ac:dyDescent="0.3">
      <c r="A63" s="26" t="s">
        <v>148</v>
      </c>
      <c r="B63" s="35" t="s">
        <v>113</v>
      </c>
      <c r="C63" s="149"/>
    </row>
    <row r="64" spans="1:3" ht="49.5" x14ac:dyDescent="0.3">
      <c r="A64" s="38" t="s">
        <v>197</v>
      </c>
      <c r="B64" s="35" t="s">
        <v>167</v>
      </c>
      <c r="C64" s="149"/>
    </row>
    <row r="65" spans="1:3" ht="15.75" customHeight="1" x14ac:dyDescent="0.3">
      <c r="A65" s="144" t="s">
        <v>152</v>
      </c>
      <c r="B65" s="144"/>
      <c r="C65" s="149"/>
    </row>
    <row r="66" spans="1:3" x14ac:dyDescent="0.3">
      <c r="A66" s="155" t="s">
        <v>153</v>
      </c>
      <c r="B66" s="156"/>
      <c r="C66" s="55">
        <f>+'Հավելված 2(3,4)'!G64</f>
        <v>690</v>
      </c>
    </row>
    <row r="67" spans="1:3" x14ac:dyDescent="0.3">
      <c r="A67" s="39"/>
      <c r="B67" s="35"/>
      <c r="C67" s="56"/>
    </row>
    <row r="68" spans="1:3" ht="17.25" customHeight="1" thickBot="1" x14ac:dyDescent="0.35">
      <c r="A68" s="26" t="s">
        <v>144</v>
      </c>
      <c r="B68" s="35" t="s">
        <v>15</v>
      </c>
      <c r="C68" s="53" t="s">
        <v>151</v>
      </c>
    </row>
    <row r="69" spans="1:3" ht="54" x14ac:dyDescent="0.3">
      <c r="A69" s="36" t="s">
        <v>145</v>
      </c>
      <c r="B69" s="61" t="s">
        <v>22</v>
      </c>
      <c r="C69" s="73" t="s">
        <v>63</v>
      </c>
    </row>
    <row r="70" spans="1:3" ht="66" x14ac:dyDescent="0.3">
      <c r="A70" s="26" t="s">
        <v>146</v>
      </c>
      <c r="B70" s="37" t="s">
        <v>117</v>
      </c>
      <c r="C70" s="149" t="s">
        <v>102</v>
      </c>
    </row>
    <row r="71" spans="1:3" ht="66" x14ac:dyDescent="0.3">
      <c r="A71" s="26" t="s">
        <v>147</v>
      </c>
      <c r="B71" s="37" t="s">
        <v>163</v>
      </c>
      <c r="C71" s="149"/>
    </row>
    <row r="72" spans="1:3" x14ac:dyDescent="0.3">
      <c r="A72" s="26" t="s">
        <v>148</v>
      </c>
      <c r="B72" s="35" t="s">
        <v>113</v>
      </c>
      <c r="C72" s="149"/>
    </row>
    <row r="73" spans="1:3" ht="49.5" x14ac:dyDescent="0.3">
      <c r="A73" s="38" t="s">
        <v>197</v>
      </c>
      <c r="B73" s="37" t="s">
        <v>166</v>
      </c>
      <c r="C73" s="149"/>
    </row>
    <row r="74" spans="1:3" x14ac:dyDescent="0.3">
      <c r="A74" s="144" t="s">
        <v>152</v>
      </c>
      <c r="B74" s="144"/>
      <c r="C74" s="149"/>
    </row>
    <row r="75" spans="1:3" x14ac:dyDescent="0.3">
      <c r="A75" s="155" t="s">
        <v>153</v>
      </c>
      <c r="B75" s="156"/>
      <c r="C75" s="55">
        <f>+'Հավելված 2(3,4)'!G76</f>
        <v>-350</v>
      </c>
    </row>
    <row r="76" spans="1:3" x14ac:dyDescent="0.3">
      <c r="A76" s="157"/>
      <c r="B76" s="157"/>
      <c r="C76" s="157"/>
    </row>
    <row r="77" spans="1:3" ht="17.25" customHeight="1" thickBot="1" x14ac:dyDescent="0.35">
      <c r="A77" s="26" t="s">
        <v>144</v>
      </c>
      <c r="B77" s="35" t="s">
        <v>15</v>
      </c>
      <c r="C77" s="53" t="s">
        <v>151</v>
      </c>
    </row>
    <row r="78" spans="1:3" ht="54" x14ac:dyDescent="0.3">
      <c r="A78" s="36" t="s">
        <v>145</v>
      </c>
      <c r="B78" s="61" t="s">
        <v>23</v>
      </c>
      <c r="C78" s="73" t="s">
        <v>63</v>
      </c>
    </row>
    <row r="79" spans="1:3" ht="66" x14ac:dyDescent="0.3">
      <c r="A79" s="26" t="s">
        <v>146</v>
      </c>
      <c r="B79" s="37" t="s">
        <v>87</v>
      </c>
      <c r="C79" s="149" t="s">
        <v>102</v>
      </c>
    </row>
    <row r="80" spans="1:3" ht="66" x14ac:dyDescent="0.3">
      <c r="A80" s="26" t="s">
        <v>147</v>
      </c>
      <c r="B80" s="37" t="s">
        <v>163</v>
      </c>
      <c r="C80" s="149"/>
    </row>
    <row r="81" spans="1:3" x14ac:dyDescent="0.3">
      <c r="A81" s="26" t="s">
        <v>148</v>
      </c>
      <c r="B81" s="35" t="s">
        <v>113</v>
      </c>
      <c r="C81" s="149"/>
    </row>
    <row r="82" spans="1:3" ht="49.5" x14ac:dyDescent="0.3">
      <c r="A82" s="38" t="s">
        <v>197</v>
      </c>
      <c r="B82" s="37" t="s">
        <v>165</v>
      </c>
      <c r="C82" s="149"/>
    </row>
    <row r="83" spans="1:3" s="18" customFormat="1" ht="14.25" customHeight="1" x14ac:dyDescent="0.3">
      <c r="A83" s="144" t="s">
        <v>152</v>
      </c>
      <c r="B83" s="144"/>
      <c r="C83" s="149"/>
    </row>
    <row r="84" spans="1:3" x14ac:dyDescent="0.3">
      <c r="A84" s="155" t="s">
        <v>153</v>
      </c>
      <c r="B84" s="156"/>
      <c r="C84" s="55">
        <f>+'Հավելված 2(3,4)'!G90</f>
        <v>-18680</v>
      </c>
    </row>
    <row r="85" spans="1:3" x14ac:dyDescent="0.3">
      <c r="A85" s="157"/>
      <c r="B85" s="157"/>
      <c r="C85" s="157"/>
    </row>
    <row r="86" spans="1:3" ht="17.25" customHeight="1" thickBot="1" x14ac:dyDescent="0.35">
      <c r="A86" s="26" t="s">
        <v>144</v>
      </c>
      <c r="B86" s="35" t="s">
        <v>15</v>
      </c>
      <c r="C86" s="53" t="s">
        <v>151</v>
      </c>
    </row>
    <row r="87" spans="1:3" ht="54" x14ac:dyDescent="0.3">
      <c r="A87" s="36" t="s">
        <v>145</v>
      </c>
      <c r="B87" s="61" t="s">
        <v>24</v>
      </c>
      <c r="C87" s="73" t="s">
        <v>63</v>
      </c>
    </row>
    <row r="88" spans="1:3" ht="82.5" x14ac:dyDescent="0.3">
      <c r="A88" s="26" t="s">
        <v>146</v>
      </c>
      <c r="B88" s="37" t="s">
        <v>88</v>
      </c>
      <c r="C88" s="149" t="s">
        <v>102</v>
      </c>
    </row>
    <row r="89" spans="1:3" ht="66" x14ac:dyDescent="0.3">
      <c r="A89" s="26" t="s">
        <v>147</v>
      </c>
      <c r="B89" s="37" t="s">
        <v>163</v>
      </c>
      <c r="C89" s="149"/>
    </row>
    <row r="90" spans="1:3" x14ac:dyDescent="0.3">
      <c r="A90" s="26" t="s">
        <v>148</v>
      </c>
      <c r="B90" s="35" t="s">
        <v>113</v>
      </c>
      <c r="C90" s="149"/>
    </row>
    <row r="91" spans="1:3" ht="49.5" x14ac:dyDescent="0.3">
      <c r="A91" s="38" t="s">
        <v>197</v>
      </c>
      <c r="B91" s="37" t="s">
        <v>162</v>
      </c>
      <c r="C91" s="149"/>
    </row>
    <row r="92" spans="1:3" x14ac:dyDescent="0.3">
      <c r="A92" s="144" t="s">
        <v>152</v>
      </c>
      <c r="B92" s="144"/>
      <c r="C92" s="149"/>
    </row>
    <row r="93" spans="1:3" x14ac:dyDescent="0.3">
      <c r="A93" s="155" t="s">
        <v>153</v>
      </c>
      <c r="B93" s="156"/>
      <c r="C93" s="55">
        <f>+'Հավելված 2(3,4)'!G102</f>
        <v>-35300</v>
      </c>
    </row>
    <row r="94" spans="1:3" x14ac:dyDescent="0.3">
      <c r="A94" s="39"/>
      <c r="B94" s="35"/>
      <c r="C94" s="56"/>
    </row>
    <row r="95" spans="1:3" ht="17.25" customHeight="1" thickBot="1" x14ac:dyDescent="0.35">
      <c r="A95" s="26" t="s">
        <v>144</v>
      </c>
      <c r="B95" s="35" t="s">
        <v>15</v>
      </c>
      <c r="C95" s="53" t="s">
        <v>151</v>
      </c>
    </row>
    <row r="96" spans="1:3" ht="54" x14ac:dyDescent="0.3">
      <c r="A96" s="36" t="s">
        <v>145</v>
      </c>
      <c r="B96" s="61" t="s">
        <v>25</v>
      </c>
      <c r="C96" s="73" t="s">
        <v>63</v>
      </c>
    </row>
    <row r="97" spans="1:3" ht="66" x14ac:dyDescent="0.3">
      <c r="A97" s="26" t="s">
        <v>146</v>
      </c>
      <c r="B97" s="37" t="s">
        <v>89</v>
      </c>
      <c r="C97" s="149" t="s">
        <v>102</v>
      </c>
    </row>
    <row r="98" spans="1:3" ht="66" x14ac:dyDescent="0.3">
      <c r="A98" s="26" t="s">
        <v>147</v>
      </c>
      <c r="B98" s="37" t="s">
        <v>163</v>
      </c>
      <c r="C98" s="149"/>
    </row>
    <row r="99" spans="1:3" x14ac:dyDescent="0.3">
      <c r="A99" s="26" t="s">
        <v>148</v>
      </c>
      <c r="B99" s="35" t="s">
        <v>113</v>
      </c>
      <c r="C99" s="149"/>
    </row>
    <row r="100" spans="1:3" ht="49.5" x14ac:dyDescent="0.3">
      <c r="A100" s="38" t="s">
        <v>197</v>
      </c>
      <c r="B100" s="37" t="s">
        <v>161</v>
      </c>
      <c r="C100" s="149"/>
    </row>
    <row r="101" spans="1:3" x14ac:dyDescent="0.3">
      <c r="A101" s="144" t="s">
        <v>152</v>
      </c>
      <c r="B101" s="144"/>
      <c r="C101" s="149"/>
    </row>
    <row r="102" spans="1:3" x14ac:dyDescent="0.3">
      <c r="A102" s="155" t="s">
        <v>153</v>
      </c>
      <c r="B102" s="156"/>
      <c r="C102" s="55">
        <f>+'Հավելված 2(3,4)'!G114</f>
        <v>1740</v>
      </c>
    </row>
    <row r="103" spans="1:3" x14ac:dyDescent="0.3">
      <c r="A103" s="157"/>
      <c r="B103" s="157"/>
      <c r="C103" s="56"/>
    </row>
    <row r="104" spans="1:3" ht="17.25" customHeight="1" thickBot="1" x14ac:dyDescent="0.35">
      <c r="A104" s="26" t="s">
        <v>144</v>
      </c>
      <c r="B104" s="35" t="s">
        <v>15</v>
      </c>
      <c r="C104" s="53" t="s">
        <v>151</v>
      </c>
    </row>
    <row r="105" spans="1:3" ht="54" x14ac:dyDescent="0.3">
      <c r="A105" s="36" t="s">
        <v>145</v>
      </c>
      <c r="B105" s="61" t="s">
        <v>26</v>
      </c>
      <c r="C105" s="73" t="s">
        <v>63</v>
      </c>
    </row>
    <row r="106" spans="1:3" ht="66" x14ac:dyDescent="0.3">
      <c r="A106" s="26" t="s">
        <v>146</v>
      </c>
      <c r="B106" s="37" t="s">
        <v>90</v>
      </c>
      <c r="C106" s="149" t="s">
        <v>102</v>
      </c>
    </row>
    <row r="107" spans="1:3" ht="66" x14ac:dyDescent="0.3">
      <c r="A107" s="26" t="s">
        <v>147</v>
      </c>
      <c r="B107" s="37" t="s">
        <v>163</v>
      </c>
      <c r="C107" s="149"/>
    </row>
    <row r="108" spans="1:3" x14ac:dyDescent="0.3">
      <c r="A108" s="26" t="s">
        <v>148</v>
      </c>
      <c r="B108" s="35" t="s">
        <v>113</v>
      </c>
      <c r="C108" s="149"/>
    </row>
    <row r="109" spans="1:3" ht="49.5" x14ac:dyDescent="0.3">
      <c r="A109" s="38" t="s">
        <v>197</v>
      </c>
      <c r="B109" s="37" t="s">
        <v>160</v>
      </c>
      <c r="C109" s="149"/>
    </row>
    <row r="110" spans="1:3" x14ac:dyDescent="0.3">
      <c r="A110" s="144" t="s">
        <v>152</v>
      </c>
      <c r="B110" s="144"/>
      <c r="C110" s="149"/>
    </row>
    <row r="111" spans="1:3" x14ac:dyDescent="0.3">
      <c r="A111" s="155" t="s">
        <v>153</v>
      </c>
      <c r="B111" s="156"/>
      <c r="C111" s="55">
        <f>+'Հավելված 2(3,4)'!G126</f>
        <v>-615</v>
      </c>
    </row>
    <row r="112" spans="1:3" x14ac:dyDescent="0.3">
      <c r="A112" s="157"/>
      <c r="B112" s="157"/>
      <c r="C112" s="157"/>
    </row>
    <row r="113" spans="1:3" ht="17.25" customHeight="1" thickBot="1" x14ac:dyDescent="0.35">
      <c r="A113" s="26" t="s">
        <v>144</v>
      </c>
      <c r="B113" s="35" t="s">
        <v>15</v>
      </c>
      <c r="C113" s="53" t="s">
        <v>151</v>
      </c>
    </row>
    <row r="114" spans="1:3" ht="54" x14ac:dyDescent="0.3">
      <c r="A114" s="36" t="s">
        <v>145</v>
      </c>
      <c r="B114" s="61" t="s">
        <v>27</v>
      </c>
      <c r="C114" s="73" t="s">
        <v>63</v>
      </c>
    </row>
    <row r="115" spans="1:3" ht="66" x14ac:dyDescent="0.3">
      <c r="A115" s="26" t="s">
        <v>146</v>
      </c>
      <c r="B115" s="37" t="s">
        <v>118</v>
      </c>
      <c r="C115" s="149" t="s">
        <v>102</v>
      </c>
    </row>
    <row r="116" spans="1:3" ht="66" x14ac:dyDescent="0.3">
      <c r="A116" s="26" t="s">
        <v>147</v>
      </c>
      <c r="B116" s="37" t="s">
        <v>163</v>
      </c>
      <c r="C116" s="149"/>
    </row>
    <row r="117" spans="1:3" ht="14.25" customHeight="1" x14ac:dyDescent="0.3">
      <c r="A117" s="26" t="s">
        <v>148</v>
      </c>
      <c r="B117" s="35" t="s">
        <v>113</v>
      </c>
      <c r="C117" s="149"/>
    </row>
    <row r="118" spans="1:3" ht="49.5" x14ac:dyDescent="0.3">
      <c r="A118" s="38" t="s">
        <v>197</v>
      </c>
      <c r="B118" s="37" t="s">
        <v>159</v>
      </c>
      <c r="C118" s="149"/>
    </row>
    <row r="119" spans="1:3" ht="14.25" customHeight="1" x14ac:dyDescent="0.3">
      <c r="A119" s="144" t="s">
        <v>152</v>
      </c>
      <c r="B119" s="144"/>
      <c r="C119" s="149"/>
    </row>
    <row r="120" spans="1:3" x14ac:dyDescent="0.3">
      <c r="A120" s="155" t="s">
        <v>153</v>
      </c>
      <c r="B120" s="156"/>
      <c r="C120" s="55">
        <f>+'Հավելված 2(3,4)'!G138</f>
        <v>-10700</v>
      </c>
    </row>
    <row r="121" spans="1:3" x14ac:dyDescent="0.3">
      <c r="A121" s="157"/>
      <c r="B121" s="157"/>
      <c r="C121" s="157"/>
    </row>
    <row r="122" spans="1:3" ht="17.25" customHeight="1" thickBot="1" x14ac:dyDescent="0.35">
      <c r="A122" s="26" t="s">
        <v>144</v>
      </c>
      <c r="B122" s="35" t="s">
        <v>15</v>
      </c>
      <c r="C122" s="53" t="s">
        <v>151</v>
      </c>
    </row>
    <row r="123" spans="1:3" ht="54" x14ac:dyDescent="0.3">
      <c r="A123" s="36" t="s">
        <v>145</v>
      </c>
      <c r="B123" s="61" t="s">
        <v>28</v>
      </c>
      <c r="C123" s="73" t="s">
        <v>63</v>
      </c>
    </row>
    <row r="124" spans="1:3" ht="66" x14ac:dyDescent="0.3">
      <c r="A124" s="26" t="s">
        <v>146</v>
      </c>
      <c r="B124" s="37" t="s">
        <v>92</v>
      </c>
      <c r="C124" s="149" t="s">
        <v>102</v>
      </c>
    </row>
    <row r="125" spans="1:3" ht="66" x14ac:dyDescent="0.3">
      <c r="A125" s="26" t="s">
        <v>147</v>
      </c>
      <c r="B125" s="37" t="s">
        <v>163</v>
      </c>
      <c r="C125" s="149"/>
    </row>
    <row r="126" spans="1:3" x14ac:dyDescent="0.3">
      <c r="A126" s="26" t="s">
        <v>148</v>
      </c>
      <c r="B126" s="35" t="s">
        <v>113</v>
      </c>
      <c r="C126" s="149"/>
    </row>
    <row r="127" spans="1:3" ht="49.5" x14ac:dyDescent="0.3">
      <c r="A127" s="38" t="s">
        <v>197</v>
      </c>
      <c r="B127" s="37" t="s">
        <v>158</v>
      </c>
      <c r="C127" s="149"/>
    </row>
    <row r="128" spans="1:3" x14ac:dyDescent="0.3">
      <c r="A128" s="144" t="s">
        <v>152</v>
      </c>
      <c r="B128" s="144"/>
      <c r="C128" s="149"/>
    </row>
    <row r="129" spans="1:3" x14ac:dyDescent="0.3">
      <c r="A129" s="155" t="s">
        <v>153</v>
      </c>
      <c r="B129" s="156"/>
      <c r="C129" s="55">
        <f>+'Հավելված 2(3,4)'!G152</f>
        <v>160</v>
      </c>
    </row>
    <row r="130" spans="1:3" x14ac:dyDescent="0.3">
      <c r="A130" s="39"/>
      <c r="B130" s="35"/>
      <c r="C130" s="56"/>
    </row>
    <row r="131" spans="1:3" ht="17.25" customHeight="1" thickBot="1" x14ac:dyDescent="0.35">
      <c r="A131" s="26" t="s">
        <v>144</v>
      </c>
      <c r="B131" s="35" t="s">
        <v>15</v>
      </c>
      <c r="C131" s="53" t="s">
        <v>151</v>
      </c>
    </row>
    <row r="132" spans="1:3" ht="54" x14ac:dyDescent="0.3">
      <c r="A132" s="36" t="s">
        <v>145</v>
      </c>
      <c r="B132" s="61" t="s">
        <v>29</v>
      </c>
      <c r="C132" s="73" t="s">
        <v>63</v>
      </c>
    </row>
    <row r="133" spans="1:3" ht="66" x14ac:dyDescent="0.3">
      <c r="A133" s="26" t="s">
        <v>146</v>
      </c>
      <c r="B133" s="37" t="s">
        <v>93</v>
      </c>
      <c r="C133" s="149" t="s">
        <v>102</v>
      </c>
    </row>
    <row r="134" spans="1:3" ht="66" x14ac:dyDescent="0.3">
      <c r="A134" s="26" t="s">
        <v>147</v>
      </c>
      <c r="B134" s="37" t="s">
        <v>163</v>
      </c>
      <c r="C134" s="149"/>
    </row>
    <row r="135" spans="1:3" ht="14.25" customHeight="1" x14ac:dyDescent="0.3">
      <c r="A135" s="26" t="s">
        <v>148</v>
      </c>
      <c r="B135" s="35" t="s">
        <v>113</v>
      </c>
      <c r="C135" s="149"/>
    </row>
    <row r="136" spans="1:3" ht="49.5" x14ac:dyDescent="0.3">
      <c r="A136" s="38" t="s">
        <v>197</v>
      </c>
      <c r="B136" s="37" t="s">
        <v>157</v>
      </c>
      <c r="C136" s="149"/>
    </row>
    <row r="137" spans="1:3" ht="14.25" customHeight="1" x14ac:dyDescent="0.3">
      <c r="A137" s="144" t="s">
        <v>152</v>
      </c>
      <c r="B137" s="144"/>
      <c r="C137" s="149"/>
    </row>
    <row r="138" spans="1:3" x14ac:dyDescent="0.3">
      <c r="A138" s="155" t="s">
        <v>153</v>
      </c>
      <c r="B138" s="156"/>
      <c r="C138" s="55">
        <f>+'Հավելված 2(3,4)'!G164</f>
        <v>-27550</v>
      </c>
    </row>
    <row r="139" spans="1:3" x14ac:dyDescent="0.3">
      <c r="A139" s="157"/>
      <c r="B139" s="157"/>
      <c r="C139" s="56"/>
    </row>
    <row r="140" spans="1:3" ht="17.25" customHeight="1" thickBot="1" x14ac:dyDescent="0.35">
      <c r="A140" s="26" t="s">
        <v>144</v>
      </c>
      <c r="B140" s="35" t="s">
        <v>15</v>
      </c>
      <c r="C140" s="53" t="s">
        <v>151</v>
      </c>
    </row>
    <row r="141" spans="1:3" ht="54" x14ac:dyDescent="0.3">
      <c r="A141" s="36" t="s">
        <v>145</v>
      </c>
      <c r="B141" s="61" t="s">
        <v>30</v>
      </c>
      <c r="C141" s="73" t="s">
        <v>63</v>
      </c>
    </row>
    <row r="142" spans="1:3" ht="66" x14ac:dyDescent="0.3">
      <c r="A142" s="26" t="s">
        <v>146</v>
      </c>
      <c r="B142" s="37" t="s">
        <v>94</v>
      </c>
      <c r="C142" s="149" t="s">
        <v>102</v>
      </c>
    </row>
    <row r="143" spans="1:3" ht="66" x14ac:dyDescent="0.3">
      <c r="A143" s="26" t="s">
        <v>147</v>
      </c>
      <c r="B143" s="37" t="s">
        <v>163</v>
      </c>
      <c r="C143" s="149"/>
    </row>
    <row r="144" spans="1:3" x14ac:dyDescent="0.3">
      <c r="A144" s="26" t="s">
        <v>148</v>
      </c>
      <c r="B144" s="35" t="s">
        <v>113</v>
      </c>
      <c r="C144" s="149"/>
    </row>
    <row r="145" spans="1:3" ht="49.5" x14ac:dyDescent="0.3">
      <c r="A145" s="38" t="s">
        <v>197</v>
      </c>
      <c r="B145" s="37" t="s">
        <v>156</v>
      </c>
      <c r="C145" s="149"/>
    </row>
    <row r="146" spans="1:3" x14ac:dyDescent="0.3">
      <c r="A146" s="144" t="s">
        <v>152</v>
      </c>
      <c r="B146" s="144"/>
      <c r="C146" s="149"/>
    </row>
    <row r="147" spans="1:3" x14ac:dyDescent="0.3">
      <c r="A147" s="155" t="s">
        <v>153</v>
      </c>
      <c r="B147" s="156"/>
      <c r="C147" s="55">
        <f>+'Հավելված 2(3,4)'!G178</f>
        <v>-3100</v>
      </c>
    </row>
    <row r="148" spans="1:3" x14ac:dyDescent="0.3">
      <c r="A148" s="157"/>
      <c r="B148" s="157"/>
      <c r="C148" s="157"/>
    </row>
    <row r="149" spans="1:3" ht="17.25" customHeight="1" thickBot="1" x14ac:dyDescent="0.35">
      <c r="A149" s="26" t="s">
        <v>144</v>
      </c>
      <c r="B149" s="35" t="s">
        <v>15</v>
      </c>
      <c r="C149" s="53" t="s">
        <v>151</v>
      </c>
    </row>
    <row r="150" spans="1:3" ht="54" x14ac:dyDescent="0.3">
      <c r="A150" s="36" t="s">
        <v>145</v>
      </c>
      <c r="B150" s="61" t="s">
        <v>31</v>
      </c>
      <c r="C150" s="73" t="s">
        <v>63</v>
      </c>
    </row>
    <row r="151" spans="1:3" ht="66" x14ac:dyDescent="0.3">
      <c r="A151" s="26" t="s">
        <v>146</v>
      </c>
      <c r="B151" s="37" t="s">
        <v>95</v>
      </c>
      <c r="C151" s="149" t="s">
        <v>102</v>
      </c>
    </row>
    <row r="152" spans="1:3" ht="66" x14ac:dyDescent="0.3">
      <c r="A152" s="26" t="s">
        <v>147</v>
      </c>
      <c r="B152" s="37" t="s">
        <v>163</v>
      </c>
      <c r="C152" s="149"/>
    </row>
    <row r="153" spans="1:3" x14ac:dyDescent="0.3">
      <c r="A153" s="26" t="s">
        <v>148</v>
      </c>
      <c r="B153" s="35" t="s">
        <v>113</v>
      </c>
      <c r="C153" s="149"/>
    </row>
    <row r="154" spans="1:3" ht="49.5" x14ac:dyDescent="0.3">
      <c r="A154" s="38" t="s">
        <v>197</v>
      </c>
      <c r="B154" s="37" t="s">
        <v>155</v>
      </c>
      <c r="C154" s="149"/>
    </row>
    <row r="155" spans="1:3" x14ac:dyDescent="0.3">
      <c r="A155" s="144" t="s">
        <v>152</v>
      </c>
      <c r="B155" s="144"/>
      <c r="C155" s="149"/>
    </row>
    <row r="156" spans="1:3" x14ac:dyDescent="0.3">
      <c r="A156" s="155" t="s">
        <v>153</v>
      </c>
      <c r="B156" s="156"/>
      <c r="C156" s="55">
        <f>+'Հավելված 2(3,4)'!G193</f>
        <v>8530</v>
      </c>
    </row>
    <row r="157" spans="1:3" x14ac:dyDescent="0.3">
      <c r="A157" s="157"/>
      <c r="B157" s="157"/>
      <c r="C157" s="157"/>
    </row>
    <row r="158" spans="1:3" ht="17.25" customHeight="1" thickBot="1" x14ac:dyDescent="0.35">
      <c r="A158" s="26" t="s">
        <v>144</v>
      </c>
      <c r="B158" s="35" t="s">
        <v>15</v>
      </c>
      <c r="C158" s="53" t="s">
        <v>151</v>
      </c>
    </row>
    <row r="159" spans="1:3" ht="54" x14ac:dyDescent="0.3">
      <c r="A159" s="36" t="s">
        <v>145</v>
      </c>
      <c r="B159" s="61" t="s">
        <v>32</v>
      </c>
      <c r="C159" s="73" t="s">
        <v>63</v>
      </c>
    </row>
    <row r="160" spans="1:3" ht="49.5" x14ac:dyDescent="0.3">
      <c r="A160" s="26" t="s">
        <v>146</v>
      </c>
      <c r="B160" s="37" t="s">
        <v>96</v>
      </c>
      <c r="C160" s="149" t="s">
        <v>102</v>
      </c>
    </row>
    <row r="161" spans="1:3" ht="66" x14ac:dyDescent="0.3">
      <c r="A161" s="26" t="s">
        <v>147</v>
      </c>
      <c r="B161" s="37" t="s">
        <v>163</v>
      </c>
      <c r="C161" s="149"/>
    </row>
    <row r="162" spans="1:3" ht="14.25" customHeight="1" x14ac:dyDescent="0.3">
      <c r="A162" s="26" t="s">
        <v>148</v>
      </c>
      <c r="B162" s="35" t="s">
        <v>113</v>
      </c>
      <c r="C162" s="149"/>
    </row>
    <row r="163" spans="1:3" ht="49.5" x14ac:dyDescent="0.3">
      <c r="A163" s="38" t="s">
        <v>197</v>
      </c>
      <c r="B163" s="35" t="s">
        <v>154</v>
      </c>
      <c r="C163" s="149"/>
    </row>
    <row r="164" spans="1:3" ht="14.25" customHeight="1" x14ac:dyDescent="0.3">
      <c r="A164" s="144" t="s">
        <v>152</v>
      </c>
      <c r="B164" s="144"/>
      <c r="C164" s="149"/>
    </row>
    <row r="165" spans="1:3" x14ac:dyDescent="0.3">
      <c r="A165" s="155" t="s">
        <v>153</v>
      </c>
      <c r="B165" s="156"/>
      <c r="C165" s="55">
        <f>+'Հավելված 2(3,4)'!G207</f>
        <v>12300</v>
      </c>
    </row>
    <row r="166" spans="1:3" x14ac:dyDescent="0.3">
      <c r="A166" s="147"/>
      <c r="B166" s="147"/>
      <c r="C166" s="147"/>
    </row>
    <row r="167" spans="1:3" x14ac:dyDescent="0.3">
      <c r="A167" s="72" t="s">
        <v>144</v>
      </c>
      <c r="B167" s="72" t="s">
        <v>173</v>
      </c>
      <c r="C167" s="71" t="s">
        <v>151</v>
      </c>
    </row>
    <row r="168" spans="1:3" ht="54.75" x14ac:dyDescent="0.3">
      <c r="A168" s="72" t="s">
        <v>145</v>
      </c>
      <c r="B168" s="72">
        <v>31001</v>
      </c>
      <c r="C168" s="69" t="s">
        <v>63</v>
      </c>
    </row>
    <row r="169" spans="1:3" ht="33" x14ac:dyDescent="0.3">
      <c r="A169" s="72" t="s">
        <v>146</v>
      </c>
      <c r="B169" s="30" t="s">
        <v>214</v>
      </c>
      <c r="C169" s="149" t="s">
        <v>102</v>
      </c>
    </row>
    <row r="170" spans="1:3" ht="33" x14ac:dyDescent="0.3">
      <c r="A170" s="72" t="s">
        <v>147</v>
      </c>
      <c r="B170" s="30" t="s">
        <v>215</v>
      </c>
      <c r="C170" s="149"/>
    </row>
    <row r="171" spans="1:3" ht="49.5" x14ac:dyDescent="0.3">
      <c r="A171" s="72" t="s">
        <v>148</v>
      </c>
      <c r="B171" s="30" t="s">
        <v>216</v>
      </c>
      <c r="C171" s="149"/>
    </row>
    <row r="172" spans="1:3" ht="49.5" x14ac:dyDescent="0.3">
      <c r="A172" s="70" t="s">
        <v>195</v>
      </c>
      <c r="B172" s="31" t="s">
        <v>150</v>
      </c>
      <c r="C172" s="149"/>
    </row>
    <row r="173" spans="1:3" x14ac:dyDescent="0.3">
      <c r="A173" s="148" t="s">
        <v>152</v>
      </c>
      <c r="B173" s="148"/>
      <c r="C173" s="149"/>
    </row>
    <row r="174" spans="1:3" x14ac:dyDescent="0.3">
      <c r="A174" s="147" t="s">
        <v>217</v>
      </c>
      <c r="B174" s="147"/>
      <c r="C174" s="111">
        <f>+'Հավելված 3(11)'!C174</f>
        <v>-11</v>
      </c>
    </row>
    <row r="175" spans="1:3" x14ac:dyDescent="0.3">
      <c r="A175" s="147" t="s">
        <v>218</v>
      </c>
      <c r="B175" s="147"/>
      <c r="C175" s="59">
        <f>+'Հավելված 3(11)'!C175</f>
        <v>556</v>
      </c>
    </row>
    <row r="176" spans="1:3" x14ac:dyDescent="0.3">
      <c r="A176" s="147" t="s">
        <v>219</v>
      </c>
      <c r="B176" s="147"/>
      <c r="C176" s="59">
        <f>+'Հավելված 3(11)'!C176</f>
        <v>612</v>
      </c>
    </row>
  </sheetData>
  <autoFilter ref="A1:A165"/>
  <mergeCells count="78">
    <mergeCell ref="A175:B175"/>
    <mergeCell ref="A176:B176"/>
    <mergeCell ref="A83:B83"/>
    <mergeCell ref="A165:B165"/>
    <mergeCell ref="A93:B93"/>
    <mergeCell ref="A138:B138"/>
    <mergeCell ref="A155:B155"/>
    <mergeCell ref="A164:B164"/>
    <mergeCell ref="A166:C166"/>
    <mergeCell ref="C169:C173"/>
    <mergeCell ref="A173:B173"/>
    <mergeCell ref="A174:B174"/>
    <mergeCell ref="C97:C101"/>
    <mergeCell ref="C106:C110"/>
    <mergeCell ref="C115:C119"/>
    <mergeCell ref="A120:B120"/>
    <mergeCell ref="A112:C112"/>
    <mergeCell ref="A103:B103"/>
    <mergeCell ref="A111:B111"/>
    <mergeCell ref="A110:B110"/>
    <mergeCell ref="A119:B119"/>
    <mergeCell ref="A101:B101"/>
    <mergeCell ref="A102:B102"/>
    <mergeCell ref="A57:B57"/>
    <mergeCell ref="C61:C65"/>
    <mergeCell ref="C70:C74"/>
    <mergeCell ref="A92:B92"/>
    <mergeCell ref="A84:B84"/>
    <mergeCell ref="A66:B66"/>
    <mergeCell ref="A65:B65"/>
    <mergeCell ref="C52:C56"/>
    <mergeCell ref="A74:B74"/>
    <mergeCell ref="A58:C58"/>
    <mergeCell ref="A49:C49"/>
    <mergeCell ref="B9:C9"/>
    <mergeCell ref="B10:C10"/>
    <mergeCell ref="B11:C11"/>
    <mergeCell ref="B12:C12"/>
    <mergeCell ref="B13:C13"/>
    <mergeCell ref="A20:B20"/>
    <mergeCell ref="A47:B47"/>
    <mergeCell ref="A40:C40"/>
    <mergeCell ref="C43:C47"/>
    <mergeCell ref="A21:B21"/>
    <mergeCell ref="A22:C22"/>
    <mergeCell ref="A48:B48"/>
    <mergeCell ref="A39:B39"/>
    <mergeCell ref="C79:C83"/>
    <mergeCell ref="A29:B29"/>
    <mergeCell ref="C34:C38"/>
    <mergeCell ref="A148:C148"/>
    <mergeCell ref="C142:C146"/>
    <mergeCell ref="A139:B139"/>
    <mergeCell ref="A128:B128"/>
    <mergeCell ref="A121:C121"/>
    <mergeCell ref="A129:B129"/>
    <mergeCell ref="A137:B137"/>
    <mergeCell ref="C133:C137"/>
    <mergeCell ref="C124:C128"/>
    <mergeCell ref="A146:B146"/>
    <mergeCell ref="A38:B38"/>
    <mergeCell ref="A56:B56"/>
    <mergeCell ref="E1:G1"/>
    <mergeCell ref="A147:B147"/>
    <mergeCell ref="A156:B156"/>
    <mergeCell ref="A157:C157"/>
    <mergeCell ref="C160:C164"/>
    <mergeCell ref="C151:C155"/>
    <mergeCell ref="A3:C3"/>
    <mergeCell ref="A30:B30"/>
    <mergeCell ref="A5:C5"/>
    <mergeCell ref="C16:C20"/>
    <mergeCell ref="C25:C29"/>
    <mergeCell ref="A8:C8"/>
    <mergeCell ref="C88:C92"/>
    <mergeCell ref="A85:C85"/>
    <mergeCell ref="A76:C76"/>
    <mergeCell ref="A75:B75"/>
  </mergeCells>
  <printOptions horizontalCentered="1"/>
  <pageMargins left="0.11811023622047245" right="0.11811023622047245" top="0.39370078740157483" bottom="0.39370078740157483" header="0.11811023622047245" footer="0.11811023622047245"/>
  <pageSetup paperSize="9" scale="62" orientation="portrait" r:id="rId1"/>
  <rowBreaks count="4" manualBreakCount="4">
    <brk id="39" max="2" man="1"/>
    <brk id="75" max="2" man="1"/>
    <brk id="111" max="2" man="1"/>
    <brk id="147" max="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tabSelected="1" topLeftCell="A19" zoomScaleNormal="100" workbookViewId="0">
      <selection activeCell="B45" sqref="B45:G45"/>
    </sheetView>
  </sheetViews>
  <sheetFormatPr defaultRowHeight="16.5" x14ac:dyDescent="0.3"/>
  <cols>
    <col min="1" max="1" width="23.7109375" style="84" customWidth="1"/>
    <col min="2" max="2" width="28.7109375" style="85" customWidth="1"/>
    <col min="3" max="3" width="21" style="85" customWidth="1"/>
    <col min="4" max="4" width="13.7109375" style="86" customWidth="1"/>
    <col min="5" max="5" width="16.7109375" style="86" customWidth="1"/>
    <col min="6" max="6" width="18.85546875" style="109" bestFit="1" customWidth="1"/>
    <col min="7" max="7" width="15.42578125" style="110" bestFit="1" customWidth="1"/>
    <col min="8" max="8" width="19.42578125" style="109" bestFit="1" customWidth="1"/>
    <col min="9" max="9" width="9.140625" style="87"/>
    <col min="10" max="16384" width="9.140625" style="88"/>
  </cols>
  <sheetData>
    <row r="1" spans="1:9" ht="48.75" customHeight="1" x14ac:dyDescent="0.3">
      <c r="F1" s="167" t="s">
        <v>66</v>
      </c>
      <c r="G1" s="167"/>
      <c r="H1" s="167"/>
    </row>
    <row r="3" spans="1:9" ht="42" customHeight="1" x14ac:dyDescent="0.3">
      <c r="A3" s="168" t="s">
        <v>67</v>
      </c>
      <c r="B3" s="168"/>
      <c r="C3" s="168"/>
      <c r="D3" s="168"/>
      <c r="E3" s="168"/>
      <c r="F3" s="168"/>
      <c r="G3" s="168"/>
      <c r="H3" s="169"/>
    </row>
    <row r="5" spans="1:9" ht="68.25" customHeight="1" x14ac:dyDescent="0.3">
      <c r="A5" s="173" t="s">
        <v>68</v>
      </c>
      <c r="B5" s="172" t="s">
        <v>69</v>
      </c>
      <c r="C5" s="172"/>
      <c r="D5" s="172" t="s">
        <v>70</v>
      </c>
      <c r="E5" s="172" t="s">
        <v>71</v>
      </c>
      <c r="F5" s="171" t="s">
        <v>72</v>
      </c>
      <c r="G5" s="174" t="s">
        <v>73</v>
      </c>
      <c r="H5" s="174"/>
    </row>
    <row r="6" spans="1:9" ht="33" x14ac:dyDescent="0.3">
      <c r="A6" s="173"/>
      <c r="B6" s="172"/>
      <c r="C6" s="172"/>
      <c r="D6" s="172"/>
      <c r="E6" s="172"/>
      <c r="F6" s="171"/>
      <c r="G6" s="89" t="s">
        <v>74</v>
      </c>
      <c r="H6" s="90" t="s">
        <v>75</v>
      </c>
    </row>
    <row r="7" spans="1:9" ht="27" customHeight="1" x14ac:dyDescent="0.3">
      <c r="A7" s="91" t="s">
        <v>76</v>
      </c>
      <c r="B7" s="92" t="s">
        <v>77</v>
      </c>
      <c r="C7" s="92" t="s">
        <v>78</v>
      </c>
      <c r="D7" s="173" t="s">
        <v>79</v>
      </c>
      <c r="E7" s="173"/>
      <c r="F7" s="173"/>
      <c r="G7" s="93"/>
      <c r="H7" s="82">
        <f>+H8+H12+H15+H18+H21+H24+H28+H32+H35+H38+H41+H45+H48</f>
        <v>0</v>
      </c>
    </row>
    <row r="8" spans="1:9" ht="51" customHeight="1" x14ac:dyDescent="0.3">
      <c r="A8" s="94" t="s">
        <v>52</v>
      </c>
      <c r="B8" s="170" t="s">
        <v>80</v>
      </c>
      <c r="C8" s="170"/>
      <c r="D8" s="163"/>
      <c r="E8" s="163"/>
      <c r="F8" s="163"/>
      <c r="G8" s="163"/>
      <c r="H8" s="95">
        <f>+H9</f>
        <v>-1085</v>
      </c>
    </row>
    <row r="9" spans="1:9" s="99" customFormat="1" ht="29.25" customHeight="1" x14ac:dyDescent="0.3">
      <c r="A9" s="94"/>
      <c r="B9" s="164" t="s">
        <v>82</v>
      </c>
      <c r="C9" s="164"/>
      <c r="D9" s="96"/>
      <c r="E9" s="96"/>
      <c r="F9" s="97"/>
      <c r="G9" s="98"/>
      <c r="H9" s="95">
        <f>SUM(H10:H11)</f>
        <v>-1085</v>
      </c>
      <c r="I9" s="87"/>
    </row>
    <row r="10" spans="1:9" x14ac:dyDescent="0.3">
      <c r="A10" s="100" t="s">
        <v>223</v>
      </c>
      <c r="B10" s="103" t="s">
        <v>220</v>
      </c>
      <c r="C10" s="104"/>
      <c r="D10" s="105" t="s">
        <v>224</v>
      </c>
      <c r="E10" s="105" t="s">
        <v>225</v>
      </c>
      <c r="F10" s="83">
        <v>-900000</v>
      </c>
      <c r="G10" s="89">
        <v>1</v>
      </c>
      <c r="H10" s="83">
        <v>-900</v>
      </c>
      <c r="I10" s="108"/>
    </row>
    <row r="11" spans="1:9" x14ac:dyDescent="0.3">
      <c r="A11" s="101" t="s">
        <v>226</v>
      </c>
      <c r="B11" s="161" t="s">
        <v>221</v>
      </c>
      <c r="C11" s="162"/>
      <c r="D11" s="105" t="s">
        <v>224</v>
      </c>
      <c r="E11" s="105" t="s">
        <v>225</v>
      </c>
      <c r="F11" s="82">
        <v>-185000</v>
      </c>
      <c r="G11" s="89">
        <v>1</v>
      </c>
      <c r="H11" s="82">
        <v>-185</v>
      </c>
      <c r="I11" s="108"/>
    </row>
    <row r="12" spans="1:9" s="99" customFormat="1" ht="30.75" customHeight="1" x14ac:dyDescent="0.3">
      <c r="A12" s="94" t="s">
        <v>65</v>
      </c>
      <c r="B12" s="163" t="s">
        <v>81</v>
      </c>
      <c r="C12" s="163"/>
      <c r="D12" s="163"/>
      <c r="E12" s="163"/>
      <c r="F12" s="163"/>
      <c r="G12" s="163"/>
      <c r="H12" s="95">
        <f>+H13</f>
        <v>200</v>
      </c>
      <c r="I12" s="87"/>
    </row>
    <row r="13" spans="1:9" s="99" customFormat="1" x14ac:dyDescent="0.3">
      <c r="A13" s="94"/>
      <c r="B13" s="164" t="s">
        <v>82</v>
      </c>
      <c r="C13" s="164"/>
      <c r="D13" s="96"/>
      <c r="E13" s="96"/>
      <c r="F13" s="97"/>
      <c r="G13" s="98"/>
      <c r="H13" s="95">
        <f>SUM(H14:H14)</f>
        <v>200</v>
      </c>
      <c r="I13" s="87"/>
    </row>
    <row r="14" spans="1:9" x14ac:dyDescent="0.3">
      <c r="A14" s="100" t="s">
        <v>223</v>
      </c>
      <c r="B14" s="161" t="s">
        <v>220</v>
      </c>
      <c r="C14" s="162"/>
      <c r="D14" s="105" t="s">
        <v>224</v>
      </c>
      <c r="E14" s="105" t="s">
        <v>225</v>
      </c>
      <c r="F14" s="106">
        <v>200000</v>
      </c>
      <c r="G14" s="89">
        <v>1</v>
      </c>
      <c r="H14" s="82">
        <v>200</v>
      </c>
      <c r="I14" s="108"/>
    </row>
    <row r="15" spans="1:9" s="99" customFormat="1" ht="32.25" customHeight="1" x14ac:dyDescent="0.3">
      <c r="A15" s="94" t="s">
        <v>53</v>
      </c>
      <c r="B15" s="163" t="s">
        <v>83</v>
      </c>
      <c r="C15" s="163"/>
      <c r="D15" s="163"/>
      <c r="E15" s="163"/>
      <c r="F15" s="163"/>
      <c r="G15" s="163"/>
      <c r="H15" s="95">
        <f>+H16</f>
        <v>260</v>
      </c>
      <c r="I15" s="87"/>
    </row>
    <row r="16" spans="1:9" s="99" customFormat="1" x14ac:dyDescent="0.3">
      <c r="A16" s="94"/>
      <c r="B16" s="164" t="s">
        <v>82</v>
      </c>
      <c r="C16" s="164"/>
      <c r="D16" s="96"/>
      <c r="E16" s="96"/>
      <c r="F16" s="97"/>
      <c r="G16" s="98"/>
      <c r="H16" s="95">
        <f>SUM(H17:H17)</f>
        <v>260</v>
      </c>
      <c r="I16" s="87"/>
    </row>
    <row r="17" spans="1:9" x14ac:dyDescent="0.3">
      <c r="A17" s="101" t="s">
        <v>227</v>
      </c>
      <c r="B17" s="161" t="s">
        <v>222</v>
      </c>
      <c r="C17" s="162"/>
      <c r="D17" s="105" t="s">
        <v>224</v>
      </c>
      <c r="E17" s="105" t="s">
        <v>225</v>
      </c>
      <c r="F17" s="106">
        <v>260000</v>
      </c>
      <c r="G17" s="89">
        <v>1</v>
      </c>
      <c r="H17" s="82">
        <v>260</v>
      </c>
      <c r="I17" s="108"/>
    </row>
    <row r="18" spans="1:9" s="99" customFormat="1" ht="43.5" customHeight="1" x14ac:dyDescent="0.3">
      <c r="A18" s="94" t="s">
        <v>54</v>
      </c>
      <c r="B18" s="163" t="s">
        <v>84</v>
      </c>
      <c r="C18" s="163"/>
      <c r="D18" s="163"/>
      <c r="E18" s="163"/>
      <c r="F18" s="163"/>
      <c r="G18" s="163"/>
      <c r="H18" s="95">
        <f>+H19</f>
        <v>1950</v>
      </c>
      <c r="I18" s="87"/>
    </row>
    <row r="19" spans="1:9" s="99" customFormat="1" x14ac:dyDescent="0.3">
      <c r="A19" s="94"/>
      <c r="B19" s="164" t="s">
        <v>82</v>
      </c>
      <c r="C19" s="164"/>
      <c r="D19" s="96"/>
      <c r="E19" s="96"/>
      <c r="F19" s="97"/>
      <c r="G19" s="98"/>
      <c r="H19" s="95">
        <f>SUM(H20:H20)</f>
        <v>1950</v>
      </c>
      <c r="I19" s="87"/>
    </row>
    <row r="20" spans="1:9" x14ac:dyDescent="0.3">
      <c r="A20" s="102" t="s">
        <v>223</v>
      </c>
      <c r="B20" s="161" t="s">
        <v>220</v>
      </c>
      <c r="C20" s="162"/>
      <c r="D20" s="105" t="s">
        <v>224</v>
      </c>
      <c r="E20" s="105" t="s">
        <v>225</v>
      </c>
      <c r="F20" s="106">
        <v>1950000</v>
      </c>
      <c r="G20" s="107">
        <v>1</v>
      </c>
      <c r="H20" s="82">
        <v>1950</v>
      </c>
      <c r="I20" s="108"/>
    </row>
    <row r="21" spans="1:9" s="99" customFormat="1" ht="47.25" customHeight="1" x14ac:dyDescent="0.3">
      <c r="A21" s="94" t="s">
        <v>55</v>
      </c>
      <c r="B21" s="163" t="s">
        <v>86</v>
      </c>
      <c r="C21" s="163"/>
      <c r="D21" s="163"/>
      <c r="E21" s="163"/>
      <c r="F21" s="163"/>
      <c r="G21" s="163"/>
      <c r="H21" s="95">
        <f>H22</f>
        <v>-1100</v>
      </c>
      <c r="I21" s="87"/>
    </row>
    <row r="22" spans="1:9" s="99" customFormat="1" x14ac:dyDescent="0.3">
      <c r="A22" s="94"/>
      <c r="B22" s="164" t="s">
        <v>82</v>
      </c>
      <c r="C22" s="164"/>
      <c r="D22" s="96"/>
      <c r="E22" s="96"/>
      <c r="F22" s="97"/>
      <c r="G22" s="98"/>
      <c r="H22" s="95">
        <f>SUM(H23:H23)</f>
        <v>-1100</v>
      </c>
      <c r="I22" s="87"/>
    </row>
    <row r="23" spans="1:9" x14ac:dyDescent="0.3">
      <c r="A23" s="100" t="s">
        <v>227</v>
      </c>
      <c r="B23" s="161" t="s">
        <v>222</v>
      </c>
      <c r="C23" s="162"/>
      <c r="D23" s="105" t="s">
        <v>224</v>
      </c>
      <c r="E23" s="105" t="s">
        <v>225</v>
      </c>
      <c r="F23" s="82">
        <v>-1100000</v>
      </c>
      <c r="G23" s="107">
        <v>1</v>
      </c>
      <c r="H23" s="82">
        <v>-1100</v>
      </c>
      <c r="I23" s="108"/>
    </row>
    <row r="24" spans="1:9" s="99" customFormat="1" ht="57.75" customHeight="1" x14ac:dyDescent="0.3">
      <c r="A24" s="94" t="s">
        <v>56</v>
      </c>
      <c r="B24" s="163" t="s">
        <v>89</v>
      </c>
      <c r="C24" s="163"/>
      <c r="D24" s="163"/>
      <c r="E24" s="163"/>
      <c r="F24" s="163"/>
      <c r="G24" s="163"/>
      <c r="H24" s="95">
        <f>+H25</f>
        <v>1040</v>
      </c>
      <c r="I24" s="87"/>
    </row>
    <row r="25" spans="1:9" s="99" customFormat="1" x14ac:dyDescent="0.3">
      <c r="A25" s="94"/>
      <c r="B25" s="164" t="s">
        <v>82</v>
      </c>
      <c r="C25" s="164"/>
      <c r="D25" s="96"/>
      <c r="E25" s="96"/>
      <c r="F25" s="97"/>
      <c r="G25" s="98"/>
      <c r="H25" s="95">
        <f>SUM(H26:H27)</f>
        <v>1040</v>
      </c>
      <c r="I25" s="87"/>
    </row>
    <row r="26" spans="1:9" x14ac:dyDescent="0.3">
      <c r="A26" s="102" t="s">
        <v>227</v>
      </c>
      <c r="B26" s="161" t="s">
        <v>222</v>
      </c>
      <c r="C26" s="162"/>
      <c r="D26" s="105" t="s">
        <v>224</v>
      </c>
      <c r="E26" s="105" t="s">
        <v>225</v>
      </c>
      <c r="F26" s="106">
        <v>1240000</v>
      </c>
      <c r="G26" s="89">
        <v>1</v>
      </c>
      <c r="H26" s="82">
        <v>1240</v>
      </c>
      <c r="I26" s="108"/>
    </row>
    <row r="27" spans="1:9" x14ac:dyDescent="0.3">
      <c r="A27" s="102" t="s">
        <v>223</v>
      </c>
      <c r="B27" s="161" t="s">
        <v>220</v>
      </c>
      <c r="C27" s="162"/>
      <c r="D27" s="105" t="s">
        <v>224</v>
      </c>
      <c r="E27" s="105" t="s">
        <v>225</v>
      </c>
      <c r="F27" s="82">
        <v>-200000</v>
      </c>
      <c r="G27" s="89">
        <v>1</v>
      </c>
      <c r="H27" s="82">
        <v>-200</v>
      </c>
      <c r="I27" s="108"/>
    </row>
    <row r="28" spans="1:9" s="99" customFormat="1" ht="57.75" customHeight="1" x14ac:dyDescent="0.3">
      <c r="A28" s="94" t="s">
        <v>57</v>
      </c>
      <c r="B28" s="163" t="s">
        <v>90</v>
      </c>
      <c r="C28" s="163"/>
      <c r="D28" s="163"/>
      <c r="E28" s="163"/>
      <c r="F28" s="163"/>
      <c r="G28" s="163"/>
      <c r="H28" s="95">
        <f>+H29</f>
        <v>-165</v>
      </c>
      <c r="I28" s="87"/>
    </row>
    <row r="29" spans="1:9" s="99" customFormat="1" x14ac:dyDescent="0.3">
      <c r="A29" s="94"/>
      <c r="B29" s="164" t="s">
        <v>82</v>
      </c>
      <c r="C29" s="164"/>
      <c r="D29" s="96"/>
      <c r="E29" s="96"/>
      <c r="F29" s="97"/>
      <c r="G29" s="98"/>
      <c r="H29" s="95">
        <f>SUM(H30:H31)</f>
        <v>-165</v>
      </c>
      <c r="I29" s="87"/>
    </row>
    <row r="30" spans="1:9" x14ac:dyDescent="0.3">
      <c r="A30" s="102" t="s">
        <v>223</v>
      </c>
      <c r="B30" s="161" t="s">
        <v>220</v>
      </c>
      <c r="C30" s="162"/>
      <c r="D30" s="105" t="s">
        <v>224</v>
      </c>
      <c r="E30" s="105" t="s">
        <v>225</v>
      </c>
      <c r="F30" s="82">
        <v>-350000</v>
      </c>
      <c r="G30" s="107">
        <v>1</v>
      </c>
      <c r="H30" s="82">
        <v>-350</v>
      </c>
      <c r="I30" s="108"/>
    </row>
    <row r="31" spans="1:9" x14ac:dyDescent="0.3">
      <c r="A31" s="101" t="s">
        <v>226</v>
      </c>
      <c r="B31" s="161" t="s">
        <v>221</v>
      </c>
      <c r="C31" s="162"/>
      <c r="D31" s="105" t="s">
        <v>224</v>
      </c>
      <c r="E31" s="105" t="s">
        <v>225</v>
      </c>
      <c r="F31" s="106">
        <v>185000</v>
      </c>
      <c r="G31" s="107">
        <v>1</v>
      </c>
      <c r="H31" s="82">
        <v>185</v>
      </c>
      <c r="I31" s="108"/>
    </row>
    <row r="32" spans="1:9" s="99" customFormat="1" ht="42.75" customHeight="1" x14ac:dyDescent="0.3">
      <c r="A32" s="94" t="s">
        <v>58</v>
      </c>
      <c r="B32" s="163" t="s">
        <v>91</v>
      </c>
      <c r="C32" s="163"/>
      <c r="D32" s="163"/>
      <c r="E32" s="163"/>
      <c r="F32" s="163"/>
      <c r="G32" s="163"/>
      <c r="H32" s="95">
        <f>+H33</f>
        <v>-300</v>
      </c>
      <c r="I32" s="87"/>
    </row>
    <row r="33" spans="1:9" s="99" customFormat="1" x14ac:dyDescent="0.3">
      <c r="A33" s="94"/>
      <c r="B33" s="164" t="s">
        <v>82</v>
      </c>
      <c r="C33" s="164"/>
      <c r="D33" s="96"/>
      <c r="E33" s="96"/>
      <c r="F33" s="97"/>
      <c r="G33" s="98"/>
      <c r="H33" s="95">
        <f>SUM(H34:H34)</f>
        <v>-300</v>
      </c>
      <c r="I33" s="87"/>
    </row>
    <row r="34" spans="1:9" x14ac:dyDescent="0.3">
      <c r="A34" s="102" t="s">
        <v>223</v>
      </c>
      <c r="B34" s="161" t="s">
        <v>220</v>
      </c>
      <c r="C34" s="162"/>
      <c r="D34" s="105" t="s">
        <v>224</v>
      </c>
      <c r="E34" s="105" t="s">
        <v>225</v>
      </c>
      <c r="F34" s="82">
        <v>-300000</v>
      </c>
      <c r="G34" s="107">
        <v>1</v>
      </c>
      <c r="H34" s="82">
        <v>-300</v>
      </c>
    </row>
    <row r="35" spans="1:9" s="99" customFormat="1" ht="57.75" customHeight="1" x14ac:dyDescent="0.3">
      <c r="A35" s="94" t="s">
        <v>59</v>
      </c>
      <c r="B35" s="163" t="s">
        <v>92</v>
      </c>
      <c r="C35" s="163"/>
      <c r="D35" s="163"/>
      <c r="E35" s="163"/>
      <c r="F35" s="163"/>
      <c r="G35" s="163"/>
      <c r="H35" s="95">
        <f>+H36</f>
        <v>300</v>
      </c>
      <c r="I35" s="87"/>
    </row>
    <row r="36" spans="1:9" s="99" customFormat="1" ht="20.25" customHeight="1" x14ac:dyDescent="0.3">
      <c r="A36" s="94"/>
      <c r="B36" s="165" t="s">
        <v>82</v>
      </c>
      <c r="C36" s="166"/>
      <c r="D36" s="96"/>
      <c r="E36" s="96"/>
      <c r="F36" s="97"/>
      <c r="G36" s="98"/>
      <c r="H36" s="95">
        <f>+H37</f>
        <v>300</v>
      </c>
      <c r="I36" s="87"/>
    </row>
    <row r="37" spans="1:9" x14ac:dyDescent="0.3">
      <c r="A37" s="102" t="s">
        <v>223</v>
      </c>
      <c r="B37" s="161" t="s">
        <v>220</v>
      </c>
      <c r="C37" s="162"/>
      <c r="D37" s="105" t="s">
        <v>224</v>
      </c>
      <c r="E37" s="105" t="s">
        <v>225</v>
      </c>
      <c r="F37" s="106">
        <v>300000</v>
      </c>
      <c r="G37" s="107">
        <v>1</v>
      </c>
      <c r="H37" s="82">
        <v>300</v>
      </c>
    </row>
    <row r="38" spans="1:9" s="99" customFormat="1" ht="57.75" customHeight="1" x14ac:dyDescent="0.3">
      <c r="A38" s="94" t="s">
        <v>59</v>
      </c>
      <c r="B38" s="163" t="s">
        <v>93</v>
      </c>
      <c r="C38" s="163"/>
      <c r="D38" s="163"/>
      <c r="E38" s="163"/>
      <c r="F38" s="163"/>
      <c r="G38" s="163"/>
      <c r="H38" s="95">
        <f>+H39</f>
        <v>250</v>
      </c>
      <c r="I38" s="87"/>
    </row>
    <row r="39" spans="1:9" s="99" customFormat="1" ht="14.25" customHeight="1" x14ac:dyDescent="0.3">
      <c r="A39" s="94"/>
      <c r="B39" s="165" t="s">
        <v>82</v>
      </c>
      <c r="C39" s="166"/>
      <c r="D39" s="96"/>
      <c r="E39" s="96"/>
      <c r="F39" s="97"/>
      <c r="G39" s="98"/>
      <c r="H39" s="95">
        <f>SUM(H40:H40)</f>
        <v>250</v>
      </c>
      <c r="I39" s="87"/>
    </row>
    <row r="40" spans="1:9" x14ac:dyDescent="0.3">
      <c r="A40" s="102" t="s">
        <v>223</v>
      </c>
      <c r="B40" s="161" t="s">
        <v>220</v>
      </c>
      <c r="C40" s="162"/>
      <c r="D40" s="105" t="s">
        <v>224</v>
      </c>
      <c r="E40" s="105" t="s">
        <v>225</v>
      </c>
      <c r="F40" s="106">
        <v>250000</v>
      </c>
      <c r="G40" s="107">
        <v>1</v>
      </c>
      <c r="H40" s="82">
        <v>250</v>
      </c>
    </row>
    <row r="41" spans="1:9" s="99" customFormat="1" ht="54" customHeight="1" x14ac:dyDescent="0.3">
      <c r="A41" s="94" t="s">
        <v>60</v>
      </c>
      <c r="B41" s="163" t="s">
        <v>94</v>
      </c>
      <c r="C41" s="163"/>
      <c r="D41" s="163"/>
      <c r="E41" s="163"/>
      <c r="F41" s="163"/>
      <c r="G41" s="163"/>
      <c r="H41" s="95">
        <f>+H42</f>
        <v>-800</v>
      </c>
      <c r="I41" s="87"/>
    </row>
    <row r="42" spans="1:9" s="99" customFormat="1" x14ac:dyDescent="0.3">
      <c r="A42" s="94"/>
      <c r="B42" s="164" t="s">
        <v>82</v>
      </c>
      <c r="C42" s="164"/>
      <c r="D42" s="96"/>
      <c r="E42" s="96"/>
      <c r="F42" s="97"/>
      <c r="G42" s="98"/>
      <c r="H42" s="95">
        <f>SUM(H43:H44)</f>
        <v>-800</v>
      </c>
      <c r="I42" s="87"/>
    </row>
    <row r="43" spans="1:9" x14ac:dyDescent="0.3">
      <c r="A43" s="91" t="s">
        <v>227</v>
      </c>
      <c r="B43" s="161" t="s">
        <v>222</v>
      </c>
      <c r="C43" s="162"/>
      <c r="D43" s="105" t="s">
        <v>224</v>
      </c>
      <c r="E43" s="105" t="s">
        <v>225</v>
      </c>
      <c r="F43" s="82">
        <v>-400000</v>
      </c>
      <c r="G43" s="107">
        <v>1</v>
      </c>
      <c r="H43" s="82">
        <v>-400</v>
      </c>
    </row>
    <row r="44" spans="1:9" x14ac:dyDescent="0.3">
      <c r="A44" s="102" t="s">
        <v>223</v>
      </c>
      <c r="B44" s="161" t="s">
        <v>220</v>
      </c>
      <c r="C44" s="162"/>
      <c r="D44" s="105" t="s">
        <v>224</v>
      </c>
      <c r="E44" s="105" t="s">
        <v>225</v>
      </c>
      <c r="F44" s="82">
        <v>-400000</v>
      </c>
      <c r="G44" s="107">
        <v>1</v>
      </c>
      <c r="H44" s="82">
        <v>-400</v>
      </c>
    </row>
    <row r="45" spans="1:9" s="99" customFormat="1" ht="57.75" customHeight="1" x14ac:dyDescent="0.3">
      <c r="A45" s="94" t="s">
        <v>61</v>
      </c>
      <c r="B45" s="163" t="s">
        <v>95</v>
      </c>
      <c r="C45" s="163"/>
      <c r="D45" s="163"/>
      <c r="E45" s="163"/>
      <c r="F45" s="163"/>
      <c r="G45" s="163"/>
      <c r="H45" s="95">
        <f>+H46</f>
        <v>-150</v>
      </c>
      <c r="I45" s="87"/>
    </row>
    <row r="46" spans="1:9" s="99" customFormat="1" x14ac:dyDescent="0.3">
      <c r="A46" s="94"/>
      <c r="B46" s="164" t="s">
        <v>82</v>
      </c>
      <c r="C46" s="164"/>
      <c r="D46" s="96"/>
      <c r="E46" s="96"/>
      <c r="F46" s="97"/>
      <c r="G46" s="107"/>
      <c r="H46" s="95">
        <f>SUM(H47:H47)</f>
        <v>-150</v>
      </c>
      <c r="I46" s="87"/>
    </row>
    <row r="47" spans="1:9" x14ac:dyDescent="0.3">
      <c r="A47" s="102" t="s">
        <v>223</v>
      </c>
      <c r="B47" s="161" t="s">
        <v>220</v>
      </c>
      <c r="C47" s="162"/>
      <c r="D47" s="105" t="s">
        <v>224</v>
      </c>
      <c r="E47" s="105" t="s">
        <v>225</v>
      </c>
      <c r="F47" s="82">
        <v>-150000</v>
      </c>
      <c r="G47" s="107">
        <v>1</v>
      </c>
      <c r="H47" s="82">
        <v>-150</v>
      </c>
    </row>
    <row r="48" spans="1:9" s="99" customFormat="1" ht="43.5" customHeight="1" x14ac:dyDescent="0.3">
      <c r="A48" s="94" t="s">
        <v>62</v>
      </c>
      <c r="B48" s="163" t="s">
        <v>96</v>
      </c>
      <c r="C48" s="163"/>
      <c r="D48" s="163"/>
      <c r="E48" s="163"/>
      <c r="F48" s="163"/>
      <c r="G48" s="163"/>
      <c r="H48" s="95">
        <f>+H49</f>
        <v>-400</v>
      </c>
      <c r="I48" s="87"/>
    </row>
    <row r="49" spans="1:9" s="99" customFormat="1" x14ac:dyDescent="0.3">
      <c r="A49" s="94"/>
      <c r="B49" s="164" t="s">
        <v>82</v>
      </c>
      <c r="C49" s="164"/>
      <c r="D49" s="96"/>
      <c r="E49" s="96"/>
      <c r="F49" s="97"/>
      <c r="G49" s="98"/>
      <c r="H49" s="95">
        <f>SUM(H50:H50)</f>
        <v>-400</v>
      </c>
      <c r="I49" s="87"/>
    </row>
    <row r="50" spans="1:9" x14ac:dyDescent="0.3">
      <c r="A50" s="175" t="s">
        <v>223</v>
      </c>
      <c r="B50" s="161" t="s">
        <v>220</v>
      </c>
      <c r="C50" s="162"/>
      <c r="D50" s="105" t="s">
        <v>224</v>
      </c>
      <c r="E50" s="105" t="s">
        <v>225</v>
      </c>
      <c r="F50" s="82">
        <v>-400000</v>
      </c>
      <c r="G50" s="107">
        <v>1</v>
      </c>
      <c r="H50" s="82">
        <v>-400</v>
      </c>
    </row>
  </sheetData>
  <mergeCells count="51">
    <mergeCell ref="B42:C42"/>
    <mergeCell ref="B43:C43"/>
    <mergeCell ref="B45:G45"/>
    <mergeCell ref="B49:C49"/>
    <mergeCell ref="B46:C46"/>
    <mergeCell ref="B47:C47"/>
    <mergeCell ref="B48:G48"/>
    <mergeCell ref="B50:C50"/>
    <mergeCell ref="B24:G24"/>
    <mergeCell ref="B25:C25"/>
    <mergeCell ref="B28:G28"/>
    <mergeCell ref="B29:C29"/>
    <mergeCell ref="B27:C27"/>
    <mergeCell ref="B26:C26"/>
    <mergeCell ref="B21:G21"/>
    <mergeCell ref="B22:C22"/>
    <mergeCell ref="B23:C23"/>
    <mergeCell ref="B20:C20"/>
    <mergeCell ref="B16:C16"/>
    <mergeCell ref="B17:C17"/>
    <mergeCell ref="B18:G18"/>
    <mergeCell ref="B19:C19"/>
    <mergeCell ref="B14:C14"/>
    <mergeCell ref="B9:C9"/>
    <mergeCell ref="B11:C11"/>
    <mergeCell ref="B13:C13"/>
    <mergeCell ref="B15:G15"/>
    <mergeCell ref="F1:H1"/>
    <mergeCell ref="A3:H3"/>
    <mergeCell ref="B8:G8"/>
    <mergeCell ref="B12:G12"/>
    <mergeCell ref="F5:F6"/>
    <mergeCell ref="E5:E6"/>
    <mergeCell ref="D5:D6"/>
    <mergeCell ref="A5:A6"/>
    <mergeCell ref="G5:H5"/>
    <mergeCell ref="D7:F7"/>
    <mergeCell ref="B5:C6"/>
    <mergeCell ref="B31:C31"/>
    <mergeCell ref="B44:C44"/>
    <mergeCell ref="B35:G35"/>
    <mergeCell ref="B30:C30"/>
    <mergeCell ref="B32:G32"/>
    <mergeCell ref="B33:C33"/>
    <mergeCell ref="B34:C34"/>
    <mergeCell ref="B36:C36"/>
    <mergeCell ref="B40:C40"/>
    <mergeCell ref="B38:G38"/>
    <mergeCell ref="B39:C39"/>
    <mergeCell ref="B37:C37"/>
    <mergeCell ref="B41:G4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53" orientation="portrait" r:id="rId1"/>
  <rowBreaks count="1" manualBreakCount="1">
    <brk id="23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Հավելված 1(3)</vt:lpstr>
      <vt:lpstr>Հավելված 1(5)</vt:lpstr>
      <vt:lpstr>Հավելված 2(3,4)</vt:lpstr>
      <vt:lpstr>Հավելված 3(11)</vt:lpstr>
      <vt:lpstr>Հավելված 4(11.1)</vt:lpstr>
      <vt:lpstr>Հավելված 5(12)</vt:lpstr>
      <vt:lpstr>'Հավելված 1(5)'!Print_Area</vt:lpstr>
      <vt:lpstr>'Հավելված 2(3,4)'!Print_Area</vt:lpstr>
      <vt:lpstr>'Հավելված 3(11)'!Print_Area</vt:lpstr>
      <vt:lpstr>'Հավելված 4(11.1)'!Print_Area</vt:lpstr>
      <vt:lpstr>'Հավելված 5(12)'!Print_Area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HP17</cp:lastModifiedBy>
  <cp:lastPrinted>2019-11-05T11:57:34Z</cp:lastPrinted>
  <dcterms:created xsi:type="dcterms:W3CDTF">2019-01-16T07:54:34Z</dcterms:created>
  <dcterms:modified xsi:type="dcterms:W3CDTF">2019-11-27T13:23:43Z</dcterms:modified>
</cp:coreProperties>
</file>