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6"/>
  </bookViews>
  <sheets>
    <sheet name="1" sheetId="31" r:id="rId1"/>
    <sheet name="2" sheetId="45" r:id="rId2"/>
    <sheet name="3" sheetId="38" r:id="rId3"/>
    <sheet name="4" sheetId="46" r:id="rId4"/>
    <sheet name="5" sheetId="27" r:id="rId5"/>
    <sheet name="6" sheetId="44" r:id="rId6"/>
    <sheet name="7" sheetId="42" r:id="rId7"/>
  </sheets>
  <definedNames>
    <definedName name="AgencyCode" localSheetId="2">#REF!</definedName>
    <definedName name="AgencyCode" localSheetId="5">#REF!</definedName>
    <definedName name="AgencyCode">#REF!</definedName>
    <definedName name="AgencyName" localSheetId="2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2">#REF!</definedName>
    <definedName name="Functional1" localSheetId="5">#REF!</definedName>
    <definedName name="Functional1">#REF!</definedName>
    <definedName name="ggg" localSheetId="2">#REF!</definedName>
    <definedName name="ggg" localSheetId="5">#REF!</definedName>
    <definedName name="ggg">#REF!</definedName>
    <definedName name="PANature" localSheetId="2">#REF!</definedName>
    <definedName name="PANature" localSheetId="5">#REF!</definedName>
    <definedName name="PANature">#REF!</definedName>
    <definedName name="PAType" localSheetId="2">#REF!</definedName>
    <definedName name="PAType" localSheetId="5">#REF!</definedName>
    <definedName name="PAType">#REF!</definedName>
    <definedName name="Performance2" localSheetId="2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5">#REF!</definedName>
    <definedName name="PerformanceType">#REF!</definedName>
    <definedName name="_xlnm.Print_Area" localSheetId="2">'3'!$A$1:$G$85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2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23" i="45" l="1"/>
  <c r="G23" i="45"/>
  <c r="H23" i="45"/>
  <c r="E23" i="45"/>
  <c r="G48" i="46" l="1"/>
  <c r="G67" i="46"/>
  <c r="G65" i="46"/>
  <c r="G63" i="46"/>
  <c r="G61" i="46"/>
  <c r="G57" i="46"/>
  <c r="G55" i="46"/>
  <c r="G53" i="46"/>
  <c r="G50" i="46"/>
  <c r="G40" i="45"/>
  <c r="D42" i="45"/>
  <c r="D43" i="45"/>
  <c r="D44" i="45"/>
  <c r="D45" i="45"/>
  <c r="D46" i="45"/>
  <c r="D47" i="45"/>
  <c r="D48" i="45"/>
  <c r="D49" i="45"/>
  <c r="D50" i="45"/>
  <c r="D51" i="45"/>
  <c r="D52" i="45"/>
  <c r="D53" i="45"/>
  <c r="D54" i="45"/>
  <c r="D55" i="45"/>
  <c r="D56" i="45"/>
  <c r="D57" i="45"/>
  <c r="D58" i="45"/>
  <c r="D59" i="45"/>
  <c r="F59" i="45"/>
  <c r="G59" i="45"/>
  <c r="H59" i="45"/>
  <c r="E59" i="45"/>
  <c r="F57" i="45"/>
  <c r="G57" i="45"/>
  <c r="H57" i="45"/>
  <c r="E57" i="45"/>
  <c r="F55" i="45"/>
  <c r="G55" i="45"/>
  <c r="H55" i="45"/>
  <c r="E55" i="45"/>
  <c r="F53" i="45"/>
  <c r="G53" i="45"/>
  <c r="H53" i="45"/>
  <c r="E53" i="45"/>
  <c r="E49" i="45"/>
  <c r="F49" i="45"/>
  <c r="H49" i="45"/>
  <c r="E47" i="45"/>
  <c r="F47" i="45"/>
  <c r="H47" i="45"/>
  <c r="E45" i="45"/>
  <c r="F45" i="45"/>
  <c r="H45" i="45"/>
  <c r="H42" i="45"/>
  <c r="E42" i="45"/>
  <c r="F42" i="45"/>
  <c r="G49" i="45"/>
  <c r="G47" i="45"/>
  <c r="G45" i="45"/>
  <c r="G42" i="45"/>
  <c r="G132" i="38" l="1"/>
  <c r="H9" i="42" l="1"/>
  <c r="H75" i="42"/>
  <c r="H89" i="42"/>
  <c r="H88" i="42"/>
  <c r="H87" i="42"/>
  <c r="G26" i="46"/>
  <c r="G28" i="46"/>
  <c r="G31" i="46"/>
  <c r="G33" i="46"/>
  <c r="G137" i="38"/>
  <c r="G136" i="38" s="1"/>
  <c r="G135" i="38" s="1"/>
  <c r="G134" i="38" s="1"/>
  <c r="G130" i="38" s="1"/>
  <c r="G128" i="38" s="1"/>
  <c r="G124" i="38" s="1"/>
  <c r="G122" i="38" s="1"/>
  <c r="G120" i="38" s="1"/>
  <c r="D27" i="45"/>
  <c r="H25" i="45"/>
  <c r="G25" i="45"/>
  <c r="F25" i="45"/>
  <c r="E25" i="45"/>
  <c r="D10" i="31"/>
  <c r="D99" i="31"/>
  <c r="D100" i="31"/>
  <c r="D25" i="45" l="1"/>
  <c r="G23" i="46" l="1"/>
  <c r="D74" i="31"/>
  <c r="D60" i="45" l="1"/>
  <c r="H40" i="45"/>
  <c r="H38" i="45" s="1"/>
  <c r="E40" i="45"/>
  <c r="E38" i="45" s="1"/>
  <c r="F40" i="45"/>
  <c r="F38" i="45" s="1"/>
  <c r="E28" i="45"/>
  <c r="F28" i="45"/>
  <c r="H28" i="45"/>
  <c r="D37" i="45"/>
  <c r="D35" i="45"/>
  <c r="D33" i="45"/>
  <c r="D31" i="45"/>
  <c r="F15" i="45"/>
  <c r="G15" i="45"/>
  <c r="H15" i="45"/>
  <c r="E15" i="45"/>
  <c r="D55" i="31" l="1"/>
  <c r="D54" i="31" s="1"/>
  <c r="D26" i="31"/>
  <c r="D25" i="31" s="1"/>
  <c r="G42" i="46"/>
  <c r="G40" i="46"/>
  <c r="G38" i="46"/>
  <c r="G36" i="46"/>
  <c r="G36" i="45"/>
  <c r="D36" i="45" s="1"/>
  <c r="G34" i="45"/>
  <c r="D34" i="45" s="1"/>
  <c r="G32" i="45"/>
  <c r="D32" i="45" s="1"/>
  <c r="G30" i="45"/>
  <c r="G28" i="45" l="1"/>
  <c r="D30" i="45"/>
  <c r="G46" i="46"/>
  <c r="G44" i="46" s="1"/>
  <c r="G38" i="45"/>
  <c r="G42" i="38"/>
  <c r="G41" i="38" s="1"/>
  <c r="G40" i="38" s="1"/>
  <c r="G39" i="38" s="1"/>
  <c r="D12" i="31"/>
  <c r="D11" i="31" s="1"/>
  <c r="G37" i="38" l="1"/>
  <c r="G35" i="38" s="1"/>
  <c r="G32" i="38" s="1"/>
  <c r="G30" i="38" s="1"/>
  <c r="G28" i="38" s="1"/>
  <c r="D38" i="45"/>
  <c r="D40" i="45"/>
  <c r="D23" i="45"/>
  <c r="D28" i="45"/>
  <c r="H51" i="42"/>
  <c r="H91" i="42"/>
  <c r="H92" i="42"/>
  <c r="H73" i="42"/>
  <c r="H72" i="42" s="1"/>
  <c r="H71" i="42" s="1"/>
  <c r="H28" i="42"/>
  <c r="H29" i="42"/>
  <c r="H30" i="42"/>
  <c r="H31" i="42"/>
  <c r="H32" i="42"/>
  <c r="H33" i="42"/>
  <c r="H34" i="42"/>
  <c r="H35" i="42"/>
  <c r="H36" i="42"/>
  <c r="H37" i="42"/>
  <c r="H38" i="42"/>
  <c r="H39" i="42"/>
  <c r="H40" i="42"/>
  <c r="H41" i="42"/>
  <c r="H42" i="42"/>
  <c r="H43" i="42"/>
  <c r="H44" i="42"/>
  <c r="H45" i="42"/>
  <c r="H46" i="42"/>
  <c r="H47" i="42"/>
  <c r="H48" i="42"/>
  <c r="H65" i="42" l="1"/>
  <c r="H64" i="42" s="1"/>
  <c r="H63" i="42" s="1"/>
  <c r="G61" i="38" l="1"/>
  <c r="G60" i="38" s="1"/>
  <c r="G59" i="38" s="1"/>
  <c r="G58" i="38" s="1"/>
  <c r="G110" i="38"/>
  <c r="G109" i="38" s="1"/>
  <c r="G108" i="38" s="1"/>
  <c r="G107" i="38" s="1"/>
  <c r="G105" i="38" s="1"/>
  <c r="G103" i="38" s="1"/>
  <c r="G56" i="38" l="1"/>
  <c r="G54" i="38" s="1"/>
  <c r="G52" i="38" s="1"/>
  <c r="G48" i="38" s="1"/>
  <c r="G46" i="38" s="1"/>
  <c r="G44" i="38" s="1"/>
  <c r="D19" i="45" l="1"/>
  <c r="D20" i="45"/>
  <c r="G101" i="38"/>
  <c r="G100" i="38" s="1"/>
  <c r="G99" i="38" s="1"/>
  <c r="G97" i="38" s="1"/>
  <c r="G95" i="38" s="1"/>
  <c r="D73" i="31" l="1"/>
  <c r="D41" i="31" l="1"/>
  <c r="D40" i="31" s="1"/>
  <c r="G118" i="38" l="1"/>
  <c r="G117" i="38" s="1"/>
  <c r="G116" i="38" s="1"/>
  <c r="G26" i="38"/>
  <c r="G25" i="38" s="1"/>
  <c r="G24" i="38" s="1"/>
  <c r="G23" i="38" s="1"/>
  <c r="G21" i="38" l="1"/>
  <c r="G19" i="38" s="1"/>
  <c r="G16" i="38" s="1"/>
  <c r="G14" i="38" s="1"/>
  <c r="G12" i="38" s="1"/>
  <c r="G93" i="38"/>
  <c r="G91" i="38" s="1"/>
  <c r="G90" i="38" s="1"/>
  <c r="G88" i="38" s="1"/>
  <c r="G86" i="38" s="1"/>
  <c r="G114" i="38"/>
  <c r="G112" i="38" s="1"/>
  <c r="H85" i="42"/>
  <c r="H84" i="42"/>
  <c r="H83" i="42"/>
  <c r="H82" i="42"/>
  <c r="H81" i="42"/>
  <c r="H80" i="42"/>
  <c r="H79" i="42"/>
  <c r="H78" i="42"/>
  <c r="H77" i="42"/>
  <c r="H76" i="42"/>
  <c r="G18" i="46"/>
  <c r="G19" i="46"/>
  <c r="H90" i="42"/>
  <c r="G16" i="46" l="1"/>
  <c r="H86" i="42"/>
  <c r="F13" i="45"/>
  <c r="F11" i="45" s="1"/>
  <c r="G13" i="45"/>
  <c r="G11" i="45" s="1"/>
  <c r="H13" i="45"/>
  <c r="H11" i="45" s="1"/>
  <c r="E13" i="45"/>
  <c r="E11" i="45" s="1"/>
  <c r="D21" i="45"/>
  <c r="D18" i="45"/>
  <c r="D17" i="45"/>
  <c r="D11" i="45" l="1"/>
  <c r="H12" i="42"/>
  <c r="H74" i="42"/>
  <c r="D15" i="45"/>
  <c r="H11" i="42" l="1"/>
  <c r="H10" i="42" s="1"/>
  <c r="H70" i="42"/>
  <c r="G14" i="46"/>
  <c r="G12" i="46" s="1"/>
  <c r="G10" i="46" s="1"/>
  <c r="F14" i="46"/>
  <c r="F12" i="46" s="1"/>
  <c r="F10" i="46" s="1"/>
  <c r="E14" i="46"/>
  <c r="E12" i="46" s="1"/>
  <c r="E10" i="46" s="1"/>
  <c r="H50" i="42" l="1"/>
  <c r="H49" i="42" s="1"/>
  <c r="D22" i="45"/>
  <c r="D13" i="45" s="1"/>
  <c r="G76" i="38" l="1"/>
  <c r="G75" i="38" s="1"/>
  <c r="G74" i="38" s="1"/>
  <c r="G72" i="38" s="1"/>
  <c r="G70" i="38" s="1"/>
  <c r="G69" i="38" s="1"/>
  <c r="G84" i="38"/>
  <c r="G83" i="38" s="1"/>
  <c r="G82" i="38" s="1"/>
  <c r="G80" i="38" s="1"/>
  <c r="G78" i="38" s="1"/>
  <c r="G67" i="38" l="1"/>
  <c r="G65" i="38" s="1"/>
  <c r="G63" i="38" s="1"/>
  <c r="G11" i="38" s="1"/>
</calcChain>
</file>

<file path=xl/sharedStrings.xml><?xml version="1.0" encoding="utf-8"?>
<sst xmlns="http://schemas.openxmlformats.org/spreadsheetml/2006/main" count="1079" uniqueCount="375">
  <si>
    <t>Արդյունքի չափորոշիչներ</t>
  </si>
  <si>
    <t>Ծրագրի դասիչը</t>
  </si>
  <si>
    <t>Ծրագրի անվանումը</t>
  </si>
  <si>
    <t>Ծրագրի դասիչը՝</t>
  </si>
  <si>
    <t xml:space="preserve">ՀՀ կառավարության  2019 թվականի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</si>
  <si>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</si>
  <si>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</si>
  <si>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</si>
  <si>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</si>
  <si>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</si>
  <si>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</si>
  <si>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</si>
  <si>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</si>
  <si>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</si>
  <si>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</si>
  <si>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</si>
  <si>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</si>
  <si>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</si>
  <si>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</si>
  <si>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</si>
  <si>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</si>
  <si>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</si>
  <si>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</si>
  <si>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</si>
  <si>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</si>
  <si>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</si>
  <si>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</si>
  <si>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</si>
  <si>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</si>
  <si>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</si>
  <si>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</si>
  <si>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</si>
  <si>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</si>
  <si>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</si>
  <si>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</si>
  <si>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</si>
  <si>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</si>
  <si>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</si>
  <si>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06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</si>
  <si>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</si>
  <si>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</si>
  <si>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</si>
  <si>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</si>
  <si>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</si>
  <si>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</si>
  <si>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</si>
  <si>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</si>
  <si>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</si>
  <si>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</si>
  <si>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հատ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</si>
  <si>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</si>
  <si>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</si>
  <si>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</si>
  <si>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</si>
  <si>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</si>
  <si>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</si>
  <si>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</si>
  <si>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</si>
  <si>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</si>
  <si>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</si>
  <si>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ԱՅԼ ԾԱԽՍԵՐ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</si>
  <si>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</si>
  <si>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</si>
  <si>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</si>
  <si>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</si>
  <si>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</si>
  <si>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</si>
  <si>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այդ թվում` ըստ կատարողների</t>
  </si>
  <si>
    <t xml:space="preserve">ՀՀ կառավարության 2019 թվականի </t>
  </si>
  <si>
    <t>Ծրագիր</t>
  </si>
  <si>
    <t>Միջոցառում</t>
  </si>
  <si>
    <t xml:space="preserve">            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</si>
  <si>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</si>
  <si>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</si>
  <si>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</si>
  <si>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</si>
  <si>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</si>
  <si>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</si>
  <si>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Հավելված N 1</t>
  </si>
  <si>
    <t>Հավելված N 3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</si>
  <si>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</si>
  <si>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</si>
  <si>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</si>
  <si>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</si>
  <si>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</si>
  <si>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</si>
  <si>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>01</t>
  </si>
  <si>
    <t>Հավելված  N 2</t>
  </si>
  <si>
    <t>___________  ___-ի N _______ -Ն    որոշման</t>
  </si>
  <si>
    <t>հազար դրամ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</si>
  <si>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</si>
  <si>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</si>
  <si>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</si>
  <si>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</si>
  <si>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</si>
  <si>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</si>
  <si>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</si>
  <si>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</si>
  <si>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Ընդամենը</t>
  </si>
  <si>
    <t>այդ թվում`</t>
  </si>
  <si>
    <t xml:space="preserve"> ՀՀ քաղաքաշինության կոմիտե</t>
  </si>
  <si>
    <t>Քաղաքաշինության կոմիտեի կարողությունների զարգացում և տեխնիկական հագեցվածության ապահովում</t>
  </si>
  <si>
    <t>Հավելված  N 4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</si>
  <si>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</si>
  <si>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</si>
  <si>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</si>
  <si>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</si>
  <si>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ԸՆԴԱՄԵՆԸ </t>
  </si>
  <si>
    <t>Ծրագրի անվանումը՝</t>
  </si>
  <si>
    <t xml:space="preserve"> Քաղաքաշինության և ճարտարապետության բնագավառում պետական քաղաքականության իրականացում և կանոնակարգում</t>
  </si>
  <si>
    <t>Ծրագրի նպատակը՝</t>
  </si>
  <si>
    <t xml:space="preserve"> Քաղաքաշինության և ճարտարապետության բնագավառում պետական քաղաքականության մշակմանն աջակցություն և իրականացման ապահովում_x000D_
</t>
  </si>
  <si>
    <t>Վերջնական արդյունքի նկարագրությունը՝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</si>
  <si>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ապահովում_x000D_
_x000D_
</t>
  </si>
  <si>
    <t xml:space="preserve"> Քաղաքաշինության  կոմիտեի կարողությունների զարգացում և տեխնիկական հագեցվածության ապահովում</t>
  </si>
  <si>
    <t xml:space="preserve"> Քաղաքաշինության  կոմիտեի աշխատանքային պայմանների բարելավման համար վարչական սարքավորումների ձեռք բերում</t>
  </si>
  <si>
    <t xml:space="preserve"> Պետական մարմինների կողմից օգտագործվող ոչ ֆինանսական ակտիվների հետ գործառնություններ</t>
  </si>
  <si>
    <t xml:space="preserve"> Միկրոռեգիոնալ մակարդակի համակցված տարածական պլանավորման փաստաթղթերի մշակում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</si>
  <si>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</t>
  </si>
  <si>
    <t>Միկրոռեգիոնալ մակարդակի համակցված տարածական պլանավորման փաստաթղթերի մշակում</t>
  </si>
  <si>
    <t>այդ թվում՝ ըստ ուղղությունների</t>
  </si>
  <si>
    <t>ՀՀ Արմավիրի  մարզի միկրոռեգիոնալ մակարդակի` համակցված տարածական պլանավորման թվով 9 փաստաթղթերի նախագծերի մշակում (տարածքային հատակագծման նախագծերի և փորձաքննությունների մասով)</t>
  </si>
  <si>
    <t>ՀՀ Վայոց ձորի մարզի միկրոռեգիոնալ մակարդակի` համակցված տարածական պլանավորման թվով 6 փաստաթղթերի նախագծերի մշակում (տարածքային հատակագծման նախագծերի և փորձաքննությունների մասով)</t>
  </si>
  <si>
    <t>ԲՆԱԿԱՐԱՆԱՅԻՆ ՇԻՆԱՐԱՐՈՒԹՅՈՒՆ ԵՎ ԿՈՄՈՒՆԱԼ ԾԱՌԱՅՈՒԹՅՈՒՆՆԵՐ</t>
  </si>
  <si>
    <t xml:space="preserve">  Բնակարանային շինարարության և կոմունալ ծառայություններ  (այլ դասերին չպատկանող)</t>
  </si>
  <si>
    <t xml:space="preserve">  ՀՀ քաղաքաշինության կոմիտե</t>
  </si>
  <si>
    <t xml:space="preserve"> 1103</t>
  </si>
  <si>
    <t xml:space="preserve"> 31001</t>
  </si>
  <si>
    <t>ՈՉ ՖԻՆԱՆՍԱԿԱՆ ԱԿՏԻՎՆԵՐԻ ԳԾՈՎ ԾԱԽՍԵՐ</t>
  </si>
  <si>
    <t xml:space="preserve">  - Վարչական սարքավորումներ</t>
  </si>
  <si>
    <t xml:space="preserve"> ԱՅԼ ՀԻՄՆԱԿԱՆ ՄԻՋՈՑՆԵՐ</t>
  </si>
  <si>
    <t xml:space="preserve"> - Նախագծահետազոտական ծախսեր</t>
  </si>
  <si>
    <t xml:space="preserve"> Ծրագրի դասիչը` </t>
  </si>
  <si>
    <t xml:space="preserve"> 1103 </t>
  </si>
  <si>
    <t xml:space="preserve"> 11003 </t>
  </si>
  <si>
    <t xml:space="preserve"> Միկրոռեգիոնալ մակարդակի համակցված տարածական պլանավորման փաստաթղթերի մշակում 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</si>
  <si>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 </t>
  </si>
  <si>
    <t xml:space="preserve"> Ծառայությունների մատուցում (քաղաքաշինական ծրագրային փաստաթղթերի մշակում) </t>
  </si>
  <si>
    <t xml:space="preserve"> ՀՀ քաղաքաշինության կոմիտե (նախագծերի մշակման պատվիրատու) </t>
  </si>
  <si>
    <t xml:space="preserve"> ՀՀ Վայոց ձորի մարզի համայնքների համակացված տարածական պլանավորման փաստաթղթերի նախագծերի մշակման  համար ձևավորված միկրոռեգիոնալ միավորների քանակ, հատ </t>
  </si>
  <si>
    <t xml:space="preserve">  </t>
  </si>
  <si>
    <t xml:space="preserve"> ՀՀ Արմավիրի  մարզի համայնքների համակացված տարածական պլանավորման փաստաթղթերի նախագծերի մշակման  համար ձևավորված միկրոռեգիոնալ միավորների քանակ, հատ </t>
  </si>
  <si>
    <t xml:space="preserve"> Միջոցառման վրա կատարվող ծախսը (հազար դրամ)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</si>
  <si>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</si>
  <si>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31001 </t>
  </si>
  <si>
    <t xml:space="preserve"> Քաղաքաշինության  կոմիտեի կարողությունների զարգացում և տեխնիկական հագեցվածության ապահովում </t>
  </si>
  <si>
    <t xml:space="preserve"> Քաղաքաշինության  կոմիտեի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</si>
  <si>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</si>
  <si>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 </t>
  </si>
  <si>
    <t xml:space="preserve"> ՀՀ քաղաքաշինության կոմիտե 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</si>
  <si>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</si>
  <si>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</si>
  <si>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>Բաժին N 06,  խումբ N 06,  դաս N 01, Բնակարանային շինարարության և կոմունալ ծառայություններ (այլ դասերին չպատկանող)</t>
  </si>
  <si>
    <t>1103, 31001 Քաղաքաշինության կոմիտեի կարողությունների զարգացում և տեխնիկական հագեցվածության ապահովում</t>
  </si>
  <si>
    <t xml:space="preserve">ՄԱՍ I. ԱՊՐԱՆՔՆԵՐ           </t>
  </si>
  <si>
    <t>համակարգչային մոնիտոր</t>
  </si>
  <si>
    <t xml:space="preserve">    Հավելված N 7                                                         ՀՀ կառավարության                                                        2019 թվականի ___________  ___-ի                                      N _______ -Ն    որոշման                       </t>
  </si>
  <si>
    <t>Գումարը (հազար դրամ)</t>
  </si>
  <si>
    <t>Բաժին N 06,  խումբ N 02,  դաս N 01, Համայնքային զարգացում</t>
  </si>
  <si>
    <t>1103, 11003 Միկրոռեգիոնալ մակարդակի համակցված տարածական պլանավորման փաստաթղթերի մշակում</t>
  </si>
  <si>
    <t xml:space="preserve">ՄԱՍ III. ԾԱՌԱՅՈՒԹՅՈՒՆՆԵՐ           </t>
  </si>
  <si>
    <t>ԳՀ</t>
  </si>
  <si>
    <t>դրամ</t>
  </si>
  <si>
    <t>նախագծերի պատրաստում, ծախսերի գնահատում</t>
  </si>
  <si>
    <t>71241200-1</t>
  </si>
  <si>
    <t>71241200-2</t>
  </si>
  <si>
    <t>71241200-3</t>
  </si>
  <si>
    <t>71241200-4</t>
  </si>
  <si>
    <t>71241200-5</t>
  </si>
  <si>
    <t>71241200-6</t>
  </si>
  <si>
    <t>71241200-7</t>
  </si>
  <si>
    <t>71241200-8</t>
  </si>
  <si>
    <t>71241200-9</t>
  </si>
  <si>
    <t>71241200-10</t>
  </si>
  <si>
    <t>71241200-11</t>
  </si>
  <si>
    <t>71241200-12</t>
  </si>
  <si>
    <t>71241200-13</t>
  </si>
  <si>
    <t>71241200-14</t>
  </si>
  <si>
    <t>71241200-15</t>
  </si>
  <si>
    <t>դյուրակիր համակարգիչներ</t>
  </si>
  <si>
    <t>30239170/501</t>
  </si>
  <si>
    <t>բազմաֆունկցիոնալ սարք` լազերային</t>
  </si>
  <si>
    <t>30237490/504</t>
  </si>
  <si>
    <t>38651200/501</t>
  </si>
  <si>
    <t>պրոյեկտորներ</t>
  </si>
  <si>
    <t>38651300/501</t>
  </si>
  <si>
    <t>պրոյեկցիոն էկրաններ</t>
  </si>
  <si>
    <t>39111140/501</t>
  </si>
  <si>
    <t>աթոռներ</t>
  </si>
  <si>
    <t>բազկաթոռներ</t>
  </si>
  <si>
    <t>39515100/502</t>
  </si>
  <si>
    <t>վարագույրներ</t>
  </si>
  <si>
    <t>39515100/503</t>
  </si>
  <si>
    <t>44112660/501</t>
  </si>
  <si>
    <t>վարագույրների քիվեր</t>
  </si>
  <si>
    <t>մետր</t>
  </si>
  <si>
    <t>30211200/501</t>
  </si>
  <si>
    <t>39111190/504</t>
  </si>
  <si>
    <t>39111220-504</t>
  </si>
  <si>
    <t>բազկաթոռ՝ ղեկավարի</t>
  </si>
  <si>
    <t xml:space="preserve"> ԸՆԴԱՄԵՆԸ</t>
  </si>
  <si>
    <t xml:space="preserve">Ցուցանիշների փոփոխությունը (ավելացումները նշված են դրական նշանով, իսկ նվազեցումները` փակագծերում) </t>
  </si>
  <si>
    <t>Ցուցանիշների փոփոխությունը (ավելացումները նշված են  դրական նշանով)</t>
  </si>
  <si>
    <t>30195800/501</t>
  </si>
  <si>
    <t>30195800/503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</si>
  <si>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</si>
  <si>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</si>
  <si>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</si>
  <si>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Քաղաքաշինության և ճարտարապետության բնագավառում քաղաքականության մշակում՝ կատարման համակարգում՝ պլանավորում՝ իրականացում՝ մոնիտորինգ՝ լիցենզավորում՝  հաշվետվողականություն՝ աուդիտ՝ պետական գնումների իրականացում՝ հասարակությանը ոլորտի ծրագրերի իրազեկում</t>
  </si>
  <si>
    <t xml:space="preserve"> Ապահով դպրոց</t>
  </si>
  <si>
    <t xml:space="preserve"> Դպրոցական միջավայրի բարելավում</t>
  </si>
  <si>
    <t>Երևան քաղաք</t>
  </si>
  <si>
    <t>Ավագ մակարդակի կրթություն իրականացնող ուսումնական հաստատություններ</t>
  </si>
  <si>
    <t xml:space="preserve">այդ թվում՝ </t>
  </si>
  <si>
    <t>«Երևանի թիվ 109 ավագ դպրոց» ՊՈԱԿ</t>
  </si>
  <si>
    <t>Արարատի մարզ</t>
  </si>
  <si>
    <t>«Մասիսի թիվ 5 ավագ դպրոց» ՊՈԱԿ</t>
  </si>
  <si>
    <t>Լոռու մարզ</t>
  </si>
  <si>
    <t>«Ալավերդու Սայաթ Նովայի անվան թիվ 8 ավագ դպրոց» ՊՈԱԿ</t>
  </si>
  <si>
    <t>Կոտայքի մարզ</t>
  </si>
  <si>
    <t>«Հրազդանի թիվ 10 ավագ դպրոց» ՊՈԱԿ</t>
  </si>
  <si>
    <t>Ավագ մակարդակի կրթություն իրականացնող ուսումնական հաստատությունների նոր շենքերի կառուցում</t>
  </si>
  <si>
    <t>ՀՀ   քաղաքաշինության կոմիտե</t>
  </si>
  <si>
    <t>այդ թվում` ըստ ուղղությունների</t>
  </si>
  <si>
    <t>ՀՀ կրթության և գիտության նախարարություն</t>
  </si>
  <si>
    <t>Այլ պետական կազմակերպությունների կողմից օգտագործվող ոչ ֆինանսական ակտիվների հետ գործառնություններ</t>
  </si>
  <si>
    <t>Հանրակրթական դպրոցներ</t>
  </si>
  <si>
    <t>Կազմակերպությունների թիվը, որտեղ կատարվում են ներդրումները, հատ</t>
  </si>
  <si>
    <t xml:space="preserve">Աշխատանքների ավարտվածության աստիճանը (%), </t>
  </si>
  <si>
    <t xml:space="preserve">Ավագ մակարդակի կրթություն իրականացնող ուսումնական հաստատությունների նոր շենքերի կառուցում </t>
  </si>
  <si>
    <t>Թվով 5 ավագ դպրոցների նոր շենքերի կառուցում</t>
  </si>
  <si>
    <t>Միջոցառման նկարագրությունը՝</t>
  </si>
  <si>
    <t xml:space="preserve">Թվով 5 ավագ դպրոցների նոր շենքերի կառուցում </t>
  </si>
  <si>
    <t>09</t>
  </si>
  <si>
    <t>ԿՐԹՈՒԹՅՈՒՆ</t>
  </si>
  <si>
    <t>Կրթությանը տրամադրվող օժանդակ ծառայություններ</t>
  </si>
  <si>
    <t>Ապահով դպրոց</t>
  </si>
  <si>
    <t>այդ թվում՝</t>
  </si>
  <si>
    <t>ԸՆԴԱՄԵՆԸ ԾԱԽՍԵՐ</t>
  </si>
  <si>
    <t>ՀԻՄՆԱԿԱՆ ՄԻՋՈՑՆԵՐ</t>
  </si>
  <si>
    <t>ԱՅԼ ՀԻՄՆԱԿԱՆ ՄԻՋՈՑՆԵՐ</t>
  </si>
  <si>
    <t>-Նախագծահետազոտական ծախսեր</t>
  </si>
  <si>
    <t>այդ թվում՝ ըստ կատարողների</t>
  </si>
  <si>
    <t>այդ թվում՝ բյուջետային ծախսերի տնտեսագիտական դասակարգման հոդվածներ</t>
  </si>
  <si>
    <t>Նախագծահետազոտական ծախսեր</t>
  </si>
  <si>
    <t>Բաժին N 09,  խումբ N 06,  դաս N 01, Կրթությանը տրամադրվող օժանդակ ծառայություններ</t>
  </si>
  <si>
    <t>1183, 32002 Ավագ մակարդակի կրթություն իրականացնող ուսումնական հաստատությունների նոր շենքերի կառուցում</t>
  </si>
  <si>
    <t xml:space="preserve"> 11001 </t>
  </si>
  <si>
    <t xml:space="preserve"> Ծառայությունների մատուցում </t>
  </si>
  <si>
    <t>71241200/574</t>
  </si>
  <si>
    <t>71241200/575</t>
  </si>
  <si>
    <t>71241200/576</t>
  </si>
  <si>
    <t>71241200/577</t>
  </si>
  <si>
    <t>71241200/578</t>
  </si>
  <si>
    <t>71241200/579</t>
  </si>
  <si>
    <t>71241200/580</t>
  </si>
  <si>
    <t>71241200/581</t>
  </si>
  <si>
    <t>71241200/582</t>
  </si>
  <si>
    <t>71241200/583</t>
  </si>
  <si>
    <t>71241200/584</t>
  </si>
  <si>
    <t>71241200/588</t>
  </si>
  <si>
    <t>71241200/589</t>
  </si>
  <si>
    <t>71241200/590</t>
  </si>
  <si>
    <t>71241200/591</t>
  </si>
  <si>
    <t>71241200/592</t>
  </si>
  <si>
    <t>71241200/593</t>
  </si>
  <si>
    <t>71241200/585</t>
  </si>
  <si>
    <t>71241200/586</t>
  </si>
  <si>
    <t>71241200/587</t>
  </si>
  <si>
    <t>71241200/560</t>
  </si>
  <si>
    <t>1103, 11001 Գործադիր իշխանության, պետական կառավարման հանրապետական և տարածքային կառավարման մարմինների պահպանում</t>
  </si>
  <si>
    <t>45461100-501</t>
  </si>
  <si>
    <t>շենքերի, շինությունների ընթացիկ նորոգման աշխատանքներ</t>
  </si>
  <si>
    <t>Էլեկտրական լամպեր</t>
  </si>
  <si>
    <t>Առողջապահության ոլորտում պետական քաղաքականության մշակում, ծրագրերի համակարգում և մոնիտորինգ</t>
  </si>
  <si>
    <t xml:space="preserve">Առողջապահության ոլորտում իրականացվող ծրագրերի ազդեցության և արդյունավետության բարելավում </t>
  </si>
  <si>
    <t xml:space="preserve">Առողջապահական կազմակերպությունների կառուցում, վերակառուցում 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</si>
  <si>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</si>
  <si>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Միջոցառման տեսակը</t>
  </si>
  <si>
    <t xml:space="preserve"> ՀՀ առողջապահության նախարարություն</t>
  </si>
  <si>
    <t>«Նորք» ինֆեկցիոն կլինիկական հիվանդանոցի (ԻԿՀ) վերակառուցում</t>
  </si>
  <si>
    <t>ՀՀ Կոտայքի մարզի Չարենցավանի բժշկական կենտրոնի մասնակի վերանորոգում</t>
  </si>
  <si>
    <t>ՀՀ ԱՆ Հոգեկան առողջության պահպանման ազգային կենտրոնի ՓԲԸ վերանորոգում</t>
  </si>
  <si>
    <t>ՀՀ Սյունիքի մարզի Սիսիանի բժշկական կենտրոնի վերակառուցում</t>
  </si>
  <si>
    <t>ՀՀ Արագածոտնի մարզի Թալինի բժշկական կենտրոնի վերակառուցում</t>
  </si>
  <si>
    <t>ՀՀ Արագածոտնի մարզի Ծաղկահովիտի առողջության կենտրոնի կառուցում</t>
  </si>
  <si>
    <t>ՀՀ Շիրակի մարզի Արթիկի բժշկական կենտրոնի մասնակի վերանորոգում</t>
  </si>
  <si>
    <t>ՀՀ Լոռու մարզի Տաշիրի բժշկական կենտրոնի կառուցում</t>
  </si>
  <si>
    <t>ՀՀ Արմավիրի մարզի Վաղարշապատի բժշկական կենտրոնի վերակառուցում</t>
  </si>
  <si>
    <t>ՀՀ Արարատի մարզի Մասիսի բժշկական կենտրոնի վերակառուցում</t>
  </si>
  <si>
    <t>ՀՀ Արագածոտնի մարզի Աշտարակի բժշկական կենտրոնի վերակառուցում</t>
  </si>
  <si>
    <t>ԱՌՈՂՋԱՊԱՀՈՒԹՅՈՒՆ</t>
  </si>
  <si>
    <t>07</t>
  </si>
  <si>
    <t>Առողջապահություն (այլ դասերին չպատկանող)</t>
  </si>
  <si>
    <t>02</t>
  </si>
  <si>
    <t>Առողջապահական կազմակերպությունների կառուցում, վերակառուցում</t>
  </si>
  <si>
    <t xml:space="preserve">-Նախագծահետազոտական ծախսեր </t>
  </si>
  <si>
    <t xml:space="preserve">այդ թվում` ըստ կատարողների </t>
  </si>
  <si>
    <t>ՀՀ առողջապահության նախարարություն</t>
  </si>
  <si>
    <t xml:space="preserve"> Առողջապահության ոլորտում պետական քաղաքականության մշակում, ծրագրերի համակարգում և մոնիտորինգ</t>
  </si>
  <si>
    <t xml:space="preserve">Ծառայությունների մատուցում </t>
  </si>
  <si>
    <t>«Գնումների մասին» ՀՀ օրենքի համաձայն ընտրված կազմակերպություն</t>
  </si>
  <si>
    <t xml:space="preserve"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 </t>
  </si>
  <si>
    <t xml:space="preserve">երազինված առողջապահական կազմակերպությունների թիվ, հատ </t>
  </si>
  <si>
    <t>Բաժին N 07,  խումբ N 06,  դաս N 02, Առողջապահություն (այլ դասերին չպատկանող)</t>
  </si>
  <si>
    <t xml:space="preserve">1126, 31003 Առողջապահական կազմակերպությունների կառուցում, վերակառուցում </t>
  </si>
  <si>
    <t>71241200-27</t>
  </si>
  <si>
    <t>71241200-28</t>
  </si>
  <si>
    <t>71241200-31</t>
  </si>
  <si>
    <t>71241200-32</t>
  </si>
  <si>
    <t>71241200-34</t>
  </si>
  <si>
    <t>71241200-35</t>
  </si>
  <si>
    <t>71241200-37</t>
  </si>
  <si>
    <t>71241200-38</t>
  </si>
  <si>
    <t>71241200-39</t>
  </si>
  <si>
    <t>71241200-40</t>
  </si>
  <si>
    <t>71241200-41</t>
  </si>
  <si>
    <t>71241200-52</t>
  </si>
  <si>
    <t>71241200-53</t>
  </si>
  <si>
    <t>71241200-54</t>
  </si>
  <si>
    <t>71241200-57</t>
  </si>
  <si>
    <t xml:space="preserve"> ՀՀ Կրթության, գիտության, մշակույթի և սպորտի նախարարություն</t>
  </si>
  <si>
    <t>ՀՀ Կրթության, գիտության, մշակույթի և սպորտի նախարարություն</t>
  </si>
  <si>
    <t xml:space="preserve"> ՀՀ Արագածոտնի մարզի համայնքների համակացված տարածական պլանավորման փաստաթղթերի նախագծերի մշակման  համար ձևավորված միկրոռեգիոնալ միավորների քանակ, հատ </t>
  </si>
  <si>
    <t xml:space="preserve"> ՀՀ Շիրակի  մարզի համայնքների համակացված տարածական պլանավորման փաստաթղթերի նախագծերի մշակման  համար ձևավորված միկրոռեգիոնալ միավորների քանակ, հատ </t>
  </si>
  <si>
    <t xml:space="preserve"> ՀՀ Գեղարքունիքի  մարզի համայնքների համակացված տարածական պլանավորման փաստաթղթերի նախագծերի մշակման  համար ձևավորված միկրոռեգիոնալ միավորների քանակ, հատ 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</si>
  <si>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</si>
  <si>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բարձրացում, կիրառելով ներառական և երեխայակենտրոն մոտեցում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</si>
  <si>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</t>
  </si>
  <si>
    <t xml:space="preserve"> Քաղաքաշինության և ճարտարապետության բնագավառում պետական քաղաքականության մշակման, իրականացման, համակարգման, պլանավորման, մոնիտորինգի, կապիտալ ծրագրերի կատարման, պետական գնումների իրականացման ծառայություն </t>
  </si>
  <si>
    <t xml:space="preserve"> Քաղաքաշինության և ճարտարապետության բնագավառում քաղաքականության մշակում, կատարման համակարգում, պլանավորում, իրականացում, մոնիտորինգ, լիցենզավորում,  հաշվետվողականություն, աուդիտ, պետական գնումների իրականացում, հասարակությանը ոլորտի ծրագրերի իրազեկում </t>
  </si>
  <si>
    <t>Հավելված N 5</t>
  </si>
  <si>
    <t>Հավելված N 6</t>
  </si>
  <si>
    <t xml:space="preserve"> 1075</t>
  </si>
  <si>
    <t xml:space="preserve"> Մշակութային ժառանգության ծրագիր</t>
  </si>
  <si>
    <t xml:space="preserve"> Մշակութային ժառանգության պահպանում՝ օգտագործում՝ համալրում և հանրահռչակում</t>
  </si>
  <si>
    <t xml:space="preserve"> Մշակութային ժառանգության շարունակական պահպանում՝ մշակութային զբոսաշրջության զարգացում և խթանում</t>
  </si>
  <si>
    <t xml:space="preserve"> Թանգարաների տեխնիկական հագեցվածության բարելավում</t>
  </si>
  <si>
    <t xml:space="preserve"> Թանգարանային ցուցահանդեսների պատշաճ կազմակերպման նպատակով սարքավորումների ձեռքբերում</t>
  </si>
  <si>
    <t>«Ալեքսանդր Թամանյանի անվան ճարտարապետության ազգային թանգարան-ինստիտուտ» ՊՈԱԿ-ի համար լուսավորության սարքավորումների ձեռքբերում</t>
  </si>
  <si>
    <t xml:space="preserve"> 08</t>
  </si>
  <si>
    <t xml:space="preserve"> ՀԱՆԳԻՍՏ, ՄՇԱԿՈՒՅԹ ԵՎ ԿՐՈՆ</t>
  </si>
  <si>
    <t xml:space="preserve"> 02</t>
  </si>
  <si>
    <t xml:space="preserve"> Մշակութային ծառայություններ</t>
  </si>
  <si>
    <t xml:space="preserve"> Թանգարաններ և ցուցասրահներ</t>
  </si>
  <si>
    <t xml:space="preserve"> - Վարչական սարքավորումներ</t>
  </si>
  <si>
    <t xml:space="preserve">Մշակութային ժառանգության ծրագիր </t>
  </si>
  <si>
    <t>«Ալեքսանդր Թամանյանի անվան ճարտարապետության ազգային թանգարան-ինստիտուտ» ՊՈԱԿ</t>
  </si>
  <si>
    <t>ՀԲՄ</t>
  </si>
  <si>
    <t>Կախովի ռելսեր կամ բռնիչներ</t>
  </si>
  <si>
    <t>Բաժին N 08,  խումբ N 02,  դաս N 02, Թանգարաններ և ցուցասրահներ</t>
  </si>
  <si>
    <t>1075, 32002 Թանգարաների տեխնիկական հագեցվածության բարելավում</t>
  </si>
  <si>
    <t>31531100/501</t>
  </si>
  <si>
    <t>Հայաստանի Հանրապետության քաղաքաշինության կոմիտե</t>
  </si>
  <si>
    <t>ՀՀ Կոտայքի մարզ</t>
  </si>
  <si>
    <t>ՀՀ Սյունիքի մարզ</t>
  </si>
  <si>
    <t>ՀՀ Արագածոտնի մարզ</t>
  </si>
  <si>
    <t>ՀՀ Շիրակի մարզ</t>
  </si>
  <si>
    <t>ՀՀ Լոռու մարզ</t>
  </si>
  <si>
    <t>ՀՀ Արմավիրի մարզ</t>
  </si>
  <si>
    <t>ՀՀ Արարատի մարզ</t>
  </si>
  <si>
    <t>ՀՀ Արագածոտնի  մարզի միկրոռեգիոնալ մակարդակի համակցված տարածական պլանավորման թվով 11 փաստաթղթերի նախագծերի մշակում (տարածքային հատակագծման նախագծերի և փորձաքննությունների մասով)</t>
  </si>
  <si>
    <t>ՀՀ Շիրակի  մարզի միկրոռեգիոնալ մակարդակի համակցված տարածական պլանավորման թվով 7 փաստաթղթերի նախագծերի մշակում (տարածքային հատակագծման նախագծերի և փորձաքննությունների մասով)</t>
  </si>
  <si>
    <t>ՀՀ Գեղարքունիքի մարզի միկրոռեգիոնալ մակարդակի համակցված տարածական պլանավորման թվով 3 փաստաթղթերի նախագծերի մշակում (տարածքային հատակագծման նախագծերի և փորձաքննությունների մասով)</t>
  </si>
  <si>
    <t xml:space="preserve"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ԹԻՎ 1515-Ն ՈՐՈՇՄԱՆ N 5  ՀԱՎԵԼՎԱԾԻ  N 1  ԱՂՅՈՒՍԱԿՈՒՄ ԿԱՏԱՐՎՈՂ  ՓՈՓՈԽՈՒԹՅՈՒՆՆԵՐԸ  ԵՎ  ԼՐԱՑՈՒՄՆԵՐԸ  </t>
  </si>
  <si>
    <r>
      <t xml:space="preserve">ՀԱՅԱՍՏԱՆԻ ՀԱՆՐԱՊԵՏՈՒԹՅԱՆ 2019 ԹՎԱԿԱՆԻ ՊԵՏԱԿԱՆ ԲՅՈՒՋԵԻ ՄԱՍԻՆ ՕՐԵՆՔԻ N 1 ՀԱՎԵԼՎԱԾԻ N  3 ԱՂՅՈՒՍԱԿՈՒՄ ԿԱՏԱՐՎՈՂ </t>
    </r>
    <r>
      <rPr>
        <b/>
        <sz val="10"/>
        <rFont val="GHEA Grapalat"/>
        <family val="3"/>
      </rPr>
      <t xml:space="preserve"> ՓՈՓՈԽՈՒԹՅՈՒՆՆԵՐԸ  ԵՎ  ԼՐԱՑՈՒՄՆԵՐԸ  </t>
    </r>
  </si>
  <si>
    <t xml:space="preserve">ՀԱՅԱՍՏԱՆԻ ՀԱՆՐԱՊԵՏՈՒԹՅԱՆ ԿԱՌԱՎԱՐՈՒԹՅԱՆ 2018 ԹՎԱԿԱՆԻ ԴԵԿՏԵՄԲԵՐԻ 27-Ի N 1515-Ն ՈՐՈՇՄԱՆ N 3  և N 4 ՀԱՎԵԼՎԱԾՈՒՄ ԿԱՏԱՐՎՈՂ  ՓՈՓՈԽՈՒԹՅՈՒՆՆԵՐԸ  ԵՎ  ԼՐԱՑՈՒՄՆԵՐԸ  </t>
  </si>
  <si>
    <t xml:space="preserve">ՀԱՅԱՍՏԱՆԻ ՀԱՆՐԱՊԵՏՈՒԹՅԱՆ ԿԱՌԱՎԱՐՈՒԹՅԱՆ 2018 ԹՎԱԿԱՆԻ ԴԵԿՏԵՄԲԵՐԻ 27-Ի N 1515-Ն ՈՐՈՇՄԱՆ N 5 ՀԱՎԵԼՎԱԾԻ N 2 ԱՂՅՈՒՍԱԿՈՒՄ  ԿԱՏԱՐՎՈՂ  ՓՈՓՈԽՈՒԹՅՈՒՆՆԵՐԸ  ԵՎ  ԼՐԱՑՈՒՄՆԵՐԸ  </t>
  </si>
  <si>
    <t xml:space="preserve">ՀԱՅԱՍՏԱՆԻ ՀԱՆՐԱՊԵՏՈՒԹՅԱՆ ԿԱՌԱՎԱՐՈՒԹՅԱՆ 2018ԹՎԱԿԱՆԻ ԴԵԿՏԵՄԲԵՐԻ 27-Ի ԹԻՎ 1515-Ն ՈՐՈՇՄԱՆ N 11 ՀԱՎԵԼՎԱԾԻ 11.39 ԱՂՅՈՒՍԱԿՈՒՄ ԿԱՏԱՐՎՈՂ  ՓՈՓՈԽՈՒԹՅՈՒՆՆԵՐԸ  ԵՎ  ԼՐԱՑՈՒՄՆԵՐԸ   </t>
  </si>
  <si>
    <t xml:space="preserve">ՀԱՅԱՍՏԱՆԻ ՀԱՆՐԱՊԵՏՈՒԹՅԱՆ ԿԱՌԱՎԱՐՈՒԹՅԱՆ 2018ԹՎԱԿԱՆԻ ԴԵԿՏԵՄԲԵՐԻ 27-Ի ԹԻՎ 1515-Ն ՈՐՈՇՄԱՆ N 11 ՀԱՎԵԼՎԱԾԻ 11.16 ԱՂՅՈՒՍԱԿՈՒՄ ԿԱՏԱՐՎՈՂ  ՓՈՓՈԽՈՒԹՅՈՒՆՆԵՐԸ  ԵՎ  ԼՐԱՑՈՒՄՆԵՐԸ    </t>
  </si>
  <si>
    <t>ՀԱՅԱՍՏԱՆԻ ՀԱՆՐԱՊԵՏՈՒԹՅԱՆ ԿԱՌԱՎԱՐՈՒԹՅԱՆ 2018ԹՎԱԿԱՆԻ ԴԵԿՏԵՄԲԵՐԻ 27-Ի ԹԻՎ 1515-Ն ՈՐՈՇՄԱՆ N 11 ՀԱՎԵԼՎԱԾԻ 11.9 ԱՂՅՈՒՍԱԿՈՒՄ ԿԱՏԱՐՎՈՂ  ՓՈՓՈԽՈՒԹՅՈՒՆԸ</t>
  </si>
  <si>
    <t xml:space="preserve">ՀԱՅԱՍՏԱՆԻ ՀԱՆՐԱՊԵՏՈՒԹՅԱՆ ԿԱՌԱՎԱՐՈՒԹՅԱՆ 2018ԹՎԱԿԱՆԻ ԴԵԿՏԵՄԲԵՐԻ 27-Ի ԹԻՎ 1515-Ն ՈՐՈՇՄԱՆ N11 ՀԱՎԵԼՎԱԾԻ  11.52 ԱՂՅՈՒՍԱԿՈՒՄ ԿԱՏԱՐՎՈՂ  ՓՈՓՈԽՈՒԹՅՈՒՆՆԵՐԸ  ԵՎ  ԼՐԱՑՈՒՄՆԵՐԸ  </t>
  </si>
  <si>
    <t xml:space="preserve">ՀԱՅԱՍՏԱՆԻ ՀԱՆՐԱՊԵՏՈՒԹՅԱՆ ԿԱՌԱՎԱՐՈՒԹՅԱՆ 2018ԹՎԱԿԱՆԻ ԴԵԿՏԵՄԲԵՐԻ 27-Ի ԹԻՎ 1515-Ն ՈՐՈՇՄԱՆ N11.1 ՀԱՎԵԼՎԱԾԻ  11.1.66 ԱՂՅՈՒՍԱԿՈՒՄ ԿԱՏԱՐՎՈՂ  ՓՈՓՈԽՈՒԹՅՈՒՆՆԵՐԸ  ԵՎ  ԼՐԱՑՈՒՄՆԵՐԸ  </t>
  </si>
  <si>
    <t xml:space="preserve">ՀԱՅԱՍՏԱՆԻ ՀԱՆՐԱՊԵՏՈՒԹՅԱՆ ԿԱՌԱՎԱՐՈՒԹՅԱՆ 2018 ԹՎԱԿԱՆԻ ԴԵԿՏԵՄԲԵՐԻ 27-Ի ԹԻՎ 1515-Ն ՈՐՈՇՄԱՆ N11.1 ՀԱՎԵԼՎԱԾԻ  11.1.48 ԱՂՅՈՒՍԱԿՈՒՄ ԿԱՏԱՐՎՈՂ  ՓՈՓՈԽՈՒԹՅՈՒՆՆԵՐԸ  ԵՎ  ԼՐԱՑՈՒՄՆԵՐԸ  </t>
  </si>
  <si>
    <t xml:space="preserve">ՀԱՅԱՍՏԱՆԻ ՀԱՆՐԱՊԵՏՈՒԹՅԱՆ ԿԱՌԱՎԱՐՈՒԹՅԱՆ 2018 ԹՎԱԿԱՆԻ ԴԵԿՏԵՄԲԵՐԻ 27-Ի 
N 1515-Ն ՈՐՈՇՄԱՆ N 12 ՀԱՎԵԼՎԱԾՈՒՄ ԿԱՏԱՐՎՈՂ ՓՈՓՈԽՈՒԹՅՈՒՆՆԵՐԸ  ԵՎ  ԼՐԱՑՈՒՄՆԵՐԸ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</si>
</sst>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"/>
    <numFmt numFmtId="170" formatCode="##,##0.00;\(##,##0.00\);\-"/>
    <numFmt numFmtId="171" formatCode="0_);\(0\)"/>
    <numFmt numFmtId="172" formatCode="_(* #,##0.0_);_(* \(#,##0.0\);_(* &quot;-&quot;??_);_(@_)"/>
    <numFmt numFmtId="173" formatCode="##,##0.00"/>
    <numFmt numFmtId="174" formatCode="_-* #,##0.00\ _֏_-;\-* #,##0.00\ _֏_-;_-* &quot;-&quot;??\ _֏_-;_-@_-"/>
    <numFmt numFmtId="175" formatCode="_-* #,##0.0\ _₽_-;\-* #,##0.0\ _₽_-;_-* &quot;-&quot;?\ _₽_-;_-@_-"/>
    <numFmt numFmtId="176" formatCode="_(* #,##0_);_(* \(#,##0\);_(* &quot;-&quot;??_);_(@_)"/>
  </numFmts>
  <fonts count="4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i/>
      <sz val="8"/>
      <name val="GHEA Grapalat"/>
      <family val="3"/>
    </font>
    <font>
      <b/>
      <i/>
      <sz val="10"/>
      <color theme="1"/>
      <name val="GHEA Grapalat"/>
      <family val="3"/>
    </font>
    <font>
      <sz val="12"/>
      <name val="Times LatArm"/>
    </font>
    <font>
      <sz val="9"/>
      <name val="GHEA Grapalat"/>
      <family val="3"/>
    </font>
    <font>
      <sz val="10"/>
      <name val="Arial Unicode"/>
      <family val="2"/>
    </font>
    <font>
      <b/>
      <i/>
      <sz val="10"/>
      <color indexed="8"/>
      <name val="GHEA Grapalat"/>
      <family val="3"/>
    </font>
    <font>
      <b/>
      <i/>
      <sz val="1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3" fillId="0" borderId="0">
      <alignment horizontal="left" vertical="top" wrapText="1"/>
    </xf>
    <xf numFmtId="168" fontId="23" fillId="0" borderId="0" applyFill="0" applyBorder="0" applyProtection="0">
      <alignment horizontal="right" vertical="top"/>
    </xf>
    <xf numFmtId="0" fontId="1" fillId="0" borderId="0"/>
    <xf numFmtId="168" fontId="29" fillId="0" borderId="0" applyFill="0" applyBorder="0" applyProtection="0">
      <alignment horizontal="right" vertical="top"/>
    </xf>
    <xf numFmtId="9" fontId="8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35" fillId="0" borderId="0"/>
    <xf numFmtId="0" fontId="19" fillId="0" borderId="0"/>
    <xf numFmtId="164" fontId="19" fillId="0" borderId="0" applyFont="0" applyFill="0" applyBorder="0" applyAlignment="0" applyProtection="0"/>
    <xf numFmtId="0" fontId="19" fillId="0" borderId="0"/>
    <xf numFmtId="0" fontId="37" fillId="0" borderId="0"/>
    <xf numFmtId="0" fontId="6" fillId="0" borderId="0"/>
  </cellStyleXfs>
  <cellXfs count="431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vertical="center" wrapText="1"/>
    </xf>
    <xf numFmtId="167" fontId="17" fillId="0" borderId="0" xfId="11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vertical="top" wrapText="1"/>
    </xf>
    <xf numFmtId="0" fontId="13" fillId="2" borderId="10" xfId="0" applyFont="1" applyFill="1" applyBorder="1" applyAlignment="1">
      <alignment horizontal="center" vertical="top" wrapText="1"/>
    </xf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17" fillId="0" borderId="10" xfId="14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12" fillId="0" borderId="10" xfId="0" applyFont="1" applyFill="1" applyBorder="1" applyAlignment="1">
      <alignment horizontal="left" vertical="center" wrapText="1"/>
    </xf>
    <xf numFmtId="0" fontId="21" fillId="0" borderId="10" xfId="0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right"/>
    </xf>
    <xf numFmtId="171" fontId="17" fillId="0" borderId="10" xfId="0" applyNumberFormat="1" applyFont="1" applyFill="1" applyBorder="1" applyAlignment="1">
      <alignment horizontal="right" vertical="top" wrapText="1"/>
    </xf>
    <xf numFmtId="0" fontId="9" fillId="0" borderId="11" xfId="0" applyFont="1" applyFill="1" applyBorder="1" applyAlignment="1">
      <alignment horizontal="center" vertical="center" wrapText="1"/>
    </xf>
    <xf numFmtId="172" fontId="17" fillId="0" borderId="10" xfId="8" applyNumberFormat="1" applyFont="1" applyBorder="1" applyAlignment="1">
      <alignment horizontal="center" vertical="center"/>
    </xf>
    <xf numFmtId="172" fontId="17" fillId="0" borderId="10" xfId="8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8" fillId="0" borderId="0" xfId="0" applyFont="1"/>
    <xf numFmtId="0" fontId="9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169" fontId="9" fillId="0" borderId="10" xfId="0" applyNumberFormat="1" applyFont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wrapText="1"/>
    </xf>
    <xf numFmtId="169" fontId="9" fillId="0" borderId="3" xfId="0" applyNumberFormat="1" applyFont="1" applyBorder="1" applyAlignment="1">
      <alignment horizontal="center" vertical="center" wrapText="1"/>
    </xf>
    <xf numFmtId="0" fontId="9" fillId="0" borderId="10" xfId="0" applyFont="1" applyBorder="1" applyAlignment="1"/>
    <xf numFmtId="169" fontId="9" fillId="0" borderId="7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top"/>
    </xf>
    <xf numFmtId="0" fontId="9" fillId="0" borderId="0" xfId="0" applyFont="1" applyFill="1" applyAlignment="1">
      <alignment horizontal="center" wrapText="1"/>
    </xf>
    <xf numFmtId="0" fontId="9" fillId="0" borderId="19" xfId="0" applyFont="1" applyBorder="1" applyAlignment="1">
      <alignment horizontal="center" vertical="top"/>
    </xf>
    <xf numFmtId="0" fontId="9" fillId="2" borderId="19" xfId="0" applyFont="1" applyFill="1" applyBorder="1" applyAlignment="1">
      <alignment vertical="center"/>
    </xf>
    <xf numFmtId="0" fontId="9" fillId="0" borderId="19" xfId="0" applyFont="1" applyBorder="1" applyAlignment="1">
      <alignment horizontal="left" vertical="top" wrapText="1"/>
    </xf>
    <xf numFmtId="0" fontId="9" fillId="2" borderId="19" xfId="0" applyFont="1" applyFill="1" applyBorder="1" applyAlignment="1">
      <alignment vertical="center" wrapText="1"/>
    </xf>
    <xf numFmtId="0" fontId="9" fillId="2" borderId="19" xfId="0" applyFont="1" applyFill="1" applyBorder="1"/>
    <xf numFmtId="172" fontId="9" fillId="0" borderId="10" xfId="8" applyNumberFormat="1" applyFont="1" applyBorder="1"/>
    <xf numFmtId="49" fontId="12" fillId="2" borderId="19" xfId="14" applyNumberFormat="1" applyFont="1" applyFill="1" applyBorder="1" applyAlignment="1">
      <alignment horizontal="left" vertical="top" wrapText="1"/>
    </xf>
    <xf numFmtId="0" fontId="17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vertical="top" wrapText="1"/>
    </xf>
    <xf numFmtId="0" fontId="9" fillId="2" borderId="19" xfId="0" applyFont="1" applyFill="1" applyBorder="1" applyAlignment="1">
      <alignment vertical="top" wrapText="1"/>
    </xf>
    <xf numFmtId="0" fontId="9" fillId="0" borderId="19" xfId="0" applyFont="1" applyFill="1" applyBorder="1" applyAlignment="1">
      <alignment horizontal="center" vertical="center" wrapText="1"/>
    </xf>
    <xf numFmtId="172" fontId="17" fillId="0" borderId="0" xfId="8" applyNumberFormat="1" applyFont="1" applyBorder="1" applyAlignment="1">
      <alignment horizontal="center" vertical="center"/>
    </xf>
    <xf numFmtId="0" fontId="28" fillId="0" borderId="0" xfId="0" applyFont="1"/>
    <xf numFmtId="0" fontId="9" fillId="3" borderId="1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left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25" fillId="2" borderId="19" xfId="14" applyFont="1" applyFill="1" applyBorder="1" applyAlignment="1">
      <alignment horizontal="center" vertical="center" wrapText="1"/>
    </xf>
    <xf numFmtId="0" fontId="26" fillId="2" borderId="8" xfId="14" applyFont="1" applyFill="1" applyBorder="1" applyAlignment="1">
      <alignment vertical="top" wrapText="1"/>
    </xf>
    <xf numFmtId="0" fontId="0" fillId="0" borderId="19" xfId="0" applyBorder="1"/>
    <xf numFmtId="0" fontId="31" fillId="0" borderId="19" xfId="0" applyFont="1" applyBorder="1"/>
    <xf numFmtId="0" fontId="9" fillId="3" borderId="19" xfId="0" applyFont="1" applyFill="1" applyBorder="1" applyAlignment="1">
      <alignment horizontal="center"/>
    </xf>
    <xf numFmtId="0" fontId="9" fillId="3" borderId="19" xfId="0" applyFont="1" applyFill="1" applyBorder="1" applyAlignment="1">
      <alignment horizontal="center" wrapText="1"/>
    </xf>
    <xf numFmtId="0" fontId="31" fillId="0" borderId="19" xfId="0" applyFont="1" applyBorder="1" applyAlignment="1">
      <alignment horizontal="center"/>
    </xf>
    <xf numFmtId="0" fontId="9" fillId="3" borderId="19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/>
    </xf>
    <xf numFmtId="172" fontId="9" fillId="3" borderId="19" xfId="8" applyNumberFormat="1" applyFont="1" applyFill="1" applyBorder="1" applyAlignment="1">
      <alignment horizontal="center" vertical="center"/>
    </xf>
    <xf numFmtId="173" fontId="17" fillId="0" borderId="20" xfId="0" applyNumberFormat="1" applyFont="1" applyBorder="1" applyAlignment="1">
      <alignment horizontal="center" vertical="center" wrapText="1"/>
    </xf>
    <xf numFmtId="172" fontId="9" fillId="0" borderId="19" xfId="8" applyNumberFormat="1" applyFont="1" applyBorder="1" applyAlignment="1">
      <alignment horizontal="center" vertical="center"/>
    </xf>
    <xf numFmtId="172" fontId="9" fillId="0" borderId="10" xfId="8" applyNumberFormat="1" applyFont="1" applyBorder="1" applyAlignment="1">
      <alignment horizontal="center" vertical="center"/>
    </xf>
    <xf numFmtId="172" fontId="11" fillId="0" borderId="10" xfId="8" applyNumberFormat="1" applyFont="1" applyBorder="1" applyAlignment="1">
      <alignment horizontal="center" vertical="center"/>
    </xf>
    <xf numFmtId="169" fontId="11" fillId="0" borderId="3" xfId="0" applyNumberFormat="1" applyFont="1" applyBorder="1" applyAlignment="1">
      <alignment horizontal="center" vertical="center" wrapText="1"/>
    </xf>
    <xf numFmtId="172" fontId="11" fillId="0" borderId="3" xfId="8" applyNumberFormat="1" applyFont="1" applyBorder="1" applyAlignment="1">
      <alignment horizontal="center" vertical="center" wrapText="1"/>
    </xf>
    <xf numFmtId="169" fontId="11" fillId="0" borderId="10" xfId="0" applyNumberFormat="1" applyFont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 wrapText="1"/>
    </xf>
    <xf numFmtId="172" fontId="32" fillId="3" borderId="19" xfId="8" applyNumberFormat="1" applyFont="1" applyFill="1" applyBorder="1" applyAlignment="1">
      <alignment vertical="center" wrapText="1"/>
    </xf>
    <xf numFmtId="172" fontId="30" fillId="3" borderId="19" xfId="8" applyNumberFormat="1" applyFont="1" applyFill="1" applyBorder="1" applyAlignment="1">
      <alignment vertical="center" wrapText="1"/>
    </xf>
    <xf numFmtId="169" fontId="32" fillId="3" borderId="19" xfId="0" applyNumberFormat="1" applyFont="1" applyFill="1" applyBorder="1" applyAlignment="1">
      <alignment horizontal="right" vertical="center" wrapText="1"/>
    </xf>
    <xf numFmtId="169" fontId="30" fillId="3" borderId="19" xfId="0" applyNumberFormat="1" applyFont="1" applyFill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33" fillId="0" borderId="0" xfId="0" applyFont="1" applyAlignment="1">
      <alignment horizontal="left" vertical="top" wrapText="1"/>
    </xf>
    <xf numFmtId="0" fontId="17" fillId="0" borderId="2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 wrapText="1"/>
    </xf>
    <xf numFmtId="0" fontId="17" fillId="0" borderId="19" xfId="0" applyFont="1" applyBorder="1" applyAlignment="1">
      <alignment horizontal="left" vertical="top" wrapText="1"/>
    </xf>
    <xf numFmtId="0" fontId="9" fillId="2" borderId="19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horizontal="center" wrapText="1"/>
    </xf>
    <xf numFmtId="0" fontId="34" fillId="0" borderId="0" xfId="0" applyFont="1" applyFill="1" applyBorder="1" applyAlignment="1">
      <alignment horizontal="center" vertical="top" wrapText="1"/>
    </xf>
    <xf numFmtId="0" fontId="12" fillId="0" borderId="0" xfId="0" applyFont="1"/>
    <xf numFmtId="0" fontId="11" fillId="2" borderId="17" xfId="0" applyFont="1" applyFill="1" applyBorder="1" applyAlignment="1">
      <alignment wrapText="1"/>
    </xf>
    <xf numFmtId="0" fontId="9" fillId="2" borderId="10" xfId="0" applyFont="1" applyFill="1" applyBorder="1" applyAlignment="1">
      <alignment horizontal="center" vertical="top" wrapText="1"/>
    </xf>
    <xf numFmtId="0" fontId="14" fillId="0" borderId="21" xfId="0" applyFont="1" applyBorder="1" applyAlignment="1">
      <alignment horizontal="left" vertical="top" wrapText="1"/>
    </xf>
    <xf numFmtId="0" fontId="9" fillId="3" borderId="19" xfId="0" applyFont="1" applyFill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9" fillId="3" borderId="21" xfId="0" applyFont="1" applyFill="1" applyBorder="1" applyAlignment="1">
      <alignment horizontal="left" vertical="center"/>
    </xf>
    <xf numFmtId="0" fontId="0" fillId="0" borderId="21" xfId="0" applyBorder="1"/>
    <xf numFmtId="0" fontId="9" fillId="0" borderId="21" xfId="0" applyFont="1" applyBorder="1" applyAlignment="1">
      <alignment vertical="top" wrapText="1"/>
    </xf>
    <xf numFmtId="0" fontId="17" fillId="2" borderId="19" xfId="14" applyFont="1" applyFill="1" applyBorder="1" applyAlignment="1">
      <alignment horizontal="left" vertical="top" wrapText="1"/>
    </xf>
    <xf numFmtId="0" fontId="9" fillId="0" borderId="21" xfId="0" applyFont="1" applyBorder="1" applyAlignment="1">
      <alignment horizontal="left" vertical="top" wrapText="1"/>
    </xf>
    <xf numFmtId="169" fontId="12" fillId="2" borderId="21" xfId="14" applyNumberFormat="1" applyFont="1" applyFill="1" applyBorder="1" applyAlignment="1">
      <alignment horizontal="right" vertical="center" wrapText="1"/>
    </xf>
    <xf numFmtId="0" fontId="9" fillId="0" borderId="8" xfId="0" applyFont="1" applyBorder="1" applyAlignment="1">
      <alignment horizontal="left" vertical="top" wrapText="1"/>
    </xf>
    <xf numFmtId="0" fontId="17" fillId="0" borderId="21" xfId="0" applyFont="1" applyFill="1" applyBorder="1" applyAlignment="1">
      <alignment horizontal="left" vertical="center" wrapText="1"/>
    </xf>
    <xf numFmtId="0" fontId="17" fillId="0" borderId="21" xfId="0" applyNumberFormat="1" applyFont="1" applyFill="1" applyBorder="1" applyAlignment="1">
      <alignment horizontal="left" vertical="center" wrapText="1"/>
    </xf>
    <xf numFmtId="0" fontId="9" fillId="0" borderId="21" xfId="0" applyFont="1" applyFill="1" applyBorder="1" applyAlignment="1">
      <alignment horizontal="center"/>
    </xf>
    <xf numFmtId="49" fontId="17" fillId="4" borderId="21" xfId="0" applyNumberFormat="1" applyFont="1" applyFill="1" applyBorder="1" applyAlignment="1">
      <alignment horizontal="left" vertical="center" wrapText="1"/>
    </xf>
    <xf numFmtId="0" fontId="9" fillId="0" borderId="21" xfId="0" applyFont="1" applyFill="1" applyBorder="1"/>
    <xf numFmtId="9" fontId="0" fillId="0" borderId="21" xfId="18" applyFont="1" applyBorder="1"/>
    <xf numFmtId="9" fontId="0" fillId="0" borderId="0" xfId="18" applyFont="1"/>
    <xf numFmtId="0" fontId="9" fillId="0" borderId="10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left" vertical="center"/>
    </xf>
    <xf numFmtId="0" fontId="9" fillId="0" borderId="21" xfId="0" applyFont="1" applyBorder="1"/>
    <xf numFmtId="0" fontId="17" fillId="2" borderId="1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justify"/>
    </xf>
    <xf numFmtId="0" fontId="12" fillId="2" borderId="0" xfId="0" applyFont="1" applyFill="1" applyBorder="1" applyAlignment="1">
      <alignment vertical="top" wrapText="1"/>
    </xf>
    <xf numFmtId="0" fontId="9" fillId="2" borderId="10" xfId="0" applyFont="1" applyFill="1" applyBorder="1" applyAlignment="1">
      <alignment vertical="top" wrapText="1"/>
    </xf>
    <xf numFmtId="0" fontId="9" fillId="2" borderId="10" xfId="0" applyFont="1" applyFill="1" applyBorder="1" applyAlignment="1">
      <alignment horizontal="left" vertical="top" wrapText="1"/>
    </xf>
    <xf numFmtId="0" fontId="9" fillId="2" borderId="2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 vertical="top" wrapText="1"/>
    </xf>
    <xf numFmtId="172" fontId="17" fillId="0" borderId="0" xfId="8" applyNumberFormat="1" applyFont="1" applyFill="1" applyBorder="1" applyAlignment="1">
      <alignment horizontal="right" vertical="top" wrapText="1"/>
    </xf>
    <xf numFmtId="0" fontId="17" fillId="0" borderId="21" xfId="0" applyFont="1" applyFill="1" applyBorder="1" applyAlignment="1">
      <alignment horizontal="left" vertical="top" wrapText="1"/>
    </xf>
    <xf numFmtId="172" fontId="17" fillId="0" borderId="21" xfId="8" applyNumberFormat="1" applyFont="1" applyFill="1" applyBorder="1" applyAlignment="1">
      <alignment horizontal="right" vertical="top" wrapText="1"/>
    </xf>
    <xf numFmtId="0" fontId="17" fillId="2" borderId="21" xfId="0" applyFont="1" applyFill="1" applyBorder="1" applyAlignment="1">
      <alignment horizontal="left" vertical="top" wrapText="1"/>
    </xf>
    <xf numFmtId="0" fontId="9" fillId="2" borderId="21" xfId="0" applyFont="1" applyFill="1" applyBorder="1" applyAlignment="1">
      <alignment wrapText="1"/>
    </xf>
    <xf numFmtId="0" fontId="36" fillId="2" borderId="0" xfId="0" applyFont="1" applyFill="1" applyBorder="1" applyAlignment="1">
      <alignment horizontal="left" vertical="top"/>
    </xf>
    <xf numFmtId="172" fontId="17" fillId="2" borderId="0" xfId="8" applyNumberFormat="1" applyFont="1" applyFill="1" applyBorder="1" applyAlignment="1">
      <alignment horizontal="right" vertical="top" wrapText="1"/>
    </xf>
    <xf numFmtId="0" fontId="11" fillId="0" borderId="21" xfId="0" applyFont="1" applyFill="1" applyBorder="1" applyAlignment="1">
      <alignment vertical="top" wrapText="1"/>
    </xf>
    <xf numFmtId="172" fontId="17" fillId="2" borderId="21" xfId="8" applyNumberFormat="1" applyFont="1" applyFill="1" applyBorder="1" applyAlignment="1">
      <alignment horizontal="right" vertical="top" wrapText="1"/>
    </xf>
    <xf numFmtId="172" fontId="17" fillId="0" borderId="21" xfId="8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left" vertical="center"/>
    </xf>
    <xf numFmtId="172" fontId="9" fillId="3" borderId="21" xfId="8" applyNumberFormat="1" applyFont="1" applyFill="1" applyBorder="1" applyAlignment="1">
      <alignment horizontal="center" vertical="center"/>
    </xf>
    <xf numFmtId="0" fontId="30" fillId="0" borderId="21" xfId="0" applyFont="1" applyBorder="1"/>
    <xf numFmtId="0" fontId="9" fillId="0" borderId="3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3" borderId="19" xfId="0" applyFont="1" applyFill="1" applyBorder="1" applyAlignment="1">
      <alignment horizontal="left" vertical="center"/>
    </xf>
    <xf numFmtId="169" fontId="0" fillId="0" borderId="0" xfId="0" applyNumberFormat="1"/>
    <xf numFmtId="0" fontId="12" fillId="2" borderId="21" xfId="0" applyFont="1" applyFill="1" applyBorder="1" applyAlignment="1">
      <alignment horizontal="left" vertical="center" wrapText="1"/>
    </xf>
    <xf numFmtId="0" fontId="21" fillId="2" borderId="21" xfId="0" applyFont="1" applyFill="1" applyBorder="1" applyAlignment="1">
      <alignment horizontal="left" vertical="center" wrapText="1"/>
    </xf>
    <xf numFmtId="0" fontId="14" fillId="2" borderId="21" xfId="0" applyFont="1" applyFill="1" applyBorder="1" applyAlignment="1">
      <alignment horizontal="left" vertical="top" wrapText="1"/>
    </xf>
    <xf numFmtId="0" fontId="17" fillId="2" borderId="21" xfId="0" applyFont="1" applyFill="1" applyBorder="1" applyAlignment="1">
      <alignment vertical="center"/>
    </xf>
    <xf numFmtId="0" fontId="14" fillId="2" borderId="21" xfId="0" applyFont="1" applyFill="1" applyBorder="1"/>
    <xf numFmtId="49" fontId="17" fillId="2" borderId="21" xfId="24" applyNumberFormat="1" applyFont="1" applyFill="1" applyBorder="1" applyAlignment="1">
      <alignment horizontal="left" vertical="center" wrapText="1"/>
    </xf>
    <xf numFmtId="175" fontId="0" fillId="0" borderId="0" xfId="0" applyNumberFormat="1"/>
    <xf numFmtId="0" fontId="12" fillId="0" borderId="21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21" fillId="0" borderId="19" xfId="21" applyNumberFormat="1" applyFont="1" applyFill="1" applyBorder="1" applyAlignment="1">
      <alignment horizontal="center" vertical="center" wrapText="1"/>
    </xf>
    <xf numFmtId="0" fontId="38" fillId="0" borderId="19" xfId="21" applyNumberFormat="1" applyFont="1" applyFill="1" applyBorder="1" applyAlignment="1">
      <alignment horizontal="left" vertical="center" wrapText="1"/>
    </xf>
    <xf numFmtId="0" fontId="21" fillId="0" borderId="19" xfId="21" applyNumberFormat="1" applyFont="1" applyFill="1" applyBorder="1" applyAlignment="1">
      <alignment horizontal="left" vertical="center" wrapText="1"/>
    </xf>
    <xf numFmtId="172" fontId="9" fillId="0" borderId="21" xfId="8" applyNumberFormat="1" applyFont="1" applyBorder="1"/>
    <xf numFmtId="0" fontId="12" fillId="0" borderId="19" xfId="0" applyFont="1" applyBorder="1" applyAlignment="1">
      <alignment horizontal="center" vertical="center" wrapText="1"/>
    </xf>
    <xf numFmtId="172" fontId="12" fillId="0" borderId="21" xfId="14" applyNumberFormat="1" applyFont="1" applyBorder="1" applyAlignment="1">
      <alignment horizontal="left" vertical="top" wrapText="1"/>
    </xf>
    <xf numFmtId="172" fontId="12" fillId="0" borderId="21" xfId="8" applyNumberFormat="1" applyFont="1" applyBorder="1" applyAlignment="1">
      <alignment horizontal="left" vertical="top" wrapText="1"/>
    </xf>
    <xf numFmtId="0" fontId="13" fillId="2" borderId="0" xfId="0" applyFont="1" applyFill="1" applyAlignment="1">
      <alignment horizontal="right"/>
    </xf>
    <xf numFmtId="172" fontId="17" fillId="2" borderId="0" xfId="8" applyNumberFormat="1" applyFont="1" applyFill="1" applyBorder="1" applyAlignment="1">
      <alignment horizontal="center" vertical="center"/>
    </xf>
    <xf numFmtId="172" fontId="9" fillId="2" borderId="19" xfId="8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top" wrapText="1"/>
    </xf>
    <xf numFmtId="175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72" fontId="17" fillId="0" borderId="3" xfId="8" applyNumberFormat="1" applyFont="1" applyBorder="1" applyAlignment="1">
      <alignment horizontal="center" vertical="center"/>
    </xf>
    <xf numFmtId="172" fontId="9" fillId="2" borderId="10" xfId="8" applyNumberFormat="1" applyFont="1" applyFill="1" applyBorder="1"/>
    <xf numFmtId="0" fontId="9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vertical="center" wrapText="1"/>
    </xf>
    <xf numFmtId="0" fontId="14" fillId="2" borderId="3" xfId="0" applyFont="1" applyFill="1" applyBorder="1"/>
    <xf numFmtId="0" fontId="17" fillId="2" borderId="21" xfId="0" applyFont="1" applyFill="1" applyBorder="1"/>
    <xf numFmtId="172" fontId="27" fillId="2" borderId="7" xfId="8" applyNumberFormat="1" applyFont="1" applyFill="1" applyBorder="1" applyAlignment="1">
      <alignment horizontal="left"/>
    </xf>
    <xf numFmtId="172" fontId="27" fillId="2" borderId="8" xfId="8" applyNumberFormat="1" applyFont="1" applyFill="1" applyBorder="1" applyAlignment="1">
      <alignment horizontal="left"/>
    </xf>
    <xf numFmtId="172" fontId="27" fillId="2" borderId="19" xfId="8" applyNumberFormat="1" applyFont="1" applyFill="1" applyBorder="1" applyAlignment="1">
      <alignment horizontal="center" vertical="center"/>
    </xf>
    <xf numFmtId="172" fontId="27" fillId="0" borderId="7" xfId="8" applyNumberFormat="1" applyFont="1" applyFill="1" applyBorder="1" applyAlignment="1">
      <alignment horizontal="left"/>
    </xf>
    <xf numFmtId="172" fontId="27" fillId="0" borderId="8" xfId="8" applyNumberFormat="1" applyFont="1" applyFill="1" applyBorder="1" applyAlignment="1">
      <alignment horizontal="left"/>
    </xf>
    <xf numFmtId="172" fontId="27" fillId="0" borderId="19" xfId="8" applyNumberFormat="1" applyFont="1" applyFill="1" applyBorder="1" applyAlignment="1">
      <alignment horizontal="center" vertical="center"/>
    </xf>
    <xf numFmtId="0" fontId="9" fillId="0" borderId="0" xfId="0" applyFont="1" applyBorder="1"/>
    <xf numFmtId="0" fontId="11" fillId="0" borderId="0" xfId="0" applyFont="1" applyFill="1" applyAlignment="1">
      <alignment horizontal="center" wrapText="1"/>
    </xf>
    <xf numFmtId="0" fontId="17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center" wrapText="1" indent="3"/>
    </xf>
    <xf numFmtId="172" fontId="11" fillId="0" borderId="21" xfId="8" applyNumberFormat="1" applyFont="1" applyBorder="1"/>
    <xf numFmtId="172" fontId="11" fillId="0" borderId="21" xfId="0" applyNumberFormat="1" applyFont="1" applyBorder="1"/>
    <xf numFmtId="0" fontId="17" fillId="0" borderId="21" xfId="0" applyFont="1" applyBorder="1" applyAlignment="1">
      <alignment horizontal="center"/>
    </xf>
    <xf numFmtId="0" fontId="17" fillId="0" borderId="21" xfId="0" applyFont="1" applyBorder="1" applyAlignment="1">
      <alignment horizontal="center" wrapText="1"/>
    </xf>
    <xf numFmtId="0" fontId="17" fillId="0" borderId="21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172" fontId="11" fillId="0" borderId="3" xfId="8" applyNumberFormat="1" applyFont="1" applyBorder="1" applyAlignment="1">
      <alignment horizontal="center" vertical="center"/>
    </xf>
    <xf numFmtId="49" fontId="17" fillId="2" borderId="19" xfId="14" applyNumberFormat="1" applyFont="1" applyFill="1" applyBorder="1">
      <alignment horizontal="left" vertical="top" wrapText="1"/>
    </xf>
    <xf numFmtId="0" fontId="17" fillId="2" borderId="19" xfId="14" applyFont="1" applyFill="1" applyBorder="1">
      <alignment horizontal="left" vertical="top" wrapText="1"/>
    </xf>
    <xf numFmtId="172" fontId="12" fillId="2" borderId="19" xfId="8" applyNumberFormat="1" applyFont="1" applyFill="1" applyBorder="1" applyAlignment="1">
      <alignment horizontal="center" vertical="center"/>
    </xf>
    <xf numFmtId="172" fontId="17" fillId="2" borderId="19" xfId="8" applyNumberFormat="1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top" wrapText="1"/>
    </xf>
    <xf numFmtId="169" fontId="12" fillId="2" borderId="19" xfId="17" applyNumberFormat="1" applyFont="1" applyFill="1" applyBorder="1" applyAlignment="1">
      <alignment horizontal="center" vertical="center"/>
    </xf>
    <xf numFmtId="169" fontId="17" fillId="2" borderId="19" xfId="14" applyNumberFormat="1" applyFont="1" applyFill="1" applyBorder="1" applyAlignment="1">
      <alignment horizontal="center" vertical="center" wrapText="1"/>
    </xf>
    <xf numFmtId="172" fontId="17" fillId="2" borderId="19" xfId="8" applyNumberFormat="1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left" vertical="top" wrapText="1"/>
    </xf>
    <xf numFmtId="0" fontId="17" fillId="2" borderId="21" xfId="14" applyFont="1" applyFill="1" applyBorder="1">
      <alignment horizontal="left" vertical="top" wrapText="1"/>
    </xf>
    <xf numFmtId="169" fontId="17" fillId="2" borderId="21" xfId="14" applyNumberFormat="1" applyFont="1" applyFill="1" applyBorder="1" applyAlignment="1">
      <alignment horizontal="center" vertical="center" wrapText="1"/>
    </xf>
    <xf numFmtId="172" fontId="17" fillId="2" borderId="21" xfId="8" applyNumberFormat="1" applyFont="1" applyFill="1" applyBorder="1" applyAlignment="1">
      <alignment horizontal="center" vertical="center"/>
    </xf>
    <xf numFmtId="169" fontId="12" fillId="2" borderId="19" xfId="17" applyNumberFormat="1" applyFont="1" applyFill="1" applyBorder="1" applyAlignment="1">
      <alignment horizontal="right" vertical="center"/>
    </xf>
    <xf numFmtId="169" fontId="17" fillId="2" borderId="19" xfId="14" applyNumberFormat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17" fillId="2" borderId="21" xfId="0" applyFont="1" applyFill="1" applyBorder="1" applyAlignment="1">
      <alignment wrapText="1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17" fillId="2" borderId="19" xfId="0" applyFont="1" applyFill="1" applyBorder="1" applyAlignment="1">
      <alignment horizontal="left" vertical="center" wrapText="1"/>
    </xf>
    <xf numFmtId="0" fontId="9" fillId="0" borderId="0" xfId="0" applyFont="1" applyFill="1" applyAlignment="1"/>
    <xf numFmtId="0" fontId="17" fillId="0" borderId="0" xfId="14" applyFont="1">
      <alignment horizontal="left" vertical="top" wrapText="1"/>
    </xf>
    <xf numFmtId="0" fontId="17" fillId="0" borderId="21" xfId="14" applyFont="1" applyBorder="1" applyAlignment="1">
      <alignment horizontal="center" vertical="center" wrapText="1"/>
    </xf>
    <xf numFmtId="0" fontId="12" fillId="2" borderId="21" xfId="14" applyFont="1" applyFill="1" applyBorder="1" applyAlignment="1">
      <alignment horizontal="left" vertical="top" wrapText="1"/>
    </xf>
    <xf numFmtId="169" fontId="9" fillId="0" borderId="21" xfId="0" applyNumberFormat="1" applyFont="1" applyBorder="1" applyAlignment="1">
      <alignment horizontal="center" vertical="center"/>
    </xf>
    <xf numFmtId="172" fontId="9" fillId="0" borderId="21" xfId="8" applyNumberFormat="1" applyFont="1" applyBorder="1" applyAlignment="1">
      <alignment horizontal="center" vertical="center"/>
    </xf>
    <xf numFmtId="0" fontId="17" fillId="2" borderId="21" xfId="14" applyFont="1" applyFill="1" applyBorder="1" applyAlignment="1">
      <alignment horizontal="left" vertical="top" wrapText="1"/>
    </xf>
    <xf numFmtId="168" fontId="17" fillId="2" borderId="21" xfId="15" applyNumberFormat="1" applyFont="1" applyFill="1" applyBorder="1" applyAlignment="1">
      <alignment horizontal="right" vertical="center"/>
    </xf>
    <xf numFmtId="172" fontId="17" fillId="2" borderId="21" xfId="8" applyNumberFormat="1" applyFont="1" applyFill="1" applyBorder="1" applyAlignment="1">
      <alignment horizontal="right" vertical="center"/>
    </xf>
    <xf numFmtId="170" fontId="17" fillId="2" borderId="21" xfId="15" applyNumberFormat="1" applyFont="1" applyFill="1" applyBorder="1" applyAlignment="1">
      <alignment horizontal="right" vertical="center"/>
    </xf>
    <xf numFmtId="0" fontId="9" fillId="0" borderId="21" xfId="0" applyFont="1" applyBorder="1" applyAlignment="1">
      <alignment horizontal="center" vertical="top"/>
    </xf>
    <xf numFmtId="0" fontId="12" fillId="0" borderId="21" xfId="0" applyFont="1" applyBorder="1" applyAlignment="1">
      <alignment horizontal="left" vertical="center" wrapText="1"/>
    </xf>
    <xf numFmtId="172" fontId="11" fillId="0" borderId="21" xfId="8" applyNumberFormat="1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 wrapText="1"/>
    </xf>
    <xf numFmtId="170" fontId="12" fillId="2" borderId="21" xfId="15" applyNumberFormat="1" applyFont="1" applyFill="1" applyBorder="1" applyAlignment="1">
      <alignment horizontal="right" vertical="center"/>
    </xf>
    <xf numFmtId="168" fontId="12" fillId="2" borderId="21" xfId="15" applyNumberFormat="1" applyFont="1" applyFill="1" applyBorder="1" applyAlignment="1">
      <alignment horizontal="right" vertical="center"/>
    </xf>
    <xf numFmtId="172" fontId="12" fillId="2" borderId="21" xfId="8" applyNumberFormat="1" applyFont="1" applyFill="1" applyBorder="1" applyAlignment="1">
      <alignment horizontal="right" vertical="center"/>
    </xf>
    <xf numFmtId="0" fontId="14" fillId="0" borderId="21" xfId="0" applyFont="1" applyBorder="1" applyAlignment="1">
      <alignment horizontal="left" vertical="center" wrapText="1"/>
    </xf>
    <xf numFmtId="0" fontId="17" fillId="0" borderId="21" xfId="14" applyFont="1" applyBorder="1">
      <alignment horizontal="left" vertical="top" wrapText="1"/>
    </xf>
    <xf numFmtId="0" fontId="17" fillId="0" borderId="21" xfId="14" applyFont="1" applyBorder="1" applyAlignment="1">
      <alignment horizontal="left" vertical="top" wrapText="1"/>
    </xf>
    <xf numFmtId="172" fontId="17" fillId="0" borderId="21" xfId="8" applyNumberFormat="1" applyFont="1" applyBorder="1" applyAlignment="1">
      <alignment horizontal="left" vertical="top" wrapText="1"/>
    </xf>
    <xf numFmtId="0" fontId="14" fillId="0" borderId="21" xfId="0" applyFont="1" applyBorder="1" applyAlignment="1">
      <alignment horizontal="left" vertical="center" wrapText="1" indent="3"/>
    </xf>
    <xf numFmtId="0" fontId="9" fillId="2" borderId="21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39" fillId="0" borderId="21" xfId="0" applyFont="1" applyBorder="1"/>
    <xf numFmtId="0" fontId="38" fillId="0" borderId="21" xfId="21" applyNumberFormat="1" applyFont="1" applyFill="1" applyBorder="1" applyAlignment="1">
      <alignment horizontal="left" vertical="center" wrapText="1"/>
    </xf>
    <xf numFmtId="0" fontId="21" fillId="0" borderId="21" xfId="21" applyNumberFormat="1" applyFont="1" applyFill="1" applyBorder="1" applyAlignment="1">
      <alignment horizontal="left" vertical="center" wrapText="1"/>
    </xf>
    <xf numFmtId="0" fontId="12" fillId="0" borderId="21" xfId="0" applyFont="1" applyBorder="1" applyAlignment="1">
      <alignment wrapText="1"/>
    </xf>
    <xf numFmtId="0" fontId="17" fillId="0" borderId="21" xfId="0" applyFont="1" applyBorder="1" applyAlignment="1">
      <alignment vertical="top"/>
    </xf>
    <xf numFmtId="0" fontId="14" fillId="0" borderId="21" xfId="0" applyFont="1" applyBorder="1"/>
    <xf numFmtId="172" fontId="17" fillId="0" borderId="21" xfId="14" applyNumberFormat="1" applyFont="1" applyBorder="1" applyAlignment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28" fillId="0" borderId="21" xfId="0" applyFont="1" applyBorder="1" applyAlignment="1">
      <alignment horizontal="left" vertical="top" wrapText="1"/>
    </xf>
    <xf numFmtId="175" fontId="9" fillId="0" borderId="0" xfId="0" applyNumberFormat="1" applyFont="1"/>
    <xf numFmtId="172" fontId="9" fillId="2" borderId="19" xfId="8" applyNumberFormat="1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2" borderId="10" xfId="0" applyFont="1" applyFill="1" applyBorder="1" applyAlignment="1">
      <alignment horizontal="center" vertical="top" wrapText="1"/>
    </xf>
    <xf numFmtId="0" fontId="17" fillId="0" borderId="19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  <xf numFmtId="0" fontId="14" fillId="0" borderId="19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27" fillId="2" borderId="0" xfId="0" applyFont="1" applyFill="1" applyAlignment="1">
      <alignment horizontal="center" wrapText="1"/>
    </xf>
    <xf numFmtId="0" fontId="17" fillId="0" borderId="21" xfId="0" applyFont="1" applyFill="1" applyBorder="1" applyAlignment="1">
      <alignment horizontal="left" vertical="top" wrapText="1"/>
    </xf>
    <xf numFmtId="0" fontId="9" fillId="3" borderId="19" xfId="0" applyFont="1" applyFill="1" applyBorder="1" applyAlignment="1">
      <alignment horizontal="left" vertical="center"/>
    </xf>
    <xf numFmtId="169" fontId="9" fillId="3" borderId="19" xfId="0" applyNumberFormat="1" applyFont="1" applyFill="1" applyBorder="1" applyAlignment="1">
      <alignment horizontal="left" vertical="center" wrapText="1"/>
    </xf>
    <xf numFmtId="176" fontId="9" fillId="2" borderId="19" xfId="8" applyNumberFormat="1" applyFont="1" applyFill="1" applyBorder="1" applyAlignment="1">
      <alignment vertical="top" wrapText="1"/>
    </xf>
    <xf numFmtId="176" fontId="9" fillId="0" borderId="19" xfId="8" applyNumberFormat="1" applyFont="1" applyFill="1" applyBorder="1" applyAlignment="1">
      <alignment horizontal="center" vertical="center" wrapText="1"/>
    </xf>
    <xf numFmtId="172" fontId="32" fillId="2" borderId="19" xfId="8" applyNumberFormat="1" applyFont="1" applyFill="1" applyBorder="1" applyAlignment="1">
      <alignment vertical="center" wrapText="1"/>
    </xf>
    <xf numFmtId="169" fontId="32" fillId="2" borderId="19" xfId="0" applyNumberFormat="1" applyFont="1" applyFill="1" applyBorder="1" applyAlignment="1">
      <alignment horizontal="right" vertical="center" wrapText="1"/>
    </xf>
    <xf numFmtId="0" fontId="17" fillId="2" borderId="20" xfId="0" applyFont="1" applyFill="1" applyBorder="1" applyAlignment="1">
      <alignment horizontal="left" vertical="center" wrapText="1"/>
    </xf>
    <xf numFmtId="167" fontId="27" fillId="0" borderId="11" xfId="0" applyNumberFormat="1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left" vertical="top" wrapText="1"/>
    </xf>
    <xf numFmtId="167" fontId="28" fillId="0" borderId="19" xfId="8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0" fillId="2" borderId="0" xfId="0" applyFill="1"/>
    <xf numFmtId="0" fontId="9" fillId="2" borderId="21" xfId="0" applyFont="1" applyFill="1" applyBorder="1" applyAlignment="1">
      <alignment vertical="center" wrapText="1"/>
    </xf>
    <xf numFmtId="172" fontId="27" fillId="0" borderId="21" xfId="8" applyNumberFormat="1" applyFont="1" applyFill="1" applyBorder="1" applyAlignment="1">
      <alignment horizontal="center" vertical="center"/>
    </xf>
    <xf numFmtId="175" fontId="11" fillId="0" borderId="21" xfId="0" applyNumberFormat="1" applyFont="1" applyBorder="1"/>
    <xf numFmtId="0" fontId="11" fillId="0" borderId="21" xfId="0" applyFont="1" applyBorder="1"/>
    <xf numFmtId="165" fontId="11" fillId="0" borderId="21" xfId="0" applyNumberFormat="1" applyFont="1" applyBorder="1"/>
    <xf numFmtId="0" fontId="21" fillId="0" borderId="21" xfId="21" applyNumberFormat="1" applyFont="1" applyFill="1" applyBorder="1" applyAlignment="1">
      <alignment horizontal="center" vertical="center" wrapText="1"/>
    </xf>
    <xf numFmtId="175" fontId="9" fillId="0" borderId="21" xfId="0" applyNumberFormat="1" applyFont="1" applyBorder="1"/>
    <xf numFmtId="0" fontId="12" fillId="0" borderId="21" xfId="0" applyFont="1" applyBorder="1" applyAlignment="1">
      <alignment horizontal="left" vertical="top" wrapText="1"/>
    </xf>
    <xf numFmtId="172" fontId="12" fillId="2" borderId="21" xfId="8" applyNumberFormat="1" applyFont="1" applyFill="1" applyBorder="1" applyAlignment="1">
      <alignment horizontal="center" vertical="center"/>
    </xf>
    <xf numFmtId="172" fontId="9" fillId="0" borderId="21" xfId="0" applyNumberFormat="1" applyFont="1" applyFill="1" applyBorder="1"/>
    <xf numFmtId="175" fontId="17" fillId="2" borderId="0" xfId="14" applyNumberFormat="1" applyFont="1" applyFill="1">
      <alignment horizontal="left" vertical="top" wrapText="1"/>
    </xf>
    <xf numFmtId="0" fontId="11" fillId="2" borderId="21" xfId="0" applyFont="1" applyFill="1" applyBorder="1" applyAlignment="1">
      <alignment vertical="top" wrapText="1"/>
    </xf>
    <xf numFmtId="0" fontId="9" fillId="2" borderId="21" xfId="0" applyFont="1" applyFill="1" applyBorder="1"/>
    <xf numFmtId="0" fontId="9" fillId="2" borderId="21" xfId="0" applyFont="1" applyFill="1" applyBorder="1" applyAlignment="1">
      <alignment vertical="top" wrapText="1"/>
    </xf>
    <xf numFmtId="0" fontId="36" fillId="2" borderId="21" xfId="0" applyFont="1" applyFill="1" applyBorder="1" applyAlignment="1">
      <alignment horizontal="left" vertical="center" wrapText="1"/>
    </xf>
    <xf numFmtId="0" fontId="9" fillId="2" borderId="21" xfId="0" applyFont="1" applyFill="1" applyBorder="1" applyAlignment="1">
      <alignment horizontal="left" vertical="top" wrapText="1"/>
    </xf>
    <xf numFmtId="0" fontId="36" fillId="2" borderId="16" xfId="0" applyFont="1" applyFill="1" applyBorder="1" applyAlignment="1">
      <alignment horizontal="left" vertical="top" wrapText="1"/>
    </xf>
    <xf numFmtId="0" fontId="36" fillId="2" borderId="7" xfId="0" applyNumberFormat="1" applyFont="1" applyFill="1" applyBorder="1" applyAlignment="1">
      <alignment horizontal="left" vertical="center" wrapText="1"/>
    </xf>
    <xf numFmtId="0" fontId="36" fillId="2" borderId="7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top" wrapText="1"/>
    </xf>
    <xf numFmtId="0" fontId="11" fillId="2" borderId="21" xfId="0" applyFont="1" applyFill="1" applyBorder="1" applyAlignment="1">
      <alignment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172" fontId="20" fillId="0" borderId="11" xfId="8" applyNumberFormat="1" applyFont="1" applyBorder="1" applyAlignment="1">
      <alignment horizontal="center" vertical="center" wrapText="1"/>
    </xf>
    <xf numFmtId="172" fontId="20" fillId="0" borderId="2" xfId="8" applyNumberFormat="1" applyFont="1" applyBorder="1" applyAlignment="1">
      <alignment horizontal="center" vertical="center" wrapText="1"/>
    </xf>
    <xf numFmtId="172" fontId="20" fillId="0" borderId="3" xfId="8" applyNumberFormat="1" applyFont="1" applyBorder="1" applyAlignment="1">
      <alignment horizontal="center" vertical="center" wrapText="1"/>
    </xf>
    <xf numFmtId="165" fontId="20" fillId="0" borderId="2" xfId="0" applyNumberFormat="1" applyFont="1" applyFill="1" applyBorder="1" applyAlignment="1">
      <alignment horizontal="center" vertical="center" wrapText="1"/>
    </xf>
    <xf numFmtId="165" fontId="20" fillId="0" borderId="3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14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9" fillId="0" borderId="16" xfId="0" applyFont="1" applyBorder="1" applyAlignment="1">
      <alignment horizontal="center" vertical="top" wrapText="1"/>
    </xf>
    <xf numFmtId="172" fontId="17" fillId="0" borderId="11" xfId="8" applyNumberFormat="1" applyFont="1" applyBorder="1" applyAlignment="1">
      <alignment horizontal="center" vertical="center"/>
    </xf>
    <xf numFmtId="172" fontId="17" fillId="0" borderId="2" xfId="8" applyNumberFormat="1" applyFont="1" applyBorder="1" applyAlignment="1">
      <alignment horizontal="center" vertical="center"/>
    </xf>
    <xf numFmtId="172" fontId="17" fillId="0" borderId="3" xfId="8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72" fontId="17" fillId="0" borderId="11" xfId="8" applyNumberFormat="1" applyFont="1" applyBorder="1" applyAlignment="1">
      <alignment horizontal="center" vertical="center" wrapText="1"/>
    </xf>
    <xf numFmtId="172" fontId="17" fillId="0" borderId="2" xfId="8" applyNumberFormat="1" applyFont="1" applyBorder="1" applyAlignment="1">
      <alignment horizontal="center" vertical="center" wrapText="1"/>
    </xf>
    <xf numFmtId="172" fontId="17" fillId="0" borderId="3" xfId="8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14" xfId="0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 vertical="top" wrapText="1"/>
    </xf>
    <xf numFmtId="0" fontId="9" fillId="2" borderId="16" xfId="0" applyFont="1" applyFill="1" applyBorder="1" applyAlignment="1">
      <alignment horizontal="center" vertical="top" wrapText="1"/>
    </xf>
    <xf numFmtId="172" fontId="17" fillId="2" borderId="11" xfId="8" applyNumberFormat="1" applyFont="1" applyFill="1" applyBorder="1" applyAlignment="1">
      <alignment horizontal="center" vertical="center"/>
    </xf>
    <xf numFmtId="172" fontId="17" fillId="2" borderId="2" xfId="8" applyNumberFormat="1" applyFont="1" applyFill="1" applyBorder="1" applyAlignment="1">
      <alignment horizontal="center" vertical="center"/>
    </xf>
    <xf numFmtId="172" fontId="17" fillId="2" borderId="3" xfId="8" applyNumberFormat="1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13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172" fontId="17" fillId="2" borderId="11" xfId="8" applyNumberFormat="1" applyFont="1" applyFill="1" applyBorder="1" applyAlignment="1">
      <alignment horizontal="center" vertical="center" wrapText="1"/>
    </xf>
    <xf numFmtId="172" fontId="17" fillId="2" borderId="2" xfId="8" applyNumberFormat="1" applyFont="1" applyFill="1" applyBorder="1" applyAlignment="1">
      <alignment horizontal="center" vertical="center" wrapText="1"/>
    </xf>
    <xf numFmtId="172" fontId="17" fillId="2" borderId="3" xfId="8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11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right"/>
    </xf>
    <xf numFmtId="0" fontId="9" fillId="0" borderId="8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applyFont="1" applyFill="1" applyBorder="1" applyAlignment="1">
      <alignment horizontal="right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17" fillId="0" borderId="11" xfId="14" applyFont="1" applyFill="1" applyBorder="1" applyAlignment="1">
      <alignment horizontal="center" vertical="top" wrapText="1"/>
    </xf>
    <xf numFmtId="0" fontId="17" fillId="0" borderId="2" xfId="14" applyFont="1" applyFill="1" applyBorder="1" applyAlignment="1">
      <alignment horizontal="center" vertical="top" wrapText="1"/>
    </xf>
    <xf numFmtId="0" fontId="17" fillId="0" borderId="3" xfId="14" applyFont="1" applyFill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21" fillId="0" borderId="9" xfId="0" applyFont="1" applyFill="1" applyBorder="1" applyAlignment="1">
      <alignment horizontal="center" vertical="top" wrapText="1"/>
    </xf>
    <xf numFmtId="0" fontId="21" fillId="0" borderId="17" xfId="0" applyFont="1" applyFill="1" applyBorder="1" applyAlignment="1">
      <alignment horizontal="center" vertical="top" wrapText="1"/>
    </xf>
    <xf numFmtId="0" fontId="21" fillId="0" borderId="18" xfId="0" applyFont="1" applyFill="1" applyBorder="1" applyAlignment="1">
      <alignment horizontal="center" vertical="top" wrapText="1"/>
    </xf>
    <xf numFmtId="0" fontId="17" fillId="0" borderId="21" xfId="14" applyFont="1" applyBorder="1" applyAlignment="1">
      <alignment horizontal="center" vertical="center" wrapText="1"/>
    </xf>
    <xf numFmtId="0" fontId="17" fillId="2" borderId="21" xfId="14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top" wrapText="1"/>
    </xf>
    <xf numFmtId="0" fontId="14" fillId="0" borderId="19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27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17" fillId="2" borderId="7" xfId="0" applyFont="1" applyFill="1" applyBorder="1" applyAlignment="1">
      <alignment horizontal="left" vertical="top" wrapText="1"/>
    </xf>
    <xf numFmtId="0" fontId="17" fillId="2" borderId="9" xfId="0" applyFont="1" applyFill="1" applyBorder="1" applyAlignment="1">
      <alignment horizontal="left" vertical="top" wrapText="1"/>
    </xf>
    <xf numFmtId="0" fontId="17" fillId="2" borderId="21" xfId="0" applyFont="1" applyFill="1" applyBorder="1" applyAlignment="1">
      <alignment horizontal="left" vertical="top"/>
    </xf>
    <xf numFmtId="0" fontId="9" fillId="0" borderId="10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top" wrapText="1"/>
    </xf>
    <xf numFmtId="0" fontId="17" fillId="2" borderId="7" xfId="0" applyFont="1" applyFill="1" applyBorder="1" applyAlignment="1">
      <alignment horizontal="left" vertical="center" wrapText="1"/>
    </xf>
    <xf numFmtId="0" fontId="17" fillId="2" borderId="9" xfId="0" applyFont="1" applyFill="1" applyBorder="1" applyAlignment="1">
      <alignment horizontal="left" vertical="center" wrapText="1"/>
    </xf>
    <xf numFmtId="0" fontId="17" fillId="2" borderId="21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 vertical="top" wrapText="1"/>
    </xf>
    <xf numFmtId="0" fontId="17" fillId="0" borderId="21" xfId="0" applyFont="1" applyFill="1" applyBorder="1" applyAlignment="1">
      <alignment horizontal="left" vertical="top" wrapText="1"/>
    </xf>
    <xf numFmtId="0" fontId="9" fillId="2" borderId="21" xfId="0" applyFont="1" applyFill="1" applyBorder="1" applyAlignment="1">
      <alignment horizontal="center"/>
    </xf>
    <xf numFmtId="0" fontId="9" fillId="2" borderId="21" xfId="0" applyFont="1" applyFill="1" applyBorder="1" applyAlignment="1">
      <alignment horizontal="center" vertical="top" wrapText="1"/>
    </xf>
    <xf numFmtId="0" fontId="36" fillId="2" borderId="7" xfId="0" applyFont="1" applyFill="1" applyBorder="1" applyAlignment="1">
      <alignment horizontal="left" vertical="top"/>
    </xf>
    <xf numFmtId="0" fontId="36" fillId="2" borderId="9" xfId="0" applyFont="1" applyFill="1" applyBorder="1" applyAlignment="1">
      <alignment horizontal="left" vertical="top"/>
    </xf>
    <xf numFmtId="0" fontId="17" fillId="0" borderId="7" xfId="0" applyFont="1" applyFill="1" applyBorder="1" applyAlignment="1">
      <alignment horizontal="left" vertical="top" wrapText="1"/>
    </xf>
    <xf numFmtId="0" fontId="17" fillId="0" borderId="8" xfId="0" applyFont="1" applyFill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1" fillId="2" borderId="0" xfId="0" applyFont="1" applyFill="1" applyAlignment="1">
      <alignment horizontal="center" wrapText="1"/>
    </xf>
    <xf numFmtId="0" fontId="34" fillId="0" borderId="0" xfId="0" applyFont="1" applyFill="1" applyBorder="1" applyAlignment="1">
      <alignment horizontal="center" vertical="top" wrapText="1"/>
    </xf>
    <xf numFmtId="0" fontId="9" fillId="3" borderId="19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horizontal="left" wrapText="1"/>
    </xf>
    <xf numFmtId="0" fontId="9" fillId="3" borderId="8" xfId="0" applyFont="1" applyFill="1" applyBorder="1" applyAlignment="1">
      <alignment horizontal="left" wrapText="1"/>
    </xf>
    <xf numFmtId="0" fontId="9" fillId="3" borderId="9" xfId="0" applyFont="1" applyFill="1" applyBorder="1" applyAlignment="1">
      <alignment horizontal="left" wrapText="1"/>
    </xf>
    <xf numFmtId="0" fontId="9" fillId="3" borderId="19" xfId="0" applyFont="1" applyFill="1" applyBorder="1" applyAlignment="1">
      <alignment wrapText="1"/>
    </xf>
    <xf numFmtId="0" fontId="9" fillId="2" borderId="19" xfId="0" applyFont="1" applyFill="1" applyBorder="1" applyAlignment="1">
      <alignment wrapText="1"/>
    </xf>
    <xf numFmtId="0" fontId="27" fillId="0" borderId="0" xfId="0" applyFont="1" applyAlignment="1">
      <alignment horizontal="center" wrapText="1"/>
    </xf>
    <xf numFmtId="0" fontId="27" fillId="0" borderId="0" xfId="0" applyFont="1" applyBorder="1" applyAlignment="1">
      <alignment horizont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wrapText="1"/>
    </xf>
  </cellXfs>
  <cellStyles count="26">
    <cellStyle name="Comma" xfId="8" builtinId="3"/>
    <cellStyle name="Comma 2" xfId="10"/>
    <cellStyle name="Comma 3" xfId="19"/>
    <cellStyle name="Normal" xfId="0" builtinId="0"/>
    <cellStyle name="Normal 10" xfId="4"/>
    <cellStyle name="Normal 10 2" xfId="25"/>
    <cellStyle name="Normal 2" xfId="1"/>
    <cellStyle name="Normal 2 2" xfId="12"/>
    <cellStyle name="Normal 3" xfId="3"/>
    <cellStyle name="Normal 4" xfId="5"/>
    <cellStyle name="Normal 5" xfId="9"/>
    <cellStyle name="Normal 5 2" xfId="20"/>
    <cellStyle name="Normal 6" xfId="11"/>
    <cellStyle name="Normal 6 2" xfId="23"/>
    <cellStyle name="Normal 7" xfId="13"/>
    <cellStyle name="Normal 8" xfId="14"/>
    <cellStyle name="Normal 8 2" xfId="24"/>
    <cellStyle name="Normal 9" xfId="16"/>
    <cellStyle name="Percent" xfId="18" builtinId="5"/>
    <cellStyle name="Percent 2" xfId="2"/>
    <cellStyle name="SN_241" xfId="15"/>
    <cellStyle name="SN_b" xfId="17"/>
    <cellStyle name="Обычный 2" xfId="6"/>
    <cellStyle name="Обычный 2 2" xfId="21"/>
    <cellStyle name="Финансовый 2" xfId="22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11"/>
  <sheetViews>
    <sheetView workbookViewId="0">
      <selection activeCell="A5" sqref="A5:D5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33.5703125" style="181" customWidth="1"/>
    <col min="5" max="5" width="9.140625" style="1"/>
    <col min="6" max="6" width="49.85546875" style="1" customWidth="1"/>
    <col min="7" max="16384" width="9.140625" style="1"/>
  </cols>
  <sheetData>
    <row r="1" spans="1:4" ht="16.5" customHeight="1">
      <c r="D1" s="181" t="s">
        <v>78</v>
      </c>
    </row>
    <row r="2" spans="1:4" ht="16.5" customHeight="1">
      <c r="D2" s="181" t="s">
        <v>4</v>
      </c>
    </row>
    <row r="3" spans="1:4" ht="16.5" customHeight="1">
      <c r="D3" s="181" t="s">
        <v>9</v>
      </c>
    </row>
    <row r="5" spans="1:4" ht="80.25" customHeight="1">
      <c r="A5" s="340" t="s">
        <v>364</v>
      </c>
      <c r="B5" s="340"/>
      <c r="C5" s="340"/>
      <c r="D5" s="340"/>
    </row>
    <row r="7" spans="1:4" ht="35.25" customHeight="1">
      <c r="D7" s="182" t="s">
        <v>33</v>
      </c>
    </row>
    <row r="8" spans="1:4" s="12" customFormat="1" ht="65.45" customHeight="1">
      <c r="A8" s="330" t="s">
        <v>13</v>
      </c>
      <c r="B8" s="330"/>
      <c r="C8" s="330" t="s">
        <v>14</v>
      </c>
      <c r="D8" s="153" t="s">
        <v>31</v>
      </c>
    </row>
    <row r="9" spans="1:4" s="12" customFormat="1" ht="35.25" customHeight="1">
      <c r="A9" s="150" t="s">
        <v>16</v>
      </c>
      <c r="B9" s="150" t="s">
        <v>17</v>
      </c>
      <c r="C9" s="330"/>
      <c r="D9" s="178" t="s">
        <v>15</v>
      </c>
    </row>
    <row r="10" spans="1:4" s="12" customFormat="1" ht="22.5" customHeight="1">
      <c r="A10" s="179"/>
      <c r="B10" s="338" t="s">
        <v>65</v>
      </c>
      <c r="C10" s="339"/>
      <c r="D10" s="281">
        <f>+D11+D25+D40+D54+D73+D99</f>
        <v>-5.9117155615240335E-12</v>
      </c>
    </row>
    <row r="11" spans="1:4" s="185" customFormat="1" ht="21" customHeight="1">
      <c r="A11" s="184"/>
      <c r="B11" s="189" t="s">
        <v>279</v>
      </c>
      <c r="C11" s="190"/>
      <c r="D11" s="191">
        <f>+D12</f>
        <v>-72813.2</v>
      </c>
    </row>
    <row r="12" spans="1:4" s="185" customFormat="1">
      <c r="A12" s="350">
        <v>1126</v>
      </c>
      <c r="B12" s="353"/>
      <c r="C12" s="52" t="s">
        <v>24</v>
      </c>
      <c r="D12" s="354">
        <f>+D19</f>
        <v>-72813.2</v>
      </c>
    </row>
    <row r="13" spans="1:4" s="185" customFormat="1" ht="27">
      <c r="A13" s="351"/>
      <c r="B13" s="353"/>
      <c r="C13" s="222" t="s">
        <v>274</v>
      </c>
      <c r="D13" s="355"/>
    </row>
    <row r="14" spans="1:4" s="185" customFormat="1">
      <c r="A14" s="351"/>
      <c r="B14" s="353"/>
      <c r="C14" s="163" t="s">
        <v>110</v>
      </c>
      <c r="D14" s="355"/>
    </row>
    <row r="15" spans="1:4" s="185" customFormat="1" ht="57.75" customHeight="1">
      <c r="A15" s="351"/>
      <c r="B15" s="353"/>
      <c r="C15" s="186" t="s">
        <v>326</v>
      </c>
      <c r="D15" s="355"/>
    </row>
    <row r="16" spans="1:4" s="185" customFormat="1">
      <c r="A16" s="351"/>
      <c r="B16" s="353"/>
      <c r="C16" s="163" t="s">
        <v>112</v>
      </c>
      <c r="D16" s="355"/>
    </row>
    <row r="17" spans="1:4" s="185" customFormat="1" ht="33.75" customHeight="1">
      <c r="A17" s="352"/>
      <c r="B17" s="353"/>
      <c r="C17" s="186" t="s">
        <v>275</v>
      </c>
      <c r="D17" s="356"/>
    </row>
    <row r="18" spans="1:4" s="13" customFormat="1" ht="14.25">
      <c r="A18" s="357"/>
      <c r="B18" s="358"/>
      <c r="C18" s="359" t="s">
        <v>18</v>
      </c>
      <c r="D18" s="360"/>
    </row>
    <row r="19" spans="1:4" s="185" customFormat="1">
      <c r="A19" s="341"/>
      <c r="B19" s="344">
        <v>32003</v>
      </c>
      <c r="C19" s="187" t="s">
        <v>6</v>
      </c>
      <c r="D19" s="347">
        <v>-72813.2</v>
      </c>
    </row>
    <row r="20" spans="1:4" s="185" customFormat="1" ht="27">
      <c r="A20" s="342"/>
      <c r="B20" s="345"/>
      <c r="C20" s="222" t="s">
        <v>276</v>
      </c>
      <c r="D20" s="348"/>
    </row>
    <row r="21" spans="1:4" s="185" customFormat="1" ht="16.5" customHeight="1">
      <c r="A21" s="342"/>
      <c r="B21" s="345"/>
      <c r="C21" s="187" t="s">
        <v>231</v>
      </c>
      <c r="D21" s="348"/>
    </row>
    <row r="22" spans="1:4" s="185" customFormat="1" ht="40.5">
      <c r="A22" s="342"/>
      <c r="B22" s="345"/>
      <c r="C22" s="186" t="s">
        <v>277</v>
      </c>
      <c r="D22" s="348"/>
    </row>
    <row r="23" spans="1:4" s="185" customFormat="1" ht="16.5" customHeight="1">
      <c r="A23" s="342"/>
      <c r="B23" s="345"/>
      <c r="C23" s="187" t="s">
        <v>278</v>
      </c>
      <c r="D23" s="348"/>
    </row>
    <row r="24" spans="1:4" s="185" customFormat="1" ht="16.5" customHeight="1">
      <c r="A24" s="343"/>
      <c r="B24" s="346"/>
      <c r="C24" s="188" t="s">
        <v>41</v>
      </c>
      <c r="D24" s="349"/>
    </row>
    <row r="25" spans="1:4" s="12" customFormat="1" ht="21" customHeight="1">
      <c r="A25" s="56"/>
      <c r="B25" s="192" t="s">
        <v>321</v>
      </c>
      <c r="C25" s="193"/>
      <c r="D25" s="194">
        <f>+D26</f>
        <v>-28023</v>
      </c>
    </row>
    <row r="26" spans="1:4" s="12" customFormat="1">
      <c r="A26" s="327">
        <v>1183</v>
      </c>
      <c r="B26" s="330"/>
      <c r="C26" s="54" t="s">
        <v>24</v>
      </c>
      <c r="D26" s="331">
        <f>+D33</f>
        <v>-28023</v>
      </c>
    </row>
    <row r="27" spans="1:4" s="12" customFormat="1">
      <c r="A27" s="328"/>
      <c r="B27" s="330"/>
      <c r="C27" s="54" t="s">
        <v>209</v>
      </c>
      <c r="D27" s="332"/>
    </row>
    <row r="28" spans="1:4" s="12" customFormat="1">
      <c r="A28" s="328"/>
      <c r="B28" s="330"/>
      <c r="C28" s="54" t="s">
        <v>25</v>
      </c>
      <c r="D28" s="332"/>
    </row>
    <row r="29" spans="1:4" s="12" customFormat="1" ht="54">
      <c r="A29" s="328"/>
      <c r="B29" s="330"/>
      <c r="C29" s="54" t="s">
        <v>327</v>
      </c>
      <c r="D29" s="332"/>
    </row>
    <row r="30" spans="1:4" s="12" customFormat="1">
      <c r="A30" s="328"/>
      <c r="B30" s="330"/>
      <c r="C30" s="54" t="s">
        <v>26</v>
      </c>
      <c r="D30" s="332"/>
    </row>
    <row r="31" spans="1:4" s="12" customFormat="1" ht="24.75" customHeight="1">
      <c r="A31" s="329"/>
      <c r="B31" s="330"/>
      <c r="C31" s="54" t="s">
        <v>210</v>
      </c>
      <c r="D31" s="333"/>
    </row>
    <row r="32" spans="1:4" ht="14.25">
      <c r="A32" s="334"/>
      <c r="B32" s="335"/>
      <c r="C32" s="336" t="s">
        <v>18</v>
      </c>
      <c r="D32" s="337"/>
    </row>
    <row r="33" spans="1:6" s="12" customFormat="1">
      <c r="A33" s="318"/>
      <c r="B33" s="321">
        <v>32002</v>
      </c>
      <c r="C33" s="54" t="s">
        <v>6</v>
      </c>
      <c r="D33" s="324">
        <v>-28023</v>
      </c>
    </row>
    <row r="34" spans="1:6" s="12" customFormat="1" ht="27">
      <c r="A34" s="319"/>
      <c r="B34" s="322"/>
      <c r="C34" s="54" t="s">
        <v>221</v>
      </c>
      <c r="D34" s="325"/>
    </row>
    <row r="35" spans="1:6" s="12" customFormat="1" ht="16.5" customHeight="1">
      <c r="A35" s="319"/>
      <c r="B35" s="322"/>
      <c r="C35" s="54" t="s">
        <v>231</v>
      </c>
      <c r="D35" s="325"/>
    </row>
    <row r="36" spans="1:6" s="12" customFormat="1">
      <c r="A36" s="319"/>
      <c r="B36" s="322"/>
      <c r="C36" s="54" t="s">
        <v>232</v>
      </c>
      <c r="D36" s="325"/>
    </row>
    <row r="37" spans="1:6" s="12" customFormat="1" ht="16.5" customHeight="1">
      <c r="A37" s="319"/>
      <c r="B37" s="322"/>
      <c r="C37" s="54" t="s">
        <v>7</v>
      </c>
      <c r="D37" s="325"/>
    </row>
    <row r="38" spans="1:6" s="12" customFormat="1" ht="42.75" customHeight="1">
      <c r="A38" s="320"/>
      <c r="B38" s="323"/>
      <c r="C38" s="54" t="s">
        <v>225</v>
      </c>
      <c r="D38" s="326"/>
    </row>
    <row r="39" spans="1:6" s="12" customFormat="1" ht="16.5" customHeight="1">
      <c r="A39" s="148"/>
      <c r="B39" s="149"/>
      <c r="C39" s="114"/>
      <c r="D39" s="183"/>
    </row>
    <row r="40" spans="1:6" s="12" customFormat="1" ht="21" customHeight="1">
      <c r="A40" s="56"/>
      <c r="B40" s="192" t="s">
        <v>82</v>
      </c>
      <c r="C40" s="193"/>
      <c r="D40" s="194">
        <f>+D41</f>
        <v>-46120</v>
      </c>
    </row>
    <row r="41" spans="1:6" s="12" customFormat="1">
      <c r="A41" s="327">
        <v>1103</v>
      </c>
      <c r="B41" s="330"/>
      <c r="C41" s="52" t="s">
        <v>108</v>
      </c>
      <c r="D41" s="331">
        <f>+D48</f>
        <v>-46120</v>
      </c>
    </row>
    <row r="42" spans="1:6" s="12" customFormat="1" ht="27">
      <c r="A42" s="328"/>
      <c r="B42" s="330"/>
      <c r="C42" s="156" t="s">
        <v>109</v>
      </c>
      <c r="D42" s="332"/>
    </row>
    <row r="43" spans="1:6" s="12" customFormat="1">
      <c r="A43" s="328"/>
      <c r="B43" s="330"/>
      <c r="C43" s="54" t="s">
        <v>110</v>
      </c>
      <c r="D43" s="332"/>
    </row>
    <row r="44" spans="1:6" s="12" customFormat="1" ht="54">
      <c r="A44" s="328"/>
      <c r="B44" s="330"/>
      <c r="C44" s="156" t="s">
        <v>111</v>
      </c>
      <c r="D44" s="332"/>
      <c r="F44" s="180"/>
    </row>
    <row r="45" spans="1:6" s="12" customFormat="1">
      <c r="A45" s="328"/>
      <c r="B45" s="330"/>
      <c r="C45" s="55" t="s">
        <v>112</v>
      </c>
      <c r="D45" s="332"/>
    </row>
    <row r="46" spans="1:6" s="12" customFormat="1" ht="65.25" customHeight="1">
      <c r="A46" s="329"/>
      <c r="B46" s="330"/>
      <c r="C46" s="156" t="s">
        <v>113</v>
      </c>
      <c r="D46" s="333"/>
    </row>
    <row r="47" spans="1:6" ht="14.25">
      <c r="A47" s="334"/>
      <c r="B47" s="335"/>
      <c r="C47" s="336" t="s">
        <v>18</v>
      </c>
      <c r="D47" s="337"/>
    </row>
    <row r="48" spans="1:6" s="12" customFormat="1">
      <c r="A48" s="318"/>
      <c r="B48" s="321">
        <v>11003</v>
      </c>
      <c r="C48" s="156" t="s">
        <v>27</v>
      </c>
      <c r="D48" s="324">
        <v>-46120</v>
      </c>
    </row>
    <row r="49" spans="1:4" s="12" customFormat="1" ht="27">
      <c r="A49" s="319"/>
      <c r="B49" s="322"/>
      <c r="C49" s="54" t="s">
        <v>117</v>
      </c>
      <c r="D49" s="325"/>
    </row>
    <row r="50" spans="1:4" s="12" customFormat="1" ht="16.5" customHeight="1">
      <c r="A50" s="319"/>
      <c r="B50" s="322"/>
      <c r="C50" s="156" t="s">
        <v>28</v>
      </c>
      <c r="D50" s="325"/>
    </row>
    <row r="51" spans="1:4" s="12" customFormat="1" ht="65.25" customHeight="1">
      <c r="A51" s="319"/>
      <c r="B51" s="322"/>
      <c r="C51" s="60" t="s">
        <v>118</v>
      </c>
      <c r="D51" s="325"/>
    </row>
    <row r="52" spans="1:4" s="12" customFormat="1" ht="16.5" customHeight="1">
      <c r="A52" s="319"/>
      <c r="B52" s="322"/>
      <c r="C52" s="156" t="s">
        <v>29</v>
      </c>
      <c r="D52" s="325"/>
    </row>
    <row r="53" spans="1:4" s="12" customFormat="1" ht="16.5" customHeight="1">
      <c r="A53" s="320"/>
      <c r="B53" s="323"/>
      <c r="C53" s="156" t="s">
        <v>30</v>
      </c>
      <c r="D53" s="326"/>
    </row>
    <row r="54" spans="1:4" s="12" customFormat="1" ht="16.5" customHeight="1">
      <c r="A54" s="56"/>
      <c r="B54" s="192" t="s">
        <v>64</v>
      </c>
      <c r="C54" s="193"/>
      <c r="D54" s="194">
        <f>+D55</f>
        <v>0</v>
      </c>
    </row>
    <row r="55" spans="1:4" s="12" customFormat="1" ht="16.5" customHeight="1">
      <c r="A55" s="361" t="s">
        <v>55</v>
      </c>
      <c r="B55" s="310"/>
      <c r="C55" s="155" t="s">
        <v>24</v>
      </c>
      <c r="D55" s="316">
        <f>+D61+D67</f>
        <v>0</v>
      </c>
    </row>
    <row r="56" spans="1:4" s="12" customFormat="1" ht="16.5" customHeight="1">
      <c r="A56" s="361"/>
      <c r="B56" s="311"/>
      <c r="C56" s="10" t="s">
        <v>53</v>
      </c>
      <c r="D56" s="316"/>
    </row>
    <row r="57" spans="1:4" s="12" customFormat="1" ht="16.5" customHeight="1">
      <c r="A57" s="361"/>
      <c r="B57" s="311"/>
      <c r="C57" s="155" t="s">
        <v>25</v>
      </c>
      <c r="D57" s="316"/>
    </row>
    <row r="58" spans="1:4" s="12" customFormat="1" ht="36.75" customHeight="1">
      <c r="A58" s="361"/>
      <c r="B58" s="311"/>
      <c r="C58" s="10" t="s">
        <v>61</v>
      </c>
      <c r="D58" s="316"/>
    </row>
    <row r="59" spans="1:4" s="12" customFormat="1" ht="32.25" customHeight="1">
      <c r="A59" s="361"/>
      <c r="B59" s="311"/>
      <c r="C59" s="155" t="s">
        <v>26</v>
      </c>
      <c r="D59" s="316"/>
    </row>
    <row r="60" spans="1:4" s="12" customFormat="1" ht="32.25" customHeight="1">
      <c r="A60" s="361"/>
      <c r="B60" s="312"/>
      <c r="C60" s="10" t="s">
        <v>62</v>
      </c>
      <c r="D60" s="317"/>
    </row>
    <row r="61" spans="1:4" s="12" customFormat="1" ht="16.5" customHeight="1">
      <c r="A61" s="310"/>
      <c r="B61" s="310" t="s">
        <v>56</v>
      </c>
      <c r="C61" s="155" t="s">
        <v>27</v>
      </c>
      <c r="D61" s="313">
        <v>146956.20000000001</v>
      </c>
    </row>
    <row r="62" spans="1:4" s="12" customFormat="1" ht="30" customHeight="1">
      <c r="A62" s="311"/>
      <c r="B62" s="311"/>
      <c r="C62" s="10" t="s">
        <v>53</v>
      </c>
      <c r="D62" s="314"/>
    </row>
    <row r="63" spans="1:4" s="12" customFormat="1" ht="16.5" customHeight="1">
      <c r="A63" s="311"/>
      <c r="B63" s="311"/>
      <c r="C63" s="155" t="s">
        <v>28</v>
      </c>
      <c r="D63" s="314"/>
    </row>
    <row r="64" spans="1:4" s="12" customFormat="1" ht="66.75" customHeight="1">
      <c r="A64" s="311"/>
      <c r="B64" s="311"/>
      <c r="C64" s="10" t="s">
        <v>63</v>
      </c>
      <c r="D64" s="314"/>
    </row>
    <row r="65" spans="1:4" s="12" customFormat="1" ht="16.5" customHeight="1">
      <c r="A65" s="311"/>
      <c r="B65" s="311"/>
      <c r="C65" s="155" t="s">
        <v>29</v>
      </c>
      <c r="D65" s="314"/>
    </row>
    <row r="66" spans="1:4" s="12" customFormat="1" ht="16.5" customHeight="1">
      <c r="A66" s="312"/>
      <c r="B66" s="312"/>
      <c r="C66" s="10" t="s">
        <v>30</v>
      </c>
      <c r="D66" s="315"/>
    </row>
    <row r="67" spans="1:4" s="12" customFormat="1" ht="16.5" customHeight="1">
      <c r="A67" s="310"/>
      <c r="B67" s="310" t="s">
        <v>56</v>
      </c>
      <c r="C67" s="155" t="s">
        <v>27</v>
      </c>
      <c r="D67" s="331">
        <v>-146956.20000000001</v>
      </c>
    </row>
    <row r="68" spans="1:4" s="12" customFormat="1" ht="16.5" customHeight="1">
      <c r="A68" s="311"/>
      <c r="B68" s="311"/>
      <c r="C68" s="10" t="s">
        <v>53</v>
      </c>
      <c r="D68" s="332"/>
    </row>
    <row r="69" spans="1:4" s="12" customFormat="1" ht="16.5" customHeight="1">
      <c r="A69" s="311"/>
      <c r="B69" s="311"/>
      <c r="C69" s="155" t="s">
        <v>28</v>
      </c>
      <c r="D69" s="332"/>
    </row>
    <row r="70" spans="1:4" s="12" customFormat="1" ht="66" customHeight="1">
      <c r="A70" s="311"/>
      <c r="B70" s="311"/>
      <c r="C70" s="10" t="s">
        <v>63</v>
      </c>
      <c r="D70" s="332"/>
    </row>
    <row r="71" spans="1:4" s="12" customFormat="1" ht="16.5" customHeight="1">
      <c r="A71" s="311"/>
      <c r="B71" s="311"/>
      <c r="C71" s="155" t="s">
        <v>29</v>
      </c>
      <c r="D71" s="332"/>
    </row>
    <row r="72" spans="1:4" s="12" customFormat="1" ht="17.25" customHeight="1">
      <c r="A72" s="312"/>
      <c r="B72" s="312"/>
      <c r="C72" s="10" t="s">
        <v>30</v>
      </c>
      <c r="D72" s="333"/>
    </row>
    <row r="73" spans="1:4" s="12" customFormat="1" ht="21" customHeight="1">
      <c r="A73" s="56"/>
      <c r="B73" s="192" t="s">
        <v>82</v>
      </c>
      <c r="C73" s="193"/>
      <c r="D73" s="194">
        <f>+D74</f>
        <v>144132.1</v>
      </c>
    </row>
    <row r="74" spans="1:4" s="12" customFormat="1">
      <c r="A74" s="327">
        <v>1103</v>
      </c>
      <c r="B74" s="330"/>
      <c r="C74" s="52" t="s">
        <v>108</v>
      </c>
      <c r="D74" s="331">
        <f>+D81+D87+D93</f>
        <v>144132.1</v>
      </c>
    </row>
    <row r="75" spans="1:4" s="12" customFormat="1" ht="27">
      <c r="A75" s="328"/>
      <c r="B75" s="330"/>
      <c r="C75" s="156" t="s">
        <v>109</v>
      </c>
      <c r="D75" s="332"/>
    </row>
    <row r="76" spans="1:4" s="12" customFormat="1">
      <c r="A76" s="328"/>
      <c r="B76" s="330"/>
      <c r="C76" s="54" t="s">
        <v>110</v>
      </c>
      <c r="D76" s="332"/>
    </row>
    <row r="77" spans="1:4" s="12" customFormat="1" ht="43.5" customHeight="1">
      <c r="A77" s="328"/>
      <c r="B77" s="330"/>
      <c r="C77" s="156" t="s">
        <v>111</v>
      </c>
      <c r="D77" s="332"/>
    </row>
    <row r="78" spans="1:4" s="12" customFormat="1">
      <c r="A78" s="328"/>
      <c r="B78" s="330"/>
      <c r="C78" s="55" t="s">
        <v>112</v>
      </c>
      <c r="D78" s="332"/>
    </row>
    <row r="79" spans="1:4" s="12" customFormat="1" ht="65.25" customHeight="1">
      <c r="A79" s="329"/>
      <c r="B79" s="330"/>
      <c r="C79" s="156" t="s">
        <v>113</v>
      </c>
      <c r="D79" s="333"/>
    </row>
    <row r="80" spans="1:4" ht="14.25">
      <c r="A80" s="334"/>
      <c r="B80" s="335"/>
      <c r="C80" s="336" t="s">
        <v>18</v>
      </c>
      <c r="D80" s="337"/>
    </row>
    <row r="81" spans="1:4" s="12" customFormat="1">
      <c r="A81" s="318"/>
      <c r="B81" s="321">
        <v>11001</v>
      </c>
      <c r="C81" s="156" t="s">
        <v>27</v>
      </c>
      <c r="D81" s="324">
        <v>18000</v>
      </c>
    </row>
    <row r="82" spans="1:4" s="12" customFormat="1" ht="69" customHeight="1">
      <c r="A82" s="319"/>
      <c r="B82" s="322"/>
      <c r="C82" s="54" t="s">
        <v>328</v>
      </c>
      <c r="D82" s="325"/>
    </row>
    <row r="83" spans="1:4" s="12" customFormat="1" ht="16.5" customHeight="1">
      <c r="A83" s="319"/>
      <c r="B83" s="322"/>
      <c r="C83" s="156" t="s">
        <v>28</v>
      </c>
      <c r="D83" s="325"/>
    </row>
    <row r="84" spans="1:4" s="12" customFormat="1">
      <c r="A84" s="319"/>
      <c r="B84" s="322"/>
      <c r="C84" s="55" t="s">
        <v>208</v>
      </c>
      <c r="D84" s="325"/>
    </row>
    <row r="85" spans="1:4" s="12" customFormat="1" ht="16.5" customHeight="1">
      <c r="A85" s="319"/>
      <c r="B85" s="322"/>
      <c r="C85" s="156" t="s">
        <v>29</v>
      </c>
      <c r="D85" s="325"/>
    </row>
    <row r="86" spans="1:4" s="12" customFormat="1" ht="16.5" customHeight="1">
      <c r="A86" s="320"/>
      <c r="B86" s="323"/>
      <c r="C86" s="156" t="s">
        <v>30</v>
      </c>
      <c r="D86" s="326"/>
    </row>
    <row r="87" spans="1:4" s="12" customFormat="1">
      <c r="A87" s="318"/>
      <c r="B87" s="321">
        <v>11003</v>
      </c>
      <c r="C87" s="156" t="s">
        <v>27</v>
      </c>
      <c r="D87" s="324">
        <v>123074.5</v>
      </c>
    </row>
    <row r="88" spans="1:4" s="12" customFormat="1" ht="27">
      <c r="A88" s="319"/>
      <c r="B88" s="322"/>
      <c r="C88" s="54" t="s">
        <v>117</v>
      </c>
      <c r="D88" s="325"/>
    </row>
    <row r="89" spans="1:4" s="12" customFormat="1" ht="16.5" customHeight="1">
      <c r="A89" s="319"/>
      <c r="B89" s="322"/>
      <c r="C89" s="156" t="s">
        <v>28</v>
      </c>
      <c r="D89" s="325"/>
    </row>
    <row r="90" spans="1:4" s="12" customFormat="1">
      <c r="A90" s="319"/>
      <c r="B90" s="322"/>
      <c r="C90" s="55" t="s">
        <v>118</v>
      </c>
      <c r="D90" s="325"/>
    </row>
    <row r="91" spans="1:4" s="12" customFormat="1" ht="16.5" customHeight="1">
      <c r="A91" s="319"/>
      <c r="B91" s="322"/>
      <c r="C91" s="156" t="s">
        <v>29</v>
      </c>
      <c r="D91" s="325"/>
    </row>
    <row r="92" spans="1:4" s="12" customFormat="1" ht="16.5" customHeight="1">
      <c r="A92" s="320"/>
      <c r="B92" s="323"/>
      <c r="C92" s="156" t="s">
        <v>30</v>
      </c>
      <c r="D92" s="326"/>
    </row>
    <row r="93" spans="1:4" s="12" customFormat="1">
      <c r="A93" s="318"/>
      <c r="B93" s="321">
        <v>31001</v>
      </c>
      <c r="C93" s="52" t="s">
        <v>27</v>
      </c>
      <c r="D93" s="324">
        <v>3057.6</v>
      </c>
    </row>
    <row r="94" spans="1:4" s="12" customFormat="1" ht="27">
      <c r="A94" s="319"/>
      <c r="B94" s="322"/>
      <c r="C94" s="156" t="s">
        <v>114</v>
      </c>
      <c r="D94" s="325"/>
    </row>
    <row r="95" spans="1:4" s="12" customFormat="1" ht="16.5" customHeight="1">
      <c r="A95" s="319"/>
      <c r="B95" s="322"/>
      <c r="C95" s="54" t="s">
        <v>28</v>
      </c>
      <c r="D95" s="325"/>
    </row>
    <row r="96" spans="1:4" s="12" customFormat="1" ht="27">
      <c r="A96" s="319"/>
      <c r="B96" s="322"/>
      <c r="C96" s="156" t="s">
        <v>115</v>
      </c>
      <c r="D96" s="325"/>
    </row>
    <row r="97" spans="1:4" s="12" customFormat="1" ht="16.5" customHeight="1">
      <c r="A97" s="319"/>
      <c r="B97" s="322"/>
      <c r="C97" s="55" t="s">
        <v>29</v>
      </c>
      <c r="D97" s="325"/>
    </row>
    <row r="98" spans="1:4" s="12" customFormat="1" ht="42" customHeight="1">
      <c r="A98" s="320"/>
      <c r="B98" s="323"/>
      <c r="C98" s="156" t="s">
        <v>116</v>
      </c>
      <c r="D98" s="326"/>
    </row>
    <row r="99" spans="1:4" s="12" customFormat="1" ht="21" customHeight="1">
      <c r="A99" s="171"/>
      <c r="B99" s="192" t="s">
        <v>322</v>
      </c>
      <c r="C99" s="193"/>
      <c r="D99" s="290">
        <f>+D100</f>
        <v>2824.1</v>
      </c>
    </row>
    <row r="100" spans="1:4" ht="15" customHeight="1">
      <c r="A100" s="362" t="s">
        <v>333</v>
      </c>
      <c r="B100" s="362"/>
      <c r="C100" s="112" t="s">
        <v>24</v>
      </c>
      <c r="D100" s="331">
        <f>+D106</f>
        <v>2824.1</v>
      </c>
    </row>
    <row r="101" spans="1:4" ht="15" customHeight="1">
      <c r="A101" s="319"/>
      <c r="B101" s="319"/>
      <c r="C101" s="289" t="s">
        <v>334</v>
      </c>
      <c r="D101" s="332"/>
    </row>
    <row r="102" spans="1:4" ht="15" customHeight="1">
      <c r="A102" s="319"/>
      <c r="B102" s="319"/>
      <c r="C102" s="112" t="s">
        <v>25</v>
      </c>
      <c r="D102" s="332"/>
    </row>
    <row r="103" spans="1:4" ht="27">
      <c r="A103" s="319"/>
      <c r="B103" s="319"/>
      <c r="C103" s="137" t="s">
        <v>335</v>
      </c>
      <c r="D103" s="332"/>
    </row>
    <row r="104" spans="1:4" ht="15" customHeight="1">
      <c r="A104" s="319"/>
      <c r="B104" s="319"/>
      <c r="C104" s="112" t="s">
        <v>26</v>
      </c>
      <c r="D104" s="332"/>
    </row>
    <row r="105" spans="1:4" ht="27">
      <c r="A105" s="320"/>
      <c r="B105" s="320"/>
      <c r="C105" s="112" t="s">
        <v>336</v>
      </c>
      <c r="D105" s="333"/>
    </row>
    <row r="106" spans="1:4" ht="15" customHeight="1">
      <c r="A106" s="362"/>
      <c r="B106" s="362">
        <v>32002</v>
      </c>
      <c r="C106" s="112" t="s">
        <v>27</v>
      </c>
      <c r="D106" s="331">
        <v>2824.1</v>
      </c>
    </row>
    <row r="107" spans="1:4" ht="20.25" customHeight="1">
      <c r="A107" s="319"/>
      <c r="B107" s="319"/>
      <c r="C107" s="137" t="s">
        <v>337</v>
      </c>
      <c r="D107" s="332"/>
    </row>
    <row r="108" spans="1:4" ht="15" customHeight="1">
      <c r="A108" s="319"/>
      <c r="B108" s="319"/>
      <c r="C108" s="112" t="s">
        <v>28</v>
      </c>
      <c r="D108" s="332"/>
    </row>
    <row r="109" spans="1:4" ht="27">
      <c r="A109" s="319"/>
      <c r="B109" s="319"/>
      <c r="C109" s="137" t="s">
        <v>338</v>
      </c>
      <c r="D109" s="332"/>
    </row>
    <row r="110" spans="1:4" ht="15" customHeight="1">
      <c r="A110" s="319"/>
      <c r="B110" s="319"/>
      <c r="C110" s="112" t="s">
        <v>29</v>
      </c>
      <c r="D110" s="332"/>
    </row>
    <row r="111" spans="1:4" ht="37.5" customHeight="1">
      <c r="A111" s="320"/>
      <c r="B111" s="320"/>
      <c r="C111" s="112" t="s">
        <v>116</v>
      </c>
      <c r="D111" s="333"/>
    </row>
  </sheetData>
  <mergeCells count="57">
    <mergeCell ref="A100:A105"/>
    <mergeCell ref="B100:B105"/>
    <mergeCell ref="D100:D105"/>
    <mergeCell ref="A106:A111"/>
    <mergeCell ref="B106:B111"/>
    <mergeCell ref="D106:D111"/>
    <mergeCell ref="A18:B18"/>
    <mergeCell ref="C18:D18"/>
    <mergeCell ref="A48:A53"/>
    <mergeCell ref="A67:A72"/>
    <mergeCell ref="B67:B72"/>
    <mergeCell ref="A32:B32"/>
    <mergeCell ref="C32:D32"/>
    <mergeCell ref="A33:A38"/>
    <mergeCell ref="B33:B38"/>
    <mergeCell ref="D33:D38"/>
    <mergeCell ref="D48:D53"/>
    <mergeCell ref="B48:B53"/>
    <mergeCell ref="A47:B47"/>
    <mergeCell ref="C47:D47"/>
    <mergeCell ref="D67:D72"/>
    <mergeCell ref="A55:A60"/>
    <mergeCell ref="B10:C10"/>
    <mergeCell ref="A5:D5"/>
    <mergeCell ref="A8:B8"/>
    <mergeCell ref="C8:C9"/>
    <mergeCell ref="D41:D46"/>
    <mergeCell ref="A26:A31"/>
    <mergeCell ref="B26:B31"/>
    <mergeCell ref="D26:D31"/>
    <mergeCell ref="A41:A46"/>
    <mergeCell ref="B41:B46"/>
    <mergeCell ref="A19:A24"/>
    <mergeCell ref="B19:B24"/>
    <mergeCell ref="D19:D24"/>
    <mergeCell ref="A12:A17"/>
    <mergeCell ref="B12:B17"/>
    <mergeCell ref="D12:D17"/>
    <mergeCell ref="A93:A98"/>
    <mergeCell ref="B93:B98"/>
    <mergeCell ref="D93:D98"/>
    <mergeCell ref="A74:A79"/>
    <mergeCell ref="B74:B79"/>
    <mergeCell ref="D74:D79"/>
    <mergeCell ref="A80:B80"/>
    <mergeCell ref="C80:D80"/>
    <mergeCell ref="A87:A92"/>
    <mergeCell ref="B87:B92"/>
    <mergeCell ref="D87:D92"/>
    <mergeCell ref="A81:A86"/>
    <mergeCell ref="B81:B86"/>
    <mergeCell ref="D81:D86"/>
    <mergeCell ref="B55:B60"/>
    <mergeCell ref="A61:A66"/>
    <mergeCell ref="B61:B66"/>
    <mergeCell ref="D61:D66"/>
    <mergeCell ref="D55:D60"/>
  </mergeCells>
  <pageMargins left="0.16" right="0.22" top="0.27" bottom="0.24" header="0.2" footer="0.1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>
      <selection activeCell="A6" sqref="A6:H6"/>
    </sheetView>
  </sheetViews>
  <sheetFormatPr defaultRowHeight="13.5"/>
  <cols>
    <col min="1" max="1" width="12.7109375" style="1" customWidth="1"/>
    <col min="2" max="2" width="18.140625" style="1" customWidth="1"/>
    <col min="3" max="3" width="60.42578125" style="1" customWidth="1"/>
    <col min="4" max="4" width="14.7109375" style="1" customWidth="1"/>
    <col min="5" max="5" width="16.7109375" style="1" customWidth="1"/>
    <col min="6" max="6" width="16.5703125" style="1" customWidth="1"/>
    <col min="7" max="7" width="18.5703125" style="1" customWidth="1"/>
    <col min="8" max="8" width="16.140625" style="1" customWidth="1"/>
    <col min="9" max="9" width="11" style="1" bestFit="1" customWidth="1"/>
    <col min="10" max="16384" width="9.140625" style="1"/>
  </cols>
  <sheetData>
    <row r="1" spans="1:44">
      <c r="D1" s="17"/>
      <c r="E1" s="17"/>
      <c r="F1" s="366" t="s">
        <v>87</v>
      </c>
      <c r="G1" s="366"/>
      <c r="H1" s="366"/>
      <c r="I1" s="152"/>
    </row>
    <row r="2" spans="1:44">
      <c r="D2" s="366" t="s">
        <v>68</v>
      </c>
      <c r="E2" s="366"/>
      <c r="F2" s="366"/>
      <c r="G2" s="366"/>
      <c r="H2" s="366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</row>
    <row r="3" spans="1:44">
      <c r="D3" s="366" t="s">
        <v>88</v>
      </c>
      <c r="E3" s="366"/>
      <c r="F3" s="366"/>
      <c r="G3" s="366"/>
      <c r="H3" s="366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</row>
    <row r="4" spans="1:44">
      <c r="D4" s="366"/>
      <c r="E4" s="366"/>
      <c r="F4" s="366"/>
      <c r="G4" s="152"/>
      <c r="H4" s="152"/>
      <c r="I4" s="152"/>
    </row>
    <row r="5" spans="1:44">
      <c r="D5" s="366"/>
      <c r="E5" s="366"/>
      <c r="F5" s="366"/>
      <c r="G5" s="152"/>
      <c r="H5" s="152"/>
      <c r="I5" s="152"/>
    </row>
    <row r="6" spans="1:44" ht="14.25">
      <c r="A6" s="365" t="s">
        <v>365</v>
      </c>
      <c r="B6" s="365"/>
      <c r="C6" s="365"/>
      <c r="D6" s="365"/>
      <c r="E6" s="365"/>
      <c r="F6" s="365"/>
      <c r="G6" s="365"/>
      <c r="H6" s="365"/>
      <c r="I6" s="196"/>
    </row>
    <row r="7" spans="1:44" ht="14.25">
      <c r="B7" s="196"/>
      <c r="C7" s="196"/>
      <c r="D7" s="196"/>
      <c r="E7" s="196"/>
      <c r="F7" s="196"/>
      <c r="G7" s="369" t="s">
        <v>89</v>
      </c>
      <c r="H7" s="369"/>
      <c r="I7" s="196"/>
    </row>
    <row r="8" spans="1:44" ht="43.5" customHeight="1">
      <c r="A8" s="370" t="s">
        <v>90</v>
      </c>
      <c r="B8" s="370"/>
      <c r="C8" s="371" t="s">
        <v>91</v>
      </c>
      <c r="D8" s="371" t="s">
        <v>92</v>
      </c>
      <c r="E8" s="372" t="s">
        <v>31</v>
      </c>
      <c r="F8" s="372"/>
      <c r="G8" s="372"/>
      <c r="H8" s="372"/>
      <c r="I8" s="196"/>
    </row>
    <row r="9" spans="1:44">
      <c r="A9" s="370"/>
      <c r="B9" s="370"/>
      <c r="C9" s="371"/>
      <c r="D9" s="371"/>
      <c r="E9" s="371" t="s">
        <v>93</v>
      </c>
      <c r="F9" s="371"/>
      <c r="G9" s="371"/>
      <c r="H9" s="371"/>
    </row>
    <row r="10" spans="1:44" ht="54">
      <c r="A10" s="40" t="s">
        <v>69</v>
      </c>
      <c r="B10" s="40" t="s">
        <v>70</v>
      </c>
      <c r="C10" s="371"/>
      <c r="D10" s="371"/>
      <c r="E10" s="41" t="s">
        <v>94</v>
      </c>
      <c r="F10" s="41" t="s">
        <v>95</v>
      </c>
      <c r="G10" s="41" t="s">
        <v>96</v>
      </c>
      <c r="H10" s="153" t="s">
        <v>97</v>
      </c>
    </row>
    <row r="11" spans="1:44" ht="16.5">
      <c r="A11" s="42"/>
      <c r="B11" s="42"/>
      <c r="C11" s="43" t="s">
        <v>98</v>
      </c>
      <c r="D11" s="81">
        <f>SUM(E11:H11)</f>
        <v>-17999.999999999996</v>
      </c>
      <c r="E11" s="81">
        <f>+E13+E23+E38</f>
        <v>0</v>
      </c>
      <c r="F11" s="81">
        <f>+F13+F23+F38</f>
        <v>0</v>
      </c>
      <c r="G11" s="81">
        <f>+G13+G23+G38</f>
        <v>-23881.699999999997</v>
      </c>
      <c r="H11" s="81">
        <f>+H13+H23+H38</f>
        <v>5881.7</v>
      </c>
    </row>
    <row r="12" spans="1:44" ht="14.25">
      <c r="A12" s="42"/>
      <c r="B12" s="42"/>
      <c r="C12" s="45" t="s">
        <v>99</v>
      </c>
      <c r="D12" s="83"/>
      <c r="E12" s="83"/>
      <c r="F12" s="83"/>
      <c r="G12" s="83"/>
      <c r="H12" s="83"/>
    </row>
    <row r="13" spans="1:44" ht="16.5">
      <c r="A13" s="367" t="s">
        <v>71</v>
      </c>
      <c r="B13" s="368"/>
      <c r="C13" s="204" t="s">
        <v>100</v>
      </c>
      <c r="D13" s="81">
        <f>+D15+D22</f>
        <v>80012.100000000006</v>
      </c>
      <c r="E13" s="81">
        <f>+E15+E22</f>
        <v>0</v>
      </c>
      <c r="F13" s="81">
        <f>+F15+F22</f>
        <v>0</v>
      </c>
      <c r="G13" s="81">
        <f>+G15+G22</f>
        <v>76954.5</v>
      </c>
      <c r="H13" s="81">
        <f>+H15+H22</f>
        <v>3057.6</v>
      </c>
    </row>
    <row r="14" spans="1:44">
      <c r="A14" s="40"/>
      <c r="B14" s="47"/>
      <c r="C14" s="45" t="s">
        <v>99</v>
      </c>
      <c r="D14" s="44"/>
      <c r="E14" s="44"/>
      <c r="F14" s="48"/>
      <c r="G14" s="44"/>
      <c r="H14" s="46"/>
    </row>
    <row r="15" spans="1:44" ht="28.5">
      <c r="A15" s="49">
        <v>1103</v>
      </c>
      <c r="B15" s="49">
        <v>11003</v>
      </c>
      <c r="C15" s="167" t="s">
        <v>119</v>
      </c>
      <c r="D15" s="81">
        <f>+E15+F15+G15+H15</f>
        <v>76954.5</v>
      </c>
      <c r="E15" s="82">
        <f>SUM(E17:E21)</f>
        <v>0</v>
      </c>
      <c r="F15" s="82">
        <f t="shared" ref="F15:H15" si="0">SUM(F17:F21)</f>
        <v>0</v>
      </c>
      <c r="G15" s="82">
        <f t="shared" si="0"/>
        <v>76954.5</v>
      </c>
      <c r="H15" s="82">
        <f t="shared" si="0"/>
        <v>0</v>
      </c>
    </row>
    <row r="16" spans="1:44">
      <c r="A16" s="51"/>
      <c r="B16" s="51"/>
      <c r="C16" s="197" t="s">
        <v>99</v>
      </c>
      <c r="D16" s="79"/>
      <c r="E16" s="46"/>
      <c r="F16" s="46"/>
      <c r="G16" s="79"/>
      <c r="H16" s="46"/>
    </row>
    <row r="17" spans="1:9" ht="54">
      <c r="A17" s="51"/>
      <c r="B17" s="51"/>
      <c r="C17" s="198" t="s">
        <v>121</v>
      </c>
      <c r="D17" s="80">
        <f t="shared" ref="D17:D21" si="1">+E17+F17+G17+H17</f>
        <v>-29850</v>
      </c>
      <c r="E17" s="46"/>
      <c r="F17" s="46"/>
      <c r="G17" s="79">
        <v>-29850</v>
      </c>
      <c r="H17" s="46"/>
    </row>
    <row r="18" spans="1:9" ht="54">
      <c r="A18" s="51"/>
      <c r="B18" s="51"/>
      <c r="C18" s="198" t="s">
        <v>122</v>
      </c>
      <c r="D18" s="80">
        <f t="shared" si="1"/>
        <v>-16270</v>
      </c>
      <c r="E18" s="46"/>
      <c r="F18" s="46"/>
      <c r="G18" s="79">
        <v>-16270</v>
      </c>
      <c r="H18" s="46"/>
    </row>
    <row r="19" spans="1:9" ht="63" customHeight="1">
      <c r="A19" s="51"/>
      <c r="B19" s="51"/>
      <c r="C19" s="198" t="s">
        <v>361</v>
      </c>
      <c r="D19" s="44">
        <f t="shared" si="1"/>
        <v>51324.5</v>
      </c>
      <c r="E19" s="46"/>
      <c r="F19" s="46"/>
      <c r="G19" s="79">
        <v>51324.5</v>
      </c>
      <c r="H19" s="46"/>
    </row>
    <row r="20" spans="1:9" ht="63" customHeight="1">
      <c r="A20" s="51"/>
      <c r="B20" s="51"/>
      <c r="C20" s="198" t="s">
        <v>362</v>
      </c>
      <c r="D20" s="44">
        <f t="shared" si="1"/>
        <v>53100</v>
      </c>
      <c r="E20" s="46"/>
      <c r="F20" s="46"/>
      <c r="G20" s="79">
        <v>53100</v>
      </c>
      <c r="H20" s="46"/>
    </row>
    <row r="21" spans="1:9" ht="63" customHeight="1">
      <c r="A21" s="51"/>
      <c r="B21" s="51"/>
      <c r="C21" s="198" t="s">
        <v>363</v>
      </c>
      <c r="D21" s="44">
        <f t="shared" si="1"/>
        <v>18650</v>
      </c>
      <c r="E21" s="46"/>
      <c r="F21" s="46"/>
      <c r="G21" s="79">
        <v>18650</v>
      </c>
      <c r="H21" s="46"/>
      <c r="I21" s="259"/>
    </row>
    <row r="22" spans="1:9" ht="28.5">
      <c r="A22" s="49">
        <v>1103</v>
      </c>
      <c r="B22" s="49">
        <v>31001</v>
      </c>
      <c r="C22" s="167" t="s">
        <v>101</v>
      </c>
      <c r="D22" s="84">
        <f>+E22+F22+G22+H22</f>
        <v>3057.6</v>
      </c>
      <c r="E22" s="82">
        <v>0</v>
      </c>
      <c r="F22" s="82">
        <v>0</v>
      </c>
      <c r="G22" s="84">
        <v>0</v>
      </c>
      <c r="H22" s="82">
        <v>3057.6</v>
      </c>
    </row>
    <row r="23" spans="1:9" ht="33">
      <c r="A23" s="363" t="s">
        <v>71</v>
      </c>
      <c r="B23" s="364"/>
      <c r="C23" s="204" t="s">
        <v>322</v>
      </c>
      <c r="D23" s="205">
        <f>+E23+F23+G23+H23</f>
        <v>-25198.9</v>
      </c>
      <c r="E23" s="205">
        <f>+E28+E25</f>
        <v>0</v>
      </c>
      <c r="F23" s="205">
        <f t="shared" ref="F23:H23" si="2">+F28+F25</f>
        <v>0</v>
      </c>
      <c r="G23" s="205">
        <f t="shared" si="2"/>
        <v>-28023</v>
      </c>
      <c r="H23" s="205">
        <f t="shared" si="2"/>
        <v>2824.1</v>
      </c>
    </row>
    <row r="24" spans="1:9">
      <c r="A24" s="40"/>
      <c r="B24" s="47"/>
      <c r="C24" s="45" t="s">
        <v>99</v>
      </c>
      <c r="D24" s="44"/>
      <c r="E24" s="44"/>
      <c r="F24" s="48"/>
      <c r="G24" s="44"/>
      <c r="H24" s="46"/>
    </row>
    <row r="25" spans="1:9" ht="14.25">
      <c r="A25" s="166">
        <v>1075</v>
      </c>
      <c r="B25" s="166">
        <v>32002</v>
      </c>
      <c r="C25" s="237" t="s">
        <v>337</v>
      </c>
      <c r="D25" s="291">
        <f>+E25+F25+G25+H25</f>
        <v>2824.1</v>
      </c>
      <c r="E25" s="292">
        <f>+E27</f>
        <v>0</v>
      </c>
      <c r="F25" s="292">
        <f t="shared" ref="F25:H25" si="3">+F27</f>
        <v>0</v>
      </c>
      <c r="G25" s="292">
        <f t="shared" si="3"/>
        <v>0</v>
      </c>
      <c r="H25" s="293">
        <f t="shared" si="3"/>
        <v>2824.1</v>
      </c>
    </row>
    <row r="26" spans="1:9" ht="14.25">
      <c r="A26" s="166"/>
      <c r="B26" s="166"/>
      <c r="C26" s="294" t="s">
        <v>213</v>
      </c>
      <c r="D26" s="295"/>
      <c r="E26" s="125"/>
      <c r="F26" s="125"/>
      <c r="G26" s="171"/>
      <c r="H26" s="171"/>
    </row>
    <row r="27" spans="1:9" ht="40.5">
      <c r="A27" s="166"/>
      <c r="B27" s="166"/>
      <c r="C27" s="203" t="s">
        <v>339</v>
      </c>
      <c r="D27" s="295">
        <f>+E27+F27+G27+H27</f>
        <v>2824.1</v>
      </c>
      <c r="E27" s="125"/>
      <c r="F27" s="125"/>
      <c r="G27" s="171"/>
      <c r="H27" s="171">
        <v>2824.1</v>
      </c>
    </row>
    <row r="28" spans="1:9" ht="28.5">
      <c r="A28" s="166">
        <v>1183</v>
      </c>
      <c r="B28" s="166">
        <v>32002</v>
      </c>
      <c r="C28" s="167" t="s">
        <v>212</v>
      </c>
      <c r="D28" s="199">
        <f>+E28+F28+G28+H28</f>
        <v>-28023</v>
      </c>
      <c r="E28" s="199">
        <f t="shared" ref="E28:F28" si="4">+E30+E32+E34+E36</f>
        <v>0</v>
      </c>
      <c r="F28" s="199">
        <f t="shared" si="4"/>
        <v>0</v>
      </c>
      <c r="G28" s="199">
        <f>+G30+G32+G34+G36</f>
        <v>-28023</v>
      </c>
      <c r="H28" s="199">
        <f>+H30+H32+H34+H36</f>
        <v>0</v>
      </c>
    </row>
    <row r="29" spans="1:9">
      <c r="A29" s="125"/>
      <c r="B29" s="125"/>
      <c r="C29" s="168" t="s">
        <v>213</v>
      </c>
      <c r="D29" s="125"/>
      <c r="E29" s="125"/>
      <c r="F29" s="125"/>
      <c r="G29" s="125"/>
      <c r="H29" s="125"/>
    </row>
    <row r="30" spans="1:9" ht="14.25">
      <c r="A30" s="125"/>
      <c r="B30" s="125"/>
      <c r="C30" s="169" t="s">
        <v>211</v>
      </c>
      <c r="D30" s="199">
        <f t="shared" ref="D30:D37" si="5">+E30+F30+G30+H30</f>
        <v>-9201</v>
      </c>
      <c r="E30" s="125"/>
      <c r="F30" s="125"/>
      <c r="G30" s="200">
        <f>+G31</f>
        <v>-9201</v>
      </c>
      <c r="H30" s="125"/>
    </row>
    <row r="31" spans="1:9">
      <c r="A31" s="125"/>
      <c r="B31" s="125"/>
      <c r="C31" s="170" t="s">
        <v>214</v>
      </c>
      <c r="D31" s="171">
        <f t="shared" si="5"/>
        <v>-9201</v>
      </c>
      <c r="E31" s="125"/>
      <c r="F31" s="125"/>
      <c r="G31" s="171">
        <v>-9201</v>
      </c>
      <c r="H31" s="125"/>
    </row>
    <row r="32" spans="1:9" ht="14.25">
      <c r="A32" s="125"/>
      <c r="B32" s="125"/>
      <c r="C32" s="169" t="s">
        <v>215</v>
      </c>
      <c r="D32" s="199">
        <f t="shared" si="5"/>
        <v>-9611</v>
      </c>
      <c r="E32" s="125"/>
      <c r="F32" s="125"/>
      <c r="G32" s="199">
        <f>+G33</f>
        <v>-9611</v>
      </c>
      <c r="H32" s="125"/>
    </row>
    <row r="33" spans="1:9">
      <c r="A33" s="125"/>
      <c r="B33" s="125"/>
      <c r="C33" s="170" t="s">
        <v>216</v>
      </c>
      <c r="D33" s="171">
        <f t="shared" si="5"/>
        <v>-9611</v>
      </c>
      <c r="E33" s="125"/>
      <c r="F33" s="125"/>
      <c r="G33" s="171">
        <v>-9611</v>
      </c>
      <c r="H33" s="125"/>
    </row>
    <row r="34" spans="1:9" ht="14.25">
      <c r="A34" s="125"/>
      <c r="B34" s="125"/>
      <c r="C34" s="169" t="s">
        <v>217</v>
      </c>
      <c r="D34" s="199">
        <f t="shared" si="5"/>
        <v>-4661</v>
      </c>
      <c r="E34" s="125"/>
      <c r="F34" s="125"/>
      <c r="G34" s="199">
        <f>+G35</f>
        <v>-4661</v>
      </c>
      <c r="H34" s="125"/>
    </row>
    <row r="35" spans="1:9">
      <c r="A35" s="125"/>
      <c r="B35" s="125"/>
      <c r="C35" s="170" t="s">
        <v>218</v>
      </c>
      <c r="D35" s="171">
        <f t="shared" si="5"/>
        <v>-4661</v>
      </c>
      <c r="E35" s="125"/>
      <c r="F35" s="125"/>
      <c r="G35" s="171">
        <v>-4661</v>
      </c>
      <c r="H35" s="125"/>
    </row>
    <row r="36" spans="1:9" ht="14.25">
      <c r="A36" s="125"/>
      <c r="B36" s="125"/>
      <c r="C36" s="169" t="s">
        <v>219</v>
      </c>
      <c r="D36" s="199">
        <f t="shared" si="5"/>
        <v>-4550</v>
      </c>
      <c r="E36" s="125"/>
      <c r="F36" s="125"/>
      <c r="G36" s="199">
        <f>+G37</f>
        <v>-4550</v>
      </c>
      <c r="H36" s="125"/>
    </row>
    <row r="37" spans="1:9">
      <c r="A37" s="125"/>
      <c r="B37" s="125"/>
      <c r="C37" s="170" t="s">
        <v>220</v>
      </c>
      <c r="D37" s="171">
        <f t="shared" si="5"/>
        <v>-4550</v>
      </c>
      <c r="E37" s="125"/>
      <c r="F37" s="125"/>
      <c r="G37" s="171">
        <v>-4550</v>
      </c>
      <c r="H37" s="125"/>
    </row>
    <row r="38" spans="1:9" ht="16.5">
      <c r="A38" s="363" t="s">
        <v>71</v>
      </c>
      <c r="B38" s="364"/>
      <c r="C38" s="204" t="s">
        <v>279</v>
      </c>
      <c r="D38" s="205">
        <f>+E38+F38+G38+H38</f>
        <v>-72813.2</v>
      </c>
      <c r="E38" s="205">
        <f>+E40</f>
        <v>0</v>
      </c>
      <c r="F38" s="205">
        <f t="shared" ref="F38:H38" si="6">+F40</f>
        <v>0</v>
      </c>
      <c r="G38" s="205">
        <f t="shared" si="6"/>
        <v>-72813.2</v>
      </c>
      <c r="H38" s="205">
        <f t="shared" si="6"/>
        <v>0</v>
      </c>
    </row>
    <row r="39" spans="1:9">
      <c r="A39" s="40"/>
      <c r="B39" s="47"/>
      <c r="C39" s="45" t="s">
        <v>99</v>
      </c>
      <c r="D39" s="44"/>
      <c r="E39" s="44"/>
      <c r="F39" s="48"/>
      <c r="G39" s="44"/>
      <c r="H39" s="46"/>
    </row>
    <row r="40" spans="1:9" ht="28.5">
      <c r="A40" s="166">
        <v>1126</v>
      </c>
      <c r="B40" s="172">
        <v>31003</v>
      </c>
      <c r="C40" s="167" t="s">
        <v>276</v>
      </c>
      <c r="D40" s="199">
        <f>SUM(E40:H40)</f>
        <v>-72813.2</v>
      </c>
      <c r="E40" s="199">
        <f>SUM(E43:E61)</f>
        <v>0</v>
      </c>
      <c r="F40" s="199">
        <f>SUM(F43:F61)</f>
        <v>0</v>
      </c>
      <c r="G40" s="199">
        <f>+G42+G45+G47+G49+G53+G55+G57+G59</f>
        <v>-72813.2</v>
      </c>
      <c r="H40" s="199">
        <f>SUM(H43:H61)</f>
        <v>0</v>
      </c>
    </row>
    <row r="41" spans="1:9">
      <c r="A41" s="125"/>
      <c r="B41" s="201"/>
      <c r="C41" s="202" t="s">
        <v>99</v>
      </c>
      <c r="D41" s="125"/>
      <c r="E41" s="125"/>
      <c r="F41" s="125"/>
      <c r="G41" s="125"/>
      <c r="H41" s="125"/>
    </row>
    <row r="42" spans="1:9" ht="14.25">
      <c r="A42" s="125"/>
      <c r="B42" s="201"/>
      <c r="C42" s="202" t="s">
        <v>211</v>
      </c>
      <c r="D42" s="199">
        <f t="shared" ref="D42:D60" si="7">SUM(E42:H42)</f>
        <v>-17500</v>
      </c>
      <c r="E42" s="295">
        <f t="shared" ref="E42:F42" si="8">+E43+E44</f>
        <v>0</v>
      </c>
      <c r="F42" s="295">
        <f t="shared" si="8"/>
        <v>0</v>
      </c>
      <c r="G42" s="295">
        <f>+G43+G44</f>
        <v>-17500</v>
      </c>
      <c r="H42" s="295">
        <f>+H43+H44</f>
        <v>0</v>
      </c>
    </row>
    <row r="43" spans="1:9" ht="27">
      <c r="A43" s="125"/>
      <c r="B43" s="201"/>
      <c r="C43" s="203" t="s">
        <v>280</v>
      </c>
      <c r="D43" s="199">
        <f t="shared" si="7"/>
        <v>-10100</v>
      </c>
      <c r="E43" s="125"/>
      <c r="F43" s="125"/>
      <c r="G43" s="171">
        <v>-10100</v>
      </c>
      <c r="H43" s="125"/>
    </row>
    <row r="44" spans="1:9" ht="27">
      <c r="A44" s="125"/>
      <c r="B44" s="201"/>
      <c r="C44" s="203" t="s">
        <v>282</v>
      </c>
      <c r="D44" s="199">
        <f t="shared" si="7"/>
        <v>-7400</v>
      </c>
      <c r="E44" s="125"/>
      <c r="F44" s="125"/>
      <c r="G44" s="171">
        <v>-7400</v>
      </c>
      <c r="H44" s="125"/>
      <c r="I44" s="259"/>
    </row>
    <row r="45" spans="1:9" ht="14.25">
      <c r="A45" s="125"/>
      <c r="B45" s="201"/>
      <c r="C45" s="202" t="s">
        <v>354</v>
      </c>
      <c r="D45" s="199">
        <f t="shared" si="7"/>
        <v>-2100</v>
      </c>
      <c r="E45" s="171">
        <f>+E46</f>
        <v>0</v>
      </c>
      <c r="F45" s="171">
        <f>+F46</f>
        <v>0</v>
      </c>
      <c r="G45" s="171">
        <f>+G46</f>
        <v>-2100</v>
      </c>
      <c r="H45" s="171">
        <f>+H46</f>
        <v>0</v>
      </c>
    </row>
    <row r="46" spans="1:9" ht="27">
      <c r="A46" s="125"/>
      <c r="B46" s="201"/>
      <c r="C46" s="203" t="s">
        <v>281</v>
      </c>
      <c r="D46" s="199">
        <f t="shared" si="7"/>
        <v>-2100</v>
      </c>
      <c r="E46" s="125"/>
      <c r="F46" s="125"/>
      <c r="G46" s="171">
        <v>-2100</v>
      </c>
      <c r="H46" s="125"/>
    </row>
    <row r="47" spans="1:9" ht="14.25">
      <c r="A47" s="125"/>
      <c r="B47" s="201"/>
      <c r="C47" s="202" t="s">
        <v>355</v>
      </c>
      <c r="D47" s="199">
        <f t="shared" si="7"/>
        <v>-7480</v>
      </c>
      <c r="E47" s="171">
        <f t="shared" ref="E47:F47" si="9">+E48</f>
        <v>0</v>
      </c>
      <c r="F47" s="171">
        <f t="shared" si="9"/>
        <v>0</v>
      </c>
      <c r="G47" s="171">
        <f>+G48</f>
        <v>-7480</v>
      </c>
      <c r="H47" s="171">
        <f>+H48</f>
        <v>0</v>
      </c>
    </row>
    <row r="48" spans="1:9" ht="14.25">
      <c r="A48" s="125"/>
      <c r="B48" s="201"/>
      <c r="C48" s="203" t="s">
        <v>283</v>
      </c>
      <c r="D48" s="199">
        <f t="shared" si="7"/>
        <v>-7480</v>
      </c>
      <c r="E48" s="125"/>
      <c r="F48" s="125"/>
      <c r="G48" s="171">
        <v>-7480</v>
      </c>
      <c r="H48" s="125"/>
    </row>
    <row r="49" spans="1:8" ht="14.25">
      <c r="A49" s="125"/>
      <c r="B49" s="201"/>
      <c r="C49" s="202" t="s">
        <v>356</v>
      </c>
      <c r="D49" s="199">
        <f t="shared" si="7"/>
        <v>-16014</v>
      </c>
      <c r="E49" s="171">
        <f t="shared" ref="E49:F49" si="10">+E50+E51+E52</f>
        <v>0</v>
      </c>
      <c r="F49" s="171">
        <f t="shared" si="10"/>
        <v>0</v>
      </c>
      <c r="G49" s="171">
        <f>+G50+G51+G52</f>
        <v>-16014</v>
      </c>
      <c r="H49" s="171">
        <f>+H50+H51+H52</f>
        <v>0</v>
      </c>
    </row>
    <row r="50" spans="1:8" ht="27">
      <c r="A50" s="125"/>
      <c r="B50" s="201"/>
      <c r="C50" s="203" t="s">
        <v>284</v>
      </c>
      <c r="D50" s="199">
        <f t="shared" si="7"/>
        <v>-10014</v>
      </c>
      <c r="E50" s="125"/>
      <c r="F50" s="125"/>
      <c r="G50" s="171">
        <v>-10014</v>
      </c>
      <c r="H50" s="125"/>
    </row>
    <row r="51" spans="1:8" ht="27">
      <c r="A51" s="125"/>
      <c r="B51" s="201"/>
      <c r="C51" s="203" t="s">
        <v>285</v>
      </c>
      <c r="D51" s="199">
        <f t="shared" si="7"/>
        <v>-900</v>
      </c>
      <c r="E51" s="125"/>
      <c r="F51" s="125"/>
      <c r="G51" s="171">
        <v>-900</v>
      </c>
      <c r="H51" s="125"/>
    </row>
    <row r="52" spans="1:8" ht="27">
      <c r="A52" s="125"/>
      <c r="B52" s="201"/>
      <c r="C52" s="203" t="s">
        <v>290</v>
      </c>
      <c r="D52" s="199">
        <f t="shared" si="7"/>
        <v>-5100</v>
      </c>
      <c r="E52" s="125"/>
      <c r="F52" s="125"/>
      <c r="G52" s="171">
        <v>-5100</v>
      </c>
      <c r="H52" s="125"/>
    </row>
    <row r="53" spans="1:8" ht="14.25">
      <c r="A53" s="125"/>
      <c r="B53" s="201"/>
      <c r="C53" s="202" t="s">
        <v>357</v>
      </c>
      <c r="D53" s="199">
        <f t="shared" si="7"/>
        <v>-3400</v>
      </c>
      <c r="E53" s="125">
        <f>+E54</f>
        <v>0</v>
      </c>
      <c r="F53" s="125">
        <f t="shared" ref="F53:H53" si="11">+F54</f>
        <v>0</v>
      </c>
      <c r="G53" s="171">
        <f t="shared" si="11"/>
        <v>-3400</v>
      </c>
      <c r="H53" s="125">
        <f t="shared" si="11"/>
        <v>0</v>
      </c>
    </row>
    <row r="54" spans="1:8" ht="27">
      <c r="A54" s="125"/>
      <c r="B54" s="201"/>
      <c r="C54" s="203" t="s">
        <v>286</v>
      </c>
      <c r="D54" s="199">
        <f t="shared" si="7"/>
        <v>-3400</v>
      </c>
      <c r="E54" s="125"/>
      <c r="F54" s="125"/>
      <c r="G54" s="171">
        <v>-3400</v>
      </c>
      <c r="H54" s="125"/>
    </row>
    <row r="55" spans="1:8" ht="14.25">
      <c r="A55" s="125"/>
      <c r="B55" s="201"/>
      <c r="C55" s="202" t="s">
        <v>358</v>
      </c>
      <c r="D55" s="199">
        <f t="shared" si="7"/>
        <v>-1400</v>
      </c>
      <c r="E55" s="125">
        <f>+E56</f>
        <v>0</v>
      </c>
      <c r="F55" s="125">
        <f t="shared" ref="F55:H55" si="12">+F56</f>
        <v>0</v>
      </c>
      <c r="G55" s="171">
        <f t="shared" si="12"/>
        <v>-1400</v>
      </c>
      <c r="H55" s="125">
        <f t="shared" si="12"/>
        <v>0</v>
      </c>
    </row>
    <row r="56" spans="1:8" ht="14.25">
      <c r="A56" s="125"/>
      <c r="B56" s="201"/>
      <c r="C56" s="203" t="s">
        <v>287</v>
      </c>
      <c r="D56" s="199">
        <f t="shared" si="7"/>
        <v>-1400</v>
      </c>
      <c r="E56" s="125"/>
      <c r="F56" s="125"/>
      <c r="G56" s="171">
        <v>-1400</v>
      </c>
      <c r="H56" s="125"/>
    </row>
    <row r="57" spans="1:8" ht="14.25">
      <c r="A57" s="125"/>
      <c r="B57" s="201"/>
      <c r="C57" s="202" t="s">
        <v>359</v>
      </c>
      <c r="D57" s="199">
        <f t="shared" si="7"/>
        <v>-18700</v>
      </c>
      <c r="E57" s="125">
        <f>+E58</f>
        <v>0</v>
      </c>
      <c r="F57" s="125">
        <f t="shared" ref="F57:H57" si="13">+F58</f>
        <v>0</v>
      </c>
      <c r="G57" s="171">
        <f t="shared" si="13"/>
        <v>-18700</v>
      </c>
      <c r="H57" s="125">
        <f t="shared" si="13"/>
        <v>0</v>
      </c>
    </row>
    <row r="58" spans="1:8" ht="27">
      <c r="A58" s="125"/>
      <c r="B58" s="201"/>
      <c r="C58" s="203" t="s">
        <v>288</v>
      </c>
      <c r="D58" s="199">
        <f t="shared" si="7"/>
        <v>-18700</v>
      </c>
      <c r="E58" s="125"/>
      <c r="F58" s="125"/>
      <c r="G58" s="171">
        <v>-18700</v>
      </c>
      <c r="H58" s="125"/>
    </row>
    <row r="59" spans="1:8" ht="14.25">
      <c r="A59" s="125"/>
      <c r="B59" s="201"/>
      <c r="C59" s="202" t="s">
        <v>360</v>
      </c>
      <c r="D59" s="199">
        <f t="shared" si="7"/>
        <v>-6219.2</v>
      </c>
      <c r="E59" s="125">
        <f>+E60</f>
        <v>0</v>
      </c>
      <c r="F59" s="125">
        <f t="shared" ref="F59:H59" si="14">+F60</f>
        <v>0</v>
      </c>
      <c r="G59" s="171">
        <f t="shared" si="14"/>
        <v>-6219.2</v>
      </c>
      <c r="H59" s="125">
        <f t="shared" si="14"/>
        <v>0</v>
      </c>
    </row>
    <row r="60" spans="1:8" ht="27">
      <c r="A60" s="125"/>
      <c r="B60" s="201"/>
      <c r="C60" s="203" t="s">
        <v>289</v>
      </c>
      <c r="D60" s="199">
        <f t="shared" si="7"/>
        <v>-6219.2</v>
      </c>
      <c r="E60" s="125"/>
      <c r="F60" s="125"/>
      <c r="G60" s="171">
        <v>-6219.2</v>
      </c>
      <c r="H60" s="125"/>
    </row>
    <row r="61" spans="1:8" ht="14.25" hidden="1">
      <c r="A61" s="125"/>
      <c r="B61" s="201"/>
      <c r="C61" s="203"/>
      <c r="D61" s="199"/>
      <c r="E61" s="125"/>
      <c r="F61" s="125"/>
      <c r="G61" s="171"/>
      <c r="H61" s="125"/>
    </row>
  </sheetData>
  <mergeCells count="15">
    <mergeCell ref="A38:B38"/>
    <mergeCell ref="A23:B23"/>
    <mergeCell ref="A6:H6"/>
    <mergeCell ref="F1:H1"/>
    <mergeCell ref="D2:H2"/>
    <mergeCell ref="D3:H3"/>
    <mergeCell ref="D4:F4"/>
    <mergeCell ref="D5:F5"/>
    <mergeCell ref="A13:B13"/>
    <mergeCell ref="G7:H7"/>
    <mergeCell ref="A8:B9"/>
    <mergeCell ref="C8:C10"/>
    <mergeCell ref="D8:D10"/>
    <mergeCell ref="E8:H8"/>
    <mergeCell ref="E9:H9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8"/>
  <sheetViews>
    <sheetView topLeftCell="A19" zoomScaleNormal="100" workbookViewId="0">
      <selection activeCell="F14" sqref="F14"/>
    </sheetView>
  </sheetViews>
  <sheetFormatPr defaultColWidth="9.140625" defaultRowHeight="13.5"/>
  <cols>
    <col min="1" max="1" width="6.85546875" style="17" customWidth="1"/>
    <col min="2" max="2" width="10.140625" style="17" customWidth="1"/>
    <col min="3" max="3" width="6.7109375" style="17" customWidth="1"/>
    <col min="4" max="4" width="9.28515625" style="17" customWidth="1"/>
    <col min="5" max="5" width="13.28515625" style="17" customWidth="1"/>
    <col min="6" max="6" width="62.140625" style="17" customWidth="1"/>
    <col min="7" max="7" width="29.7109375" style="17" customWidth="1"/>
    <col min="8" max="9" width="9.140625" style="17"/>
    <col min="10" max="10" width="9.85546875" style="17" bestFit="1" customWidth="1"/>
    <col min="11" max="16384" width="9.140625" style="17"/>
  </cols>
  <sheetData>
    <row r="1" spans="1:7" ht="18" customHeight="1">
      <c r="F1" s="152"/>
      <c r="G1" s="152" t="s">
        <v>79</v>
      </c>
    </row>
    <row r="2" spans="1:7" ht="18" customHeight="1">
      <c r="F2" s="366" t="s">
        <v>4</v>
      </c>
      <c r="G2" s="366"/>
    </row>
    <row r="3" spans="1:7" ht="18" customHeight="1">
      <c r="F3" s="366" t="s">
        <v>9</v>
      </c>
      <c r="G3" s="366"/>
    </row>
    <row r="6" spans="1:7" ht="45" customHeight="1">
      <c r="A6" s="365" t="s">
        <v>366</v>
      </c>
      <c r="B6" s="365"/>
      <c r="C6" s="365"/>
      <c r="D6" s="365"/>
      <c r="E6" s="365"/>
      <c r="F6" s="365"/>
      <c r="G6" s="365"/>
    </row>
    <row r="8" spans="1:7">
      <c r="G8" s="152" t="s">
        <v>33</v>
      </c>
    </row>
    <row r="9" spans="1:7" s="220" customFormat="1" ht="80.45" customHeight="1">
      <c r="A9" s="373" t="s">
        <v>34</v>
      </c>
      <c r="B9" s="374"/>
      <c r="C9" s="375"/>
      <c r="D9" s="376" t="s">
        <v>13</v>
      </c>
      <c r="E9" s="376"/>
      <c r="F9" s="376" t="s">
        <v>40</v>
      </c>
      <c r="G9" s="154" t="s">
        <v>31</v>
      </c>
    </row>
    <row r="10" spans="1:7" s="220" customFormat="1" ht="40.5">
      <c r="A10" s="151" t="s">
        <v>35</v>
      </c>
      <c r="B10" s="33" t="s">
        <v>36</v>
      </c>
      <c r="C10" s="151" t="s">
        <v>37</v>
      </c>
      <c r="D10" s="154" t="s">
        <v>16</v>
      </c>
      <c r="E10" s="154" t="s">
        <v>17</v>
      </c>
      <c r="F10" s="376"/>
      <c r="G10" s="154" t="s">
        <v>15</v>
      </c>
    </row>
    <row r="11" spans="1:7" s="220" customFormat="1" ht="16.5">
      <c r="A11" s="151"/>
      <c r="B11" s="33"/>
      <c r="C11" s="151"/>
      <c r="D11" s="61"/>
      <c r="E11" s="61"/>
      <c r="F11" s="282" t="s">
        <v>200</v>
      </c>
      <c r="G11" s="283">
        <f>+G12+G28+G44+G63+G86+G120</f>
        <v>-5.9117155615240335E-12</v>
      </c>
    </row>
    <row r="12" spans="1:7" s="221" customFormat="1" ht="28.5">
      <c r="A12" s="57" t="s">
        <v>38</v>
      </c>
      <c r="B12" s="206"/>
      <c r="C12" s="206"/>
      <c r="D12" s="207"/>
      <c r="E12" s="207"/>
      <c r="F12" s="210" t="s">
        <v>123</v>
      </c>
      <c r="G12" s="208">
        <f>+G14</f>
        <v>-46120</v>
      </c>
    </row>
    <row r="13" spans="1:7" s="221" customFormat="1">
      <c r="A13" s="206"/>
      <c r="B13" s="206"/>
      <c r="C13" s="206"/>
      <c r="D13" s="207"/>
      <c r="E13" s="207"/>
      <c r="F13" s="111" t="s">
        <v>19</v>
      </c>
      <c r="G13" s="209"/>
    </row>
    <row r="14" spans="1:7" s="221" customFormat="1" ht="28.5">
      <c r="A14" s="206"/>
      <c r="B14" s="57" t="s">
        <v>294</v>
      </c>
      <c r="C14" s="206"/>
      <c r="D14" s="207"/>
      <c r="E14" s="207"/>
      <c r="F14" s="210" t="s">
        <v>124</v>
      </c>
      <c r="G14" s="208">
        <f>+G16</f>
        <v>-46120</v>
      </c>
    </row>
    <row r="15" spans="1:7" s="221" customFormat="1">
      <c r="A15" s="206"/>
      <c r="B15" s="206"/>
      <c r="C15" s="206"/>
      <c r="D15" s="207"/>
      <c r="E15" s="207"/>
      <c r="F15" s="111" t="s">
        <v>19</v>
      </c>
      <c r="G15" s="209"/>
    </row>
    <row r="16" spans="1:7" s="221" customFormat="1" ht="28.5">
      <c r="A16" s="206"/>
      <c r="B16" s="206"/>
      <c r="C16" s="57" t="s">
        <v>86</v>
      </c>
      <c r="D16" s="207"/>
      <c r="E16" s="207"/>
      <c r="F16" s="210" t="s">
        <v>124</v>
      </c>
      <c r="G16" s="208">
        <f>+G19</f>
        <v>-46120</v>
      </c>
    </row>
    <row r="17" spans="1:7" s="221" customFormat="1" ht="14.25">
      <c r="A17" s="206"/>
      <c r="B17" s="206"/>
      <c r="C17" s="57"/>
      <c r="D17" s="207"/>
      <c r="E17" s="207"/>
      <c r="F17" s="58" t="s">
        <v>125</v>
      </c>
      <c r="G17" s="211"/>
    </row>
    <row r="18" spans="1:7" s="221" customFormat="1">
      <c r="A18" s="207"/>
      <c r="B18" s="207"/>
      <c r="C18" s="207"/>
      <c r="D18" s="207"/>
      <c r="E18" s="207"/>
      <c r="F18" s="111" t="s">
        <v>19</v>
      </c>
      <c r="G18" s="212"/>
    </row>
    <row r="19" spans="1:7" s="221" customFormat="1" ht="27">
      <c r="A19" s="207"/>
      <c r="B19" s="207"/>
      <c r="C19" s="207"/>
      <c r="D19" s="207">
        <v>1103</v>
      </c>
      <c r="E19" s="207">
        <v>11003</v>
      </c>
      <c r="F19" s="58" t="s">
        <v>117</v>
      </c>
      <c r="G19" s="213">
        <f>+G21</f>
        <v>-46120</v>
      </c>
    </row>
    <row r="20" spans="1:7" s="221" customFormat="1">
      <c r="A20" s="207"/>
      <c r="B20" s="207"/>
      <c r="C20" s="207"/>
      <c r="D20" s="207"/>
      <c r="E20" s="207"/>
      <c r="F20" s="59" t="s">
        <v>20</v>
      </c>
      <c r="G20" s="213"/>
    </row>
    <row r="21" spans="1:7" s="221" customFormat="1">
      <c r="A21" s="207"/>
      <c r="B21" s="207"/>
      <c r="C21" s="207"/>
      <c r="D21" s="207"/>
      <c r="E21" s="207"/>
      <c r="F21" s="59" t="s">
        <v>100</v>
      </c>
      <c r="G21" s="213">
        <f>+G23</f>
        <v>-46120</v>
      </c>
    </row>
    <row r="22" spans="1:7" s="221" customFormat="1" ht="27">
      <c r="A22" s="207"/>
      <c r="B22" s="207"/>
      <c r="C22" s="207"/>
      <c r="D22" s="207"/>
      <c r="E22" s="207"/>
      <c r="F22" s="58" t="s">
        <v>21</v>
      </c>
      <c r="G22" s="213"/>
    </row>
    <row r="23" spans="1:7" s="221" customFormat="1">
      <c r="A23" s="207"/>
      <c r="B23" s="207"/>
      <c r="C23" s="207"/>
      <c r="D23" s="207"/>
      <c r="E23" s="207"/>
      <c r="F23" s="59" t="s">
        <v>22</v>
      </c>
      <c r="G23" s="213">
        <f t="shared" ref="G23:G26" si="0">+G24</f>
        <v>-46120</v>
      </c>
    </row>
    <row r="24" spans="1:7" s="221" customFormat="1">
      <c r="A24" s="207"/>
      <c r="B24" s="207"/>
      <c r="C24" s="207"/>
      <c r="D24" s="207"/>
      <c r="E24" s="207"/>
      <c r="F24" s="59" t="s">
        <v>83</v>
      </c>
      <c r="G24" s="213">
        <f t="shared" si="0"/>
        <v>-46120</v>
      </c>
    </row>
    <row r="25" spans="1:7" s="221" customFormat="1">
      <c r="A25" s="207"/>
      <c r="B25" s="207"/>
      <c r="C25" s="207"/>
      <c r="D25" s="207"/>
      <c r="E25" s="207"/>
      <c r="F25" s="58" t="s">
        <v>84</v>
      </c>
      <c r="G25" s="213">
        <f t="shared" si="0"/>
        <v>-46120</v>
      </c>
    </row>
    <row r="26" spans="1:7" s="221" customFormat="1">
      <c r="A26" s="207"/>
      <c r="B26" s="207"/>
      <c r="C26" s="207"/>
      <c r="D26" s="207"/>
      <c r="E26" s="207"/>
      <c r="F26" s="59" t="s">
        <v>130</v>
      </c>
      <c r="G26" s="213">
        <f t="shared" si="0"/>
        <v>-46120</v>
      </c>
    </row>
    <row r="27" spans="1:7" s="221" customFormat="1">
      <c r="A27" s="207"/>
      <c r="B27" s="207"/>
      <c r="C27" s="207"/>
      <c r="D27" s="207"/>
      <c r="E27" s="207"/>
      <c r="F27" s="59" t="s">
        <v>131</v>
      </c>
      <c r="G27" s="213">
        <v>-46120</v>
      </c>
    </row>
    <row r="28" spans="1:7" s="221" customFormat="1" ht="14.25">
      <c r="A28" s="57" t="s">
        <v>292</v>
      </c>
      <c r="B28" s="206"/>
      <c r="C28" s="206"/>
      <c r="D28" s="207"/>
      <c r="E28" s="207"/>
      <c r="F28" s="225" t="s">
        <v>291</v>
      </c>
      <c r="G28" s="208">
        <f>+G30</f>
        <v>-72813.2</v>
      </c>
    </row>
    <row r="29" spans="1:7" s="221" customFormat="1">
      <c r="A29" s="206"/>
      <c r="B29" s="206"/>
      <c r="C29" s="206"/>
      <c r="D29" s="207"/>
      <c r="E29" s="207"/>
      <c r="F29" s="111" t="s">
        <v>19</v>
      </c>
      <c r="G29" s="209"/>
    </row>
    <row r="30" spans="1:7" s="221" customFormat="1" ht="14.25">
      <c r="A30" s="206"/>
      <c r="B30" s="57" t="s">
        <v>38</v>
      </c>
      <c r="C30" s="206"/>
      <c r="D30" s="207"/>
      <c r="E30" s="207"/>
      <c r="F30" s="225" t="s">
        <v>293</v>
      </c>
      <c r="G30" s="208">
        <f>+G32</f>
        <v>-72813.2</v>
      </c>
    </row>
    <row r="31" spans="1:7" s="221" customFormat="1">
      <c r="A31" s="206"/>
      <c r="B31" s="206"/>
      <c r="C31" s="206"/>
      <c r="D31" s="207"/>
      <c r="E31" s="207"/>
      <c r="F31" s="60" t="s">
        <v>19</v>
      </c>
      <c r="G31" s="209"/>
    </row>
    <row r="32" spans="1:7" s="221" customFormat="1" ht="14.25">
      <c r="A32" s="206"/>
      <c r="B32" s="206"/>
      <c r="C32" s="57" t="s">
        <v>294</v>
      </c>
      <c r="D32" s="207"/>
      <c r="E32" s="207"/>
      <c r="F32" s="60" t="s">
        <v>293</v>
      </c>
      <c r="G32" s="208">
        <f>+G35</f>
        <v>-72813.2</v>
      </c>
    </row>
    <row r="33" spans="1:7" s="221" customFormat="1" ht="14.25">
      <c r="A33" s="206"/>
      <c r="B33" s="206"/>
      <c r="C33" s="57"/>
      <c r="D33" s="207"/>
      <c r="E33" s="207"/>
      <c r="F33" s="225" t="s">
        <v>125</v>
      </c>
      <c r="G33" s="211"/>
    </row>
    <row r="34" spans="1:7" s="221" customFormat="1">
      <c r="A34" s="207"/>
      <c r="B34" s="207"/>
      <c r="C34" s="207"/>
      <c r="D34" s="207"/>
      <c r="E34" s="207"/>
      <c r="F34" s="60" t="s">
        <v>19</v>
      </c>
      <c r="G34" s="212"/>
    </row>
    <row r="35" spans="1:7" s="221" customFormat="1" ht="27">
      <c r="A35" s="207"/>
      <c r="B35" s="207"/>
      <c r="C35" s="207"/>
      <c r="D35" s="207">
        <v>1126</v>
      </c>
      <c r="E35" s="207">
        <v>31003</v>
      </c>
      <c r="F35" s="60" t="s">
        <v>295</v>
      </c>
      <c r="G35" s="213">
        <f>+G37</f>
        <v>-72813.2</v>
      </c>
    </row>
    <row r="36" spans="1:7" s="221" customFormat="1">
      <c r="A36" s="207"/>
      <c r="B36" s="207"/>
      <c r="C36" s="207"/>
      <c r="D36" s="207"/>
      <c r="E36" s="207"/>
      <c r="F36" s="225" t="s">
        <v>242</v>
      </c>
      <c r="G36" s="213"/>
    </row>
    <row r="37" spans="1:7" s="221" customFormat="1">
      <c r="A37" s="207"/>
      <c r="B37" s="207"/>
      <c r="C37" s="207"/>
      <c r="D37" s="207"/>
      <c r="E37" s="207"/>
      <c r="F37" s="60" t="s">
        <v>353</v>
      </c>
      <c r="G37" s="213">
        <f>+G39</f>
        <v>-72813.2</v>
      </c>
    </row>
    <row r="38" spans="1:7" s="221" customFormat="1" ht="27">
      <c r="A38" s="207"/>
      <c r="B38" s="207"/>
      <c r="C38" s="207"/>
      <c r="D38" s="207"/>
      <c r="E38" s="207"/>
      <c r="F38" s="60" t="s">
        <v>243</v>
      </c>
      <c r="G38" s="213"/>
    </row>
    <row r="39" spans="1:7" s="221" customFormat="1">
      <c r="A39" s="207"/>
      <c r="B39" s="207"/>
      <c r="C39" s="207"/>
      <c r="D39" s="207"/>
      <c r="E39" s="207"/>
      <c r="F39" s="225" t="s">
        <v>238</v>
      </c>
      <c r="G39" s="213">
        <f t="shared" ref="G39:G42" si="1">+G40</f>
        <v>-72813.2</v>
      </c>
    </row>
    <row r="40" spans="1:7" s="221" customFormat="1">
      <c r="A40" s="207"/>
      <c r="B40" s="207"/>
      <c r="C40" s="207"/>
      <c r="D40" s="207"/>
      <c r="E40" s="207"/>
      <c r="F40" s="111" t="s">
        <v>128</v>
      </c>
      <c r="G40" s="213">
        <f t="shared" si="1"/>
        <v>-72813.2</v>
      </c>
    </row>
    <row r="41" spans="1:7" s="221" customFormat="1">
      <c r="A41" s="207"/>
      <c r="B41" s="207"/>
      <c r="C41" s="207"/>
      <c r="D41" s="207"/>
      <c r="E41" s="207"/>
      <c r="F41" s="225" t="s">
        <v>240</v>
      </c>
      <c r="G41" s="213">
        <f t="shared" si="1"/>
        <v>-72813.2</v>
      </c>
    </row>
    <row r="42" spans="1:7" s="221" customFormat="1">
      <c r="A42" s="207"/>
      <c r="B42" s="207"/>
      <c r="C42" s="207"/>
      <c r="D42" s="207"/>
      <c r="E42" s="207"/>
      <c r="F42" s="60" t="s">
        <v>244</v>
      </c>
      <c r="G42" s="213">
        <f t="shared" si="1"/>
        <v>-72813.2</v>
      </c>
    </row>
    <row r="43" spans="1:7" s="221" customFormat="1">
      <c r="A43" s="207"/>
      <c r="B43" s="207"/>
      <c r="C43" s="207"/>
      <c r="D43" s="207"/>
      <c r="E43" s="207"/>
      <c r="F43" s="60" t="s">
        <v>296</v>
      </c>
      <c r="G43" s="213">
        <v>-72813.2</v>
      </c>
    </row>
    <row r="44" spans="1:7" s="221" customFormat="1" ht="14.25">
      <c r="A44" s="57" t="s">
        <v>233</v>
      </c>
      <c r="B44" s="206"/>
      <c r="C44" s="206"/>
      <c r="D44" s="207"/>
      <c r="E44" s="207"/>
      <c r="F44" s="159" t="s">
        <v>234</v>
      </c>
      <c r="G44" s="208">
        <f>+G46</f>
        <v>-28023</v>
      </c>
    </row>
    <row r="45" spans="1:7" s="221" customFormat="1">
      <c r="A45" s="206"/>
      <c r="B45" s="206"/>
      <c r="C45" s="206"/>
      <c r="D45" s="207"/>
      <c r="E45" s="207"/>
      <c r="F45" s="160" t="s">
        <v>19</v>
      </c>
      <c r="G45" s="209"/>
    </row>
    <row r="46" spans="1:7" s="221" customFormat="1" ht="14.25">
      <c r="A46" s="206"/>
      <c r="B46" s="57" t="s">
        <v>38</v>
      </c>
      <c r="C46" s="206"/>
      <c r="D46" s="207"/>
      <c r="E46" s="207"/>
      <c r="F46" s="214" t="s">
        <v>235</v>
      </c>
      <c r="G46" s="208">
        <f>+G48</f>
        <v>-28023</v>
      </c>
    </row>
    <row r="47" spans="1:7" s="221" customFormat="1">
      <c r="A47" s="206"/>
      <c r="B47" s="206"/>
      <c r="C47" s="206"/>
      <c r="D47" s="207"/>
      <c r="E47" s="207"/>
      <c r="F47" s="160" t="s">
        <v>19</v>
      </c>
      <c r="G47" s="209"/>
    </row>
    <row r="48" spans="1:7" s="221" customFormat="1" ht="14.25">
      <c r="A48" s="206"/>
      <c r="B48" s="206"/>
      <c r="C48" s="57" t="s">
        <v>86</v>
      </c>
      <c r="D48" s="207"/>
      <c r="E48" s="207"/>
      <c r="F48" s="214" t="s">
        <v>235</v>
      </c>
      <c r="G48" s="208">
        <f>+G52</f>
        <v>-28023</v>
      </c>
    </row>
    <row r="49" spans="1:7" s="221" customFormat="1" ht="14.25">
      <c r="A49" s="206"/>
      <c r="B49" s="206"/>
      <c r="C49" s="57"/>
      <c r="D49" s="207"/>
      <c r="E49" s="207"/>
      <c r="F49" s="160" t="s">
        <v>19</v>
      </c>
      <c r="G49" s="211"/>
    </row>
    <row r="50" spans="1:7" s="221" customFormat="1" ht="14.25">
      <c r="A50" s="207"/>
      <c r="B50" s="207"/>
      <c r="C50" s="207"/>
      <c r="D50" s="207"/>
      <c r="E50" s="207"/>
      <c r="F50" s="159" t="s">
        <v>224</v>
      </c>
      <c r="G50" s="212"/>
    </row>
    <row r="51" spans="1:7" s="221" customFormat="1" ht="14.25" hidden="1">
      <c r="A51" s="215"/>
      <c r="B51" s="215"/>
      <c r="C51" s="215"/>
      <c r="D51" s="215"/>
      <c r="E51" s="215"/>
      <c r="F51" s="159"/>
      <c r="G51" s="216"/>
    </row>
    <row r="52" spans="1:7" s="221" customFormat="1" ht="14.25">
      <c r="A52" s="207"/>
      <c r="B52" s="207"/>
      <c r="C52" s="207"/>
      <c r="D52" s="207">
        <v>1183</v>
      </c>
      <c r="E52" s="207"/>
      <c r="F52" s="159" t="s">
        <v>236</v>
      </c>
      <c r="G52" s="213">
        <f>+G54</f>
        <v>-28023</v>
      </c>
    </row>
    <row r="53" spans="1:7" s="221" customFormat="1">
      <c r="A53" s="215"/>
      <c r="B53" s="215"/>
      <c r="C53" s="215"/>
      <c r="D53" s="215"/>
      <c r="E53" s="215"/>
      <c r="F53" s="162" t="s">
        <v>237</v>
      </c>
      <c r="G53" s="217"/>
    </row>
    <row r="54" spans="1:7" s="221" customFormat="1" ht="28.5">
      <c r="A54" s="215"/>
      <c r="B54" s="215"/>
      <c r="C54" s="215"/>
      <c r="D54" s="215"/>
      <c r="E54" s="215">
        <v>32002</v>
      </c>
      <c r="F54" s="159" t="s">
        <v>229</v>
      </c>
      <c r="G54" s="217">
        <f>+G56</f>
        <v>-28023</v>
      </c>
    </row>
    <row r="55" spans="1:7" s="221" customFormat="1">
      <c r="A55" s="215"/>
      <c r="B55" s="215"/>
      <c r="C55" s="215"/>
      <c r="D55" s="215"/>
      <c r="E55" s="215"/>
      <c r="F55" s="160" t="s">
        <v>20</v>
      </c>
      <c r="G55" s="217"/>
    </row>
    <row r="56" spans="1:7" s="221" customFormat="1">
      <c r="A56" s="215"/>
      <c r="B56" s="215"/>
      <c r="C56" s="215"/>
      <c r="D56" s="215"/>
      <c r="E56" s="215"/>
      <c r="F56" s="163" t="s">
        <v>222</v>
      </c>
      <c r="G56" s="217">
        <f>+G58</f>
        <v>-28023</v>
      </c>
    </row>
    <row r="57" spans="1:7" s="221" customFormat="1" ht="27">
      <c r="A57" s="215"/>
      <c r="B57" s="215"/>
      <c r="C57" s="215"/>
      <c r="D57" s="215"/>
      <c r="E57" s="215"/>
      <c r="F57" s="160" t="s">
        <v>21</v>
      </c>
      <c r="G57" s="217"/>
    </row>
    <row r="58" spans="1:7" s="221" customFormat="1">
      <c r="A58" s="215"/>
      <c r="B58" s="215"/>
      <c r="C58" s="215"/>
      <c r="D58" s="215"/>
      <c r="E58" s="215"/>
      <c r="F58" s="161" t="s">
        <v>238</v>
      </c>
      <c r="G58" s="217">
        <f>+G59</f>
        <v>-28023</v>
      </c>
    </row>
    <row r="59" spans="1:7" s="221" customFormat="1">
      <c r="A59" s="215"/>
      <c r="B59" s="215"/>
      <c r="C59" s="215"/>
      <c r="D59" s="215"/>
      <c r="E59" s="215"/>
      <c r="F59" s="222" t="s">
        <v>128</v>
      </c>
      <c r="G59" s="217">
        <f>+G60</f>
        <v>-28023</v>
      </c>
    </row>
    <row r="60" spans="1:7" s="221" customFormat="1">
      <c r="A60" s="207"/>
      <c r="B60" s="207"/>
      <c r="C60" s="207"/>
      <c r="D60" s="207"/>
      <c r="E60" s="207"/>
      <c r="F60" s="161" t="s">
        <v>239</v>
      </c>
      <c r="G60" s="213">
        <f t="shared" ref="G60:G61" si="2">+G61</f>
        <v>-28023</v>
      </c>
    </row>
    <row r="61" spans="1:7" s="221" customFormat="1">
      <c r="A61" s="207"/>
      <c r="B61" s="207"/>
      <c r="C61" s="207"/>
      <c r="D61" s="207"/>
      <c r="E61" s="207"/>
      <c r="F61" s="222" t="s">
        <v>240</v>
      </c>
      <c r="G61" s="213">
        <f t="shared" si="2"/>
        <v>-28023</v>
      </c>
    </row>
    <row r="62" spans="1:7" s="221" customFormat="1">
      <c r="A62" s="207"/>
      <c r="B62" s="207"/>
      <c r="C62" s="207"/>
      <c r="D62" s="207"/>
      <c r="E62" s="207"/>
      <c r="F62" s="164" t="s">
        <v>241</v>
      </c>
      <c r="G62" s="213">
        <v>-28023</v>
      </c>
    </row>
    <row r="63" spans="1:7" ht="28.5">
      <c r="A63" s="383" t="s">
        <v>50</v>
      </c>
      <c r="B63" s="386"/>
      <c r="C63" s="380"/>
      <c r="D63" s="310"/>
      <c r="E63" s="310"/>
      <c r="F63" s="27" t="s">
        <v>51</v>
      </c>
      <c r="G63" s="213">
        <f>G65</f>
        <v>0</v>
      </c>
    </row>
    <row r="64" spans="1:7" ht="14.25" customHeight="1">
      <c r="A64" s="384"/>
      <c r="B64" s="386"/>
      <c r="C64" s="381"/>
      <c r="D64" s="311"/>
      <c r="E64" s="311"/>
      <c r="F64" s="28" t="s">
        <v>19</v>
      </c>
      <c r="G64" s="213"/>
    </row>
    <row r="65" spans="1:7" ht="14.25">
      <c r="A65" s="384"/>
      <c r="B65" s="383" t="s">
        <v>39</v>
      </c>
      <c r="C65" s="387"/>
      <c r="D65" s="311"/>
      <c r="E65" s="311"/>
      <c r="F65" s="27" t="s">
        <v>52</v>
      </c>
      <c r="G65" s="213">
        <f>G67</f>
        <v>0</v>
      </c>
    </row>
    <row r="66" spans="1:7" ht="14.25" customHeight="1">
      <c r="A66" s="384"/>
      <c r="B66" s="384"/>
      <c r="C66" s="388"/>
      <c r="D66" s="311"/>
      <c r="E66" s="311"/>
      <c r="F66" s="28" t="s">
        <v>19</v>
      </c>
      <c r="G66" s="213"/>
    </row>
    <row r="67" spans="1:7" ht="14.25">
      <c r="A67" s="384"/>
      <c r="B67" s="384"/>
      <c r="C67" s="383" t="s">
        <v>39</v>
      </c>
      <c r="D67" s="311"/>
      <c r="E67" s="311"/>
      <c r="F67" s="29" t="s">
        <v>53</v>
      </c>
      <c r="G67" s="213">
        <f>G69+G78</f>
        <v>0</v>
      </c>
    </row>
    <row r="68" spans="1:7" ht="14.25" customHeight="1">
      <c r="A68" s="384"/>
      <c r="B68" s="384"/>
      <c r="C68" s="384"/>
      <c r="D68" s="311"/>
      <c r="E68" s="311"/>
      <c r="F68" s="28" t="s">
        <v>19</v>
      </c>
      <c r="G68" s="213"/>
    </row>
    <row r="69" spans="1:7" ht="14.25">
      <c r="A69" s="384"/>
      <c r="B69" s="384"/>
      <c r="C69" s="384"/>
      <c r="D69" s="312"/>
      <c r="E69" s="312"/>
      <c r="F69" s="29" t="s">
        <v>54</v>
      </c>
      <c r="G69" s="213">
        <f>G70</f>
        <v>146956.20000000001</v>
      </c>
    </row>
    <row r="70" spans="1:7" ht="14.25" customHeight="1">
      <c r="A70" s="384"/>
      <c r="B70" s="384"/>
      <c r="C70" s="384"/>
      <c r="D70" s="380" t="s">
        <v>55</v>
      </c>
      <c r="E70" s="380" t="s">
        <v>56</v>
      </c>
      <c r="F70" s="28" t="s">
        <v>53</v>
      </c>
      <c r="G70" s="213">
        <f>G72</f>
        <v>146956.20000000001</v>
      </c>
    </row>
    <row r="71" spans="1:7" ht="14.25" customHeight="1">
      <c r="A71" s="384"/>
      <c r="B71" s="384"/>
      <c r="C71" s="384"/>
      <c r="D71" s="381"/>
      <c r="E71" s="381"/>
      <c r="F71" s="28" t="s">
        <v>20</v>
      </c>
      <c r="G71" s="213"/>
    </row>
    <row r="72" spans="1:7" ht="14.25" customHeight="1">
      <c r="A72" s="384"/>
      <c r="B72" s="384"/>
      <c r="C72" s="384"/>
      <c r="D72" s="381"/>
      <c r="E72" s="381"/>
      <c r="F72" s="30" t="s">
        <v>57</v>
      </c>
      <c r="G72" s="213">
        <f>G74</f>
        <v>146956.20000000001</v>
      </c>
    </row>
    <row r="73" spans="1:7" ht="27">
      <c r="A73" s="384"/>
      <c r="B73" s="384"/>
      <c r="C73" s="384"/>
      <c r="D73" s="381"/>
      <c r="E73" s="381"/>
      <c r="F73" s="28" t="s">
        <v>21</v>
      </c>
      <c r="G73" s="213"/>
    </row>
    <row r="74" spans="1:7" ht="14.25" customHeight="1">
      <c r="A74" s="384"/>
      <c r="B74" s="384"/>
      <c r="C74" s="384"/>
      <c r="D74" s="381"/>
      <c r="E74" s="381"/>
      <c r="F74" s="28" t="s">
        <v>22</v>
      </c>
      <c r="G74" s="213">
        <f t="shared" ref="G74:G76" si="3">G75</f>
        <v>146956.20000000001</v>
      </c>
    </row>
    <row r="75" spans="1:7" ht="14.25" customHeight="1">
      <c r="A75" s="384"/>
      <c r="B75" s="384"/>
      <c r="C75" s="384"/>
      <c r="D75" s="381"/>
      <c r="E75" s="381"/>
      <c r="F75" s="28" t="s">
        <v>23</v>
      </c>
      <c r="G75" s="213">
        <f t="shared" si="3"/>
        <v>146956.20000000001</v>
      </c>
    </row>
    <row r="76" spans="1:7" ht="14.25" customHeight="1">
      <c r="A76" s="384"/>
      <c r="B76" s="384"/>
      <c r="C76" s="384"/>
      <c r="D76" s="381"/>
      <c r="E76" s="381"/>
      <c r="F76" s="28" t="s">
        <v>58</v>
      </c>
      <c r="G76" s="213">
        <f t="shared" si="3"/>
        <v>146956.20000000001</v>
      </c>
    </row>
    <row r="77" spans="1:7" ht="14.25" customHeight="1">
      <c r="A77" s="384"/>
      <c r="B77" s="384"/>
      <c r="C77" s="384"/>
      <c r="D77" s="381"/>
      <c r="E77" s="382"/>
      <c r="F77" s="28" t="s">
        <v>59</v>
      </c>
      <c r="G77" s="213">
        <v>146956.20000000001</v>
      </c>
    </row>
    <row r="78" spans="1:7" ht="13.5" customHeight="1">
      <c r="A78" s="384"/>
      <c r="B78" s="384"/>
      <c r="C78" s="384"/>
      <c r="D78" s="381"/>
      <c r="E78" s="377" t="s">
        <v>56</v>
      </c>
      <c r="F78" s="11" t="s">
        <v>53</v>
      </c>
      <c r="G78" s="213">
        <f>G80</f>
        <v>-146956.20000000001</v>
      </c>
    </row>
    <row r="79" spans="1:7" ht="13.5" customHeight="1">
      <c r="A79" s="384"/>
      <c r="B79" s="384"/>
      <c r="C79" s="384"/>
      <c r="D79" s="381"/>
      <c r="E79" s="378"/>
      <c r="F79" s="11" t="s">
        <v>20</v>
      </c>
      <c r="G79" s="213"/>
    </row>
    <row r="80" spans="1:7" ht="13.5" customHeight="1">
      <c r="A80" s="384"/>
      <c r="B80" s="384"/>
      <c r="C80" s="384"/>
      <c r="D80" s="381"/>
      <c r="E80" s="378"/>
      <c r="F80" s="11" t="s">
        <v>57</v>
      </c>
      <c r="G80" s="213">
        <f>G82</f>
        <v>-146956.20000000001</v>
      </c>
    </row>
    <row r="81" spans="1:7" ht="27">
      <c r="A81" s="384"/>
      <c r="B81" s="384"/>
      <c r="C81" s="384"/>
      <c r="D81" s="381"/>
      <c r="E81" s="378"/>
      <c r="F81" s="11" t="s">
        <v>21</v>
      </c>
      <c r="G81" s="213"/>
    </row>
    <row r="82" spans="1:7" ht="13.5" customHeight="1">
      <c r="A82" s="384"/>
      <c r="B82" s="384"/>
      <c r="C82" s="384"/>
      <c r="D82" s="381"/>
      <c r="E82" s="378"/>
      <c r="F82" s="11" t="s">
        <v>22</v>
      </c>
      <c r="G82" s="213">
        <f t="shared" ref="G82:G84" si="4">G83</f>
        <v>-146956.20000000001</v>
      </c>
    </row>
    <row r="83" spans="1:7" ht="13.5" customHeight="1">
      <c r="A83" s="384"/>
      <c r="B83" s="384"/>
      <c r="C83" s="384"/>
      <c r="D83" s="381"/>
      <c r="E83" s="378"/>
      <c r="F83" s="11" t="s">
        <v>23</v>
      </c>
      <c r="G83" s="213">
        <f t="shared" si="4"/>
        <v>-146956.20000000001</v>
      </c>
    </row>
    <row r="84" spans="1:7" ht="13.5" customHeight="1">
      <c r="A84" s="384"/>
      <c r="B84" s="384"/>
      <c r="C84" s="384"/>
      <c r="D84" s="381"/>
      <c r="E84" s="378"/>
      <c r="F84" s="11" t="s">
        <v>60</v>
      </c>
      <c r="G84" s="213">
        <f t="shared" si="4"/>
        <v>-146956.20000000001</v>
      </c>
    </row>
    <row r="85" spans="1:7" ht="13.5" customHeight="1">
      <c r="A85" s="385"/>
      <c r="B85" s="385"/>
      <c r="C85" s="385"/>
      <c r="D85" s="382"/>
      <c r="E85" s="379"/>
      <c r="F85" s="11" t="s">
        <v>59</v>
      </c>
      <c r="G85" s="213">
        <v>-146956.20000000001</v>
      </c>
    </row>
    <row r="86" spans="1:7" s="221" customFormat="1" ht="28.5">
      <c r="A86" s="57" t="s">
        <v>38</v>
      </c>
      <c r="B86" s="206"/>
      <c r="C86" s="206"/>
      <c r="D86" s="207"/>
      <c r="E86" s="207"/>
      <c r="F86" s="210" t="s">
        <v>123</v>
      </c>
      <c r="G86" s="218">
        <f>+G88</f>
        <v>144132.1</v>
      </c>
    </row>
    <row r="87" spans="1:7" s="221" customFormat="1">
      <c r="A87" s="206"/>
      <c r="B87" s="206"/>
      <c r="C87" s="206"/>
      <c r="D87" s="207"/>
      <c r="E87" s="207"/>
      <c r="F87" s="111" t="s">
        <v>19</v>
      </c>
      <c r="G87" s="219"/>
    </row>
    <row r="88" spans="1:7" s="221" customFormat="1" ht="28.5">
      <c r="A88" s="206"/>
      <c r="B88" s="57" t="s">
        <v>294</v>
      </c>
      <c r="C88" s="206"/>
      <c r="D88" s="207"/>
      <c r="E88" s="207"/>
      <c r="F88" s="210" t="s">
        <v>124</v>
      </c>
      <c r="G88" s="218">
        <f>+G90</f>
        <v>144132.1</v>
      </c>
    </row>
    <row r="89" spans="1:7" s="221" customFormat="1">
      <c r="A89" s="206"/>
      <c r="B89" s="206"/>
      <c r="C89" s="206"/>
      <c r="D89" s="207"/>
      <c r="E89" s="207"/>
      <c r="F89" s="111" t="s">
        <v>19</v>
      </c>
      <c r="G89" s="219"/>
    </row>
    <row r="90" spans="1:7" s="221" customFormat="1" ht="28.5">
      <c r="A90" s="206"/>
      <c r="B90" s="206"/>
      <c r="C90" s="57" t="s">
        <v>86</v>
      </c>
      <c r="D90" s="207"/>
      <c r="E90" s="207"/>
      <c r="F90" s="210" t="s">
        <v>124</v>
      </c>
      <c r="G90" s="218">
        <f>+G91</f>
        <v>144132.1</v>
      </c>
    </row>
    <row r="91" spans="1:7" s="221" customFormat="1" ht="14.25">
      <c r="A91" s="206"/>
      <c r="B91" s="206"/>
      <c r="C91" s="57"/>
      <c r="D91" s="207"/>
      <c r="E91" s="207"/>
      <c r="F91" s="58" t="s">
        <v>125</v>
      </c>
      <c r="G91" s="218">
        <f>+G93</f>
        <v>144132.1</v>
      </c>
    </row>
    <row r="92" spans="1:7" s="221" customFormat="1">
      <c r="A92" s="207"/>
      <c r="B92" s="207"/>
      <c r="C92" s="207"/>
      <c r="D92" s="207"/>
      <c r="E92" s="207"/>
      <c r="F92" s="111" t="s">
        <v>19</v>
      </c>
      <c r="G92" s="212"/>
    </row>
    <row r="93" spans="1:7" s="221" customFormat="1" ht="27">
      <c r="A93" s="215"/>
      <c r="B93" s="215"/>
      <c r="C93" s="215"/>
      <c r="D93" s="111" t="s">
        <v>126</v>
      </c>
      <c r="E93" s="215"/>
      <c r="F93" s="112" t="s">
        <v>109</v>
      </c>
      <c r="G93" s="113">
        <f>+G95+G103+G112</f>
        <v>144132.1</v>
      </c>
    </row>
    <row r="94" spans="1:7" s="221" customFormat="1">
      <c r="A94" s="215"/>
      <c r="B94" s="215"/>
      <c r="C94" s="215"/>
      <c r="D94" s="215"/>
      <c r="E94" s="215"/>
      <c r="F94" s="112" t="s">
        <v>19</v>
      </c>
      <c r="G94" s="216"/>
    </row>
    <row r="95" spans="1:7" s="221" customFormat="1" ht="54">
      <c r="A95" s="207"/>
      <c r="B95" s="207"/>
      <c r="C95" s="111"/>
      <c r="D95" s="111"/>
      <c r="E95" s="111">
        <v>11001</v>
      </c>
      <c r="F95" s="112" t="s">
        <v>328</v>
      </c>
      <c r="G95" s="213">
        <f>+G97</f>
        <v>18000</v>
      </c>
    </row>
    <row r="96" spans="1:7" s="221" customFormat="1">
      <c r="A96" s="207"/>
      <c r="B96" s="207"/>
      <c r="C96" s="207"/>
      <c r="D96" s="207"/>
      <c r="E96" s="207"/>
      <c r="F96" s="110" t="s">
        <v>67</v>
      </c>
      <c r="G96" s="213"/>
    </row>
    <row r="97" spans="1:7" s="221" customFormat="1">
      <c r="A97" s="207"/>
      <c r="B97" s="207"/>
      <c r="C97" s="207"/>
      <c r="D97" s="111"/>
      <c r="E97" s="207"/>
      <c r="F97" s="110" t="s">
        <v>82</v>
      </c>
      <c r="G97" s="213">
        <f>+G99</f>
        <v>18000</v>
      </c>
    </row>
    <row r="98" spans="1:7" s="221" customFormat="1" ht="27">
      <c r="A98" s="207"/>
      <c r="B98" s="207"/>
      <c r="C98" s="207"/>
      <c r="D98" s="207"/>
      <c r="E98" s="207"/>
      <c r="F98" s="110" t="s">
        <v>21</v>
      </c>
      <c r="G98" s="213"/>
    </row>
    <row r="99" spans="1:7" s="221" customFormat="1">
      <c r="A99" s="207"/>
      <c r="B99" s="207"/>
      <c r="C99" s="207"/>
      <c r="D99" s="207"/>
      <c r="E99" s="207"/>
      <c r="F99" s="110" t="s">
        <v>22</v>
      </c>
      <c r="G99" s="213">
        <f t="shared" ref="G99:G101" si="5">+G100</f>
        <v>18000</v>
      </c>
    </row>
    <row r="100" spans="1:7" s="221" customFormat="1">
      <c r="A100" s="207"/>
      <c r="B100" s="207"/>
      <c r="C100" s="207"/>
      <c r="D100" s="207"/>
      <c r="E100" s="207"/>
      <c r="F100" s="112" t="s">
        <v>205</v>
      </c>
      <c r="G100" s="213">
        <f t="shared" si="5"/>
        <v>18000</v>
      </c>
    </row>
    <row r="101" spans="1:7" s="221" customFormat="1">
      <c r="A101" s="207"/>
      <c r="B101" s="207"/>
      <c r="C101" s="207"/>
      <c r="D101" s="207"/>
      <c r="E101" s="207"/>
      <c r="F101" s="112" t="s">
        <v>206</v>
      </c>
      <c r="G101" s="213">
        <f t="shared" si="5"/>
        <v>18000</v>
      </c>
    </row>
    <row r="102" spans="1:7" s="221" customFormat="1">
      <c r="A102" s="207"/>
      <c r="B102" s="207"/>
      <c r="C102" s="207"/>
      <c r="D102" s="207"/>
      <c r="E102" s="207"/>
      <c r="F102" s="112" t="s">
        <v>207</v>
      </c>
      <c r="G102" s="213">
        <v>18000</v>
      </c>
    </row>
    <row r="103" spans="1:7" s="221" customFormat="1" ht="27">
      <c r="A103" s="207"/>
      <c r="B103" s="207"/>
      <c r="C103" s="207"/>
      <c r="D103" s="207"/>
      <c r="E103" s="207">
        <v>11003</v>
      </c>
      <c r="F103" s="58" t="s">
        <v>117</v>
      </c>
      <c r="G103" s="213">
        <f>+G105</f>
        <v>123074.5</v>
      </c>
    </row>
    <row r="104" spans="1:7" s="221" customFormat="1">
      <c r="A104" s="207"/>
      <c r="B104" s="207"/>
      <c r="C104" s="207"/>
      <c r="D104" s="207"/>
      <c r="E104" s="207"/>
      <c r="F104" s="59" t="s">
        <v>20</v>
      </c>
      <c r="G104" s="213"/>
    </row>
    <row r="105" spans="1:7" s="221" customFormat="1">
      <c r="A105" s="207"/>
      <c r="B105" s="207"/>
      <c r="C105" s="207"/>
      <c r="D105" s="207"/>
      <c r="E105" s="207"/>
      <c r="F105" s="59" t="s">
        <v>100</v>
      </c>
      <c r="G105" s="213">
        <f>+G107</f>
        <v>123074.5</v>
      </c>
    </row>
    <row r="106" spans="1:7" s="221" customFormat="1" ht="27">
      <c r="A106" s="207"/>
      <c r="B106" s="207"/>
      <c r="C106" s="207"/>
      <c r="D106" s="207"/>
      <c r="E106" s="207"/>
      <c r="F106" s="58" t="s">
        <v>21</v>
      </c>
      <c r="G106" s="213"/>
    </row>
    <row r="107" spans="1:7" s="221" customFormat="1">
      <c r="A107" s="207"/>
      <c r="B107" s="207"/>
      <c r="C107" s="207"/>
      <c r="D107" s="207"/>
      <c r="E107" s="207"/>
      <c r="F107" s="59" t="s">
        <v>22</v>
      </c>
      <c r="G107" s="213">
        <f t="shared" ref="G107:G110" si="6">+G108</f>
        <v>123074.5</v>
      </c>
    </row>
    <row r="108" spans="1:7" s="221" customFormat="1">
      <c r="A108" s="207"/>
      <c r="B108" s="207"/>
      <c r="C108" s="207"/>
      <c r="D108" s="207"/>
      <c r="E108" s="207"/>
      <c r="F108" s="59" t="s">
        <v>83</v>
      </c>
      <c r="G108" s="213">
        <f t="shared" si="6"/>
        <v>123074.5</v>
      </c>
    </row>
    <row r="109" spans="1:7" s="221" customFormat="1">
      <c r="A109" s="207"/>
      <c r="B109" s="207"/>
      <c r="C109" s="207"/>
      <c r="D109" s="207"/>
      <c r="E109" s="207"/>
      <c r="F109" s="58" t="s">
        <v>84</v>
      </c>
      <c r="G109" s="213">
        <f t="shared" si="6"/>
        <v>123074.5</v>
      </c>
    </row>
    <row r="110" spans="1:7" s="221" customFormat="1">
      <c r="A110" s="207"/>
      <c r="B110" s="207"/>
      <c r="C110" s="207"/>
      <c r="D110" s="207"/>
      <c r="E110" s="207"/>
      <c r="F110" s="59" t="s">
        <v>130</v>
      </c>
      <c r="G110" s="213">
        <f t="shared" si="6"/>
        <v>123074.5</v>
      </c>
    </row>
    <row r="111" spans="1:7" s="221" customFormat="1">
      <c r="A111" s="207"/>
      <c r="B111" s="207"/>
      <c r="C111" s="207"/>
      <c r="D111" s="207"/>
      <c r="E111" s="207"/>
      <c r="F111" s="59" t="s">
        <v>131</v>
      </c>
      <c r="G111" s="213">
        <v>123074.5</v>
      </c>
    </row>
    <row r="112" spans="1:7" s="221" customFormat="1" ht="27">
      <c r="A112" s="207"/>
      <c r="B112" s="207"/>
      <c r="C112" s="111"/>
      <c r="D112" s="111"/>
      <c r="E112" s="111" t="s">
        <v>127</v>
      </c>
      <c r="F112" s="58" t="s">
        <v>114</v>
      </c>
      <c r="G112" s="213">
        <f>+G114</f>
        <v>3057.6</v>
      </c>
    </row>
    <row r="113" spans="1:10" s="221" customFormat="1">
      <c r="A113" s="207"/>
      <c r="B113" s="207"/>
      <c r="C113" s="207"/>
      <c r="D113" s="207"/>
      <c r="E113" s="207"/>
      <c r="F113" s="59" t="s">
        <v>67</v>
      </c>
      <c r="G113" s="213"/>
    </row>
    <row r="114" spans="1:10" s="221" customFormat="1">
      <c r="A114" s="207"/>
      <c r="B114" s="207"/>
      <c r="C114" s="207"/>
      <c r="D114" s="111"/>
      <c r="E114" s="207"/>
      <c r="F114" s="59" t="s">
        <v>82</v>
      </c>
      <c r="G114" s="213">
        <f>+G116</f>
        <v>3057.6</v>
      </c>
    </row>
    <row r="115" spans="1:10" s="221" customFormat="1" ht="27">
      <c r="A115" s="207"/>
      <c r="B115" s="207"/>
      <c r="C115" s="207"/>
      <c r="D115" s="207"/>
      <c r="E115" s="207"/>
      <c r="F115" s="59" t="s">
        <v>21</v>
      </c>
      <c r="G115" s="213"/>
    </row>
    <row r="116" spans="1:10" s="221" customFormat="1">
      <c r="A116" s="207"/>
      <c r="B116" s="207"/>
      <c r="C116" s="207"/>
      <c r="D116" s="207"/>
      <c r="E116" s="207"/>
      <c r="F116" s="59" t="s">
        <v>22</v>
      </c>
      <c r="G116" s="213">
        <f t="shared" ref="G116:G118" si="7">+G117</f>
        <v>3057.6</v>
      </c>
    </row>
    <row r="117" spans="1:10" s="221" customFormat="1">
      <c r="A117" s="207"/>
      <c r="B117" s="207"/>
      <c r="C117" s="207"/>
      <c r="D117" s="207"/>
      <c r="E117" s="207"/>
      <c r="F117" s="59" t="s">
        <v>128</v>
      </c>
      <c r="G117" s="213">
        <f t="shared" si="7"/>
        <v>3057.6</v>
      </c>
    </row>
    <row r="118" spans="1:10" s="221" customFormat="1">
      <c r="A118" s="207"/>
      <c r="B118" s="207"/>
      <c r="C118" s="207"/>
      <c r="D118" s="207"/>
      <c r="E118" s="207"/>
      <c r="F118" s="59" t="s">
        <v>85</v>
      </c>
      <c r="G118" s="213">
        <f t="shared" si="7"/>
        <v>3057.6</v>
      </c>
    </row>
    <row r="119" spans="1:10" s="221" customFormat="1">
      <c r="A119" s="207"/>
      <c r="B119" s="207"/>
      <c r="C119" s="207"/>
      <c r="D119" s="207"/>
      <c r="E119" s="207"/>
      <c r="F119" s="59" t="s">
        <v>129</v>
      </c>
      <c r="G119" s="213">
        <v>3057.6</v>
      </c>
    </row>
    <row r="120" spans="1:10" s="221" customFormat="1" ht="14.25">
      <c r="A120" s="296" t="s">
        <v>340</v>
      </c>
      <c r="B120" s="112"/>
      <c r="C120" s="112"/>
      <c r="D120" s="112"/>
      <c r="E120" s="112"/>
      <c r="F120" s="296" t="s">
        <v>341</v>
      </c>
      <c r="G120" s="297">
        <f>+G122</f>
        <v>2824.1</v>
      </c>
      <c r="J120" s="299"/>
    </row>
    <row r="121" spans="1:10" s="221" customFormat="1" ht="14.25">
      <c r="A121" s="112"/>
      <c r="B121" s="112"/>
      <c r="C121" s="112"/>
      <c r="D121" s="112"/>
      <c r="E121" s="112"/>
      <c r="F121" s="112" t="s">
        <v>19</v>
      </c>
      <c r="G121" s="297"/>
    </row>
    <row r="122" spans="1:10" s="221" customFormat="1" ht="14.25">
      <c r="A122" s="215"/>
      <c r="B122" s="296" t="s">
        <v>342</v>
      </c>
      <c r="C122" s="112"/>
      <c r="D122" s="112"/>
      <c r="E122" s="112"/>
      <c r="F122" s="296" t="s">
        <v>343</v>
      </c>
      <c r="G122" s="297">
        <f>+G124</f>
        <v>2824.1</v>
      </c>
    </row>
    <row r="123" spans="1:10" s="221" customFormat="1" ht="14.25">
      <c r="A123" s="215"/>
      <c r="B123" s="112"/>
      <c r="C123" s="112"/>
      <c r="D123" s="112"/>
      <c r="E123" s="112"/>
      <c r="F123" s="112" t="s">
        <v>19</v>
      </c>
      <c r="G123" s="297"/>
    </row>
    <row r="124" spans="1:10" s="221" customFormat="1" ht="14.25">
      <c r="A124" s="215"/>
      <c r="B124" s="215"/>
      <c r="C124" s="296" t="s">
        <v>342</v>
      </c>
      <c r="D124" s="112"/>
      <c r="E124" s="112"/>
      <c r="F124" s="296" t="s">
        <v>344</v>
      </c>
      <c r="G124" s="297">
        <f>+G128</f>
        <v>2824.1</v>
      </c>
    </row>
    <row r="125" spans="1:10" s="221" customFormat="1" ht="14.25">
      <c r="A125" s="206"/>
      <c r="B125" s="206"/>
      <c r="C125" s="57"/>
      <c r="D125" s="207"/>
      <c r="E125" s="207"/>
      <c r="F125" s="160" t="s">
        <v>19</v>
      </c>
      <c r="G125" s="211"/>
    </row>
    <row r="126" spans="1:10" s="221" customFormat="1" ht="14.25">
      <c r="A126" s="207"/>
      <c r="B126" s="207"/>
      <c r="C126" s="207"/>
      <c r="D126" s="207"/>
      <c r="E126" s="207"/>
      <c r="F126" s="159" t="s">
        <v>224</v>
      </c>
      <c r="G126" s="212"/>
    </row>
    <row r="127" spans="1:10" hidden="1">
      <c r="A127" s="119"/>
      <c r="B127" s="119"/>
      <c r="C127" s="112"/>
      <c r="D127" s="112"/>
      <c r="E127" s="112"/>
      <c r="F127" s="112" t="s">
        <v>19</v>
      </c>
      <c r="G127" s="119"/>
    </row>
    <row r="128" spans="1:10" ht="14.25">
      <c r="A128" s="119"/>
      <c r="B128" s="119"/>
      <c r="C128" s="119"/>
      <c r="D128" s="112" t="s">
        <v>333</v>
      </c>
      <c r="E128" s="112"/>
      <c r="F128" s="308" t="s">
        <v>334</v>
      </c>
      <c r="G128" s="298">
        <f>+G130</f>
        <v>2824.1</v>
      </c>
    </row>
    <row r="129" spans="1:7">
      <c r="A129" s="119"/>
      <c r="B129" s="119"/>
      <c r="C129" s="119"/>
      <c r="D129" s="112"/>
      <c r="E129" s="112"/>
      <c r="F129" s="112" t="s">
        <v>19</v>
      </c>
      <c r="G129" s="119"/>
    </row>
    <row r="130" spans="1:7" ht="14.25">
      <c r="A130" s="119"/>
      <c r="B130" s="119"/>
      <c r="C130" s="119"/>
      <c r="D130" s="119"/>
      <c r="E130" s="112">
        <v>32002</v>
      </c>
      <c r="F130" s="309" t="s">
        <v>337</v>
      </c>
      <c r="G130" s="298">
        <f>+G132</f>
        <v>2824.1</v>
      </c>
    </row>
    <row r="131" spans="1:7">
      <c r="A131" s="119"/>
      <c r="B131" s="119"/>
      <c r="C131" s="119"/>
      <c r="D131" s="119"/>
      <c r="E131" s="112"/>
      <c r="F131" s="112" t="s">
        <v>20</v>
      </c>
      <c r="G131" s="119"/>
    </row>
    <row r="132" spans="1:7">
      <c r="A132" s="119"/>
      <c r="B132" s="119"/>
      <c r="C132" s="119"/>
      <c r="D132" s="119"/>
      <c r="E132" s="112"/>
      <c r="F132" s="110" t="s">
        <v>82</v>
      </c>
      <c r="G132" s="298">
        <f>+G134</f>
        <v>2824.1</v>
      </c>
    </row>
    <row r="133" spans="1:7" ht="27">
      <c r="A133" s="119"/>
      <c r="B133" s="119"/>
      <c r="C133" s="119"/>
      <c r="D133" s="119"/>
      <c r="E133" s="112"/>
      <c r="F133" s="112" t="s">
        <v>21</v>
      </c>
      <c r="G133" s="298"/>
    </row>
    <row r="134" spans="1:7">
      <c r="A134" s="119"/>
      <c r="B134" s="119"/>
      <c r="C134" s="119"/>
      <c r="D134" s="119"/>
      <c r="E134" s="112"/>
      <c r="F134" s="112" t="s">
        <v>22</v>
      </c>
      <c r="G134" s="298">
        <f t="shared" ref="G134:G137" si="8">+G135</f>
        <v>2824.1</v>
      </c>
    </row>
    <row r="135" spans="1:7">
      <c r="A135" s="119"/>
      <c r="B135" s="119"/>
      <c r="C135" s="119"/>
      <c r="D135" s="119"/>
      <c r="E135" s="119"/>
      <c r="F135" s="112" t="s">
        <v>83</v>
      </c>
      <c r="G135" s="298">
        <f t="shared" si="8"/>
        <v>2824.1</v>
      </c>
    </row>
    <row r="136" spans="1:7">
      <c r="A136" s="119"/>
      <c r="B136" s="119"/>
      <c r="C136" s="119"/>
      <c r="D136" s="119"/>
      <c r="E136" s="119"/>
      <c r="F136" s="112" t="s">
        <v>84</v>
      </c>
      <c r="G136" s="298">
        <f t="shared" si="8"/>
        <v>2824.1</v>
      </c>
    </row>
    <row r="137" spans="1:7">
      <c r="A137" s="119"/>
      <c r="B137" s="119"/>
      <c r="C137" s="119"/>
      <c r="D137" s="119"/>
      <c r="E137" s="119"/>
      <c r="F137" s="112" t="s">
        <v>85</v>
      </c>
      <c r="G137" s="217">
        <f t="shared" si="8"/>
        <v>2824.1</v>
      </c>
    </row>
    <row r="138" spans="1:7">
      <c r="A138" s="119"/>
      <c r="B138" s="119"/>
      <c r="C138" s="119"/>
      <c r="D138" s="119"/>
      <c r="E138" s="119"/>
      <c r="F138" s="112" t="s">
        <v>345</v>
      </c>
      <c r="G138" s="217">
        <v>2824.1</v>
      </c>
    </row>
  </sheetData>
  <mergeCells count="16">
    <mergeCell ref="E63:E69"/>
    <mergeCell ref="E78:E85"/>
    <mergeCell ref="E70:E77"/>
    <mergeCell ref="A63:A85"/>
    <mergeCell ref="B65:B85"/>
    <mergeCell ref="C67:C85"/>
    <mergeCell ref="D70:D85"/>
    <mergeCell ref="B63:B64"/>
    <mergeCell ref="C63:C66"/>
    <mergeCell ref="D63:D69"/>
    <mergeCell ref="F2:G2"/>
    <mergeCell ref="F3:G3"/>
    <mergeCell ref="A6:G6"/>
    <mergeCell ref="A9:C9"/>
    <mergeCell ref="D9:E9"/>
    <mergeCell ref="F9:F10"/>
  </mergeCells>
  <pageMargins left="0.37" right="0.16" top="0.17" bottom="0.16" header="0.17" footer="0.16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8"/>
  <sheetViews>
    <sheetView topLeftCell="A34" workbookViewId="0">
      <selection activeCell="C8" sqref="C8:C9"/>
    </sheetView>
  </sheetViews>
  <sheetFormatPr defaultRowHeight="13.5"/>
  <cols>
    <col min="1" max="1" width="8.7109375" style="227" customWidth="1"/>
    <col min="2" max="2" width="12" style="227" customWidth="1"/>
    <col min="3" max="3" width="76.140625" style="257" customWidth="1"/>
    <col min="4" max="6" width="15.28515625" style="257" hidden="1" customWidth="1"/>
    <col min="7" max="7" width="36" style="257" customWidth="1"/>
    <col min="8" max="16384" width="9.140625" style="227"/>
  </cols>
  <sheetData>
    <row r="1" spans="1:44" s="1" customFormat="1" ht="24" customHeight="1">
      <c r="D1" s="224"/>
      <c r="E1" s="366" t="s">
        <v>102</v>
      </c>
      <c r="F1" s="366"/>
      <c r="G1" s="366"/>
      <c r="H1" s="226"/>
      <c r="I1" s="224"/>
    </row>
    <row r="2" spans="1:44" s="1" customFormat="1">
      <c r="D2" s="366" t="s">
        <v>68</v>
      </c>
      <c r="E2" s="366"/>
      <c r="F2" s="366"/>
      <c r="G2" s="366"/>
      <c r="H2" s="226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</row>
    <row r="3" spans="1:44" s="1" customFormat="1" ht="15.75" customHeight="1">
      <c r="D3" s="366" t="s">
        <v>88</v>
      </c>
      <c r="E3" s="366"/>
      <c r="F3" s="366"/>
      <c r="G3" s="366"/>
      <c r="H3" s="226"/>
      <c r="Z3" s="195"/>
      <c r="AA3" s="195"/>
      <c r="AB3" s="195"/>
      <c r="AC3" s="195"/>
      <c r="AD3" s="195"/>
      <c r="AE3" s="195"/>
      <c r="AF3" s="195"/>
      <c r="AG3" s="195"/>
      <c r="AH3" s="195"/>
      <c r="AI3" s="195"/>
      <c r="AJ3" s="195"/>
      <c r="AK3" s="195"/>
      <c r="AL3" s="195"/>
      <c r="AM3" s="195"/>
      <c r="AN3" s="195"/>
      <c r="AO3" s="195"/>
      <c r="AP3" s="195"/>
      <c r="AQ3" s="195"/>
      <c r="AR3" s="195"/>
    </row>
    <row r="4" spans="1:44" s="1" customFormat="1">
      <c r="D4" s="366"/>
      <c r="E4" s="366"/>
      <c r="F4" s="366"/>
      <c r="G4" s="224"/>
      <c r="H4" s="224"/>
      <c r="I4" s="224"/>
    </row>
    <row r="5" spans="1:44" s="1" customFormat="1" ht="15.75" customHeight="1">
      <c r="D5" s="366"/>
      <c r="E5" s="366"/>
      <c r="F5" s="366"/>
      <c r="G5" s="224"/>
      <c r="H5" s="224"/>
      <c r="I5" s="224"/>
    </row>
    <row r="6" spans="1:44" s="1" customFormat="1" ht="40.5" customHeight="1">
      <c r="A6" s="365" t="s">
        <v>367</v>
      </c>
      <c r="B6" s="365"/>
      <c r="C6" s="365"/>
      <c r="D6" s="365"/>
      <c r="E6" s="365"/>
      <c r="F6" s="365"/>
      <c r="G6" s="365"/>
      <c r="H6" s="223"/>
      <c r="I6" s="223"/>
    </row>
    <row r="7" spans="1:44" s="1" customFormat="1" ht="40.5" customHeight="1">
      <c r="B7" s="223"/>
      <c r="C7" s="223"/>
      <c r="D7" s="223"/>
      <c r="E7" s="223"/>
      <c r="F7" s="223"/>
      <c r="G7" s="50" t="s">
        <v>89</v>
      </c>
      <c r="H7" s="223"/>
      <c r="I7" s="223"/>
    </row>
    <row r="8" spans="1:44" ht="109.5" customHeight="1">
      <c r="A8" s="389" t="s">
        <v>13</v>
      </c>
      <c r="B8" s="389"/>
      <c r="C8" s="389" t="s">
        <v>103</v>
      </c>
      <c r="D8" s="390" t="s">
        <v>201</v>
      </c>
      <c r="E8" s="390"/>
      <c r="F8" s="390"/>
      <c r="G8" s="390"/>
    </row>
    <row r="9" spans="1:44" ht="30" customHeight="1">
      <c r="A9" s="228" t="s">
        <v>16</v>
      </c>
      <c r="B9" s="228" t="s">
        <v>17</v>
      </c>
      <c r="C9" s="389"/>
      <c r="D9" s="228" t="s">
        <v>104</v>
      </c>
      <c r="E9" s="228" t="s">
        <v>105</v>
      </c>
      <c r="F9" s="228" t="s">
        <v>106</v>
      </c>
      <c r="G9" s="228" t="s">
        <v>15</v>
      </c>
    </row>
    <row r="10" spans="1:44" s="221" customFormat="1" ht="24" customHeight="1">
      <c r="A10" s="215"/>
      <c r="B10" s="215"/>
      <c r="C10" s="229" t="s">
        <v>107</v>
      </c>
      <c r="D10" s="230"/>
      <c r="E10" s="230">
        <f>+E12</f>
        <v>0</v>
      </c>
      <c r="F10" s="230">
        <f t="shared" ref="F10" si="0">+F12</f>
        <v>0</v>
      </c>
      <c r="G10" s="238">
        <f>+G12+G26+G44</f>
        <v>-17999.999999999993</v>
      </c>
    </row>
    <row r="11" spans="1:44" s="221" customFormat="1" ht="24" customHeight="1">
      <c r="A11" s="215"/>
      <c r="B11" s="215"/>
      <c r="C11" s="232" t="s">
        <v>93</v>
      </c>
      <c r="D11" s="233"/>
      <c r="E11" s="233"/>
      <c r="F11" s="233"/>
      <c r="G11" s="242"/>
    </row>
    <row r="12" spans="1:44" s="221" customFormat="1" ht="16.5">
      <c r="A12" s="215"/>
      <c r="B12" s="215"/>
      <c r="C12" s="258" t="s">
        <v>100</v>
      </c>
      <c r="D12" s="230"/>
      <c r="E12" s="230">
        <f>+E14</f>
        <v>0</v>
      </c>
      <c r="F12" s="230">
        <f t="shared" ref="F12" si="1">+F14</f>
        <v>0</v>
      </c>
      <c r="G12" s="238">
        <f>+G14+G23</f>
        <v>80012.100000000006</v>
      </c>
    </row>
    <row r="13" spans="1:44" s="221" customFormat="1">
      <c r="A13" s="215"/>
      <c r="B13" s="215"/>
      <c r="C13" s="232" t="s">
        <v>93</v>
      </c>
      <c r="D13" s="235"/>
      <c r="E13" s="235"/>
      <c r="F13" s="235"/>
      <c r="G13" s="234"/>
    </row>
    <row r="14" spans="1:44" s="221" customFormat="1" ht="28.5">
      <c r="A14" s="236">
        <v>1103</v>
      </c>
      <c r="B14" s="236">
        <v>11003</v>
      </c>
      <c r="C14" s="237" t="s">
        <v>119</v>
      </c>
      <c r="D14" s="230"/>
      <c r="E14" s="230">
        <f>+E16</f>
        <v>0</v>
      </c>
      <c r="F14" s="230">
        <f t="shared" ref="F14:G14" si="2">+F16</f>
        <v>0</v>
      </c>
      <c r="G14" s="238">
        <f t="shared" si="2"/>
        <v>76954.5</v>
      </c>
    </row>
    <row r="15" spans="1:44" s="221" customFormat="1" ht="14.25">
      <c r="A15" s="215"/>
      <c r="B15" s="215"/>
      <c r="C15" s="239" t="s">
        <v>67</v>
      </c>
      <c r="D15" s="240"/>
      <c r="E15" s="241"/>
      <c r="F15" s="241"/>
      <c r="G15" s="242"/>
    </row>
    <row r="16" spans="1:44" s="221" customFormat="1">
      <c r="A16" s="232"/>
      <c r="B16" s="215"/>
      <c r="C16" s="243" t="s">
        <v>82</v>
      </c>
      <c r="D16" s="230"/>
      <c r="E16" s="230"/>
      <c r="F16" s="230"/>
      <c r="G16" s="231">
        <f>SUM(G18:G22)</f>
        <v>76954.5</v>
      </c>
    </row>
    <row r="17" spans="1:7">
      <c r="A17" s="244"/>
      <c r="B17" s="244"/>
      <c r="C17" s="239" t="s">
        <v>120</v>
      </c>
      <c r="D17" s="245"/>
      <c r="E17" s="245"/>
      <c r="F17" s="245"/>
      <c r="G17" s="246"/>
    </row>
    <row r="18" spans="1:7" ht="56.25" customHeight="1">
      <c r="A18" s="244"/>
      <c r="B18" s="244"/>
      <c r="C18" s="247" t="s">
        <v>121</v>
      </c>
      <c r="D18" s="245"/>
      <c r="E18" s="245"/>
      <c r="F18" s="245"/>
      <c r="G18" s="246">
        <f>+'2'!G17</f>
        <v>-29850</v>
      </c>
    </row>
    <row r="19" spans="1:7" ht="56.25" customHeight="1">
      <c r="A19" s="244"/>
      <c r="B19" s="244"/>
      <c r="C19" s="247" t="s">
        <v>122</v>
      </c>
      <c r="D19" s="245"/>
      <c r="E19" s="245"/>
      <c r="F19" s="245"/>
      <c r="G19" s="246">
        <f>+'2'!G18</f>
        <v>-16270</v>
      </c>
    </row>
    <row r="20" spans="1:7" ht="56.25" customHeight="1">
      <c r="A20" s="244"/>
      <c r="B20" s="244"/>
      <c r="C20" s="198" t="s">
        <v>361</v>
      </c>
      <c r="D20" s="245"/>
      <c r="E20" s="245"/>
      <c r="F20" s="245"/>
      <c r="G20" s="79">
        <v>51324.5</v>
      </c>
    </row>
    <row r="21" spans="1:7" ht="56.25" customHeight="1">
      <c r="A21" s="244"/>
      <c r="B21" s="244"/>
      <c r="C21" s="198" t="s">
        <v>362</v>
      </c>
      <c r="D21" s="245"/>
      <c r="E21" s="245"/>
      <c r="F21" s="245"/>
      <c r="G21" s="79">
        <v>53100</v>
      </c>
    </row>
    <row r="22" spans="1:7" ht="56.25" customHeight="1">
      <c r="A22" s="244"/>
      <c r="B22" s="244"/>
      <c r="C22" s="198" t="s">
        <v>363</v>
      </c>
      <c r="D22" s="245"/>
      <c r="E22" s="245"/>
      <c r="F22" s="245"/>
      <c r="G22" s="79">
        <v>18650</v>
      </c>
    </row>
    <row r="23" spans="1:7" ht="28.5">
      <c r="A23" s="244">
        <v>1103</v>
      </c>
      <c r="B23" s="244">
        <v>31001</v>
      </c>
      <c r="C23" s="237" t="s">
        <v>101</v>
      </c>
      <c r="D23" s="245"/>
      <c r="E23" s="245"/>
      <c r="F23" s="245"/>
      <c r="G23" s="246">
        <f>+G25</f>
        <v>3057.6</v>
      </c>
    </row>
    <row r="24" spans="1:7">
      <c r="A24" s="244"/>
      <c r="B24" s="244"/>
      <c r="C24" s="239" t="s">
        <v>67</v>
      </c>
      <c r="D24" s="245"/>
      <c r="E24" s="245"/>
      <c r="F24" s="245"/>
      <c r="G24" s="246"/>
    </row>
    <row r="25" spans="1:7">
      <c r="A25" s="244"/>
      <c r="B25" s="244"/>
      <c r="C25" s="243" t="s">
        <v>82</v>
      </c>
      <c r="D25" s="245"/>
      <c r="E25" s="245"/>
      <c r="F25" s="245"/>
      <c r="G25" s="213">
        <v>3057.6</v>
      </c>
    </row>
    <row r="26" spans="1:7" ht="33">
      <c r="A26" s="244"/>
      <c r="B26" s="244"/>
      <c r="C26" s="258" t="s">
        <v>321</v>
      </c>
      <c r="D26" s="245"/>
      <c r="E26" s="245"/>
      <c r="F26" s="245"/>
      <c r="G26" s="174">
        <f>+G28+G31</f>
        <v>-25198.9</v>
      </c>
    </row>
    <row r="27" spans="1:7">
      <c r="A27" s="244"/>
      <c r="B27" s="244"/>
      <c r="C27" s="248" t="s">
        <v>99</v>
      </c>
      <c r="D27" s="245"/>
      <c r="E27" s="245"/>
      <c r="F27" s="245"/>
      <c r="G27" s="246"/>
    </row>
    <row r="28" spans="1:7" ht="14.25">
      <c r="A28" s="166">
        <v>1075</v>
      </c>
      <c r="B28" s="166">
        <v>32002</v>
      </c>
      <c r="C28" s="237" t="s">
        <v>337</v>
      </c>
      <c r="D28" s="245"/>
      <c r="E28" s="245"/>
      <c r="F28" s="245"/>
      <c r="G28" s="174">
        <f>+G30</f>
        <v>2824.1</v>
      </c>
    </row>
    <row r="29" spans="1:7" ht="14.25">
      <c r="A29" s="166"/>
      <c r="B29" s="166"/>
      <c r="C29" s="294" t="s">
        <v>213</v>
      </c>
      <c r="D29" s="245"/>
      <c r="E29" s="245"/>
      <c r="F29" s="245"/>
      <c r="G29" s="246"/>
    </row>
    <row r="30" spans="1:7" ht="27">
      <c r="A30" s="166"/>
      <c r="B30" s="166"/>
      <c r="C30" s="203" t="s">
        <v>339</v>
      </c>
      <c r="D30" s="245"/>
      <c r="E30" s="245"/>
      <c r="F30" s="245"/>
      <c r="G30" s="246">
        <v>2824.1</v>
      </c>
    </row>
    <row r="31" spans="1:7" ht="28.5">
      <c r="A31" s="166">
        <v>1183</v>
      </c>
      <c r="B31" s="166">
        <v>32002</v>
      </c>
      <c r="C31" s="249" t="s">
        <v>221</v>
      </c>
      <c r="D31" s="245"/>
      <c r="E31" s="245"/>
      <c r="F31" s="245"/>
      <c r="G31" s="174">
        <f>+G33</f>
        <v>-28023</v>
      </c>
    </row>
    <row r="32" spans="1:7" ht="14.25">
      <c r="A32" s="244"/>
      <c r="B32" s="244"/>
      <c r="C32" s="239" t="s">
        <v>67</v>
      </c>
      <c r="D32" s="245"/>
      <c r="E32" s="245"/>
      <c r="F32" s="245"/>
      <c r="G32" s="174"/>
    </row>
    <row r="33" spans="1:7" ht="14.25">
      <c r="A33" s="244"/>
      <c r="B33" s="244"/>
      <c r="C33" s="250" t="s">
        <v>222</v>
      </c>
      <c r="D33" s="245"/>
      <c r="E33" s="245"/>
      <c r="F33" s="245"/>
      <c r="G33" s="174">
        <f>+G36+G38+G40+G42</f>
        <v>-28023</v>
      </c>
    </row>
    <row r="34" spans="1:7">
      <c r="A34" s="244"/>
      <c r="B34" s="244"/>
      <c r="C34" s="239" t="s">
        <v>223</v>
      </c>
      <c r="D34" s="245"/>
      <c r="E34" s="245"/>
      <c r="F34" s="245"/>
      <c r="G34" s="245"/>
    </row>
    <row r="35" spans="1:7">
      <c r="A35" s="244"/>
      <c r="B35" s="244"/>
      <c r="C35" s="115" t="s">
        <v>212</v>
      </c>
      <c r="D35" s="245"/>
      <c r="E35" s="245"/>
      <c r="F35" s="245"/>
      <c r="G35" s="245"/>
    </row>
    <row r="36" spans="1:7" ht="14.25">
      <c r="A36" s="244"/>
      <c r="B36" s="244"/>
      <c r="C36" s="251" t="s">
        <v>211</v>
      </c>
      <c r="D36" s="245"/>
      <c r="E36" s="245"/>
      <c r="F36" s="245"/>
      <c r="G36" s="173">
        <f>+G37</f>
        <v>-9201</v>
      </c>
    </row>
    <row r="37" spans="1:7">
      <c r="A37" s="244"/>
      <c r="B37" s="244"/>
      <c r="C37" s="252" t="s">
        <v>214</v>
      </c>
      <c r="D37" s="245"/>
      <c r="E37" s="245"/>
      <c r="F37" s="245"/>
      <c r="G37" s="246">
        <v>-9201</v>
      </c>
    </row>
    <row r="38" spans="1:7" ht="14.25">
      <c r="A38" s="244"/>
      <c r="B38" s="244"/>
      <c r="C38" s="251" t="s">
        <v>215</v>
      </c>
      <c r="D38" s="245"/>
      <c r="E38" s="245"/>
      <c r="F38" s="245"/>
      <c r="G38" s="174">
        <f>+G39</f>
        <v>-9611</v>
      </c>
    </row>
    <row r="39" spans="1:7">
      <c r="A39" s="244"/>
      <c r="B39" s="244"/>
      <c r="C39" s="252" t="s">
        <v>216</v>
      </c>
      <c r="D39" s="245"/>
      <c r="E39" s="245"/>
      <c r="F39" s="245"/>
      <c r="G39" s="246">
        <v>-9611</v>
      </c>
    </row>
    <row r="40" spans="1:7" ht="14.25">
      <c r="A40" s="244"/>
      <c r="B40" s="244"/>
      <c r="C40" s="251" t="s">
        <v>217</v>
      </c>
      <c r="D40" s="245"/>
      <c r="E40" s="245"/>
      <c r="F40" s="245"/>
      <c r="G40" s="174">
        <f>+G41</f>
        <v>-4661</v>
      </c>
    </row>
    <row r="41" spans="1:7">
      <c r="A41" s="244"/>
      <c r="B41" s="244"/>
      <c r="C41" s="252" t="s">
        <v>218</v>
      </c>
      <c r="D41" s="245"/>
      <c r="E41" s="245"/>
      <c r="F41" s="245"/>
      <c r="G41" s="246">
        <v>-4661</v>
      </c>
    </row>
    <row r="42" spans="1:7" ht="14.25">
      <c r="A42" s="244"/>
      <c r="B42" s="244"/>
      <c r="C42" s="251" t="s">
        <v>219</v>
      </c>
      <c r="D42" s="245"/>
      <c r="E42" s="245"/>
      <c r="F42" s="245"/>
      <c r="G42" s="174">
        <f>+G43</f>
        <v>-4550</v>
      </c>
    </row>
    <row r="43" spans="1:7">
      <c r="A43" s="244"/>
      <c r="B43" s="244"/>
      <c r="C43" s="252" t="s">
        <v>220</v>
      </c>
      <c r="D43" s="245"/>
      <c r="E43" s="245"/>
      <c r="F43" s="245"/>
      <c r="G43" s="246">
        <v>-4550</v>
      </c>
    </row>
    <row r="44" spans="1:7" ht="16.5">
      <c r="A44" s="166"/>
      <c r="B44" s="166"/>
      <c r="C44" s="258" t="s">
        <v>279</v>
      </c>
      <c r="D44" s="245"/>
      <c r="E44" s="245"/>
      <c r="F44" s="245"/>
      <c r="G44" s="173">
        <f>+G46</f>
        <v>-72813.2</v>
      </c>
    </row>
    <row r="45" spans="1:7">
      <c r="A45" s="244"/>
      <c r="B45" s="244"/>
      <c r="C45" s="248" t="s">
        <v>99</v>
      </c>
      <c r="D45" s="245"/>
      <c r="E45" s="245"/>
      <c r="F45" s="245"/>
      <c r="G45" s="245"/>
    </row>
    <row r="46" spans="1:7" ht="14.25">
      <c r="A46" s="166">
        <v>1126</v>
      </c>
      <c r="B46" s="166">
        <v>31003</v>
      </c>
      <c r="C46" s="253" t="s">
        <v>276</v>
      </c>
      <c r="D46" s="245"/>
      <c r="E46" s="245"/>
      <c r="F46" s="245"/>
      <c r="G46" s="173">
        <f>+G48</f>
        <v>-72813.2</v>
      </c>
    </row>
    <row r="47" spans="1:7">
      <c r="A47" s="244"/>
      <c r="B47" s="254"/>
      <c r="C47" s="255" t="s">
        <v>297</v>
      </c>
      <c r="D47" s="245"/>
      <c r="E47" s="245"/>
      <c r="F47" s="245"/>
      <c r="G47" s="245"/>
    </row>
    <row r="48" spans="1:7" ht="14.25">
      <c r="A48" s="244"/>
      <c r="B48" s="254"/>
      <c r="C48" s="250" t="s">
        <v>222</v>
      </c>
      <c r="D48" s="245"/>
      <c r="E48" s="245"/>
      <c r="F48" s="245"/>
      <c r="G48" s="173">
        <f>+G50+G53+G55+G57+G61+G63+G65+G67</f>
        <v>-72813.2</v>
      </c>
    </row>
    <row r="49" spans="1:7">
      <c r="A49" s="244"/>
      <c r="B49" s="254"/>
      <c r="C49" s="255" t="s">
        <v>223</v>
      </c>
      <c r="D49" s="245"/>
      <c r="E49" s="245"/>
      <c r="F49" s="245"/>
      <c r="G49" s="256"/>
    </row>
    <row r="50" spans="1:7">
      <c r="A50" s="244"/>
      <c r="B50" s="244"/>
      <c r="C50" s="202" t="s">
        <v>211</v>
      </c>
      <c r="D50" s="245"/>
      <c r="E50" s="245"/>
      <c r="F50" s="245"/>
      <c r="G50" s="171">
        <f>+G51+G52</f>
        <v>-17500</v>
      </c>
    </row>
    <row r="51" spans="1:7">
      <c r="A51" s="244"/>
      <c r="B51" s="244"/>
      <c r="C51" s="203" t="s">
        <v>280</v>
      </c>
      <c r="D51" s="245"/>
      <c r="E51" s="245"/>
      <c r="F51" s="245"/>
      <c r="G51" s="171">
        <v>-10100</v>
      </c>
    </row>
    <row r="52" spans="1:7" ht="27">
      <c r="A52" s="244"/>
      <c r="B52" s="244"/>
      <c r="C52" s="203" t="s">
        <v>282</v>
      </c>
      <c r="D52" s="245"/>
      <c r="E52" s="245"/>
      <c r="F52" s="245"/>
      <c r="G52" s="171">
        <v>-7400</v>
      </c>
    </row>
    <row r="53" spans="1:7">
      <c r="A53" s="244"/>
      <c r="B53" s="244"/>
      <c r="C53" s="202" t="s">
        <v>354</v>
      </c>
      <c r="D53" s="245"/>
      <c r="E53" s="245"/>
      <c r="F53" s="245"/>
      <c r="G53" s="171">
        <f>+G54</f>
        <v>-2100</v>
      </c>
    </row>
    <row r="54" spans="1:7">
      <c r="A54" s="244"/>
      <c r="B54" s="244"/>
      <c r="C54" s="203" t="s">
        <v>281</v>
      </c>
      <c r="D54" s="245"/>
      <c r="E54" s="245"/>
      <c r="F54" s="245"/>
      <c r="G54" s="171">
        <v>-2100</v>
      </c>
    </row>
    <row r="55" spans="1:7">
      <c r="A55" s="244"/>
      <c r="B55" s="244"/>
      <c r="C55" s="202" t="s">
        <v>355</v>
      </c>
      <c r="D55" s="245"/>
      <c r="E55" s="245"/>
      <c r="F55" s="245"/>
      <c r="G55" s="171">
        <f>+G56</f>
        <v>-7480</v>
      </c>
    </row>
    <row r="56" spans="1:7">
      <c r="A56" s="244"/>
      <c r="B56" s="244"/>
      <c r="C56" s="203" t="s">
        <v>283</v>
      </c>
      <c r="D56" s="245"/>
      <c r="E56" s="245"/>
      <c r="F56" s="245"/>
      <c r="G56" s="171">
        <v>-7480</v>
      </c>
    </row>
    <row r="57" spans="1:7">
      <c r="A57" s="244"/>
      <c r="B57" s="244"/>
      <c r="C57" s="202" t="s">
        <v>356</v>
      </c>
      <c r="D57" s="245"/>
      <c r="E57" s="245"/>
      <c r="F57" s="245"/>
      <c r="G57" s="171">
        <f>+G58+G59+G60</f>
        <v>-16014</v>
      </c>
    </row>
    <row r="58" spans="1:7">
      <c r="A58" s="244"/>
      <c r="B58" s="244"/>
      <c r="C58" s="203" t="s">
        <v>284</v>
      </c>
      <c r="D58" s="245"/>
      <c r="E58" s="245"/>
      <c r="F58" s="245"/>
      <c r="G58" s="171">
        <v>-10014</v>
      </c>
    </row>
    <row r="59" spans="1:7">
      <c r="A59" s="244"/>
      <c r="B59" s="244"/>
      <c r="C59" s="203" t="s">
        <v>285</v>
      </c>
      <c r="D59" s="245"/>
      <c r="E59" s="245"/>
      <c r="F59" s="245"/>
      <c r="G59" s="171">
        <v>-900</v>
      </c>
    </row>
    <row r="60" spans="1:7">
      <c r="A60" s="244"/>
      <c r="B60" s="244"/>
      <c r="C60" s="203" t="s">
        <v>290</v>
      </c>
      <c r="D60" s="245"/>
      <c r="E60" s="245"/>
      <c r="F60" s="245"/>
      <c r="G60" s="171">
        <v>-5100</v>
      </c>
    </row>
    <row r="61" spans="1:7">
      <c r="A61" s="244"/>
      <c r="B61" s="244"/>
      <c r="C61" s="202" t="s">
        <v>357</v>
      </c>
      <c r="G61" s="171">
        <f t="shared" ref="G61" si="3">+G62</f>
        <v>-3400</v>
      </c>
    </row>
    <row r="62" spans="1:7">
      <c r="A62" s="244"/>
      <c r="B62" s="244"/>
      <c r="C62" s="203" t="s">
        <v>286</v>
      </c>
      <c r="G62" s="171">
        <v>-3400</v>
      </c>
    </row>
    <row r="63" spans="1:7">
      <c r="A63" s="244"/>
      <c r="B63" s="244"/>
      <c r="C63" s="202" t="s">
        <v>358</v>
      </c>
      <c r="G63" s="171">
        <f t="shared" ref="G63" si="4">+G64</f>
        <v>-1400</v>
      </c>
    </row>
    <row r="64" spans="1:7">
      <c r="A64" s="244"/>
      <c r="B64" s="244"/>
      <c r="C64" s="203" t="s">
        <v>287</v>
      </c>
      <c r="G64" s="171">
        <v>-1400</v>
      </c>
    </row>
    <row r="65" spans="1:7">
      <c r="A65" s="244"/>
      <c r="B65" s="244"/>
      <c r="C65" s="202" t="s">
        <v>359</v>
      </c>
      <c r="G65" s="171">
        <f t="shared" ref="G65" si="5">+G66</f>
        <v>-18700</v>
      </c>
    </row>
    <row r="66" spans="1:7">
      <c r="A66" s="244"/>
      <c r="B66" s="244"/>
      <c r="C66" s="203" t="s">
        <v>288</v>
      </c>
      <c r="G66" s="171">
        <v>-18700</v>
      </c>
    </row>
    <row r="67" spans="1:7">
      <c r="A67" s="244"/>
      <c r="B67" s="244"/>
      <c r="C67" s="202" t="s">
        <v>360</v>
      </c>
      <c r="G67" s="171">
        <f t="shared" ref="G67" si="6">+G68</f>
        <v>-6219.2</v>
      </c>
    </row>
    <row r="68" spans="1:7">
      <c r="A68" s="244"/>
      <c r="B68" s="244"/>
      <c r="C68" s="203" t="s">
        <v>289</v>
      </c>
      <c r="G68" s="171">
        <v>-6219.2</v>
      </c>
    </row>
  </sheetData>
  <mergeCells count="9">
    <mergeCell ref="A8:B8"/>
    <mergeCell ref="C8:C9"/>
    <mergeCell ref="D8:G8"/>
    <mergeCell ref="E1:G1"/>
    <mergeCell ref="D2:G2"/>
    <mergeCell ref="D3:G3"/>
    <mergeCell ref="D4:F4"/>
    <mergeCell ref="D5:F5"/>
    <mergeCell ref="A6:G6"/>
  </mergeCells>
  <pageMargins left="0.25" right="0.25" top="0.75" bottom="0.75" header="0.3" footer="0.3"/>
  <pageSetup paperSize="9" scale="7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46"/>
  <sheetViews>
    <sheetView topLeftCell="A130" workbookViewId="0">
      <selection activeCell="C118" sqref="C118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34" style="1" customWidth="1"/>
    <col min="5" max="5" width="9.140625" style="1"/>
    <col min="6" max="6" width="12.42578125" style="1" bestFit="1" customWidth="1"/>
    <col min="7" max="16384" width="9.140625" style="1"/>
  </cols>
  <sheetData>
    <row r="1" spans="1:7" ht="15" customHeight="1">
      <c r="D1" s="26" t="s">
        <v>331</v>
      </c>
    </row>
    <row r="2" spans="1:7">
      <c r="D2" s="26" t="s">
        <v>4</v>
      </c>
    </row>
    <row r="3" spans="1:7">
      <c r="D3" s="26" t="s">
        <v>9</v>
      </c>
    </row>
    <row r="5" spans="1:7" ht="45" customHeight="1">
      <c r="A5" s="396" t="s">
        <v>368</v>
      </c>
      <c r="B5" s="396"/>
      <c r="C5" s="396"/>
      <c r="D5" s="396"/>
    </row>
    <row r="6" spans="1:7" ht="17.25">
      <c r="A6" s="397" t="s">
        <v>82</v>
      </c>
      <c r="B6" s="397"/>
      <c r="C6" s="397"/>
      <c r="D6" s="397"/>
    </row>
    <row r="7" spans="1:7" ht="12.75" customHeight="1">
      <c r="A7" s="265"/>
      <c r="B7" s="265"/>
      <c r="C7" s="265"/>
      <c r="D7" s="265"/>
    </row>
    <row r="8" spans="1:7" ht="15" customHeight="1">
      <c r="A8" s="398" t="s">
        <v>32</v>
      </c>
      <c r="B8" s="398"/>
      <c r="C8" s="398"/>
      <c r="D8" s="398"/>
    </row>
    <row r="9" spans="1:7" ht="15" customHeight="1">
      <c r="A9" s="266"/>
      <c r="B9" s="266"/>
      <c r="C9" s="266"/>
      <c r="D9" s="266"/>
    </row>
    <row r="10" spans="1:7">
      <c r="D10" s="31" t="s">
        <v>33</v>
      </c>
    </row>
    <row r="11" spans="1:7">
      <c r="D11" s="31"/>
    </row>
    <row r="12" spans="1:7" ht="14.25">
      <c r="B12" s="4" t="s">
        <v>1</v>
      </c>
      <c r="C12" s="4" t="s">
        <v>2</v>
      </c>
      <c r="D12" s="6"/>
    </row>
    <row r="13" spans="1:7" ht="38.25" customHeight="1">
      <c r="B13" s="92" t="s">
        <v>133</v>
      </c>
      <c r="C13" s="92" t="s">
        <v>143</v>
      </c>
      <c r="D13" s="93"/>
      <c r="E13" s="91"/>
      <c r="F13" s="91"/>
      <c r="G13" s="91"/>
    </row>
    <row r="15" spans="1:7" ht="59.25" customHeight="1">
      <c r="B15" s="5" t="s">
        <v>3</v>
      </c>
      <c r="C15" s="286" t="s">
        <v>133</v>
      </c>
      <c r="D15" s="285" t="s">
        <v>81</v>
      </c>
      <c r="F15" s="259"/>
    </row>
    <row r="16" spans="1:7" ht="18" customHeight="1">
      <c r="B16" s="5" t="s">
        <v>5</v>
      </c>
      <c r="C16" s="286" t="s">
        <v>134</v>
      </c>
      <c r="D16" s="284" t="s">
        <v>11</v>
      </c>
      <c r="F16" s="259"/>
    </row>
    <row r="17" spans="2:6" ht="33" customHeight="1">
      <c r="B17" s="5" t="s">
        <v>6</v>
      </c>
      <c r="C17" s="287" t="s">
        <v>135</v>
      </c>
      <c r="D17" s="2"/>
    </row>
    <row r="18" spans="2:6" ht="65.25" customHeight="1">
      <c r="B18" s="5" t="s">
        <v>10</v>
      </c>
      <c r="C18" s="287" t="s">
        <v>136</v>
      </c>
      <c r="D18" s="2"/>
    </row>
    <row r="19" spans="2:6" ht="27">
      <c r="B19" s="5" t="s">
        <v>7</v>
      </c>
      <c r="C19" s="287" t="s">
        <v>137</v>
      </c>
      <c r="D19" s="2"/>
    </row>
    <row r="20" spans="2:6" ht="27">
      <c r="B20" s="36" t="s">
        <v>12</v>
      </c>
      <c r="C20" s="287" t="s">
        <v>138</v>
      </c>
      <c r="D20" s="2"/>
    </row>
    <row r="21" spans="2:6">
      <c r="B21" s="403" t="s">
        <v>0</v>
      </c>
      <c r="C21" s="404"/>
      <c r="D21" s="3"/>
    </row>
    <row r="22" spans="2:6">
      <c r="B22" s="393" t="s">
        <v>139</v>
      </c>
      <c r="C22" s="393"/>
      <c r="D22" s="260"/>
    </row>
    <row r="23" spans="2:6">
      <c r="B23" s="393" t="s">
        <v>141</v>
      </c>
      <c r="C23" s="393"/>
      <c r="D23" s="260"/>
    </row>
    <row r="24" spans="2:6">
      <c r="B24" s="408" t="s">
        <v>8</v>
      </c>
      <c r="C24" s="408"/>
      <c r="D24" s="142">
        <v>-46120</v>
      </c>
    </row>
    <row r="25" spans="2:6">
      <c r="B25" s="9"/>
      <c r="C25" s="9"/>
      <c r="D25" s="62"/>
    </row>
    <row r="26" spans="2:6" ht="59.25" customHeight="1">
      <c r="B26" s="186" t="s">
        <v>3</v>
      </c>
      <c r="C26" s="103" t="s">
        <v>133</v>
      </c>
      <c r="D26" s="143" t="s">
        <v>80</v>
      </c>
      <c r="F26" s="259"/>
    </row>
    <row r="27" spans="2:6" ht="18" customHeight="1">
      <c r="B27" s="186" t="s">
        <v>5</v>
      </c>
      <c r="C27" s="103" t="s">
        <v>134</v>
      </c>
      <c r="D27" s="144" t="s">
        <v>11</v>
      </c>
      <c r="F27" s="259"/>
    </row>
    <row r="28" spans="2:6" ht="33" customHeight="1">
      <c r="B28" s="5" t="s">
        <v>6</v>
      </c>
      <c r="C28" s="268" t="s">
        <v>135</v>
      </c>
      <c r="D28" s="2"/>
    </row>
    <row r="29" spans="2:6" ht="65.25" customHeight="1">
      <c r="B29" s="5" t="s">
        <v>10</v>
      </c>
      <c r="C29" s="268" t="s">
        <v>136</v>
      </c>
      <c r="D29" s="2"/>
    </row>
    <row r="30" spans="2:6" ht="27">
      <c r="B30" s="5" t="s">
        <v>7</v>
      </c>
      <c r="C30" s="268" t="s">
        <v>137</v>
      </c>
      <c r="D30" s="2"/>
    </row>
    <row r="31" spans="2:6" ht="27">
      <c r="B31" s="36" t="s">
        <v>12</v>
      </c>
      <c r="C31" s="268" t="s">
        <v>138</v>
      </c>
      <c r="D31" s="2"/>
    </row>
    <row r="32" spans="2:6">
      <c r="B32" s="403" t="s">
        <v>0</v>
      </c>
      <c r="C32" s="404"/>
      <c r="D32" s="3"/>
    </row>
    <row r="33" spans="2:6">
      <c r="B33" s="393" t="s">
        <v>323</v>
      </c>
      <c r="C33" s="393"/>
      <c r="D33" s="276">
        <v>11</v>
      </c>
    </row>
    <row r="34" spans="2:6">
      <c r="B34" s="393" t="s">
        <v>324</v>
      </c>
      <c r="C34" s="393"/>
      <c r="D34" s="276">
        <v>7</v>
      </c>
    </row>
    <row r="35" spans="2:6" ht="13.5" customHeight="1">
      <c r="B35" s="393" t="s">
        <v>325</v>
      </c>
      <c r="C35" s="393"/>
      <c r="D35" s="277">
        <v>3</v>
      </c>
    </row>
    <row r="36" spans="2:6">
      <c r="B36" s="406" t="s">
        <v>8</v>
      </c>
      <c r="C36" s="407"/>
      <c r="D36" s="34">
        <v>123074.5</v>
      </c>
      <c r="F36" s="259"/>
    </row>
    <row r="37" spans="2:6">
      <c r="B37" s="9"/>
      <c r="C37" s="9"/>
      <c r="D37" s="62"/>
    </row>
    <row r="38" spans="2:6" ht="59.25" customHeight="1">
      <c r="B38" s="5" t="s">
        <v>3</v>
      </c>
      <c r="C38" s="270" t="s">
        <v>133</v>
      </c>
      <c r="D38" s="263" t="s">
        <v>80</v>
      </c>
    </row>
    <row r="39" spans="2:6" ht="18" customHeight="1">
      <c r="B39" s="5" t="s">
        <v>5</v>
      </c>
      <c r="C39" s="268" t="s">
        <v>247</v>
      </c>
      <c r="D39" s="261" t="s">
        <v>11</v>
      </c>
    </row>
    <row r="40" spans="2:6" ht="58.5" customHeight="1">
      <c r="B40" s="5" t="s">
        <v>6</v>
      </c>
      <c r="C40" s="268" t="s">
        <v>329</v>
      </c>
      <c r="D40" s="2"/>
    </row>
    <row r="41" spans="2:6" ht="79.5" customHeight="1">
      <c r="B41" s="5" t="s">
        <v>10</v>
      </c>
      <c r="C41" s="268" t="s">
        <v>330</v>
      </c>
      <c r="D41" s="2"/>
    </row>
    <row r="42" spans="2:6">
      <c r="B42" s="5" t="s">
        <v>7</v>
      </c>
      <c r="C42" s="268" t="s">
        <v>248</v>
      </c>
      <c r="D42" s="2"/>
    </row>
    <row r="43" spans="2:6" ht="27">
      <c r="B43" s="36" t="s">
        <v>12</v>
      </c>
      <c r="C43" s="136" t="s">
        <v>301</v>
      </c>
      <c r="D43" s="2"/>
    </row>
    <row r="44" spans="2:6">
      <c r="B44" s="403" t="s">
        <v>0</v>
      </c>
      <c r="C44" s="404"/>
      <c r="D44" s="3"/>
    </row>
    <row r="45" spans="2:6">
      <c r="B45" s="408" t="s">
        <v>8</v>
      </c>
      <c r="C45" s="408"/>
      <c r="D45" s="142">
        <v>18000</v>
      </c>
    </row>
    <row r="46" spans="2:6" ht="21" customHeight="1">
      <c r="B46" s="9"/>
      <c r="C46" s="9"/>
      <c r="D46" s="62"/>
    </row>
    <row r="47" spans="2:6" ht="40.5">
      <c r="B47" s="112" t="s">
        <v>132</v>
      </c>
      <c r="C47" s="92" t="s">
        <v>133</v>
      </c>
      <c r="D47" s="143" t="s">
        <v>202</v>
      </c>
    </row>
    <row r="48" spans="2:6">
      <c r="B48" s="112" t="s">
        <v>72</v>
      </c>
      <c r="C48" s="92" t="s">
        <v>144</v>
      </c>
      <c r="D48" s="144" t="s">
        <v>11</v>
      </c>
    </row>
    <row r="49" spans="1:4" ht="27">
      <c r="B49" s="271" t="s">
        <v>73</v>
      </c>
      <c r="C49" s="268" t="s">
        <v>145</v>
      </c>
      <c r="D49" s="60"/>
    </row>
    <row r="50" spans="1:4" ht="32.25" customHeight="1">
      <c r="B50" s="271" t="s">
        <v>74</v>
      </c>
      <c r="C50" s="268" t="s">
        <v>146</v>
      </c>
      <c r="D50" s="60"/>
    </row>
    <row r="51" spans="1:4" ht="27">
      <c r="B51" s="271" t="s">
        <v>75</v>
      </c>
      <c r="C51" s="268" t="s">
        <v>147</v>
      </c>
      <c r="D51" s="60"/>
    </row>
    <row r="52" spans="1:4" ht="27">
      <c r="B52" s="271" t="s">
        <v>148</v>
      </c>
      <c r="C52" s="268" t="s">
        <v>149</v>
      </c>
      <c r="D52" s="60"/>
    </row>
    <row r="53" spans="1:4">
      <c r="B53" s="405" t="s">
        <v>77</v>
      </c>
      <c r="C53" s="405"/>
      <c r="D53" s="60"/>
    </row>
    <row r="54" spans="1:4">
      <c r="B54" s="393" t="s">
        <v>140</v>
      </c>
      <c r="C54" s="393"/>
      <c r="D54" s="60"/>
    </row>
    <row r="55" spans="1:4">
      <c r="B55" s="394" t="s">
        <v>142</v>
      </c>
      <c r="C55" s="394"/>
      <c r="D55" s="213">
        <v>3057.6</v>
      </c>
    </row>
    <row r="56" spans="1:4">
      <c r="B56" s="9"/>
      <c r="C56" s="9"/>
      <c r="D56" s="62"/>
    </row>
    <row r="57" spans="1:4" ht="45" customHeight="1">
      <c r="A57" s="396" t="s">
        <v>369</v>
      </c>
      <c r="B57" s="396"/>
      <c r="C57" s="396"/>
      <c r="D57" s="396"/>
    </row>
    <row r="58" spans="1:4" ht="17.25">
      <c r="A58" s="397" t="s">
        <v>322</v>
      </c>
      <c r="B58" s="397"/>
      <c r="C58" s="397"/>
      <c r="D58" s="397"/>
    </row>
    <row r="59" spans="1:4" ht="12.75" customHeight="1">
      <c r="A59" s="265"/>
      <c r="B59" s="265"/>
      <c r="C59" s="265"/>
      <c r="D59" s="265"/>
    </row>
    <row r="60" spans="1:4" ht="15" customHeight="1">
      <c r="A60" s="398" t="s">
        <v>32</v>
      </c>
      <c r="B60" s="398"/>
      <c r="C60" s="398"/>
      <c r="D60" s="398"/>
    </row>
    <row r="61" spans="1:4" ht="15" customHeight="1">
      <c r="A61" s="266"/>
      <c r="B61" s="266"/>
      <c r="C61" s="266"/>
      <c r="D61" s="266"/>
    </row>
    <row r="62" spans="1:4">
      <c r="D62" s="31" t="s">
        <v>33</v>
      </c>
    </row>
    <row r="63" spans="1:4" s="13" customFormat="1" ht="27.75" customHeight="1">
      <c r="B63" s="138"/>
      <c r="C63" s="138"/>
      <c r="D63" s="139"/>
    </row>
    <row r="64" spans="1:4" s="17" customFormat="1" ht="14.25">
      <c r="B64" s="140" t="s">
        <v>1</v>
      </c>
      <c r="C64" s="140" t="s">
        <v>2</v>
      </c>
    </row>
    <row r="65" spans="2:4" s="17" customFormat="1">
      <c r="B65" s="273">
        <v>1183</v>
      </c>
      <c r="C65" s="119" t="s">
        <v>209</v>
      </c>
    </row>
    <row r="66" spans="2:4" ht="15.75" customHeight="1"/>
    <row r="68" spans="2:4" s="17" customFormat="1" ht="40.5">
      <c r="B68" s="18" t="s">
        <v>3</v>
      </c>
      <c r="C68" s="115">
        <v>1183</v>
      </c>
      <c r="D68" s="264" t="s">
        <v>81</v>
      </c>
    </row>
    <row r="69" spans="2:4">
      <c r="B69" s="10" t="s">
        <v>72</v>
      </c>
      <c r="C69" s="273">
        <v>32002</v>
      </c>
      <c r="D69" s="262" t="s">
        <v>11</v>
      </c>
    </row>
    <row r="70" spans="2:4" ht="27">
      <c r="B70" s="10" t="s">
        <v>73</v>
      </c>
      <c r="C70" s="115" t="s">
        <v>229</v>
      </c>
      <c r="D70" s="402"/>
    </row>
    <row r="71" spans="2:4" ht="54" customHeight="1">
      <c r="B71" s="10" t="s">
        <v>74</v>
      </c>
      <c r="C71" s="118" t="s">
        <v>230</v>
      </c>
      <c r="D71" s="402"/>
    </row>
    <row r="72" spans="2:4" ht="39" customHeight="1">
      <c r="B72" s="10" t="s">
        <v>75</v>
      </c>
      <c r="C72" s="116" t="s">
        <v>225</v>
      </c>
      <c r="D72" s="402"/>
    </row>
    <row r="73" spans="2:4">
      <c r="B73" s="10" t="s">
        <v>76</v>
      </c>
      <c r="C73" s="115" t="s">
        <v>226</v>
      </c>
      <c r="D73" s="402"/>
    </row>
    <row r="74" spans="2:4">
      <c r="B74" s="361" t="s">
        <v>77</v>
      </c>
      <c r="C74" s="361"/>
      <c r="D74" s="402"/>
    </row>
    <row r="75" spans="2:4" ht="13.5" customHeight="1">
      <c r="B75" s="416" t="s">
        <v>227</v>
      </c>
      <c r="C75" s="417"/>
      <c r="D75" s="117"/>
    </row>
    <row r="76" spans="2:4" ht="20.25" customHeight="1">
      <c r="B76" s="416" t="s">
        <v>228</v>
      </c>
      <c r="C76" s="417"/>
      <c r="D76" s="32"/>
    </row>
    <row r="77" spans="2:4">
      <c r="B77" s="411" t="s">
        <v>8</v>
      </c>
      <c r="C77" s="411"/>
      <c r="D77" s="135">
        <v>-28023</v>
      </c>
    </row>
    <row r="78" spans="2:4" ht="20.25" customHeight="1">
      <c r="B78" s="132"/>
      <c r="C78" s="132"/>
      <c r="D78" s="133"/>
    </row>
    <row r="79" spans="2:4" s="13" customFormat="1" ht="14.25">
      <c r="B79" s="300" t="s">
        <v>1</v>
      </c>
      <c r="C79" s="300" t="s">
        <v>2</v>
      </c>
    </row>
    <row r="80" spans="2:4" s="13" customFormat="1">
      <c r="B80" s="136">
        <v>1075</v>
      </c>
      <c r="C80" s="301" t="s">
        <v>346</v>
      </c>
    </row>
    <row r="81" spans="1:4" s="13" customFormat="1" ht="19.5" customHeight="1">
      <c r="B81" s="127"/>
    </row>
    <row r="82" spans="1:4" s="13" customFormat="1" ht="14.25">
      <c r="B82" s="128" t="s">
        <v>42</v>
      </c>
    </row>
    <row r="83" spans="1:4" s="13" customFormat="1" ht="40.5">
      <c r="B83" s="302" t="s">
        <v>3</v>
      </c>
      <c r="C83" s="303">
        <v>1075</v>
      </c>
      <c r="D83" s="248" t="s">
        <v>80</v>
      </c>
    </row>
    <row r="84" spans="1:4" s="13" customFormat="1">
      <c r="B84" s="304" t="s">
        <v>72</v>
      </c>
      <c r="C84" s="305">
        <v>32002</v>
      </c>
      <c r="D84" s="144" t="s">
        <v>11</v>
      </c>
    </row>
    <row r="85" spans="1:4" s="13" customFormat="1">
      <c r="B85" s="304" t="s">
        <v>73</v>
      </c>
      <c r="C85" s="137" t="s">
        <v>337</v>
      </c>
      <c r="D85" s="412"/>
    </row>
    <row r="86" spans="1:4" s="13" customFormat="1" ht="33" customHeight="1">
      <c r="B86" s="304" t="s">
        <v>74</v>
      </c>
      <c r="C86" s="137" t="s">
        <v>338</v>
      </c>
      <c r="D86" s="412"/>
    </row>
    <row r="87" spans="1:4" s="13" customFormat="1" ht="24" customHeight="1">
      <c r="B87" s="304" t="s">
        <v>75</v>
      </c>
      <c r="C87" s="306" t="s">
        <v>225</v>
      </c>
      <c r="D87" s="412"/>
    </row>
    <row r="88" spans="1:4" s="13" customFormat="1" ht="27">
      <c r="B88" s="304" t="s">
        <v>148</v>
      </c>
      <c r="C88" s="307" t="s">
        <v>347</v>
      </c>
      <c r="D88" s="412"/>
    </row>
    <row r="89" spans="1:4" s="13" customFormat="1">
      <c r="B89" s="413" t="s">
        <v>77</v>
      </c>
      <c r="C89" s="413"/>
      <c r="D89" s="412"/>
    </row>
    <row r="90" spans="1:4" s="13" customFormat="1" ht="13.5" customHeight="1">
      <c r="B90" s="414" t="s">
        <v>8</v>
      </c>
      <c r="C90" s="415"/>
      <c r="D90" s="141">
        <v>2824.1</v>
      </c>
    </row>
    <row r="92" spans="1:4" s="13" customFormat="1" ht="45" customHeight="1">
      <c r="A92" s="396" t="s">
        <v>370</v>
      </c>
      <c r="B92" s="396"/>
      <c r="C92" s="396"/>
      <c r="D92" s="396"/>
    </row>
    <row r="93" spans="1:4" s="13" customFormat="1" ht="17.25">
      <c r="A93" s="397" t="s">
        <v>298</v>
      </c>
      <c r="B93" s="397"/>
      <c r="C93" s="397"/>
      <c r="D93" s="397"/>
    </row>
    <row r="94" spans="1:4" s="13" customFormat="1" ht="12.75" customHeight="1">
      <c r="A94" s="265"/>
      <c r="B94" s="265"/>
      <c r="C94" s="265"/>
      <c r="D94" s="265"/>
    </row>
    <row r="95" spans="1:4" s="13" customFormat="1" ht="15" customHeight="1">
      <c r="A95" s="398" t="s">
        <v>32</v>
      </c>
      <c r="B95" s="398"/>
      <c r="C95" s="398"/>
      <c r="D95" s="398"/>
    </row>
    <row r="96" spans="1:4" s="13" customFormat="1" ht="15" customHeight="1">
      <c r="A96" s="266"/>
      <c r="B96" s="266"/>
      <c r="C96" s="266"/>
      <c r="D96" s="266"/>
    </row>
    <row r="97" spans="2:6" s="13" customFormat="1">
      <c r="D97" s="175" t="s">
        <v>33</v>
      </c>
    </row>
    <row r="98" spans="2:6" s="13" customFormat="1">
      <c r="B98" s="9"/>
      <c r="C98" s="9"/>
      <c r="D98" s="176"/>
    </row>
    <row r="99" spans="2:6" s="13" customFormat="1" ht="14.25">
      <c r="B99" s="4" t="s">
        <v>1</v>
      </c>
      <c r="C99" s="4" t="s">
        <v>2</v>
      </c>
    </row>
    <row r="100" spans="2:6" s="13" customFormat="1" ht="27" customHeight="1">
      <c r="B100" s="126">
        <v>1126</v>
      </c>
      <c r="C100" s="137" t="s">
        <v>299</v>
      </c>
    </row>
    <row r="101" spans="2:6" s="13" customFormat="1" ht="19.5" customHeight="1">
      <c r="B101" s="127"/>
    </row>
    <row r="102" spans="2:6" s="13" customFormat="1" ht="14.25">
      <c r="B102" s="128" t="s">
        <v>42</v>
      </c>
    </row>
    <row r="103" spans="2:6" s="13" customFormat="1" ht="48" customHeight="1">
      <c r="B103" s="129" t="s">
        <v>3</v>
      </c>
      <c r="C103" s="136">
        <v>1126</v>
      </c>
      <c r="D103" s="45" t="s">
        <v>81</v>
      </c>
    </row>
    <row r="104" spans="2:6" s="13" customFormat="1">
      <c r="B104" s="130" t="s">
        <v>72</v>
      </c>
      <c r="C104" s="136">
        <v>31003</v>
      </c>
      <c r="D104" s="267" t="s">
        <v>11</v>
      </c>
    </row>
    <row r="105" spans="2:6" s="13" customFormat="1" ht="27">
      <c r="B105" s="130" t="s">
        <v>73</v>
      </c>
      <c r="C105" s="136" t="s">
        <v>276</v>
      </c>
      <c r="D105" s="409"/>
    </row>
    <row r="106" spans="2:6" s="13" customFormat="1" ht="54" customHeight="1">
      <c r="B106" s="130" t="s">
        <v>74</v>
      </c>
      <c r="C106" s="136" t="s">
        <v>302</v>
      </c>
      <c r="D106" s="409"/>
    </row>
    <row r="107" spans="2:6" s="13" customFormat="1" ht="24" customHeight="1">
      <c r="B107" s="130" t="s">
        <v>75</v>
      </c>
      <c r="C107" s="136" t="s">
        <v>300</v>
      </c>
      <c r="D107" s="409"/>
    </row>
    <row r="108" spans="2:6" s="13" customFormat="1" ht="27">
      <c r="B108" s="130" t="s">
        <v>76</v>
      </c>
      <c r="C108" s="136" t="s">
        <v>301</v>
      </c>
      <c r="D108" s="409"/>
    </row>
    <row r="109" spans="2:6" s="13" customFormat="1">
      <c r="B109" s="410" t="s">
        <v>77</v>
      </c>
      <c r="C109" s="410"/>
      <c r="D109" s="409"/>
    </row>
    <row r="110" spans="2:6" s="13" customFormat="1" ht="13.5" customHeight="1">
      <c r="B110" s="399" t="s">
        <v>303</v>
      </c>
      <c r="C110" s="400"/>
      <c r="D110" s="131"/>
    </row>
    <row r="111" spans="2:6" s="13" customFormat="1" ht="13.5" customHeight="1">
      <c r="B111" s="401" t="s">
        <v>8</v>
      </c>
      <c r="C111" s="401"/>
      <c r="D111" s="141">
        <v>-72813.2</v>
      </c>
    </row>
    <row r="112" spans="2:6" ht="45.75" customHeight="1">
      <c r="B112" s="395" t="s">
        <v>371</v>
      </c>
      <c r="C112" s="395"/>
      <c r="D112" s="395"/>
      <c r="E112" s="272"/>
      <c r="F112" s="272"/>
    </row>
    <row r="113" spans="1:6" ht="3.75" customHeight="1">
      <c r="A113" s="39"/>
      <c r="B113" s="39"/>
      <c r="C113" s="39"/>
      <c r="D113" s="39"/>
      <c r="E113" s="39"/>
      <c r="F113" s="39"/>
    </row>
    <row r="115" spans="1:6" s="13" customFormat="1" ht="23.25" customHeight="1">
      <c r="A115" s="392" t="s">
        <v>54</v>
      </c>
      <c r="B115" s="392"/>
      <c r="C115" s="392"/>
      <c r="D115" s="392"/>
    </row>
    <row r="116" spans="1:6" s="13" customFormat="1" ht="23.25" customHeight="1">
      <c r="A116" s="269"/>
      <c r="B116" s="269"/>
      <c r="C116" s="269"/>
      <c r="D116" s="269"/>
    </row>
    <row r="117" spans="1:6" ht="16.5">
      <c r="A117" s="63" t="s">
        <v>150</v>
      </c>
      <c r="B117" s="39"/>
      <c r="C117" s="39"/>
      <c r="D117" s="39"/>
      <c r="E117" s="39"/>
      <c r="F117" s="39"/>
    </row>
    <row r="118" spans="1:6" s="13" customFormat="1" ht="23.25" customHeight="1">
      <c r="A118" s="269"/>
      <c r="B118" s="269"/>
      <c r="C118" s="269"/>
      <c r="D118" s="269"/>
    </row>
    <row r="119" spans="1:6" s="13" customFormat="1" ht="23.25" customHeight="1">
      <c r="A119" s="269"/>
      <c r="B119" s="269"/>
      <c r="C119" s="269"/>
      <c r="D119" s="269"/>
    </row>
    <row r="120" spans="1:6" s="13" customFormat="1" ht="23.25" customHeight="1">
      <c r="A120" s="25"/>
      <c r="B120" s="14" t="s">
        <v>1</v>
      </c>
      <c r="C120" s="14" t="s">
        <v>2</v>
      </c>
      <c r="D120" s="1"/>
    </row>
    <row r="121" spans="1:6" s="13" customFormat="1" ht="17.25">
      <c r="A121" s="25"/>
      <c r="B121" s="15">
        <v>1139</v>
      </c>
      <c r="C121" s="16" t="s">
        <v>64</v>
      </c>
      <c r="D121" s="1"/>
    </row>
    <row r="122" spans="1:6" s="13" customFormat="1" ht="23.25" customHeight="1">
      <c r="A122" s="25"/>
      <c r="B122" s="7" t="s">
        <v>42</v>
      </c>
      <c r="C122" s="17"/>
      <c r="D122" s="1"/>
    </row>
    <row r="123" spans="1:6" s="13" customFormat="1" ht="54.75" customHeight="1">
      <c r="A123" s="25"/>
      <c r="B123" s="18" t="s">
        <v>3</v>
      </c>
      <c r="C123" s="15">
        <v>1139</v>
      </c>
      <c r="D123" s="263" t="s">
        <v>80</v>
      </c>
    </row>
    <row r="124" spans="1:6" s="13" customFormat="1" ht="17.25">
      <c r="A124" s="25"/>
      <c r="B124" s="16" t="s">
        <v>5</v>
      </c>
      <c r="C124" s="19">
        <v>11001</v>
      </c>
      <c r="D124" s="8" t="s">
        <v>11</v>
      </c>
    </row>
    <row r="125" spans="1:6" s="13" customFormat="1" ht="17.25">
      <c r="A125" s="25"/>
      <c r="B125" s="16" t="s">
        <v>6</v>
      </c>
      <c r="C125" s="16" t="s">
        <v>64</v>
      </c>
      <c r="D125" s="2"/>
    </row>
    <row r="126" spans="1:6" s="13" customFormat="1" ht="60.6" customHeight="1">
      <c r="A126" s="25"/>
      <c r="B126" s="16" t="s">
        <v>10</v>
      </c>
      <c r="C126" s="20" t="s">
        <v>66</v>
      </c>
      <c r="D126" s="2"/>
    </row>
    <row r="127" spans="1:6" s="13" customFormat="1" ht="17.25">
      <c r="A127" s="25"/>
      <c r="B127" s="16" t="s">
        <v>7</v>
      </c>
      <c r="C127" s="21" t="s">
        <v>41</v>
      </c>
      <c r="D127" s="2"/>
    </row>
    <row r="128" spans="1:6" s="13" customFormat="1" ht="17.25">
      <c r="A128" s="25"/>
      <c r="B128" s="22" t="s">
        <v>12</v>
      </c>
      <c r="C128" s="18" t="s">
        <v>54</v>
      </c>
      <c r="D128" s="2"/>
    </row>
    <row r="129" spans="1:4" s="13" customFormat="1" ht="17.25">
      <c r="A129" s="25"/>
      <c r="B129" s="23"/>
      <c r="C129" s="24" t="s">
        <v>0</v>
      </c>
      <c r="D129" s="3"/>
    </row>
    <row r="130" spans="1:4" s="13" customFormat="1" ht="17.25">
      <c r="A130" s="25"/>
      <c r="B130" s="391" t="s">
        <v>8</v>
      </c>
      <c r="C130" s="391"/>
      <c r="D130" s="35">
        <v>146956.20000000001</v>
      </c>
    </row>
    <row r="131" spans="1:4" s="13" customFormat="1" ht="70.150000000000006" customHeight="1">
      <c r="A131" s="25"/>
      <c r="B131" s="18" t="s">
        <v>3</v>
      </c>
      <c r="C131" s="15">
        <v>1139</v>
      </c>
      <c r="D131" s="263" t="s">
        <v>81</v>
      </c>
    </row>
    <row r="132" spans="1:4" s="13" customFormat="1" ht="17.25">
      <c r="A132" s="25"/>
      <c r="B132" s="16" t="s">
        <v>5</v>
      </c>
      <c r="C132" s="19">
        <v>11001</v>
      </c>
      <c r="D132" s="8" t="s">
        <v>11</v>
      </c>
    </row>
    <row r="133" spans="1:4" s="13" customFormat="1" ht="17.25">
      <c r="A133" s="25"/>
      <c r="B133" s="16" t="s">
        <v>6</v>
      </c>
      <c r="C133" s="16" t="s">
        <v>64</v>
      </c>
      <c r="D133" s="2"/>
    </row>
    <row r="134" spans="1:4" s="13" customFormat="1" ht="54.75">
      <c r="A134" s="25"/>
      <c r="B134" s="16" t="s">
        <v>10</v>
      </c>
      <c r="C134" s="20" t="s">
        <v>66</v>
      </c>
      <c r="D134" s="2"/>
    </row>
    <row r="135" spans="1:4" s="13" customFormat="1" ht="17.25">
      <c r="A135" s="25"/>
      <c r="B135" s="16" t="s">
        <v>7</v>
      </c>
      <c r="C135" s="21" t="s">
        <v>41</v>
      </c>
      <c r="D135" s="2"/>
    </row>
    <row r="136" spans="1:4" s="13" customFormat="1" ht="17.25">
      <c r="A136" s="25"/>
      <c r="B136" s="22" t="s">
        <v>12</v>
      </c>
      <c r="C136" s="18" t="s">
        <v>54</v>
      </c>
      <c r="D136" s="2"/>
    </row>
    <row r="137" spans="1:4" s="13" customFormat="1" ht="17.25">
      <c r="A137" s="25"/>
      <c r="B137" s="23"/>
      <c r="C137" s="24" t="s">
        <v>0</v>
      </c>
      <c r="D137" s="3"/>
    </row>
    <row r="138" spans="1:4" s="13" customFormat="1" ht="23.25" customHeight="1">
      <c r="A138" s="25"/>
      <c r="B138" s="391" t="s">
        <v>8</v>
      </c>
      <c r="C138" s="391"/>
      <c r="D138" s="35">
        <v>-146956.20000000001</v>
      </c>
    </row>
    <row r="146" ht="12.75" customHeight="1"/>
  </sheetData>
  <mergeCells count="39">
    <mergeCell ref="D105:D109"/>
    <mergeCell ref="B109:C109"/>
    <mergeCell ref="B77:C77"/>
    <mergeCell ref="B21:C21"/>
    <mergeCell ref="B22:C22"/>
    <mergeCell ref="B23:C23"/>
    <mergeCell ref="B24:C24"/>
    <mergeCell ref="D85:D89"/>
    <mergeCell ref="B89:C89"/>
    <mergeCell ref="B90:C90"/>
    <mergeCell ref="B76:C76"/>
    <mergeCell ref="B75:C75"/>
    <mergeCell ref="A5:D5"/>
    <mergeCell ref="A6:D6"/>
    <mergeCell ref="A8:D8"/>
    <mergeCell ref="B32:C32"/>
    <mergeCell ref="B53:C53"/>
    <mergeCell ref="B36:C36"/>
    <mergeCell ref="B45:C45"/>
    <mergeCell ref="B33:C33"/>
    <mergeCell ref="B34:C34"/>
    <mergeCell ref="B35:C35"/>
    <mergeCell ref="B44:C44"/>
    <mergeCell ref="B138:C138"/>
    <mergeCell ref="A115:D115"/>
    <mergeCell ref="B130:C130"/>
    <mergeCell ref="B54:C54"/>
    <mergeCell ref="B55:C55"/>
    <mergeCell ref="B112:D112"/>
    <mergeCell ref="A57:D57"/>
    <mergeCell ref="A58:D58"/>
    <mergeCell ref="A60:D60"/>
    <mergeCell ref="B110:C110"/>
    <mergeCell ref="B111:C111"/>
    <mergeCell ref="A92:D92"/>
    <mergeCell ref="D70:D74"/>
    <mergeCell ref="B74:C74"/>
    <mergeCell ref="A93:D93"/>
    <mergeCell ref="A95:D95"/>
  </mergeCells>
  <pageMargins left="0" right="0" top="0" bottom="0" header="0.3" footer="0.3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5"/>
  <sheetViews>
    <sheetView workbookViewId="0">
      <selection activeCell="C17" sqref="C17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34" style="1" customWidth="1"/>
    <col min="5" max="5" width="9.140625" style="1"/>
    <col min="6" max="6" width="11.28515625" style="1" bestFit="1" customWidth="1"/>
    <col min="7" max="16384" width="9.140625" style="1"/>
  </cols>
  <sheetData>
    <row r="1" spans="1:7" ht="15" customHeight="1">
      <c r="D1" s="26" t="s">
        <v>332</v>
      </c>
    </row>
    <row r="2" spans="1:7">
      <c r="D2" s="26" t="s">
        <v>4</v>
      </c>
    </row>
    <row r="3" spans="1:7">
      <c r="D3" s="26" t="s">
        <v>9</v>
      </c>
    </row>
    <row r="5" spans="1:7" ht="45" customHeight="1">
      <c r="A5" s="396" t="s">
        <v>373</v>
      </c>
      <c r="B5" s="396"/>
      <c r="C5" s="396"/>
      <c r="D5" s="396"/>
    </row>
    <row r="6" spans="1:7" ht="17.25">
      <c r="A6" s="397" t="s">
        <v>82</v>
      </c>
      <c r="B6" s="397"/>
      <c r="C6" s="397"/>
      <c r="D6" s="397"/>
    </row>
    <row r="7" spans="1:7" ht="12.75" customHeight="1">
      <c r="A7" s="37"/>
      <c r="B7" s="37"/>
      <c r="C7" s="37"/>
      <c r="D7" s="37"/>
    </row>
    <row r="8" spans="1:7" ht="15" customHeight="1">
      <c r="A8" s="398" t="s">
        <v>151</v>
      </c>
      <c r="B8" s="398"/>
      <c r="C8" s="398"/>
      <c r="D8" s="398"/>
    </row>
    <row r="9" spans="1:7" ht="15" customHeight="1">
      <c r="A9" s="38"/>
      <c r="B9" s="38"/>
      <c r="C9" s="38"/>
      <c r="D9" s="38"/>
    </row>
    <row r="10" spans="1:7">
      <c r="D10" s="31" t="s">
        <v>33</v>
      </c>
    </row>
    <row r="11" spans="1:7">
      <c r="D11" s="31"/>
    </row>
    <row r="12" spans="1:7" ht="14.25">
      <c r="B12" s="4" t="s">
        <v>1</v>
      </c>
      <c r="C12" s="4" t="s">
        <v>2</v>
      </c>
      <c r="D12" s="6"/>
    </row>
    <row r="13" spans="1:7" ht="38.25" customHeight="1">
      <c r="B13" s="103" t="s">
        <v>133</v>
      </c>
      <c r="C13" s="92" t="s">
        <v>143</v>
      </c>
      <c r="D13" s="93"/>
      <c r="E13" s="93"/>
      <c r="F13" s="93"/>
      <c r="G13" s="93"/>
    </row>
    <row r="15" spans="1:7" ht="59.25" customHeight="1">
      <c r="B15" s="5" t="s">
        <v>3</v>
      </c>
      <c r="C15" s="286" t="s">
        <v>133</v>
      </c>
      <c r="D15" s="285" t="s">
        <v>81</v>
      </c>
      <c r="F15" s="259"/>
    </row>
    <row r="16" spans="1:7" ht="18" customHeight="1">
      <c r="B16" s="5" t="s">
        <v>5</v>
      </c>
      <c r="C16" s="286" t="s">
        <v>134</v>
      </c>
      <c r="D16" s="284" t="s">
        <v>11</v>
      </c>
      <c r="F16" s="259"/>
    </row>
    <row r="17" spans="2:6" ht="33" customHeight="1">
      <c r="B17" s="5" t="s">
        <v>6</v>
      </c>
      <c r="C17" s="287" t="s">
        <v>135</v>
      </c>
      <c r="D17" s="2"/>
    </row>
    <row r="18" spans="2:6" ht="65.25" customHeight="1">
      <c r="B18" s="5" t="s">
        <v>10</v>
      </c>
      <c r="C18" s="287" t="s">
        <v>136</v>
      </c>
      <c r="D18" s="2"/>
    </row>
    <row r="19" spans="2:6" ht="27">
      <c r="B19" s="5" t="s">
        <v>7</v>
      </c>
      <c r="C19" s="287" t="s">
        <v>137</v>
      </c>
      <c r="D19" s="2"/>
    </row>
    <row r="20" spans="2:6" ht="27">
      <c r="B20" s="36" t="s">
        <v>12</v>
      </c>
      <c r="C20" s="287" t="s">
        <v>138</v>
      </c>
      <c r="D20" s="2"/>
    </row>
    <row r="21" spans="2:6">
      <c r="B21" s="403" t="s">
        <v>0</v>
      </c>
      <c r="C21" s="404"/>
      <c r="D21" s="3"/>
    </row>
    <row r="22" spans="2:6">
      <c r="B22" s="393" t="s">
        <v>139</v>
      </c>
      <c r="C22" s="393"/>
      <c r="D22" s="260"/>
    </row>
    <row r="23" spans="2:6">
      <c r="B23" s="393" t="s">
        <v>141</v>
      </c>
      <c r="C23" s="393"/>
      <c r="D23" s="260"/>
    </row>
    <row r="24" spans="2:6">
      <c r="B24" s="408" t="s">
        <v>8</v>
      </c>
      <c r="C24" s="408"/>
      <c r="D24" s="142">
        <v>-46120</v>
      </c>
    </row>
    <row r="25" spans="2:6">
      <c r="B25" s="9"/>
      <c r="C25" s="9"/>
      <c r="D25" s="62"/>
    </row>
    <row r="26" spans="2:6" ht="59.25" customHeight="1">
      <c r="B26" s="186" t="s">
        <v>3</v>
      </c>
      <c r="C26" s="103" t="s">
        <v>133</v>
      </c>
      <c r="D26" s="143" t="s">
        <v>80</v>
      </c>
    </row>
    <row r="27" spans="2:6" ht="18" customHeight="1">
      <c r="B27" s="5" t="s">
        <v>5</v>
      </c>
      <c r="C27" s="94" t="s">
        <v>134</v>
      </c>
      <c r="D27" s="95" t="s">
        <v>11</v>
      </c>
    </row>
    <row r="28" spans="2:6" ht="33" customHeight="1">
      <c r="B28" s="5" t="s">
        <v>6</v>
      </c>
      <c r="C28" s="96" t="s">
        <v>135</v>
      </c>
      <c r="D28" s="2"/>
    </row>
    <row r="29" spans="2:6" ht="53.25" customHeight="1">
      <c r="B29" s="5" t="s">
        <v>10</v>
      </c>
      <c r="C29" s="96" t="s">
        <v>136</v>
      </c>
      <c r="D29" s="2"/>
    </row>
    <row r="30" spans="2:6" ht="27">
      <c r="B30" s="5" t="s">
        <v>7</v>
      </c>
      <c r="C30" s="96" t="s">
        <v>137</v>
      </c>
      <c r="D30" s="2"/>
    </row>
    <row r="31" spans="2:6" ht="27">
      <c r="B31" s="36" t="s">
        <v>12</v>
      </c>
      <c r="C31" s="96" t="s">
        <v>138</v>
      </c>
      <c r="D31" s="2"/>
      <c r="F31" s="259"/>
    </row>
    <row r="32" spans="2:6">
      <c r="B32" s="403" t="s">
        <v>0</v>
      </c>
      <c r="C32" s="404"/>
      <c r="D32" s="3"/>
    </row>
    <row r="33" spans="2:4">
      <c r="B33" s="418" t="s">
        <v>323</v>
      </c>
      <c r="C33" s="418"/>
      <c r="D33" s="276">
        <v>11</v>
      </c>
    </row>
    <row r="34" spans="2:4">
      <c r="B34" s="418" t="s">
        <v>324</v>
      </c>
      <c r="C34" s="418"/>
      <c r="D34" s="276">
        <v>7</v>
      </c>
    </row>
    <row r="35" spans="2:4" ht="13.5" customHeight="1">
      <c r="B35" s="418" t="s">
        <v>325</v>
      </c>
      <c r="C35" s="418"/>
      <c r="D35" s="277">
        <v>3</v>
      </c>
    </row>
    <row r="36" spans="2:4">
      <c r="B36" s="406" t="s">
        <v>8</v>
      </c>
      <c r="C36" s="407"/>
      <c r="D36" s="34">
        <v>123074.5</v>
      </c>
    </row>
    <row r="37" spans="2:4" ht="21" customHeight="1">
      <c r="B37" s="9"/>
      <c r="C37" s="9"/>
      <c r="D37" s="62"/>
    </row>
    <row r="38" spans="2:4" ht="59.25" customHeight="1">
      <c r="B38" s="5" t="s">
        <v>3</v>
      </c>
      <c r="C38" s="107" t="s">
        <v>133</v>
      </c>
      <c r="D38" s="105" t="s">
        <v>31</v>
      </c>
    </row>
    <row r="39" spans="2:4" ht="18" customHeight="1">
      <c r="B39" s="5" t="s">
        <v>5</v>
      </c>
      <c r="C39" s="106" t="s">
        <v>247</v>
      </c>
      <c r="D39" s="95" t="s">
        <v>11</v>
      </c>
    </row>
    <row r="40" spans="2:4" ht="58.5" customHeight="1">
      <c r="B40" s="5" t="s">
        <v>6</v>
      </c>
      <c r="C40" s="106" t="s">
        <v>329</v>
      </c>
      <c r="D40" s="2"/>
    </row>
    <row r="41" spans="2:4" ht="65.25" customHeight="1">
      <c r="B41" s="5" t="s">
        <v>10</v>
      </c>
      <c r="C41" s="106" t="s">
        <v>330</v>
      </c>
      <c r="D41" s="2"/>
    </row>
    <row r="42" spans="2:4">
      <c r="B42" s="5" t="s">
        <v>7</v>
      </c>
      <c r="C42" s="106" t="s">
        <v>248</v>
      </c>
      <c r="D42" s="2"/>
    </row>
    <row r="43" spans="2:4">
      <c r="B43" s="36" t="s">
        <v>12</v>
      </c>
      <c r="C43" s="107" t="s">
        <v>149</v>
      </c>
      <c r="D43" s="2"/>
    </row>
    <row r="44" spans="2:4">
      <c r="B44" s="403" t="s">
        <v>0</v>
      </c>
      <c r="C44" s="404"/>
      <c r="D44" s="3"/>
    </row>
    <row r="45" spans="2:4">
      <c r="B45" s="408" t="s">
        <v>8</v>
      </c>
      <c r="C45" s="408"/>
      <c r="D45" s="142">
        <v>18000</v>
      </c>
    </row>
    <row r="46" spans="2:4" ht="26.25" customHeight="1">
      <c r="B46" s="9"/>
      <c r="C46" s="9"/>
      <c r="D46" s="62"/>
    </row>
    <row r="47" spans="2:4" ht="40.5">
      <c r="B47" s="112" t="s">
        <v>132</v>
      </c>
      <c r="C47" s="103" t="s">
        <v>133</v>
      </c>
      <c r="D47" s="143" t="s">
        <v>202</v>
      </c>
    </row>
    <row r="48" spans="2:4">
      <c r="B48" s="53" t="s">
        <v>72</v>
      </c>
      <c r="C48" s="94" t="s">
        <v>144</v>
      </c>
      <c r="D48" s="97" t="s">
        <v>11</v>
      </c>
    </row>
    <row r="49" spans="2:4" ht="27">
      <c r="B49" s="53" t="s">
        <v>73</v>
      </c>
      <c r="C49" s="96" t="s">
        <v>145</v>
      </c>
      <c r="D49" s="60"/>
    </row>
    <row r="50" spans="2:4" ht="37.5" customHeight="1">
      <c r="B50" s="53" t="s">
        <v>74</v>
      </c>
      <c r="C50" s="96" t="s">
        <v>146</v>
      </c>
      <c r="D50" s="60"/>
    </row>
    <row r="51" spans="2:4" ht="27">
      <c r="B51" s="53" t="s">
        <v>75</v>
      </c>
      <c r="C51" s="96" t="s">
        <v>147</v>
      </c>
      <c r="D51" s="60"/>
    </row>
    <row r="52" spans="2:4" ht="27">
      <c r="B52" s="53" t="s">
        <v>148</v>
      </c>
      <c r="C52" s="136" t="s">
        <v>301</v>
      </c>
      <c r="D52" s="60"/>
    </row>
    <row r="53" spans="2:4">
      <c r="B53" s="405" t="s">
        <v>77</v>
      </c>
      <c r="C53" s="405"/>
      <c r="D53" s="60"/>
    </row>
    <row r="54" spans="2:4">
      <c r="B54" s="393" t="s">
        <v>140</v>
      </c>
      <c r="C54" s="393"/>
      <c r="D54" s="60"/>
    </row>
    <row r="55" spans="2:4">
      <c r="B55" s="394" t="s">
        <v>142</v>
      </c>
      <c r="C55" s="394"/>
      <c r="D55" s="213">
        <v>3057.6</v>
      </c>
    </row>
    <row r="56" spans="2:4">
      <c r="B56" s="9"/>
      <c r="C56" s="9"/>
      <c r="D56" s="62"/>
    </row>
    <row r="57" spans="2:4" s="13" customFormat="1" ht="27.75" customHeight="1">
      <c r="B57" s="138"/>
      <c r="C57" s="138"/>
      <c r="D57" s="139"/>
    </row>
    <row r="58" spans="2:4" s="17" customFormat="1" ht="14.25">
      <c r="B58" s="140" t="s">
        <v>1</v>
      </c>
      <c r="C58" s="140" t="s">
        <v>2</v>
      </c>
    </row>
    <row r="59" spans="2:4" s="17" customFormat="1">
      <c r="B59" s="134">
        <v>1183</v>
      </c>
      <c r="C59" s="119" t="s">
        <v>209</v>
      </c>
    </row>
    <row r="60" spans="2:4" ht="15.75" customHeight="1"/>
    <row r="62" spans="2:4" s="17" customFormat="1" ht="40.5">
      <c r="B62" s="18" t="s">
        <v>3</v>
      </c>
      <c r="C62" s="115">
        <v>1183</v>
      </c>
      <c r="D62" s="123" t="s">
        <v>81</v>
      </c>
    </row>
    <row r="63" spans="2:4">
      <c r="B63" s="10" t="s">
        <v>72</v>
      </c>
      <c r="C63" s="134">
        <v>32002</v>
      </c>
      <c r="D63" s="122" t="s">
        <v>11</v>
      </c>
    </row>
    <row r="64" spans="2:4" ht="27">
      <c r="B64" s="10" t="s">
        <v>73</v>
      </c>
      <c r="C64" s="115" t="s">
        <v>229</v>
      </c>
      <c r="D64" s="402"/>
    </row>
    <row r="65" spans="2:4" ht="35.25" customHeight="1">
      <c r="B65" s="10" t="s">
        <v>74</v>
      </c>
      <c r="C65" s="118" t="s">
        <v>230</v>
      </c>
      <c r="D65" s="402"/>
    </row>
    <row r="66" spans="2:4" ht="24" customHeight="1">
      <c r="B66" s="10" t="s">
        <v>75</v>
      </c>
      <c r="C66" s="116" t="s">
        <v>225</v>
      </c>
      <c r="D66" s="402"/>
    </row>
    <row r="67" spans="2:4">
      <c r="B67" s="10" t="s">
        <v>76</v>
      </c>
      <c r="C67" s="115" t="s">
        <v>226</v>
      </c>
      <c r="D67" s="402"/>
    </row>
    <row r="68" spans="2:4">
      <c r="B68" s="361" t="s">
        <v>77</v>
      </c>
      <c r="C68" s="361"/>
      <c r="D68" s="402"/>
    </row>
    <row r="69" spans="2:4" ht="13.5" customHeight="1">
      <c r="B69" s="416" t="s">
        <v>227</v>
      </c>
      <c r="C69" s="417"/>
      <c r="D69" s="117"/>
    </row>
    <row r="70" spans="2:4" ht="20.25" customHeight="1">
      <c r="B70" s="416" t="s">
        <v>228</v>
      </c>
      <c r="C70" s="417"/>
      <c r="D70" s="32"/>
    </row>
    <row r="71" spans="2:4">
      <c r="B71" s="411" t="s">
        <v>8</v>
      </c>
      <c r="C71" s="411"/>
      <c r="D71" s="135">
        <v>-28023</v>
      </c>
    </row>
    <row r="72" spans="2:4" ht="35.25" customHeight="1">
      <c r="B72" s="132"/>
      <c r="C72" s="132"/>
      <c r="D72" s="133"/>
    </row>
    <row r="73" spans="2:4" s="13" customFormat="1" ht="14.25">
      <c r="B73" s="300" t="s">
        <v>1</v>
      </c>
      <c r="C73" s="300" t="s">
        <v>2</v>
      </c>
    </row>
    <row r="74" spans="2:4" s="13" customFormat="1">
      <c r="B74" s="136">
        <v>1075</v>
      </c>
      <c r="C74" s="301" t="s">
        <v>346</v>
      </c>
    </row>
    <row r="75" spans="2:4" s="13" customFormat="1" ht="19.5" customHeight="1">
      <c r="B75" s="127"/>
    </row>
    <row r="76" spans="2:4" s="13" customFormat="1" ht="14.25">
      <c r="B76" s="128" t="s">
        <v>42</v>
      </c>
    </row>
    <row r="77" spans="2:4" s="13" customFormat="1" ht="40.5">
      <c r="B77" s="302" t="s">
        <v>3</v>
      </c>
      <c r="C77" s="303">
        <v>1075</v>
      </c>
      <c r="D77" s="248" t="s">
        <v>80</v>
      </c>
    </row>
    <row r="78" spans="2:4" s="13" customFormat="1">
      <c r="B78" s="304" t="s">
        <v>72</v>
      </c>
      <c r="C78" s="305">
        <v>32002</v>
      </c>
      <c r="D78" s="144" t="s">
        <v>11</v>
      </c>
    </row>
    <row r="79" spans="2:4" s="13" customFormat="1">
      <c r="B79" s="304" t="s">
        <v>73</v>
      </c>
      <c r="C79" s="137" t="s">
        <v>337</v>
      </c>
      <c r="D79" s="412"/>
    </row>
    <row r="80" spans="2:4" s="13" customFormat="1" ht="33" customHeight="1">
      <c r="B80" s="304" t="s">
        <v>74</v>
      </c>
      <c r="C80" s="137" t="s">
        <v>338</v>
      </c>
      <c r="D80" s="412"/>
    </row>
    <row r="81" spans="2:4" s="13" customFormat="1" ht="24" customHeight="1">
      <c r="B81" s="304" t="s">
        <v>75</v>
      </c>
      <c r="C81" s="306" t="s">
        <v>225</v>
      </c>
      <c r="D81" s="412"/>
    </row>
    <row r="82" spans="2:4" s="13" customFormat="1" ht="27">
      <c r="B82" s="304" t="s">
        <v>148</v>
      </c>
      <c r="C82" s="307" t="s">
        <v>347</v>
      </c>
      <c r="D82" s="412"/>
    </row>
    <row r="83" spans="2:4" s="13" customFormat="1">
      <c r="B83" s="413" t="s">
        <v>77</v>
      </c>
      <c r="C83" s="413"/>
      <c r="D83" s="412"/>
    </row>
    <row r="84" spans="2:4" s="13" customFormat="1" ht="13.5" customHeight="1">
      <c r="B84" s="414" t="s">
        <v>8</v>
      </c>
      <c r="C84" s="415"/>
      <c r="D84" s="141">
        <v>2824.1</v>
      </c>
    </row>
    <row r="85" spans="2:4">
      <c r="B85" s="9"/>
      <c r="C85" s="9"/>
      <c r="D85" s="62"/>
    </row>
    <row r="86" spans="2:4" s="13" customFormat="1" ht="14.25">
      <c r="B86" s="4" t="s">
        <v>1</v>
      </c>
      <c r="C86" s="4" t="s">
        <v>2</v>
      </c>
    </row>
    <row r="87" spans="2:4" s="13" customFormat="1" ht="27" customHeight="1">
      <c r="B87" s="126">
        <v>1126</v>
      </c>
      <c r="C87" s="137" t="s">
        <v>299</v>
      </c>
    </row>
    <row r="88" spans="2:4" s="13" customFormat="1" ht="19.5" customHeight="1">
      <c r="B88" s="127"/>
    </row>
    <row r="89" spans="2:4" s="13" customFormat="1" ht="14.25">
      <c r="B89" s="128" t="s">
        <v>42</v>
      </c>
    </row>
    <row r="90" spans="2:4" s="13" customFormat="1" ht="48" customHeight="1">
      <c r="B90" s="129" t="s">
        <v>3</v>
      </c>
      <c r="C90" s="136">
        <v>1126</v>
      </c>
      <c r="D90" s="45" t="s">
        <v>81</v>
      </c>
    </row>
    <row r="91" spans="2:4" s="13" customFormat="1">
      <c r="B91" s="130" t="s">
        <v>72</v>
      </c>
      <c r="C91" s="136">
        <v>31003</v>
      </c>
      <c r="D91" s="267" t="s">
        <v>11</v>
      </c>
    </row>
    <row r="92" spans="2:4" s="13" customFormat="1" ht="27">
      <c r="B92" s="130" t="s">
        <v>73</v>
      </c>
      <c r="C92" s="136" t="s">
        <v>276</v>
      </c>
      <c r="D92" s="409"/>
    </row>
    <row r="93" spans="2:4" s="13" customFormat="1" ht="54" customHeight="1">
      <c r="B93" s="130" t="s">
        <v>74</v>
      </c>
      <c r="C93" s="136" t="s">
        <v>302</v>
      </c>
      <c r="D93" s="409"/>
    </row>
    <row r="94" spans="2:4" s="13" customFormat="1" ht="24" customHeight="1">
      <c r="B94" s="130" t="s">
        <v>75</v>
      </c>
      <c r="C94" s="136" t="s">
        <v>300</v>
      </c>
      <c r="D94" s="409"/>
    </row>
    <row r="95" spans="2:4" s="13" customFormat="1" ht="27">
      <c r="B95" s="130" t="s">
        <v>76</v>
      </c>
      <c r="C95" s="136" t="s">
        <v>301</v>
      </c>
      <c r="D95" s="409"/>
    </row>
    <row r="96" spans="2:4" s="13" customFormat="1">
      <c r="B96" s="410" t="s">
        <v>77</v>
      </c>
      <c r="C96" s="410"/>
      <c r="D96" s="409"/>
    </row>
    <row r="97" spans="1:6" s="13" customFormat="1" ht="13.5" customHeight="1">
      <c r="B97" s="399" t="s">
        <v>303</v>
      </c>
      <c r="C97" s="400"/>
      <c r="D97" s="131"/>
    </row>
    <row r="98" spans="1:6" s="13" customFormat="1" ht="13.5" customHeight="1">
      <c r="B98" s="401" t="s">
        <v>8</v>
      </c>
      <c r="C98" s="401"/>
      <c r="D98" s="141">
        <v>-72813</v>
      </c>
    </row>
    <row r="99" spans="1:6" ht="45.75" customHeight="1">
      <c r="B99" s="419" t="s">
        <v>372</v>
      </c>
      <c r="C99" s="419"/>
      <c r="D99" s="419"/>
      <c r="E99" s="98"/>
      <c r="F99" s="98"/>
    </row>
    <row r="100" spans="1:6" ht="3.75" customHeight="1"/>
    <row r="102" spans="1:6" s="13" customFormat="1" ht="23.25" customHeight="1">
      <c r="A102" s="420" t="s">
        <v>54</v>
      </c>
      <c r="B102" s="420"/>
      <c r="C102" s="420"/>
      <c r="D102" s="420"/>
    </row>
    <row r="103" spans="1:6" s="13" customFormat="1" ht="23.25" customHeight="1">
      <c r="A103" s="99"/>
      <c r="B103" s="99"/>
      <c r="C103" s="99"/>
      <c r="D103" s="99"/>
    </row>
    <row r="104" spans="1:6" ht="14.25">
      <c r="A104" s="100" t="s">
        <v>150</v>
      </c>
    </row>
    <row r="105" spans="1:6" s="13" customFormat="1" ht="23.25" customHeight="1">
      <c r="A105" s="99"/>
      <c r="B105" s="99"/>
      <c r="C105" s="99"/>
      <c r="D105" s="99"/>
    </row>
    <row r="106" spans="1:6" s="13" customFormat="1" ht="12.75" customHeight="1">
      <c r="A106" s="99"/>
      <c r="B106" s="99"/>
      <c r="C106" s="99"/>
      <c r="D106" s="99"/>
    </row>
    <row r="107" spans="1:6" s="13" customFormat="1" ht="23.25" customHeight="1">
      <c r="A107" s="101"/>
      <c r="B107" s="14" t="s">
        <v>1</v>
      </c>
      <c r="C107" s="14" t="s">
        <v>2</v>
      </c>
      <c r="D107" s="1"/>
    </row>
    <row r="108" spans="1:6" s="13" customFormat="1" ht="14.25">
      <c r="A108" s="101"/>
      <c r="B108" s="15">
        <v>1139</v>
      </c>
      <c r="C108" s="16" t="s">
        <v>64</v>
      </c>
      <c r="D108" s="1"/>
    </row>
    <row r="109" spans="1:6" s="13" customFormat="1" ht="23.25" customHeight="1">
      <c r="A109" s="101"/>
      <c r="B109" s="7" t="s">
        <v>42</v>
      </c>
      <c r="C109" s="17"/>
      <c r="D109" s="1"/>
    </row>
    <row r="110" spans="1:6" s="13" customFormat="1" ht="48" customHeight="1">
      <c r="A110" s="101"/>
      <c r="B110" s="18" t="s">
        <v>3</v>
      </c>
      <c r="C110" s="15">
        <v>1139</v>
      </c>
      <c r="D110" s="90" t="s">
        <v>80</v>
      </c>
    </row>
    <row r="111" spans="1:6" s="13" customFormat="1" ht="14.25">
      <c r="A111" s="101"/>
      <c r="B111" s="16" t="s">
        <v>5</v>
      </c>
      <c r="C111" s="19">
        <v>11001</v>
      </c>
      <c r="D111" s="102" t="s">
        <v>11</v>
      </c>
    </row>
    <row r="112" spans="1:6" s="13" customFormat="1" ht="14.25">
      <c r="A112" s="101"/>
      <c r="B112" s="16" t="s">
        <v>6</v>
      </c>
      <c r="C112" s="16" t="s">
        <v>64</v>
      </c>
      <c r="D112" s="2"/>
    </row>
    <row r="113" spans="1:4" s="13" customFormat="1" ht="60.6" customHeight="1">
      <c r="A113" s="101"/>
      <c r="B113" s="16" t="s">
        <v>10</v>
      </c>
      <c r="C113" s="20" t="s">
        <v>66</v>
      </c>
      <c r="D113" s="2"/>
    </row>
    <row r="114" spans="1:4" s="13" customFormat="1" ht="14.25">
      <c r="A114" s="101"/>
      <c r="B114" s="16" t="s">
        <v>7</v>
      </c>
      <c r="C114" s="21" t="s">
        <v>41</v>
      </c>
      <c r="D114" s="2"/>
    </row>
    <row r="115" spans="1:4" s="13" customFormat="1" ht="14.25">
      <c r="A115" s="101"/>
      <c r="B115" s="22" t="s">
        <v>12</v>
      </c>
      <c r="C115" s="18" t="s">
        <v>54</v>
      </c>
      <c r="D115" s="2"/>
    </row>
    <row r="116" spans="1:4" s="13" customFormat="1" ht="14.25">
      <c r="A116" s="101"/>
      <c r="B116" s="23"/>
      <c r="C116" s="24" t="s">
        <v>0</v>
      </c>
      <c r="D116" s="3"/>
    </row>
    <row r="117" spans="1:4" s="13" customFormat="1" ht="14.25">
      <c r="A117" s="101"/>
      <c r="B117" s="391" t="s">
        <v>8</v>
      </c>
      <c r="C117" s="391"/>
      <c r="D117" s="35">
        <v>146956.20000000001</v>
      </c>
    </row>
    <row r="118" spans="1:4" s="13" customFormat="1" ht="70.150000000000006" customHeight="1">
      <c r="A118" s="101"/>
      <c r="B118" s="18" t="s">
        <v>3</v>
      </c>
      <c r="C118" s="15">
        <v>1139</v>
      </c>
      <c r="D118" s="90" t="s">
        <v>81</v>
      </c>
    </row>
    <row r="119" spans="1:4" s="13" customFormat="1" ht="14.25">
      <c r="A119" s="101"/>
      <c r="B119" s="16" t="s">
        <v>5</v>
      </c>
      <c r="C119" s="19">
        <v>11001</v>
      </c>
      <c r="D119" s="102" t="s">
        <v>11</v>
      </c>
    </row>
    <row r="120" spans="1:4" s="13" customFormat="1" ht="14.25">
      <c r="A120" s="101"/>
      <c r="B120" s="16" t="s">
        <v>6</v>
      </c>
      <c r="C120" s="16" t="s">
        <v>64</v>
      </c>
      <c r="D120" s="2"/>
    </row>
    <row r="121" spans="1:4" s="13" customFormat="1" ht="54">
      <c r="A121" s="101"/>
      <c r="B121" s="16" t="s">
        <v>10</v>
      </c>
      <c r="C121" s="20" t="s">
        <v>66</v>
      </c>
      <c r="D121" s="2"/>
    </row>
    <row r="122" spans="1:4" s="13" customFormat="1" ht="14.25">
      <c r="A122" s="101"/>
      <c r="B122" s="16" t="s">
        <v>7</v>
      </c>
      <c r="C122" s="21" t="s">
        <v>41</v>
      </c>
      <c r="D122" s="2"/>
    </row>
    <row r="123" spans="1:4" s="13" customFormat="1" ht="14.25">
      <c r="A123" s="101"/>
      <c r="B123" s="22" t="s">
        <v>12</v>
      </c>
      <c r="C123" s="18" t="s">
        <v>54</v>
      </c>
      <c r="D123" s="2"/>
    </row>
    <row r="124" spans="1:4" s="13" customFormat="1" ht="14.25">
      <c r="A124" s="101"/>
      <c r="B124" s="23"/>
      <c r="C124" s="24" t="s">
        <v>0</v>
      </c>
      <c r="D124" s="3"/>
    </row>
    <row r="125" spans="1:4" s="13" customFormat="1" ht="23.25" customHeight="1">
      <c r="A125" s="101"/>
      <c r="B125" s="391" t="s">
        <v>8</v>
      </c>
      <c r="C125" s="391"/>
      <c r="D125" s="35">
        <v>-146956.20000000001</v>
      </c>
    </row>
  </sheetData>
  <mergeCells count="33">
    <mergeCell ref="D79:D83"/>
    <mergeCell ref="B83:C83"/>
    <mergeCell ref="B84:C84"/>
    <mergeCell ref="B44:C44"/>
    <mergeCell ref="B45:C45"/>
    <mergeCell ref="B125:C125"/>
    <mergeCell ref="B53:C53"/>
    <mergeCell ref="B54:C54"/>
    <mergeCell ref="B55:C55"/>
    <mergeCell ref="B99:D99"/>
    <mergeCell ref="A102:D102"/>
    <mergeCell ref="B117:C117"/>
    <mergeCell ref="D64:D68"/>
    <mergeCell ref="B68:C68"/>
    <mergeCell ref="B97:C97"/>
    <mergeCell ref="B98:C98"/>
    <mergeCell ref="B69:C69"/>
    <mergeCell ref="B70:C70"/>
    <mergeCell ref="B71:C71"/>
    <mergeCell ref="D92:D96"/>
    <mergeCell ref="B96:C96"/>
    <mergeCell ref="A5:D5"/>
    <mergeCell ref="A6:D6"/>
    <mergeCell ref="A8:D8"/>
    <mergeCell ref="B32:C32"/>
    <mergeCell ref="B36:C36"/>
    <mergeCell ref="B33:C33"/>
    <mergeCell ref="B34:C34"/>
    <mergeCell ref="B35:C35"/>
    <mergeCell ref="B21:C21"/>
    <mergeCell ref="B22:C22"/>
    <mergeCell ref="B23:C23"/>
    <mergeCell ref="B24:C24"/>
  </mergeCells>
  <pageMargins left="0" right="0" top="0" bottom="0" header="0.3" footer="0.3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2"/>
  <sheetViews>
    <sheetView tabSelected="1" topLeftCell="A94" workbookViewId="0">
      <selection activeCell="H8" sqref="H8"/>
    </sheetView>
  </sheetViews>
  <sheetFormatPr defaultRowHeight="15"/>
  <cols>
    <col min="1" max="1" width="14" customWidth="1"/>
    <col min="2" max="2" width="41" customWidth="1"/>
    <col min="3" max="3" width="9.42578125" customWidth="1"/>
    <col min="4" max="4" width="10.42578125" customWidth="1"/>
    <col min="5" max="5" width="0.28515625" hidden="1" customWidth="1"/>
    <col min="6" max="6" width="14.42578125" customWidth="1"/>
    <col min="7" max="7" width="9.85546875" customWidth="1"/>
    <col min="8" max="8" width="39.42578125" customWidth="1"/>
    <col min="9" max="9" width="0.140625" hidden="1" customWidth="1"/>
    <col min="10" max="10" width="9.140625" hidden="1" customWidth="1"/>
    <col min="11" max="11" width="15.7109375" customWidth="1"/>
    <col min="13" max="13" width="11" bestFit="1" customWidth="1"/>
  </cols>
  <sheetData>
    <row r="1" spans="1:12">
      <c r="H1" s="26"/>
      <c r="I1" s="66"/>
      <c r="J1" s="66"/>
      <c r="K1" s="66"/>
      <c r="L1" s="66"/>
    </row>
    <row r="2" spans="1:12" ht="85.5" customHeight="1">
      <c r="A2" s="39"/>
      <c r="B2" s="39"/>
      <c r="C2" s="39"/>
      <c r="D2" s="39"/>
      <c r="E2" s="39"/>
      <c r="F2" s="39"/>
      <c r="H2" s="67" t="s">
        <v>156</v>
      </c>
    </row>
    <row r="3" spans="1:12" ht="42.75" customHeight="1">
      <c r="A3" s="427" t="s">
        <v>374</v>
      </c>
      <c r="B3" s="427"/>
      <c r="C3" s="427"/>
      <c r="D3" s="427"/>
      <c r="E3" s="427"/>
      <c r="F3" s="427"/>
      <c r="G3" s="427"/>
      <c r="H3" s="427"/>
    </row>
    <row r="4" spans="1:12" ht="15.75" customHeight="1">
      <c r="A4" s="428"/>
      <c r="B4" s="428"/>
      <c r="C4" s="428"/>
      <c r="D4" s="428"/>
      <c r="E4" s="428"/>
      <c r="F4" s="428"/>
      <c r="G4" s="428"/>
      <c r="H4" s="428"/>
    </row>
    <row r="5" spans="1:12" ht="75" customHeight="1">
      <c r="A5" s="429" t="s">
        <v>43</v>
      </c>
      <c r="B5" s="429" t="s">
        <v>44</v>
      </c>
      <c r="C5" s="429" t="s">
        <v>45</v>
      </c>
      <c r="D5" s="429" t="s">
        <v>46</v>
      </c>
      <c r="E5" s="429" t="s">
        <v>47</v>
      </c>
      <c r="F5" s="429"/>
      <c r="G5" s="429" t="s">
        <v>48</v>
      </c>
      <c r="H5" s="68" t="s">
        <v>31</v>
      </c>
      <c r="I5" s="69"/>
      <c r="J5" s="69"/>
    </row>
    <row r="6" spans="1:12" ht="35.25" customHeight="1">
      <c r="A6" s="429"/>
      <c r="B6" s="429"/>
      <c r="C6" s="429"/>
      <c r="D6" s="429"/>
      <c r="E6" s="429"/>
      <c r="F6" s="429"/>
      <c r="G6" s="429"/>
      <c r="H6" s="64" t="s">
        <v>157</v>
      </c>
      <c r="I6" s="70"/>
      <c r="J6" s="70"/>
    </row>
    <row r="7" spans="1:12">
      <c r="A7" s="71"/>
      <c r="B7" s="71"/>
      <c r="C7" s="71"/>
      <c r="D7" s="71"/>
      <c r="E7" s="71"/>
      <c r="F7" s="71"/>
      <c r="G7" s="71"/>
      <c r="H7" s="71"/>
      <c r="I7" s="70"/>
      <c r="J7" s="70"/>
    </row>
    <row r="8" spans="1:12">
      <c r="A8" s="72">
        <v>1</v>
      </c>
      <c r="B8" s="73">
        <v>2</v>
      </c>
      <c r="C8" s="73">
        <v>3</v>
      </c>
      <c r="D8" s="73">
        <v>4</v>
      </c>
      <c r="E8" s="430">
        <v>5</v>
      </c>
      <c r="F8" s="430"/>
      <c r="G8" s="73">
        <v>6</v>
      </c>
      <c r="H8" s="74">
        <v>7</v>
      </c>
      <c r="I8" s="70"/>
      <c r="J8" s="70"/>
    </row>
    <row r="9" spans="1:12" ht="36.75" customHeight="1">
      <c r="A9" s="425" t="s">
        <v>82</v>
      </c>
      <c r="B9" s="425"/>
      <c r="C9" s="425"/>
      <c r="D9" s="425"/>
      <c r="E9" s="425"/>
      <c r="F9" s="425"/>
      <c r="G9" s="425"/>
      <c r="H9" s="86">
        <f>+H10+H49+H63+H70+H87</f>
        <v>-2.8999999997722625E-2</v>
      </c>
      <c r="I9" s="70"/>
      <c r="J9" s="70"/>
    </row>
    <row r="10" spans="1:12" ht="36.75" customHeight="1">
      <c r="A10" s="426" t="s">
        <v>158</v>
      </c>
      <c r="B10" s="426"/>
      <c r="C10" s="426"/>
      <c r="D10" s="426"/>
      <c r="E10" s="426"/>
      <c r="F10" s="426"/>
      <c r="G10" s="426"/>
      <c r="H10" s="278">
        <f>+H11</f>
        <v>76954.5</v>
      </c>
      <c r="I10" s="70"/>
      <c r="J10" s="70"/>
    </row>
    <row r="11" spans="1:12" ht="36.75" customHeight="1">
      <c r="A11" s="422" t="s">
        <v>159</v>
      </c>
      <c r="B11" s="423"/>
      <c r="C11" s="423"/>
      <c r="D11" s="423"/>
      <c r="E11" s="423"/>
      <c r="F11" s="423"/>
      <c r="G11" s="424"/>
      <c r="H11" s="86">
        <f>+H12</f>
        <v>76954.5</v>
      </c>
      <c r="I11" s="70"/>
      <c r="J11" s="70"/>
    </row>
    <row r="12" spans="1:12" ht="36.75" customHeight="1">
      <c r="A12" s="421" t="s">
        <v>160</v>
      </c>
      <c r="B12" s="421"/>
      <c r="C12" s="421"/>
      <c r="D12" s="421"/>
      <c r="E12" s="421"/>
      <c r="F12" s="421"/>
      <c r="G12" s="421"/>
      <c r="H12" s="86">
        <f>SUM(H13:H48)</f>
        <v>76954.5</v>
      </c>
      <c r="I12" s="70"/>
      <c r="J12" s="70"/>
      <c r="K12" s="288"/>
    </row>
    <row r="13" spans="1:12" ht="36.75" customHeight="1">
      <c r="A13" s="65" t="s">
        <v>164</v>
      </c>
      <c r="B13" s="75" t="s">
        <v>163</v>
      </c>
      <c r="C13" s="65" t="s">
        <v>161</v>
      </c>
      <c r="D13" s="65" t="s">
        <v>162</v>
      </c>
      <c r="E13" s="65"/>
      <c r="F13" s="77"/>
      <c r="G13" s="64"/>
      <c r="H13" s="87">
        <v>-11420</v>
      </c>
      <c r="I13" s="70"/>
      <c r="J13" s="70"/>
      <c r="K13" s="288"/>
    </row>
    <row r="14" spans="1:12" ht="36.75" customHeight="1">
      <c r="A14" s="65" t="s">
        <v>165</v>
      </c>
      <c r="B14" s="75" t="s">
        <v>163</v>
      </c>
      <c r="C14" s="65" t="s">
        <v>161</v>
      </c>
      <c r="D14" s="65" t="s">
        <v>162</v>
      </c>
      <c r="E14" s="65"/>
      <c r="F14" s="77"/>
      <c r="G14" s="64"/>
      <c r="H14" s="87">
        <v>-22</v>
      </c>
      <c r="I14" s="70"/>
      <c r="J14" s="70"/>
      <c r="K14" s="288"/>
    </row>
    <row r="15" spans="1:12" ht="36.75" customHeight="1">
      <c r="A15" s="65" t="s">
        <v>166</v>
      </c>
      <c r="B15" s="75" t="s">
        <v>163</v>
      </c>
      <c r="C15" s="65" t="s">
        <v>161</v>
      </c>
      <c r="D15" s="65" t="s">
        <v>162</v>
      </c>
      <c r="E15" s="65"/>
      <c r="F15" s="77"/>
      <c r="G15" s="64"/>
      <c r="H15" s="87">
        <v>-2294</v>
      </c>
      <c r="I15" s="70"/>
      <c r="J15" s="70"/>
      <c r="K15" s="288"/>
    </row>
    <row r="16" spans="1:12" ht="36.75" customHeight="1">
      <c r="A16" s="65" t="s">
        <v>167</v>
      </c>
      <c r="B16" s="75" t="s">
        <v>163</v>
      </c>
      <c r="C16" s="65" t="s">
        <v>161</v>
      </c>
      <c r="D16" s="65" t="s">
        <v>162</v>
      </c>
      <c r="E16" s="65"/>
      <c r="F16" s="77"/>
      <c r="G16" s="64"/>
      <c r="H16" s="87">
        <v>-7038</v>
      </c>
      <c r="I16" s="70"/>
      <c r="J16" s="70"/>
      <c r="K16" s="288"/>
    </row>
    <row r="17" spans="1:11" ht="36.75" customHeight="1">
      <c r="A17" s="65" t="s">
        <v>168</v>
      </c>
      <c r="B17" s="75" t="s">
        <v>163</v>
      </c>
      <c r="C17" s="65" t="s">
        <v>161</v>
      </c>
      <c r="D17" s="65" t="s">
        <v>162</v>
      </c>
      <c r="E17" s="65"/>
      <c r="F17" s="77"/>
      <c r="G17" s="64"/>
      <c r="H17" s="87">
        <v>-619</v>
      </c>
      <c r="I17" s="70"/>
      <c r="J17" s="70"/>
      <c r="K17" s="288"/>
    </row>
    <row r="18" spans="1:11" ht="36.75" customHeight="1">
      <c r="A18" s="65" t="s">
        <v>169</v>
      </c>
      <c r="B18" s="75" t="s">
        <v>163</v>
      </c>
      <c r="C18" s="65" t="s">
        <v>161</v>
      </c>
      <c r="D18" s="65" t="s">
        <v>162</v>
      </c>
      <c r="E18" s="65"/>
      <c r="F18" s="77"/>
      <c r="G18" s="64"/>
      <c r="H18" s="87">
        <v>-1638</v>
      </c>
      <c r="I18" s="70"/>
      <c r="J18" s="70"/>
    </row>
    <row r="19" spans="1:11" ht="36.75" customHeight="1">
      <c r="A19" s="65" t="s">
        <v>170</v>
      </c>
      <c r="B19" s="75" t="s">
        <v>163</v>
      </c>
      <c r="C19" s="65" t="s">
        <v>161</v>
      </c>
      <c r="D19" s="65" t="s">
        <v>162</v>
      </c>
      <c r="E19" s="65"/>
      <c r="F19" s="77"/>
      <c r="G19" s="64"/>
      <c r="H19" s="87">
        <v>-5398</v>
      </c>
      <c r="I19" s="70"/>
      <c r="J19" s="70"/>
    </row>
    <row r="20" spans="1:11" ht="36.75" customHeight="1">
      <c r="A20" s="65" t="s">
        <v>171</v>
      </c>
      <c r="B20" s="75" t="s">
        <v>163</v>
      </c>
      <c r="C20" s="65" t="s">
        <v>161</v>
      </c>
      <c r="D20" s="65" t="s">
        <v>162</v>
      </c>
      <c r="E20" s="65"/>
      <c r="F20" s="77"/>
      <c r="G20" s="64"/>
      <c r="H20" s="87">
        <v>-100</v>
      </c>
      <c r="I20" s="70"/>
      <c r="J20" s="70"/>
    </row>
    <row r="21" spans="1:11" ht="36.75" customHeight="1">
      <c r="A21" s="65" t="s">
        <v>172</v>
      </c>
      <c r="B21" s="75" t="s">
        <v>163</v>
      </c>
      <c r="C21" s="65" t="s">
        <v>161</v>
      </c>
      <c r="D21" s="65" t="s">
        <v>162</v>
      </c>
      <c r="E21" s="65"/>
      <c r="F21" s="77"/>
      <c r="G21" s="64"/>
      <c r="H21" s="87">
        <v>-1321</v>
      </c>
      <c r="I21" s="70"/>
      <c r="J21" s="70"/>
    </row>
    <row r="22" spans="1:11" ht="36.75" customHeight="1">
      <c r="A22" s="65" t="s">
        <v>173</v>
      </c>
      <c r="B22" s="75" t="s">
        <v>163</v>
      </c>
      <c r="C22" s="65" t="s">
        <v>161</v>
      </c>
      <c r="D22" s="65" t="s">
        <v>162</v>
      </c>
      <c r="E22" s="65"/>
      <c r="F22" s="77"/>
      <c r="G22" s="64"/>
      <c r="H22" s="87">
        <v>-4255</v>
      </c>
      <c r="I22" s="70"/>
      <c r="J22" s="70"/>
    </row>
    <row r="23" spans="1:11" ht="36.75" customHeight="1">
      <c r="A23" s="65" t="s">
        <v>174</v>
      </c>
      <c r="B23" s="75" t="s">
        <v>163</v>
      </c>
      <c r="C23" s="65" t="s">
        <v>161</v>
      </c>
      <c r="D23" s="65" t="s">
        <v>162</v>
      </c>
      <c r="E23" s="65"/>
      <c r="F23" s="77"/>
      <c r="G23" s="64"/>
      <c r="H23" s="87">
        <v>-1290</v>
      </c>
      <c r="I23" s="70"/>
      <c r="J23" s="70"/>
    </row>
    <row r="24" spans="1:11" ht="36.75" customHeight="1">
      <c r="A24" s="65" t="s">
        <v>175</v>
      </c>
      <c r="B24" s="75" t="s">
        <v>163</v>
      </c>
      <c r="C24" s="65" t="s">
        <v>161</v>
      </c>
      <c r="D24" s="65" t="s">
        <v>162</v>
      </c>
      <c r="E24" s="65"/>
      <c r="F24" s="77"/>
      <c r="G24" s="64"/>
      <c r="H24" s="87">
        <v>-3071</v>
      </c>
      <c r="I24" s="70"/>
      <c r="J24" s="70"/>
    </row>
    <row r="25" spans="1:11" ht="36.75" customHeight="1">
      <c r="A25" s="65" t="s">
        <v>176</v>
      </c>
      <c r="B25" s="75" t="s">
        <v>163</v>
      </c>
      <c r="C25" s="65" t="s">
        <v>161</v>
      </c>
      <c r="D25" s="65" t="s">
        <v>162</v>
      </c>
      <c r="E25" s="65"/>
      <c r="F25" s="77"/>
      <c r="G25" s="64"/>
      <c r="H25" s="87">
        <v>-4445</v>
      </c>
      <c r="I25" s="70"/>
      <c r="J25" s="70"/>
    </row>
    <row r="26" spans="1:11" ht="36.75" customHeight="1">
      <c r="A26" s="65" t="s">
        <v>177</v>
      </c>
      <c r="B26" s="75" t="s">
        <v>163</v>
      </c>
      <c r="C26" s="65" t="s">
        <v>161</v>
      </c>
      <c r="D26" s="65" t="s">
        <v>162</v>
      </c>
      <c r="E26" s="65"/>
      <c r="F26" s="77"/>
      <c r="G26" s="64"/>
      <c r="H26" s="87">
        <v>-1836</v>
      </c>
      <c r="I26" s="70"/>
      <c r="J26" s="70"/>
    </row>
    <row r="27" spans="1:11" ht="36.75" customHeight="1">
      <c r="A27" s="65" t="s">
        <v>178</v>
      </c>
      <c r="B27" s="75" t="s">
        <v>163</v>
      </c>
      <c r="C27" s="65" t="s">
        <v>161</v>
      </c>
      <c r="D27" s="65" t="s">
        <v>162</v>
      </c>
      <c r="E27" s="65"/>
      <c r="F27" s="77"/>
      <c r="G27" s="64"/>
      <c r="H27" s="87">
        <v>-1373</v>
      </c>
      <c r="I27" s="70"/>
      <c r="J27" s="70"/>
    </row>
    <row r="28" spans="1:11" ht="36.75" customHeight="1">
      <c r="A28" s="147" t="s">
        <v>249</v>
      </c>
      <c r="B28" s="75" t="s">
        <v>163</v>
      </c>
      <c r="C28" s="124" t="s">
        <v>161</v>
      </c>
      <c r="D28" s="124" t="s">
        <v>162</v>
      </c>
      <c r="E28" s="108"/>
      <c r="F28" s="146">
        <v>7487500</v>
      </c>
      <c r="G28" s="64">
        <v>1</v>
      </c>
      <c r="H28" s="87">
        <f t="shared" ref="H28:H48" si="0">+F28*G28/1000</f>
        <v>7487.5</v>
      </c>
      <c r="I28" s="109"/>
      <c r="J28" s="109"/>
    </row>
    <row r="29" spans="1:11" ht="36.75" customHeight="1">
      <c r="A29" s="147" t="s">
        <v>250</v>
      </c>
      <c r="B29" s="75" t="s">
        <v>163</v>
      </c>
      <c r="C29" s="124" t="s">
        <v>161</v>
      </c>
      <c r="D29" s="124" t="s">
        <v>162</v>
      </c>
      <c r="E29" s="108"/>
      <c r="F29" s="146">
        <v>4737000</v>
      </c>
      <c r="G29" s="64">
        <v>1</v>
      </c>
      <c r="H29" s="87">
        <f t="shared" si="0"/>
        <v>4737</v>
      </c>
      <c r="I29" s="109"/>
      <c r="J29" s="109"/>
    </row>
    <row r="30" spans="1:11" ht="36.75" customHeight="1">
      <c r="A30" s="147" t="s">
        <v>251</v>
      </c>
      <c r="B30" s="75" t="s">
        <v>163</v>
      </c>
      <c r="C30" s="124" t="s">
        <v>161</v>
      </c>
      <c r="D30" s="124" t="s">
        <v>162</v>
      </c>
      <c r="E30" s="108"/>
      <c r="F30" s="146">
        <v>4862500</v>
      </c>
      <c r="G30" s="64">
        <v>1</v>
      </c>
      <c r="H30" s="87">
        <f t="shared" si="0"/>
        <v>4862.5</v>
      </c>
      <c r="I30" s="109"/>
      <c r="J30" s="109"/>
    </row>
    <row r="31" spans="1:11" ht="36.75" customHeight="1">
      <c r="A31" s="147" t="s">
        <v>252</v>
      </c>
      <c r="B31" s="75" t="s">
        <v>163</v>
      </c>
      <c r="C31" s="124" t="s">
        <v>161</v>
      </c>
      <c r="D31" s="124" t="s">
        <v>162</v>
      </c>
      <c r="E31" s="108"/>
      <c r="F31" s="146">
        <v>4725000</v>
      </c>
      <c r="G31" s="64">
        <v>1</v>
      </c>
      <c r="H31" s="87">
        <f t="shared" si="0"/>
        <v>4725</v>
      </c>
      <c r="I31" s="109"/>
      <c r="J31" s="109"/>
    </row>
    <row r="32" spans="1:11" ht="36.75" customHeight="1">
      <c r="A32" s="147" t="s">
        <v>253</v>
      </c>
      <c r="B32" s="75" t="s">
        <v>163</v>
      </c>
      <c r="C32" s="124" t="s">
        <v>161</v>
      </c>
      <c r="D32" s="124" t="s">
        <v>162</v>
      </c>
      <c r="E32" s="108"/>
      <c r="F32" s="146">
        <v>5700000</v>
      </c>
      <c r="G32" s="64">
        <v>1</v>
      </c>
      <c r="H32" s="87">
        <f t="shared" si="0"/>
        <v>5700</v>
      </c>
      <c r="I32" s="109"/>
      <c r="J32" s="109"/>
    </row>
    <row r="33" spans="1:13" ht="36.75" customHeight="1">
      <c r="A33" s="147" t="s">
        <v>254</v>
      </c>
      <c r="B33" s="75" t="s">
        <v>163</v>
      </c>
      <c r="C33" s="124" t="s">
        <v>161</v>
      </c>
      <c r="D33" s="124" t="s">
        <v>162</v>
      </c>
      <c r="E33" s="108"/>
      <c r="F33" s="146">
        <v>3575000</v>
      </c>
      <c r="G33" s="64">
        <v>1</v>
      </c>
      <c r="H33" s="87">
        <f t="shared" si="0"/>
        <v>3575</v>
      </c>
      <c r="I33" s="109"/>
      <c r="J33" s="109"/>
    </row>
    <row r="34" spans="1:13" ht="36.75" customHeight="1">
      <c r="A34" s="147" t="s">
        <v>255</v>
      </c>
      <c r="B34" s="75" t="s">
        <v>163</v>
      </c>
      <c r="C34" s="124" t="s">
        <v>161</v>
      </c>
      <c r="D34" s="124" t="s">
        <v>162</v>
      </c>
      <c r="E34" s="108"/>
      <c r="F34" s="146">
        <v>4725000</v>
      </c>
      <c r="G34" s="64">
        <v>1</v>
      </c>
      <c r="H34" s="87">
        <f t="shared" si="0"/>
        <v>4725</v>
      </c>
      <c r="I34" s="109"/>
      <c r="J34" s="109"/>
    </row>
    <row r="35" spans="1:13" ht="36.75" customHeight="1">
      <c r="A35" s="147" t="s">
        <v>256</v>
      </c>
      <c r="B35" s="75" t="s">
        <v>163</v>
      </c>
      <c r="C35" s="124" t="s">
        <v>161</v>
      </c>
      <c r="D35" s="124" t="s">
        <v>162</v>
      </c>
      <c r="E35" s="108"/>
      <c r="F35" s="146">
        <v>3350000</v>
      </c>
      <c r="G35" s="64">
        <v>1</v>
      </c>
      <c r="H35" s="87">
        <f t="shared" si="0"/>
        <v>3350</v>
      </c>
      <c r="I35" s="109"/>
      <c r="J35" s="109"/>
    </row>
    <row r="36" spans="1:13" ht="36.75" customHeight="1">
      <c r="A36" s="147" t="s">
        <v>257</v>
      </c>
      <c r="B36" s="75" t="s">
        <v>163</v>
      </c>
      <c r="C36" s="124" t="s">
        <v>161</v>
      </c>
      <c r="D36" s="124" t="s">
        <v>162</v>
      </c>
      <c r="E36" s="108"/>
      <c r="F36" s="146">
        <v>2862500</v>
      </c>
      <c r="G36" s="64">
        <v>1</v>
      </c>
      <c r="H36" s="87">
        <f t="shared" si="0"/>
        <v>2862.5</v>
      </c>
      <c r="I36" s="109"/>
      <c r="J36" s="109"/>
    </row>
    <row r="37" spans="1:13" ht="36.75" customHeight="1">
      <c r="A37" s="147" t="s">
        <v>258</v>
      </c>
      <c r="B37" s="75" t="s">
        <v>163</v>
      </c>
      <c r="C37" s="124" t="s">
        <v>161</v>
      </c>
      <c r="D37" s="124" t="s">
        <v>162</v>
      </c>
      <c r="E37" s="108"/>
      <c r="F37" s="146">
        <v>4500000</v>
      </c>
      <c r="G37" s="64">
        <v>1</v>
      </c>
      <c r="H37" s="87">
        <f t="shared" si="0"/>
        <v>4500</v>
      </c>
      <c r="I37" s="109"/>
      <c r="J37" s="109"/>
    </row>
    <row r="38" spans="1:13" ht="36.75" customHeight="1">
      <c r="A38" s="147" t="s">
        <v>259</v>
      </c>
      <c r="B38" s="75" t="s">
        <v>163</v>
      </c>
      <c r="C38" s="124" t="s">
        <v>161</v>
      </c>
      <c r="D38" s="124" t="s">
        <v>162</v>
      </c>
      <c r="E38" s="108"/>
      <c r="F38" s="146">
        <v>4800000</v>
      </c>
      <c r="G38" s="64">
        <v>1</v>
      </c>
      <c r="H38" s="87">
        <f t="shared" si="0"/>
        <v>4800</v>
      </c>
      <c r="I38" s="109"/>
      <c r="J38" s="109"/>
    </row>
    <row r="39" spans="1:13" ht="36.75" customHeight="1">
      <c r="A39" s="147" t="s">
        <v>260</v>
      </c>
      <c r="B39" s="75" t="s">
        <v>163</v>
      </c>
      <c r="C39" s="124" t="s">
        <v>161</v>
      </c>
      <c r="D39" s="124" t="s">
        <v>162</v>
      </c>
      <c r="E39" s="108"/>
      <c r="F39" s="146">
        <v>9000000</v>
      </c>
      <c r="G39" s="64">
        <v>1</v>
      </c>
      <c r="H39" s="87">
        <f t="shared" si="0"/>
        <v>9000</v>
      </c>
      <c r="I39" s="109"/>
      <c r="J39" s="109"/>
    </row>
    <row r="40" spans="1:13" ht="36.75" customHeight="1">
      <c r="A40" s="147" t="s">
        <v>261</v>
      </c>
      <c r="B40" s="75" t="s">
        <v>163</v>
      </c>
      <c r="C40" s="124" t="s">
        <v>161</v>
      </c>
      <c r="D40" s="124" t="s">
        <v>162</v>
      </c>
      <c r="E40" s="108"/>
      <c r="F40" s="146">
        <v>5100000</v>
      </c>
      <c r="G40" s="64">
        <v>1</v>
      </c>
      <c r="H40" s="87">
        <f t="shared" si="0"/>
        <v>5100</v>
      </c>
      <c r="I40" s="109"/>
      <c r="J40" s="109"/>
    </row>
    <row r="41" spans="1:13" ht="36.75" customHeight="1">
      <c r="A41" s="147" t="s">
        <v>262</v>
      </c>
      <c r="B41" s="75" t="s">
        <v>163</v>
      </c>
      <c r="C41" s="124" t="s">
        <v>161</v>
      </c>
      <c r="D41" s="124" t="s">
        <v>162</v>
      </c>
      <c r="E41" s="108"/>
      <c r="F41" s="146">
        <v>6000000</v>
      </c>
      <c r="G41" s="64">
        <v>1</v>
      </c>
      <c r="H41" s="87">
        <f t="shared" si="0"/>
        <v>6000</v>
      </c>
      <c r="I41" s="109"/>
      <c r="J41" s="109"/>
    </row>
    <row r="42" spans="1:13" ht="36.75" customHeight="1">
      <c r="A42" s="147" t="s">
        <v>263</v>
      </c>
      <c r="B42" s="75" t="s">
        <v>163</v>
      </c>
      <c r="C42" s="124" t="s">
        <v>161</v>
      </c>
      <c r="D42" s="124" t="s">
        <v>162</v>
      </c>
      <c r="E42" s="108"/>
      <c r="F42" s="146">
        <v>9000000</v>
      </c>
      <c r="G42" s="64">
        <v>1</v>
      </c>
      <c r="H42" s="87">
        <f t="shared" si="0"/>
        <v>9000</v>
      </c>
      <c r="I42" s="109"/>
      <c r="J42" s="109"/>
    </row>
    <row r="43" spans="1:13" ht="36.75" customHeight="1">
      <c r="A43" s="147" t="s">
        <v>264</v>
      </c>
      <c r="B43" s="75" t="s">
        <v>163</v>
      </c>
      <c r="C43" s="124" t="s">
        <v>161</v>
      </c>
      <c r="D43" s="124" t="s">
        <v>162</v>
      </c>
      <c r="E43" s="108"/>
      <c r="F43" s="146">
        <v>6000000</v>
      </c>
      <c r="G43" s="64">
        <v>1</v>
      </c>
      <c r="H43" s="87">
        <f t="shared" si="0"/>
        <v>6000</v>
      </c>
      <c r="I43" s="109"/>
      <c r="J43" s="109"/>
    </row>
    <row r="44" spans="1:13" ht="36.75" customHeight="1">
      <c r="A44" s="147" t="s">
        <v>265</v>
      </c>
      <c r="B44" s="75" t="s">
        <v>163</v>
      </c>
      <c r="C44" s="124" t="s">
        <v>161</v>
      </c>
      <c r="D44" s="124" t="s">
        <v>162</v>
      </c>
      <c r="E44" s="108"/>
      <c r="F44" s="146">
        <v>6300000</v>
      </c>
      <c r="G44" s="64">
        <v>1</v>
      </c>
      <c r="H44" s="87">
        <f t="shared" si="0"/>
        <v>6300</v>
      </c>
      <c r="I44" s="109"/>
      <c r="J44" s="109"/>
    </row>
    <row r="45" spans="1:13" ht="36.75" customHeight="1">
      <c r="A45" s="147" t="s">
        <v>266</v>
      </c>
      <c r="B45" s="75" t="s">
        <v>163</v>
      </c>
      <c r="C45" s="124" t="s">
        <v>161</v>
      </c>
      <c r="D45" s="124" t="s">
        <v>162</v>
      </c>
      <c r="E45" s="108"/>
      <c r="F45" s="146">
        <v>10200000</v>
      </c>
      <c r="G45" s="64">
        <v>1</v>
      </c>
      <c r="H45" s="87">
        <f t="shared" si="0"/>
        <v>10200</v>
      </c>
      <c r="I45" s="109"/>
      <c r="J45" s="109"/>
    </row>
    <row r="46" spans="1:13" ht="36.75" customHeight="1">
      <c r="A46" s="147" t="s">
        <v>267</v>
      </c>
      <c r="B46" s="75" t="s">
        <v>163</v>
      </c>
      <c r="C46" s="124" t="s">
        <v>161</v>
      </c>
      <c r="D46" s="124" t="s">
        <v>162</v>
      </c>
      <c r="E46" s="108"/>
      <c r="F46" s="146">
        <v>5225000</v>
      </c>
      <c r="G46" s="64">
        <v>1</v>
      </c>
      <c r="H46" s="87">
        <f t="shared" si="0"/>
        <v>5225</v>
      </c>
      <c r="I46" s="109"/>
      <c r="J46" s="109"/>
    </row>
    <row r="47" spans="1:13" ht="36.75" customHeight="1">
      <c r="A47" s="147" t="s">
        <v>268</v>
      </c>
      <c r="B47" s="75" t="s">
        <v>163</v>
      </c>
      <c r="C47" s="124" t="s">
        <v>161</v>
      </c>
      <c r="D47" s="124" t="s">
        <v>162</v>
      </c>
      <c r="E47" s="108"/>
      <c r="F47" s="146">
        <v>3225000</v>
      </c>
      <c r="G47" s="64">
        <v>1</v>
      </c>
      <c r="H47" s="87">
        <f t="shared" si="0"/>
        <v>3225</v>
      </c>
      <c r="I47" s="109"/>
      <c r="J47" s="109"/>
      <c r="M47" s="158"/>
    </row>
    <row r="48" spans="1:13" ht="36.75" customHeight="1">
      <c r="A48" s="147" t="s">
        <v>269</v>
      </c>
      <c r="B48" s="75" t="s">
        <v>163</v>
      </c>
      <c r="C48" s="124" t="s">
        <v>161</v>
      </c>
      <c r="D48" s="124" t="s">
        <v>162</v>
      </c>
      <c r="E48" s="108"/>
      <c r="F48" s="146">
        <v>11700000</v>
      </c>
      <c r="G48" s="64">
        <v>1</v>
      </c>
      <c r="H48" s="87">
        <f t="shared" si="0"/>
        <v>11700</v>
      </c>
      <c r="I48" s="109"/>
      <c r="J48" s="109"/>
    </row>
    <row r="49" spans="1:13" ht="36.75" customHeight="1">
      <c r="A49" s="426" t="s">
        <v>304</v>
      </c>
      <c r="B49" s="426"/>
      <c r="C49" s="426"/>
      <c r="D49" s="426"/>
      <c r="E49" s="426"/>
      <c r="F49" s="426"/>
      <c r="G49" s="426"/>
      <c r="H49" s="278">
        <f>+H50</f>
        <v>-72813.2</v>
      </c>
      <c r="I49" s="70"/>
      <c r="J49" s="70"/>
      <c r="M49" s="165"/>
    </row>
    <row r="50" spans="1:13" ht="36.75" customHeight="1">
      <c r="A50" s="422" t="s">
        <v>305</v>
      </c>
      <c r="B50" s="423"/>
      <c r="C50" s="423"/>
      <c r="D50" s="423"/>
      <c r="E50" s="423"/>
      <c r="F50" s="423"/>
      <c r="G50" s="424"/>
      <c r="H50" s="86">
        <f>+H51</f>
        <v>-72813.2</v>
      </c>
      <c r="I50" s="70"/>
      <c r="J50" s="70"/>
    </row>
    <row r="51" spans="1:13" ht="36.75" customHeight="1">
      <c r="A51" s="421" t="s">
        <v>160</v>
      </c>
      <c r="B51" s="421"/>
      <c r="C51" s="421"/>
      <c r="D51" s="421"/>
      <c r="E51" s="421"/>
      <c r="F51" s="421"/>
      <c r="G51" s="421"/>
      <c r="H51" s="86">
        <f>SUM(H52:H62)</f>
        <v>-72813.2</v>
      </c>
      <c r="I51" s="70"/>
      <c r="J51" s="70"/>
    </row>
    <row r="52" spans="1:13" ht="36.75" customHeight="1">
      <c r="A52" s="145" t="s">
        <v>306</v>
      </c>
      <c r="B52" s="75" t="s">
        <v>163</v>
      </c>
      <c r="C52" s="145" t="s">
        <v>161</v>
      </c>
      <c r="D52" s="145" t="s">
        <v>162</v>
      </c>
      <c r="E52" s="145"/>
      <c r="F52" s="177"/>
      <c r="G52" s="64"/>
      <c r="H52" s="87">
        <v>-10100</v>
      </c>
      <c r="I52" s="70"/>
      <c r="J52" s="70"/>
      <c r="K52" s="288"/>
    </row>
    <row r="53" spans="1:13" ht="36.75" customHeight="1">
      <c r="A53" s="145" t="s">
        <v>307</v>
      </c>
      <c r="B53" s="75" t="s">
        <v>163</v>
      </c>
      <c r="C53" s="145" t="s">
        <v>161</v>
      </c>
      <c r="D53" s="145" t="s">
        <v>162</v>
      </c>
      <c r="E53" s="145"/>
      <c r="F53" s="177"/>
      <c r="G53" s="64"/>
      <c r="H53" s="87">
        <v>-2100</v>
      </c>
      <c r="I53" s="70"/>
      <c r="J53" s="70"/>
      <c r="K53" s="288"/>
    </row>
    <row r="54" spans="1:13" ht="36.75" customHeight="1">
      <c r="A54" s="145" t="s">
        <v>308</v>
      </c>
      <c r="B54" s="75" t="s">
        <v>163</v>
      </c>
      <c r="C54" s="145" t="s">
        <v>161</v>
      </c>
      <c r="D54" s="145" t="s">
        <v>162</v>
      </c>
      <c r="E54" s="145"/>
      <c r="F54" s="177"/>
      <c r="G54" s="64"/>
      <c r="H54" s="87">
        <v>-7480</v>
      </c>
      <c r="I54" s="70"/>
      <c r="J54" s="70"/>
      <c r="K54" s="288"/>
    </row>
    <row r="55" spans="1:13" ht="36.75" customHeight="1">
      <c r="A55" s="145" t="s">
        <v>309</v>
      </c>
      <c r="B55" s="75" t="s">
        <v>163</v>
      </c>
      <c r="C55" s="145" t="s">
        <v>161</v>
      </c>
      <c r="D55" s="145" t="s">
        <v>162</v>
      </c>
      <c r="E55" s="145"/>
      <c r="F55" s="177"/>
      <c r="G55" s="64"/>
      <c r="H55" s="87">
        <v>-10014</v>
      </c>
      <c r="I55" s="70"/>
      <c r="J55" s="70"/>
      <c r="K55" s="288"/>
    </row>
    <row r="56" spans="1:13" ht="36.75" customHeight="1">
      <c r="A56" s="145" t="s">
        <v>310</v>
      </c>
      <c r="B56" s="75" t="s">
        <v>163</v>
      </c>
      <c r="C56" s="145" t="s">
        <v>161</v>
      </c>
      <c r="D56" s="145" t="s">
        <v>162</v>
      </c>
      <c r="E56" s="145"/>
      <c r="F56" s="177"/>
      <c r="G56" s="64"/>
      <c r="H56" s="87">
        <v>-900</v>
      </c>
      <c r="I56" s="70"/>
      <c r="J56" s="70"/>
      <c r="K56" s="288"/>
    </row>
    <row r="57" spans="1:13" ht="36.75" customHeight="1">
      <c r="A57" s="145" t="s">
        <v>311</v>
      </c>
      <c r="B57" s="75" t="s">
        <v>163</v>
      </c>
      <c r="C57" s="145" t="s">
        <v>161</v>
      </c>
      <c r="D57" s="145" t="s">
        <v>162</v>
      </c>
      <c r="E57" s="145"/>
      <c r="F57" s="177"/>
      <c r="G57" s="64"/>
      <c r="H57" s="87">
        <v>-3400</v>
      </c>
      <c r="I57" s="70"/>
      <c r="J57" s="70"/>
      <c r="K57" s="288"/>
    </row>
    <row r="58" spans="1:13" ht="36.75" customHeight="1">
      <c r="A58" s="145" t="s">
        <v>312</v>
      </c>
      <c r="B58" s="75" t="s">
        <v>163</v>
      </c>
      <c r="C58" s="145" t="s">
        <v>161</v>
      </c>
      <c r="D58" s="145" t="s">
        <v>162</v>
      </c>
      <c r="E58" s="145"/>
      <c r="F58" s="177"/>
      <c r="G58" s="64"/>
      <c r="H58" s="87">
        <v>-1400</v>
      </c>
      <c r="I58" s="70"/>
      <c r="J58" s="70"/>
      <c r="K58" s="288"/>
    </row>
    <row r="59" spans="1:13" ht="36.75" customHeight="1">
      <c r="A59" s="145" t="s">
        <v>313</v>
      </c>
      <c r="B59" s="75" t="s">
        <v>163</v>
      </c>
      <c r="C59" s="145" t="s">
        <v>161</v>
      </c>
      <c r="D59" s="145" t="s">
        <v>162</v>
      </c>
      <c r="E59" s="145"/>
      <c r="F59" s="177"/>
      <c r="G59" s="64"/>
      <c r="H59" s="87">
        <v>-5100</v>
      </c>
      <c r="I59" s="70"/>
      <c r="J59" s="70"/>
      <c r="K59" s="288"/>
    </row>
    <row r="60" spans="1:13" ht="36.75" customHeight="1">
      <c r="A60" s="145" t="s">
        <v>314</v>
      </c>
      <c r="B60" s="75" t="s">
        <v>163</v>
      </c>
      <c r="C60" s="145" t="s">
        <v>348</v>
      </c>
      <c r="D60" s="145" t="s">
        <v>162</v>
      </c>
      <c r="E60" s="145"/>
      <c r="F60" s="177"/>
      <c r="G60" s="64"/>
      <c r="H60" s="87">
        <v>-7400</v>
      </c>
      <c r="I60" s="70"/>
      <c r="J60" s="70"/>
      <c r="K60" s="288"/>
    </row>
    <row r="61" spans="1:13" ht="36.75" customHeight="1">
      <c r="A61" s="145" t="s">
        <v>315</v>
      </c>
      <c r="B61" s="75" t="s">
        <v>163</v>
      </c>
      <c r="C61" s="145" t="s">
        <v>161</v>
      </c>
      <c r="D61" s="145" t="s">
        <v>162</v>
      </c>
      <c r="E61" s="145"/>
      <c r="F61" s="177"/>
      <c r="G61" s="64"/>
      <c r="H61" s="87">
        <v>-18700</v>
      </c>
      <c r="I61" s="70"/>
      <c r="J61" s="70"/>
      <c r="K61" s="288"/>
    </row>
    <row r="62" spans="1:13" ht="36.75" customHeight="1">
      <c r="A62" s="145" t="s">
        <v>316</v>
      </c>
      <c r="B62" s="75" t="s">
        <v>163</v>
      </c>
      <c r="C62" s="145" t="s">
        <v>161</v>
      </c>
      <c r="D62" s="145" t="s">
        <v>162</v>
      </c>
      <c r="E62" s="145"/>
      <c r="F62" s="177"/>
      <c r="G62" s="64"/>
      <c r="H62" s="87">
        <v>-6219.2</v>
      </c>
      <c r="I62" s="70"/>
      <c r="J62" s="70"/>
      <c r="K62" s="288"/>
    </row>
    <row r="63" spans="1:13" ht="36.75" customHeight="1">
      <c r="A63" s="426" t="s">
        <v>245</v>
      </c>
      <c r="B63" s="426"/>
      <c r="C63" s="426"/>
      <c r="D63" s="426"/>
      <c r="E63" s="426"/>
      <c r="F63" s="426"/>
      <c r="G63" s="426"/>
      <c r="H63" s="278">
        <f>+H64</f>
        <v>-28023</v>
      </c>
      <c r="I63" s="70"/>
      <c r="J63" s="70"/>
    </row>
    <row r="64" spans="1:13" s="121" customFormat="1" ht="36.75" customHeight="1">
      <c r="A64" s="422" t="s">
        <v>246</v>
      </c>
      <c r="B64" s="423"/>
      <c r="C64" s="423"/>
      <c r="D64" s="423"/>
      <c r="E64" s="423"/>
      <c r="F64" s="423"/>
      <c r="G64" s="424"/>
      <c r="H64" s="86">
        <f>+H65</f>
        <v>-28023</v>
      </c>
      <c r="I64" s="120"/>
      <c r="J64" s="120"/>
    </row>
    <row r="65" spans="1:11" s="121" customFormat="1" ht="36.75" customHeight="1">
      <c r="A65" s="421" t="s">
        <v>160</v>
      </c>
      <c r="B65" s="421"/>
      <c r="C65" s="421"/>
      <c r="D65" s="421"/>
      <c r="E65" s="421"/>
      <c r="F65" s="421"/>
      <c r="G65" s="421"/>
      <c r="H65" s="86">
        <f>SUM(H66:H69)</f>
        <v>-28023</v>
      </c>
      <c r="I65" s="120"/>
      <c r="J65" s="120"/>
    </row>
    <row r="66" spans="1:11" s="121" customFormat="1" ht="36.75" customHeight="1">
      <c r="A66" s="104" t="s">
        <v>317</v>
      </c>
      <c r="B66" s="75" t="s">
        <v>163</v>
      </c>
      <c r="C66" s="104" t="s">
        <v>161</v>
      </c>
      <c r="D66" s="104" t="s">
        <v>162</v>
      </c>
      <c r="E66" s="104"/>
      <c r="F66" s="77"/>
      <c r="G66" s="64"/>
      <c r="H66" s="87">
        <v>-9611</v>
      </c>
      <c r="I66" s="120"/>
      <c r="J66" s="120"/>
    </row>
    <row r="67" spans="1:11" s="121" customFormat="1" ht="36.75" customHeight="1">
      <c r="A67" s="104" t="s">
        <v>318</v>
      </c>
      <c r="B67" s="75" t="s">
        <v>163</v>
      </c>
      <c r="C67" s="104" t="s">
        <v>161</v>
      </c>
      <c r="D67" s="104" t="s">
        <v>162</v>
      </c>
      <c r="E67" s="104"/>
      <c r="F67" s="77"/>
      <c r="G67" s="64"/>
      <c r="H67" s="87">
        <v>-4661</v>
      </c>
      <c r="I67" s="120"/>
      <c r="J67" s="120"/>
    </row>
    <row r="68" spans="1:11" ht="36.75" customHeight="1">
      <c r="A68" s="104" t="s">
        <v>319</v>
      </c>
      <c r="B68" s="75" t="s">
        <v>163</v>
      </c>
      <c r="C68" s="104" t="s">
        <v>161</v>
      </c>
      <c r="D68" s="104" t="s">
        <v>162</v>
      </c>
      <c r="E68" s="104"/>
      <c r="F68" s="77"/>
      <c r="G68" s="64"/>
      <c r="H68" s="87">
        <v>-9201</v>
      </c>
      <c r="I68" s="109"/>
      <c r="J68" s="109"/>
    </row>
    <row r="69" spans="1:11" ht="36.75" customHeight="1">
      <c r="A69" s="157" t="s">
        <v>320</v>
      </c>
      <c r="B69" s="75" t="s">
        <v>163</v>
      </c>
      <c r="C69" s="157" t="s">
        <v>161</v>
      </c>
      <c r="D69" s="157" t="s">
        <v>162</v>
      </c>
      <c r="E69" s="157"/>
      <c r="F69" s="77"/>
      <c r="G69" s="64"/>
      <c r="H69" s="87">
        <v>-4550</v>
      </c>
      <c r="I69" s="109"/>
      <c r="J69" s="109"/>
    </row>
    <row r="70" spans="1:11" ht="30" customHeight="1">
      <c r="A70" s="426" t="s">
        <v>152</v>
      </c>
      <c r="B70" s="426"/>
      <c r="C70" s="426"/>
      <c r="D70" s="426"/>
      <c r="E70" s="426"/>
      <c r="F70" s="426"/>
      <c r="G70" s="426"/>
      <c r="H70" s="279">
        <f>+H71+H74</f>
        <v>21057.602999999999</v>
      </c>
      <c r="I70" s="70"/>
      <c r="J70" s="70"/>
    </row>
    <row r="71" spans="1:11" ht="30" customHeight="1">
      <c r="A71" s="422" t="s">
        <v>270</v>
      </c>
      <c r="B71" s="423"/>
      <c r="C71" s="423"/>
      <c r="D71" s="423"/>
      <c r="E71" s="423"/>
      <c r="F71" s="423"/>
      <c r="G71" s="424"/>
      <c r="H71" s="88">
        <f>+H72</f>
        <v>18000</v>
      </c>
      <c r="I71" s="70"/>
      <c r="J71" s="70"/>
    </row>
    <row r="72" spans="1:11" s="121" customFormat="1" ht="36.75" customHeight="1">
      <c r="A72" s="421" t="s">
        <v>160</v>
      </c>
      <c r="B72" s="421"/>
      <c r="C72" s="421"/>
      <c r="D72" s="421"/>
      <c r="E72" s="421"/>
      <c r="F72" s="421"/>
      <c r="G72" s="421"/>
      <c r="H72" s="88">
        <f>+H73</f>
        <v>18000</v>
      </c>
      <c r="I72" s="120"/>
      <c r="J72" s="120"/>
    </row>
    <row r="73" spans="1:11" s="121" customFormat="1" ht="36.75" customHeight="1">
      <c r="A73" s="124" t="s">
        <v>271</v>
      </c>
      <c r="B73" s="75" t="s">
        <v>272</v>
      </c>
      <c r="C73" s="124" t="s">
        <v>161</v>
      </c>
      <c r="D73" s="124" t="s">
        <v>162</v>
      </c>
      <c r="E73" s="124"/>
      <c r="F73" s="77">
        <v>18000000</v>
      </c>
      <c r="G73" s="64">
        <v>1</v>
      </c>
      <c r="H73" s="87">
        <f>+F73*G73/1000</f>
        <v>18000</v>
      </c>
      <c r="I73" s="120"/>
      <c r="J73" s="120"/>
    </row>
    <row r="74" spans="1:11" ht="30" customHeight="1">
      <c r="A74" s="422" t="s">
        <v>153</v>
      </c>
      <c r="B74" s="423"/>
      <c r="C74" s="423"/>
      <c r="D74" s="423"/>
      <c r="E74" s="423"/>
      <c r="F74" s="423"/>
      <c r="G74" s="424"/>
      <c r="H74" s="88">
        <f>+H75</f>
        <v>3057.6030000000001</v>
      </c>
      <c r="I74" s="70"/>
      <c r="J74" s="70"/>
    </row>
    <row r="75" spans="1:11" ht="31.5" customHeight="1">
      <c r="A75" s="421" t="s">
        <v>154</v>
      </c>
      <c r="B75" s="421"/>
      <c r="C75" s="421"/>
      <c r="D75" s="421"/>
      <c r="E75" s="421"/>
      <c r="F75" s="421"/>
      <c r="G75" s="421"/>
      <c r="H75" s="88">
        <f>SUM(H76:H86)</f>
        <v>3057.6030000000001</v>
      </c>
      <c r="I75" s="70"/>
      <c r="J75" s="70"/>
      <c r="K75" s="158"/>
    </row>
    <row r="76" spans="1:11" ht="31.5" customHeight="1">
      <c r="A76" s="85" t="s">
        <v>196</v>
      </c>
      <c r="B76" s="280" t="s">
        <v>179</v>
      </c>
      <c r="C76" s="65" t="s">
        <v>161</v>
      </c>
      <c r="D76" s="78" t="s">
        <v>49</v>
      </c>
      <c r="E76" s="78" t="s">
        <v>49</v>
      </c>
      <c r="F76" s="275">
        <v>419000</v>
      </c>
      <c r="G76" s="65">
        <v>1</v>
      </c>
      <c r="H76" s="89">
        <f t="shared" ref="H76:H85" si="1">+F76*G76/1000</f>
        <v>419</v>
      </c>
      <c r="I76" s="70"/>
      <c r="J76" s="70"/>
    </row>
    <row r="77" spans="1:11" ht="31.5" customHeight="1">
      <c r="A77" s="85" t="s">
        <v>197</v>
      </c>
      <c r="B77" s="280" t="s">
        <v>189</v>
      </c>
      <c r="C77" s="65" t="s">
        <v>161</v>
      </c>
      <c r="D77" s="78" t="s">
        <v>49</v>
      </c>
      <c r="E77" s="78" t="s">
        <v>49</v>
      </c>
      <c r="F77" s="275">
        <v>45700</v>
      </c>
      <c r="G77" s="65">
        <v>20</v>
      </c>
      <c r="H77" s="89">
        <f t="shared" si="1"/>
        <v>914</v>
      </c>
      <c r="I77" s="70"/>
      <c r="J77" s="70"/>
    </row>
    <row r="78" spans="1:11" ht="31.5" customHeight="1">
      <c r="A78" s="85" t="s">
        <v>198</v>
      </c>
      <c r="B78" s="280" t="s">
        <v>199</v>
      </c>
      <c r="C78" s="65" t="s">
        <v>161</v>
      </c>
      <c r="D78" s="78" t="s">
        <v>49</v>
      </c>
      <c r="E78" s="78" t="s">
        <v>49</v>
      </c>
      <c r="F78" s="275">
        <v>159000</v>
      </c>
      <c r="G78" s="65">
        <v>1</v>
      </c>
      <c r="H78" s="89">
        <f t="shared" si="1"/>
        <v>159</v>
      </c>
      <c r="I78" s="70"/>
      <c r="J78" s="70"/>
    </row>
    <row r="79" spans="1:11" ht="31.5" customHeight="1">
      <c r="A79" s="85" t="s">
        <v>180</v>
      </c>
      <c r="B79" s="280" t="s">
        <v>181</v>
      </c>
      <c r="C79" s="65" t="s">
        <v>161</v>
      </c>
      <c r="D79" s="78" t="s">
        <v>49</v>
      </c>
      <c r="E79" s="78" t="s">
        <v>49</v>
      </c>
      <c r="F79" s="275">
        <v>74429</v>
      </c>
      <c r="G79" s="65">
        <v>7</v>
      </c>
      <c r="H79" s="89">
        <f t="shared" si="1"/>
        <v>521.00300000000004</v>
      </c>
      <c r="I79" s="70"/>
      <c r="J79" s="70"/>
    </row>
    <row r="80" spans="1:11" ht="31.5" customHeight="1">
      <c r="A80" s="85" t="s">
        <v>182</v>
      </c>
      <c r="B80" s="280" t="s">
        <v>155</v>
      </c>
      <c r="C80" s="65" t="s">
        <v>161</v>
      </c>
      <c r="D80" s="78" t="s">
        <v>49</v>
      </c>
      <c r="E80" s="78" t="s">
        <v>49</v>
      </c>
      <c r="F80" s="275">
        <v>105000</v>
      </c>
      <c r="G80" s="65">
        <v>2</v>
      </c>
      <c r="H80" s="89">
        <f t="shared" si="1"/>
        <v>210</v>
      </c>
      <c r="I80" s="70"/>
      <c r="J80" s="70"/>
    </row>
    <row r="81" spans="1:10" ht="31.5" customHeight="1">
      <c r="A81" s="85" t="s">
        <v>183</v>
      </c>
      <c r="B81" s="280" t="s">
        <v>184</v>
      </c>
      <c r="C81" s="65" t="s">
        <v>161</v>
      </c>
      <c r="D81" s="78" t="s">
        <v>49</v>
      </c>
      <c r="E81" s="78" t="s">
        <v>49</v>
      </c>
      <c r="F81" s="275">
        <v>224100</v>
      </c>
      <c r="G81" s="65">
        <v>1</v>
      </c>
      <c r="H81" s="89">
        <f t="shared" si="1"/>
        <v>224.1</v>
      </c>
      <c r="I81" s="70"/>
      <c r="J81" s="70"/>
    </row>
    <row r="82" spans="1:10" ht="31.5" customHeight="1">
      <c r="A82" s="85" t="s">
        <v>185</v>
      </c>
      <c r="B82" s="280" t="s">
        <v>186</v>
      </c>
      <c r="C82" s="65" t="s">
        <v>161</v>
      </c>
      <c r="D82" s="78" t="s">
        <v>49</v>
      </c>
      <c r="E82" s="78" t="s">
        <v>49</v>
      </c>
      <c r="F82" s="275">
        <v>34500</v>
      </c>
      <c r="G82" s="65">
        <v>1</v>
      </c>
      <c r="H82" s="89">
        <f t="shared" si="1"/>
        <v>34.5</v>
      </c>
      <c r="I82" s="70"/>
      <c r="J82" s="70"/>
    </row>
    <row r="83" spans="1:10" ht="31.5" customHeight="1">
      <c r="A83" s="85" t="s">
        <v>187</v>
      </c>
      <c r="B83" s="280" t="s">
        <v>188</v>
      </c>
      <c r="C83" s="65" t="s">
        <v>161</v>
      </c>
      <c r="D83" s="78" t="s">
        <v>49</v>
      </c>
      <c r="E83" s="78" t="s">
        <v>49</v>
      </c>
      <c r="F83" s="275">
        <v>9000</v>
      </c>
      <c r="G83" s="65">
        <v>20</v>
      </c>
      <c r="H83" s="89">
        <f t="shared" si="1"/>
        <v>180</v>
      </c>
      <c r="I83" s="70"/>
      <c r="J83" s="70"/>
    </row>
    <row r="84" spans="1:10" ht="31.5" customHeight="1">
      <c r="A84" s="85" t="s">
        <v>190</v>
      </c>
      <c r="B84" s="280" t="s">
        <v>191</v>
      </c>
      <c r="C84" s="65" t="s">
        <v>161</v>
      </c>
      <c r="D84" s="78" t="s">
        <v>195</v>
      </c>
      <c r="E84" s="78" t="s">
        <v>195</v>
      </c>
      <c r="F84" s="275">
        <v>5480</v>
      </c>
      <c r="G84" s="65">
        <v>25</v>
      </c>
      <c r="H84" s="89">
        <f t="shared" si="1"/>
        <v>137</v>
      </c>
      <c r="I84" s="70"/>
      <c r="J84" s="70"/>
    </row>
    <row r="85" spans="1:10" ht="31.5" customHeight="1">
      <c r="A85" s="85" t="s">
        <v>192</v>
      </c>
      <c r="B85" s="280" t="s">
        <v>191</v>
      </c>
      <c r="C85" s="65" t="s">
        <v>161</v>
      </c>
      <c r="D85" s="78" t="s">
        <v>195</v>
      </c>
      <c r="E85" s="78" t="s">
        <v>195</v>
      </c>
      <c r="F85" s="275">
        <v>7480</v>
      </c>
      <c r="G85" s="65">
        <v>25</v>
      </c>
      <c r="H85" s="89">
        <f t="shared" si="1"/>
        <v>187</v>
      </c>
      <c r="I85" s="70"/>
      <c r="J85" s="70"/>
    </row>
    <row r="86" spans="1:10" ht="33.75" customHeight="1">
      <c r="A86" s="85" t="s">
        <v>193</v>
      </c>
      <c r="B86" s="280" t="s">
        <v>194</v>
      </c>
      <c r="C86" s="65" t="s">
        <v>161</v>
      </c>
      <c r="D86" s="78" t="s">
        <v>195</v>
      </c>
      <c r="E86" s="78" t="s">
        <v>195</v>
      </c>
      <c r="F86" s="275">
        <v>6000</v>
      </c>
      <c r="G86" s="76">
        <v>12</v>
      </c>
      <c r="H86" s="89">
        <f>+F86*G86/1000</f>
        <v>72</v>
      </c>
      <c r="I86" s="70"/>
      <c r="J86" s="70"/>
    </row>
    <row r="87" spans="1:10" ht="36.75" customHeight="1">
      <c r="A87" s="426" t="s">
        <v>350</v>
      </c>
      <c r="B87" s="426"/>
      <c r="C87" s="426"/>
      <c r="D87" s="426"/>
      <c r="E87" s="426"/>
      <c r="F87" s="426"/>
      <c r="G87" s="426"/>
      <c r="H87" s="279">
        <f>+H88</f>
        <v>2824.0680000000002</v>
      </c>
      <c r="I87" s="70"/>
      <c r="J87" s="70"/>
    </row>
    <row r="88" spans="1:10" ht="36.75" customHeight="1">
      <c r="A88" s="422" t="s">
        <v>351</v>
      </c>
      <c r="B88" s="423"/>
      <c r="C88" s="423"/>
      <c r="D88" s="423"/>
      <c r="E88" s="423"/>
      <c r="F88" s="423"/>
      <c r="G88" s="424"/>
      <c r="H88" s="88">
        <f>+H89</f>
        <v>2824.0680000000002</v>
      </c>
      <c r="I88" s="70"/>
      <c r="J88" s="70"/>
    </row>
    <row r="89" spans="1:10" ht="36.75" customHeight="1">
      <c r="A89" s="421" t="s">
        <v>154</v>
      </c>
      <c r="B89" s="421"/>
      <c r="C89" s="421"/>
      <c r="D89" s="421"/>
      <c r="E89" s="421"/>
      <c r="F89" s="421"/>
      <c r="G89" s="421"/>
      <c r="H89" s="88">
        <f>SUM(H90:H92)</f>
        <v>2824.0680000000002</v>
      </c>
      <c r="I89" s="70"/>
      <c r="J89" s="70"/>
    </row>
    <row r="90" spans="1:10" ht="36.75" customHeight="1">
      <c r="A90" s="85" t="s">
        <v>203</v>
      </c>
      <c r="B90" s="280" t="s">
        <v>349</v>
      </c>
      <c r="C90" s="274" t="s">
        <v>161</v>
      </c>
      <c r="D90" s="78" t="s">
        <v>49</v>
      </c>
      <c r="E90" s="78"/>
      <c r="F90" s="275">
        <v>16404</v>
      </c>
      <c r="G90" s="274">
        <v>67</v>
      </c>
      <c r="H90" s="89">
        <f>+F90*G90/1000</f>
        <v>1099.068</v>
      </c>
      <c r="I90" s="70"/>
      <c r="J90" s="70"/>
    </row>
    <row r="91" spans="1:10" ht="24.75" customHeight="1">
      <c r="A91" s="85" t="s">
        <v>204</v>
      </c>
      <c r="B91" s="280" t="s">
        <v>349</v>
      </c>
      <c r="C91" s="274" t="s">
        <v>161</v>
      </c>
      <c r="D91" s="78" t="s">
        <v>49</v>
      </c>
      <c r="E91" s="78"/>
      <c r="F91" s="275">
        <v>4500</v>
      </c>
      <c r="G91" s="274">
        <v>50</v>
      </c>
      <c r="H91" s="89">
        <f t="shared" ref="H91:H92" si="2">+F91*G91/1000</f>
        <v>225</v>
      </c>
    </row>
    <row r="92" spans="1:10" ht="24.75" customHeight="1">
      <c r="A92" s="85" t="s">
        <v>352</v>
      </c>
      <c r="B92" s="280" t="s">
        <v>273</v>
      </c>
      <c r="C92" s="274" t="s">
        <v>161</v>
      </c>
      <c r="D92" s="78" t="s">
        <v>49</v>
      </c>
      <c r="E92" s="78"/>
      <c r="F92" s="275">
        <v>20000</v>
      </c>
      <c r="G92" s="274">
        <v>75</v>
      </c>
      <c r="H92" s="89">
        <f t="shared" si="2"/>
        <v>1500</v>
      </c>
    </row>
  </sheetData>
  <mergeCells count="26">
    <mergeCell ref="A87:G87"/>
    <mergeCell ref="A88:G88"/>
    <mergeCell ref="A89:G89"/>
    <mergeCell ref="A3:H4"/>
    <mergeCell ref="A5:A6"/>
    <mergeCell ref="B5:B6"/>
    <mergeCell ref="C5:C6"/>
    <mergeCell ref="D5:D6"/>
    <mergeCell ref="E5:F6"/>
    <mergeCell ref="G5:G6"/>
    <mergeCell ref="A70:G70"/>
    <mergeCell ref="A74:G74"/>
    <mergeCell ref="E8:F8"/>
    <mergeCell ref="A75:G75"/>
    <mergeCell ref="A63:G63"/>
    <mergeCell ref="A64:G64"/>
    <mergeCell ref="A65:G65"/>
    <mergeCell ref="A71:G71"/>
    <mergeCell ref="A72:G72"/>
    <mergeCell ref="A51:G51"/>
    <mergeCell ref="A9:G9"/>
    <mergeCell ref="A10:G10"/>
    <mergeCell ref="A11:G11"/>
    <mergeCell ref="A12:G12"/>
    <mergeCell ref="A49:G49"/>
    <mergeCell ref="A50:G50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Arpine Martirosyan</cp:lastModifiedBy>
  <cp:lastPrinted>2019-11-27T11:27:12Z</cp:lastPrinted>
  <dcterms:created xsi:type="dcterms:W3CDTF">2019-11-07T07:37:19Z</dcterms:created>
  <dcterms:modified xsi:type="dcterms:W3CDTF">2019-12-18T08:17:24Z</dcterms:modified>
</cp:coreProperties>
</file>