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640" windowHeight="11760" activeTab="4"/>
  </bookViews>
  <sheets>
    <sheet name="2" sheetId="9" r:id="rId1"/>
    <sheet name="3" sheetId="3" r:id="rId2"/>
    <sheet name="4" sheetId="11" r:id="rId3"/>
    <sheet name="5" sheetId="6" r:id="rId4"/>
    <sheet name="6" sheetId="7" r:id="rId5"/>
  </sheets>
  <calcPr calcId="145621"/>
</workbook>
</file>

<file path=xl/calcChain.xml><?xml version="1.0" encoding="utf-8"?>
<calcChain xmlns="http://schemas.openxmlformats.org/spreadsheetml/2006/main">
  <c r="G52" i="3" l="1"/>
  <c r="G51" i="3"/>
  <c r="G50" i="3"/>
  <c r="G44" i="3"/>
  <c r="G43" i="3"/>
  <c r="G42" i="3"/>
  <c r="D26" i="9" l="1"/>
  <c r="G55" i="3"/>
  <c r="D24" i="11"/>
  <c r="F13" i="11"/>
  <c r="F15" i="11"/>
  <c r="F16" i="11"/>
  <c r="F17" i="11"/>
  <c r="F24" i="11"/>
  <c r="F23" i="11"/>
  <c r="F21" i="11"/>
  <c r="D39" i="9"/>
  <c r="D45" i="9"/>
  <c r="D46" i="9"/>
  <c r="G45" i="3" l="1"/>
  <c r="C47" i="7"/>
  <c r="C67" i="7"/>
  <c r="C41" i="6"/>
  <c r="D33" i="9" s="1"/>
  <c r="G41" i="3" l="1"/>
  <c r="G39" i="3" s="1"/>
  <c r="G37" i="3" s="1"/>
  <c r="G26" i="3" s="1"/>
  <c r="D19" i="9"/>
  <c r="C39" i="7"/>
  <c r="C22" i="6"/>
  <c r="C21" i="7"/>
  <c r="D25" i="9"/>
  <c r="D23" i="11" l="1"/>
  <c r="D21" i="11"/>
  <c r="D19" i="11" s="1"/>
  <c r="G35" i="3"/>
  <c r="G33" i="3" s="1"/>
  <c r="G31" i="3" s="1"/>
  <c r="G29" i="3" s="1"/>
  <c r="G27" i="3" s="1"/>
  <c r="I24" i="11"/>
  <c r="L24" i="11" s="1"/>
  <c r="H24" i="11"/>
  <c r="K24" i="11" s="1"/>
  <c r="G24" i="11"/>
  <c r="J24" i="11" s="1"/>
  <c r="F26" i="11"/>
  <c r="E23" i="11"/>
  <c r="D14" i="11"/>
  <c r="G21" i="3"/>
  <c r="D12" i="9"/>
  <c r="D11" i="9" s="1"/>
  <c r="D10" i="9" s="1"/>
  <c r="D13" i="11" l="1"/>
  <c r="D15" i="11"/>
  <c r="G20" i="3"/>
  <c r="G18" i="3" s="1"/>
  <c r="G16" i="3" s="1"/>
  <c r="G14" i="3" s="1"/>
  <c r="G12" i="3" s="1"/>
  <c r="G22" i="3"/>
  <c r="G23" i="3" s="1"/>
  <c r="G24" i="3" s="1"/>
  <c r="G25" i="3" s="1"/>
  <c r="G11" i="3"/>
  <c r="E15" i="11"/>
  <c r="F27" i="11"/>
  <c r="E19" i="11"/>
  <c r="E21" i="11" s="1"/>
  <c r="E13" i="11" l="1"/>
  <c r="E26" i="11"/>
  <c r="E27" i="11" s="1"/>
  <c r="E17" i="11"/>
  <c r="E16" i="11" s="1"/>
  <c r="D26" i="11" l="1"/>
  <c r="D27" i="11" s="1"/>
  <c r="D17" i="11"/>
  <c r="D16" i="11" s="1"/>
</calcChain>
</file>

<file path=xl/sharedStrings.xml><?xml version="1.0" encoding="utf-8"?>
<sst xmlns="http://schemas.openxmlformats.org/spreadsheetml/2006/main" count="337" uniqueCount="169">
  <si>
    <t>ՀՀ կառավարության 2019 թվականի</t>
  </si>
  <si>
    <t xml:space="preserve">                   -ի N        -Ն որոշման</t>
  </si>
  <si>
    <t>Ցուցանիշների փոփոխությունը (ավելացումները նշված են դրական նշանով, իսկ նվազեցումները՝ փակագծերում)</t>
  </si>
  <si>
    <t>այդ թվում՝</t>
  </si>
  <si>
    <t>այդ թվում`</t>
  </si>
  <si>
    <t>հազար դրամներով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</si>
  <si>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</si>
  <si>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</si>
  <si>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</si>
  <si>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</si>
  <si>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Բաժին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</si>
  <si>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</si>
  <si>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</si>
  <si>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</si>
  <si>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</si>
  <si>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այդ թվում`</t>
  </si>
  <si>
    <t xml:space="preserve"> ՏՆՏԵՍԱԿԱՆ ՀԱՐԱԲԵՐՈՒԹՅՈՒՆՆԵՐ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</si>
  <si>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</si>
  <si>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</si>
  <si>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</si>
  <si>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>այդ թվում` ըստ կատարողների</t>
  </si>
  <si>
    <t>Ծրագրային դասիչը</t>
  </si>
  <si>
    <t>Հավելված N 5</t>
  </si>
  <si>
    <t xml:space="preserve"> ՀՀ տարածքային կառավարման և ենթակառուցվածքների նախարարություն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</si>
  <si>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</si>
  <si>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</si>
  <si>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</si>
  <si>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</si>
  <si>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</si>
  <si>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</si>
  <si>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</si>
  <si>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</si>
  <si>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</si>
  <si>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</si>
  <si>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</si>
  <si>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«ՀԱՅԱՍՏԱՆԻ ՀԱՆՐԱՊԵՏՈՒԹՅԱՆ 2019 ԹՎԱԿԱՆԻ ՊԵՏԱԿԱՆ ԲՅՈՒՋԵԻ ՄԱՍԻՆ» ՀՀ ՕՐԵՆՔԻ N 1 ՀԱՎԵԼՎԱԾԻ N 2 ԱՂՅՈՒՍԱԿՈՒՄ ԿԱՏԱՐՎՈՂ  ՎԵՐԱԲԱՇԽՈՒՄԸ ԵՎ ՀԱՅԱՍՏԱՆԻ ՀԱՆՐԱՊԵՏՈՒԹՅԱՆ ԿԱՌԱՎԱՐՈՒԹՅԱՆ 2018 ԹՎԱԿԱՆԻ ԴԵԿՏԵՄԲԵՐԻ 27-Ի N 1515-Ն ՈՐՈՇՄԱՆ N 5 ՀԱՎԵԼՎԱԾԻ N 1 ԱՂՅՈՒՍԱԿՈՒՄ ԿԱՏԱՐՎՈՂ  ՓՈՓՈԽՈՒԹՅՈՒՆՆԵՐԸ ԵՎ ԼՐԱՑՈՒՄՆԵՐԸ</t>
  </si>
  <si>
    <t>հազ.դրամ</t>
  </si>
  <si>
    <t xml:space="preserve"> Բյուջետային գլխավոր կարգադրիչների, ծրագրերի և միջոցառումների անվանումները</t>
  </si>
  <si>
    <t>Ցուցանիշների փոփոխությունը (ավելացումները նշված են դրական նշանով, իսկ նվազեցումները` փակագծերում)</t>
  </si>
  <si>
    <t xml:space="preserve"> ԸՆԴԱՄԵՆԸ</t>
  </si>
  <si>
    <t xml:space="preserve"> ՀՀ տարածքային կառավարման և ենթակառուցվածքների նախարարություն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</si>
  <si>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</si>
  <si>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</si>
  <si>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</si>
  <si>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</si>
  <si>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</si>
  <si>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</si>
  <si>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</si>
  <si>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ՀԱՅԱՍՏԱՆԻ ՀԱՆՐԱՊԵՏՈՒԹՅԱՆ ԿԱՌԱՎԱՐՈՒԹՅԱՆ 2018 ԹՎԱԿԱՆԻ ԴԵԿՏԵՄԲԵՐԻ 27-Ի N 1515-Ն ՈՐՈՇՄԱՆ N 3 և N 4 ՀԱՎԵԼՎԱԾՆԵՐՈՒՄ ԿԱՏԱՐՎՈՂ ՓՈՓՈԽՈՒԹՅՈՒՆՆԵՐԸ ԵՎ ԼՐԱՑՈՒՄՆԵՐԸ</t>
  </si>
  <si>
    <t xml:space="preserve"> այդ թվում՝ </t>
  </si>
  <si>
    <t>Ծրագրի անվանումը</t>
  </si>
  <si>
    <t>Ծրագրի միջոցառումներ</t>
  </si>
  <si>
    <t>Միջոցառման անվանումը</t>
  </si>
  <si>
    <t>Միջոցառման նկարագրությունը</t>
  </si>
  <si>
    <t>Միջոցառման տեսակը</t>
  </si>
  <si>
    <t>06</t>
  </si>
  <si>
    <t xml:space="preserve">ՀՀ կառավարության  2019 թվականի </t>
  </si>
  <si>
    <t>______________ ի    ___Ն որոշման</t>
  </si>
  <si>
    <t>(հազ. դրամ)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</si>
  <si>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</si>
  <si>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տարի</t>
  </si>
  <si>
    <t>ծրագիրը</t>
  </si>
  <si>
    <t>միջոցառումը</t>
  </si>
  <si>
    <t xml:space="preserve"> ընդամենը </t>
  </si>
  <si>
    <t xml:space="preserve"> վարկային միջոցներ </t>
  </si>
  <si>
    <t xml:space="preserve"> համաֆինան_x000D_
սավորում </t>
  </si>
  <si>
    <t xml:space="preserve"> ԸՆԴԱՄԵՆԸ ԾՐԱԳՐԵՐՈՎ,
 այդ թվում` </t>
  </si>
  <si>
    <t xml:space="preserve"> - ԸՆԹԱՑԻԿ ԾԱԽՍԵՐ </t>
  </si>
  <si>
    <t xml:space="preserve"> - ՈՉ ՖԻՆԱՆՍԱԿԱՆ ԱԿՏԻՎՆԵՐԻ ԳԾՈՎ ԾԱԽՍԵՐ </t>
  </si>
  <si>
    <t>ՀՀ ՏԱՐԱԾՔԱՅԻՆ ԿԱՌԱՎԱՐՄԱՆ ԵՎ ԵՆԹԱԿԱՌՈՒՑՎԱԾՔՆԵՐԻ ՆԱԽԱՐԱՐՈՒԹՅՈՒՆ
այդ թվում՝</t>
  </si>
  <si>
    <t>այդ թվում` բյուջետային ծախսերի տնտեսագիտական դասակարգման հոդվածներ</t>
  </si>
  <si>
    <t>ՈՉ ՖԻՆԱՆՍԱԿԱՆ ԱԿՏԻՎՆԵՐԻ ԳԾՈՎ ԾԱԽՍԵՐ</t>
  </si>
  <si>
    <t>Ծրագրի դասիչը</t>
  </si>
  <si>
    <t xml:space="preserve"> Մասնագիտացված միավոր </t>
  </si>
  <si>
    <t xml:space="preserve"> «ՀԱՅԱՍՏԱՆԻ ՀԱՆՐԱՊԵՏՈՒԹՅԱՆ 2019 ԹՎԱԿԱՆԻ ՊԵՏԱԿԱՆ ԲՅՈՒՋԵԻ ՄԱՍԻՆ» ՀԱՅԱՍՏԱՆԻ ՀԱՆՐԱՊԵՏՈՒԹՅԱՆ ՕՐԵՆՔԻ N 1 ՀԱՎԵԼՎԱԾԻ N 4 ԱՂՅՈՒՍԱԿՈՒՄ ԵՎ ՀԱՅԱՍՏԱՆԻ ՀԱՆՐԱՊԵՏՈՒԹՅԱՆ ԿԱՌԱՎԱՐՈՒԹՅԱՆ 2018 ԹՎԱԿԱՆԻ ԴԵԿՏԵՄԲԵՐԻ 27-Ի N 1515-Ն ՈՐՈՇՄԱՆ N5 ՀԱՎԵԼՎԱԾԻ N 3 ԱՂՅՈՒՍԱԿՈՒՄ ԿԱՏԱՐՎՈՂ ՓՈՓՈԽՈՒԹՅՈՒՆՆԵՐԸ </t>
  </si>
  <si>
    <t>ՀՀ տարածքային կառավարման և ենթակառուցվածքների նախարարություն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</si>
  <si>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</si>
  <si>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</si>
  <si>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</si>
  <si>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չկանխատեսված՝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</si>
  <si>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</si>
  <si>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</si>
  <si>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</si>
  <si>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Ծառայությունների մատուցում</t>
  </si>
  <si>
    <t xml:space="preserve"> 1167</t>
  </si>
  <si>
    <t xml:space="preserve"> 32002</t>
  </si>
  <si>
    <t xml:space="preserve"> Վերակառուցման և զարգացման միջազգային բանկի աջակցությամբ իրականացվող Ներդրումներ «Երևանի ջերմաէլեկտրակենտրոն» ՓԲԸ-ում Երևանի ՋԷԿ-ի ենթակայանի կառուցման նպատակով</t>
  </si>
  <si>
    <t xml:space="preserve"> Էլեկտրահաղորդման ցանցի բարելավման ծրագրի շրջանակներում նախատեսվում է վերակառուցել 30 և ավելի տարիներ շահագործման մեջ գտնվող Երևանի ՋԷԿ-ի ենթակայանը</t>
  </si>
  <si>
    <t xml:space="preserve"> Այլ պետական կազմակերպությունների կողմից օգտագործվող ոչ ֆինանսական ակտիվների հետ գործառնություններ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</si>
  <si>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</si>
  <si>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</si>
  <si>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</si>
  <si>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</si>
  <si>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>այդ թվում` բյուջետային ծախսերի տնտեսագիտական դասակարգման հոդվածների</t>
  </si>
  <si>
    <t xml:space="preserve"> - Շենքերի և շինությունների կապիտալ վերանորոգում</t>
  </si>
  <si>
    <t xml:space="preserve"> Էլեկտրաէներգիա</t>
  </si>
  <si>
    <t xml:space="preserve"> Վառելիք և էներգետիկա</t>
  </si>
  <si>
    <t xml:space="preserve"> Խումբ
</t>
  </si>
  <si>
    <t xml:space="preserve"> Էլեկտրաէներգետիկ համակարգի զարգացման ծրագիր</t>
  </si>
  <si>
    <t>1167</t>
  </si>
  <si>
    <t>Էլեկտրաէներգետիկ համակարգի զարգացման ծրագիր</t>
  </si>
  <si>
    <t>Վերակառուցման և զարգացման միջազգային բանկի աջակցությամբ իրականացվող Ներդրումներ_x000D_ «Երևանի ջերմաէլեկտրակենտրոն» ՓԲԸ-ում Երևանի ՋԷԿ-ի ենթակայանի կառուցման նպատակով</t>
  </si>
  <si>
    <t>- Շենքերի և շինությունների կապիտալ վերանորոգում</t>
  </si>
  <si>
    <t xml:space="preserve"> 1167 </t>
  </si>
  <si>
    <t xml:space="preserve"> 32002 </t>
  </si>
  <si>
    <t xml:space="preserve"> Վերակառուցման և զարգացման միջազգային բանկի աջակցությամբ իրականացվող Ներդրումներ «Երևանի ջերմաէլեկտրակենտրոն» ՓԲԸ-ում Երևանի ՋԷԿ-ի ենթակայանի կառուցման նպատակով </t>
  </si>
  <si>
    <t xml:space="preserve"> Էլեկտրահաղորդման ցանցի բարելավման ծրագրի շրջանակներում նախատեսվում է վերակառուցել 30 և ավելի տարիներ շահագործման մեջ գտնվող Երևանի ՋԷԿ-ի ենթակայանը </t>
  </si>
  <si>
    <t xml:space="preserve"> Այլ պետական կազմակերպությունների կողմից օգտագործվող ոչ ֆինանսական ակտիվների հետ գործառույթներ </t>
  </si>
  <si>
    <t xml:space="preserve"> Ակտիվն օգտագործող կազմակերպության(ների) անվանում(ներ)ը </t>
  </si>
  <si>
    <t xml:space="preserve"> Կառուցվող ենթակայանի քանակ, հատ </t>
  </si>
  <si>
    <t xml:space="preserve"> Ենթակայանի սարքավորումների խափանումների տարեկան քանակ, հատ </t>
  </si>
  <si>
    <t xml:space="preserve"> Ենթակայանի թողունակություն, ՄՎտ </t>
  </si>
  <si>
    <t xml:space="preserve"> Էլեկտրաէներգետիկ համակարգի զարգացման ծրագիր </t>
  </si>
  <si>
    <t>Ցուցանիշների փոփոխությունը (նվազեցումները նշված են փակագծերում)</t>
  </si>
  <si>
    <t xml:space="preserve"> ՀԱՅԱՍՏԱՆԻ ՀԱՆՐԱՊԵՏՈՒԹՅԱՆ ԿԱՌԱՎԱՐՈՒԹՅԱՆ 2018 ԹՎԱԿԱՆԻ ԴԵԿՏԵՄԲԵՐԻ 27Ի N 1515-Ն ՈՐՈՇՄԱՆ N 11 ՀԱՎԵԼՎԱԾԻ N 11.52 ԱՂՅՈՒՍԱԿՈՒՄ ԿԱՏԱՐՎՈՂ ՓՈՓՈԽՈՒԹՅՈՒՆԸ </t>
  </si>
  <si>
    <t xml:space="preserve"> ՀՀ կառավարություն </t>
  </si>
  <si>
    <t>ՀՀ կառավարության պահուստային ֆոնդ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</si>
  <si>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</si>
  <si>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</si>
  <si>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</si>
  <si>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</si>
  <si>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</si>
  <si>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</si>
  <si>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</si>
  <si>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>Ծառայությունների մատուցում</t>
  </si>
  <si>
    <t xml:space="preserve">Միջոցառումն իրականացնողի անվանումը </t>
  </si>
  <si>
    <t>ՀՀ կառավարություն</t>
  </si>
  <si>
    <t>Արդյունքի չափորոշիչներ</t>
  </si>
  <si>
    <t>Միջոցառման վրա կատարվող ծախսը (հազար դրամ)</t>
  </si>
  <si>
    <t>ՀԱՅԱՍՏԱՆԻ ՀԱՆՐԱՊԵՏՈՒԹՅԱՆ ԿԱՌԱՎԱՐՈՒԹՅԱՆ 2018ԹՎԱԿԱՆԻ ԴԵԿՏԵՄԲԵՐԻ 27-Ի N 1515-Ն ՈՐՈՇՄԱՆ N 11.1 ՀԱՎԵԼՎԱԾԻ  N 11.1.66  ԱՂՅՈՒՍԱԿՈՒՄ ԿԱՏԱՐՎՈՂ ԼՐԱՑՈՒՄՆԵՐ</t>
  </si>
  <si>
    <t>ՀՀ աշխատանքի և սոցիալական հարցերի  նախարարություն</t>
  </si>
  <si>
    <t xml:space="preserve"> 1098</t>
  </si>
  <si>
    <t xml:space="preserve"> Բնակարանային ապահովում</t>
  </si>
  <si>
    <t xml:space="preserve"> Հանրապետությունում մշտական բնակության վայր չունեցող անօթևան անձանց բնակարանային ապահովմանն աջակցություն</t>
  </si>
  <si>
    <t xml:space="preserve"> Հանրապետությունում մշտական բնակության վայր չունեցող անօթևան անձանց բնակարանային ապահովվածության բարելավում</t>
  </si>
  <si>
    <t xml:space="preserve"> Տրանսֆերտների տրամադրում</t>
  </si>
  <si>
    <t xml:space="preserve"> ՍՈՑԻԱԼԱԿԱՆ ՊԱՇՏՊԱՆՈՒԹՅՈՒՆ</t>
  </si>
  <si>
    <t xml:space="preserve"> - Այլ կապիտալ դրամաշնորհներ</t>
  </si>
  <si>
    <t>ՀԱՅԱՍՏԱՆԻ ՀԱՆՐԱՊԵՏՈՒԹՅԱՆ ԿԱՌԱՎԱՐՈՒԹՅԱՆ 2018ԹՎԱԿԱՆԻ ԴԵԿՏԵՄԲԵՐԻ 27-Ի N 1515-Ն ՈՐՈՇՄԱՆ N 11 ՀԱՎԵԼՎԱԾԻ  N 11.19 ԱՂՅՈՒՍԱԿՈՒՄ ԿԱՏԱՐՎՈՂ ԼՐԱՑՈՒՄՆԵՐ</t>
  </si>
  <si>
    <t xml:space="preserve"> ՀՀ աշխատանքի  և սոցիալական հարցերի նախարարություն </t>
  </si>
  <si>
    <t xml:space="preserve"> Բնակարանային ապահովում </t>
  </si>
  <si>
    <t xml:space="preserve"> Տրանսֆերտների տրամադրում </t>
  </si>
  <si>
    <t xml:space="preserve"> Շահառուների ընտրության չափանիշներ </t>
  </si>
  <si>
    <t xml:space="preserve"> Բնակարանով ապահովված շահառուների թիվ, ընտանիք </t>
  </si>
  <si>
    <t>Ցուցանիշների փոփոխությունը (ավելացումները նշված են դրական նշանով, իսկ նվազեցումները նշված են փակագծերում)</t>
  </si>
  <si>
    <t>Ցուցանիշների փոփոխությունը (ավելացումները  նշված են դրական նշանով</t>
  </si>
  <si>
    <t>Մարզերում բնակարանային պայմանների բարելավման համար աջակցության ցուցաբերում</t>
  </si>
  <si>
    <t>Մարզերում բնակարանային պայմանների բարելավման համար պետական աջակցության տրամադրում</t>
  </si>
  <si>
    <t>ՀՀ Լոռու մարզպետարան</t>
  </si>
  <si>
    <t>Բնակարանային պայմանների բարելավման կարիք ունեցող բնակիչներ</t>
  </si>
  <si>
    <t>ՀԱՅԱՍՏԱՆԻ ՀԱՆՐԱՊԵՏՈՒԹՅԱՆ ԿԱՌԱՎԱՐՈՒԹՅԱՆ 2018ԹՎԱԿԱՆԻ ԴԵԿՏԵՄԲԵՐԻ 27-Ի N 1515-Ն ՈՐՈՇՄԱՆ N 11.1 ՀԱՎԵԼՎԱԾԻ  N 11.1.60 ԱՂՅՈՒՍԱԿՈՒՄ ԿԱՏԱՐՎՈՂ ԼՐԱՑՈՒՄՆԵՐ</t>
  </si>
  <si>
    <t xml:space="preserve"> ՀՀ  Լոռու մարզպետարան </t>
  </si>
  <si>
    <t xml:space="preserve"> Նպաստել էլեկտրաէներգետիկ համակարգի հուսալիության բարձրացմանը և էլեկտրաէներգիայի անխափան մատակարարման ապահովմանը</t>
  </si>
  <si>
    <t xml:space="preserve"> Հուսալի և անվտանգ էլեկտրամատակարարման ապահովում</t>
  </si>
  <si>
    <t xml:space="preserve"> 05</t>
  </si>
  <si>
    <t xml:space="preserve"> 03</t>
  </si>
  <si>
    <t xml:space="preserve"> 04</t>
  </si>
  <si>
    <t>Հավելված N2</t>
  </si>
  <si>
    <t>Հավելված N 3</t>
  </si>
  <si>
    <t>Հավելված 4</t>
  </si>
  <si>
    <t>Հավելված N 6</t>
  </si>
  <si>
    <t>ՀԱՅԱՍՏԱՆԻ ՀԱՆՐԱՊԵՏՈՒԹՅԱՆ ԿԱՌԱՎԱՐՈՒԹՅԱՆ 2018 ԹՎԱԿԱՆԻ ԴԵԿՏԵՄԲԵՐԻ 27-Ի N 1515-Ն ՈՐՈՇՄԱՆ N 11 ՀԱՎԵԼՎԱԾԻ N 11.15 ԱՂՅՈՒՍԱԿՈՒՄ ԿԱՏԱՐՎՈՂ  ՓՈՓՈԽՈՒԹՅՈՒՆՆԵՐԸ ԵՎ ԼՐԱՑՈՒՄՆԵՐԸ</t>
  </si>
  <si>
    <t>ԸՆԹԱՑԻԿ ԾԱԽՍԵՐ</t>
  </si>
  <si>
    <t>ԴՐԱՄԱՇՆՈՐՀՆԵՐ</t>
  </si>
  <si>
    <t>ԿԱՊԻՏԱԼ ԴՐԱՄԱՇՆՈՐՀՆԵՐ ՊԵՏԱԿԱՆ ՀԱՏՎԱԾԻ ԱՅԼ ՄԱԿԱՐԴԱԿՆԵՐԻՆ</t>
  </si>
  <si>
    <r>
      <t xml:space="preserve">ՀԱՅԱՍՏԱՆԻ ՀԱՆՐԱՊԵՏՈՒԹՅԱՆ ԿԱՌԱՎԱՐՈՒԹՅԱՆ 2018ԹՎԱԿԱՆԻ ԴԵԿՏԵՄԲԵՐԻ 27-Ի N 1515-Ն ՈՐՈՇՄԱՆ N 11.1 ՀԱՎԵԼՎԱԾԻ </t>
    </r>
    <r>
      <rPr>
        <sz val="12"/>
        <rFont val="GHEA Grapalat"/>
        <family val="3"/>
      </rPr>
      <t xml:space="preserve"> N 11.1.15</t>
    </r>
    <r>
      <rPr>
        <sz val="12"/>
        <rFont val="GHEA Grapalat"/>
        <family val="2"/>
      </rPr>
      <t xml:space="preserve">  ԱՂՅՈՒՍԱԿՈՒՄ ԿԱՏԱՐՎՈՂ ԼՐԱՑՈՒՄՆԵՐ</t>
    </r>
  </si>
  <si>
    <t xml:space="preserve"> ԸՆԹԱՑԻԿ ԾԱԽՍԵՐ</t>
  </si>
  <si>
    <t xml:space="preserve"> ԱՅԼ  ԾԱԽՍԵՐ</t>
  </si>
  <si>
    <t xml:space="preserve"> Պահուստային միջոցներ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</si>
</sst>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(* #,##0.00_);_(* \(#,##0.00\);_(* &quot;-&quot;??_);_(@_)"/>
    <numFmt numFmtId="164" formatCode="_-* #,##0.00\ _դ_ր_._-;\-* #,##0.00\ _դ_ր_._-;_-* &quot;-&quot;??\ _դ_ր_._-;_-@_-"/>
    <numFmt numFmtId="165" formatCode="##,##0.0;\(##,##0.0\);\-"/>
    <numFmt numFmtId="166" formatCode="#,##0.0_);\(#,##0.0\)"/>
    <numFmt numFmtId="167" formatCode="_(* #,##0.0_);_(* \(#,##0.0\);_(* &quot;-&quot;??_);_(@_)"/>
    <numFmt numFmtId="168" formatCode="_(* #,##0.000_);_(* \(#,##0.000\);_(* &quot;-&quot;??_);_(@_)"/>
    <numFmt numFmtId="169" formatCode="_-* #,##0.0_р_._-;\-* #,##0.0_р_._-;_-* &quot;-&quot;??_р_._-;_-@_-"/>
    <numFmt numFmtId="170" formatCode="_(* #,##0.0_);_(* \(#,##0.0\);_(* &quot;-&quot;?_);_(@_)"/>
    <numFmt numFmtId="171" formatCode="_(* #,##0.00_);_(* \(#,##0.00\);_(* &quot;-&quot;?_);_(@_)"/>
    <numFmt numFmtId="172" formatCode="0.0_);\(0.0\)"/>
    <numFmt numFmtId="173" formatCode="0.0"/>
  </numFmts>
  <fonts count="79" x14ac:knownFonts="1"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8"/>
      <name val="GHEA Grapalat"/>
      <family val="2"/>
    </font>
    <font>
      <sz val="10"/>
      <name val="Arial"/>
      <family val="2"/>
      <charset val="204"/>
    </font>
    <font>
      <sz val="10"/>
      <name val="Arial"/>
      <family val="2"/>
    </font>
    <font>
      <sz val="11"/>
      <color indexed="8"/>
      <name val="Calibri"/>
      <family val="2"/>
    </font>
    <font>
      <b/>
      <sz val="8"/>
      <name val="GHEA Grapalat"/>
      <family val="2"/>
    </font>
    <font>
      <b/>
      <sz val="10"/>
      <name val="GHEA Grapalat"/>
      <family val="3"/>
    </font>
    <font>
      <sz val="10"/>
      <name val="GHEA Grapalat"/>
      <family val="3"/>
    </font>
    <font>
      <sz val="11"/>
      <name val="GHEA Grapalat"/>
      <family val="3"/>
    </font>
    <font>
      <i/>
      <sz val="8"/>
      <name val="GHEA Grapalat"/>
      <family val="2"/>
    </font>
    <font>
      <b/>
      <sz val="12"/>
      <name val="GHEA Grapalat"/>
      <family val="3"/>
    </font>
    <font>
      <sz val="12"/>
      <name val="GHEA Grapalat"/>
      <family val="3"/>
    </font>
    <font>
      <sz val="8"/>
      <name val="GHEA Grapalat"/>
      <family val="3"/>
    </font>
    <font>
      <sz val="9"/>
      <name val="GHEA Grapalat"/>
      <family val="3"/>
    </font>
    <font>
      <b/>
      <sz val="11"/>
      <name val="GHEA Grapalat"/>
      <family val="3"/>
    </font>
    <font>
      <b/>
      <i/>
      <sz val="12"/>
      <name val="GHEA Grapalat"/>
      <family val="3"/>
    </font>
    <font>
      <i/>
      <sz val="8"/>
      <name val="GHEA Grapalat"/>
      <family val="3"/>
    </font>
    <font>
      <sz val="10"/>
      <name val="Times Armenian"/>
      <family val="1"/>
    </font>
    <font>
      <b/>
      <sz val="12"/>
      <color rgb="FF000000"/>
      <name val="GHEA Grapalat"/>
      <family val="3"/>
    </font>
    <font>
      <b/>
      <sz val="8"/>
      <name val="GHEA Grapalat"/>
      <family val="3"/>
    </font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sz val="11"/>
      <name val="Times Armenian"/>
      <family val="1"/>
    </font>
    <font>
      <i/>
      <sz val="9"/>
      <name val="GHEA Grapalat"/>
      <family val="3"/>
    </font>
    <font>
      <b/>
      <sz val="9"/>
      <name val="GHEA Grapalat"/>
      <family val="3"/>
    </font>
    <font>
      <b/>
      <sz val="9"/>
      <color rgb="FF000000"/>
      <name val="GHEA Grapalat"/>
      <family val="3"/>
    </font>
    <font>
      <b/>
      <sz val="10"/>
      <color rgb="FF000000"/>
      <name val="GHEA Grapalat"/>
      <family val="3"/>
    </font>
    <font>
      <sz val="10"/>
      <color rgb="FFC00000"/>
      <name val="GHEA Grapalat"/>
      <family val="3"/>
    </font>
    <font>
      <sz val="12"/>
      <name val="GHEA Grapalat"/>
      <family val="2"/>
    </font>
    <font>
      <sz val="11"/>
      <name val="GHEA Grapalat"/>
      <family val="2"/>
    </font>
    <font>
      <b/>
      <sz val="12"/>
      <name val="GHEA Grapalat"/>
      <family val="2"/>
    </font>
    <font>
      <i/>
      <sz val="11"/>
      <name val="GHEA Grapalat"/>
      <family val="2"/>
    </font>
    <font>
      <b/>
      <sz val="11"/>
      <name val="GHEA Grapalat"/>
      <family val="2"/>
    </font>
    <font>
      <sz val="11"/>
      <color theme="1"/>
      <name val="GHEA Grapalat"/>
      <family val="2"/>
    </font>
    <font>
      <i/>
      <sz val="12"/>
      <name val="GHEA Grapalat"/>
      <family val="2"/>
    </font>
    <font>
      <b/>
      <sz val="11"/>
      <color rgb="FF000000"/>
      <name val="GHEA Grapalat"/>
      <family val="2"/>
    </font>
    <font>
      <sz val="11"/>
      <color theme="1"/>
      <name val="Times Armenian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006100"/>
      <name val="Times Armenian"/>
      <family val="2"/>
    </font>
    <font>
      <sz val="11"/>
      <color rgb="FF9C0006"/>
      <name val="Times Armenian"/>
      <family val="2"/>
    </font>
    <font>
      <sz val="11"/>
      <color rgb="FF9C6500"/>
      <name val="Times Armenian"/>
      <family val="2"/>
    </font>
    <font>
      <sz val="11"/>
      <color rgb="FF3F3F76"/>
      <name val="Times Armenian"/>
      <family val="2"/>
    </font>
    <font>
      <b/>
      <sz val="11"/>
      <color rgb="FF3F3F3F"/>
      <name val="Times Armenian"/>
      <family val="2"/>
    </font>
    <font>
      <b/>
      <sz val="11"/>
      <color rgb="FFFA7D00"/>
      <name val="Times Armenian"/>
      <family val="2"/>
    </font>
    <font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sz val="11"/>
      <color rgb="FFFF0000"/>
      <name val="Times Armenian"/>
      <family val="2"/>
    </font>
    <font>
      <i/>
      <sz val="11"/>
      <color rgb="FF7F7F7F"/>
      <name val="Times Armenian"/>
      <family val="2"/>
    </font>
    <font>
      <b/>
      <sz val="11"/>
      <color theme="1"/>
      <name val="Times Armenian"/>
      <family val="2"/>
    </font>
    <font>
      <sz val="11"/>
      <color theme="0"/>
      <name val="Times Armenian"/>
      <family val="2"/>
    </font>
    <font>
      <b/>
      <sz val="8"/>
      <color indexed="8"/>
      <name val="GHEA Grapalat"/>
      <family val="3"/>
    </font>
    <font>
      <b/>
      <sz val="8"/>
      <color theme="1"/>
      <name val="GHEA Grapalat"/>
      <family val="3"/>
    </font>
    <font>
      <sz val="8"/>
      <color theme="1"/>
      <name val="GHEA Grapalat"/>
      <family val="3"/>
    </font>
    <font>
      <i/>
      <sz val="8"/>
      <color theme="1"/>
      <name val="GHEA Grapalat"/>
      <family val="3"/>
    </font>
    <font>
      <sz val="12"/>
      <color theme="1"/>
      <name val="GHEA Grapalat"/>
      <family val="3"/>
    </font>
    <font>
      <b/>
      <sz val="8"/>
      <color theme="1"/>
      <name val="GHEA Grapalat"/>
      <family val="2"/>
    </font>
    <font>
      <sz val="8"/>
      <color theme="1"/>
      <name val="GHEA Grapalat"/>
      <family val="2"/>
    </font>
    <font>
      <i/>
      <sz val="8"/>
      <color theme="1"/>
      <name val="GHEA Grapalat"/>
      <family val="2"/>
    </font>
    <font>
      <i/>
      <sz val="12"/>
      <name val="GHEA Grapalat"/>
      <family val="3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9"/>
        <bgColor indexed="64"/>
      </patternFill>
    </fill>
  </fills>
  <borders count="5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98">
    <xf numFmtId="0" fontId="0" fillId="0" borderId="0">
      <alignment horizontal="left" vertical="top" wrapText="1"/>
    </xf>
    <xf numFmtId="164" fontId="18" fillId="0" borderId="0" applyFont="0" applyFill="0" applyBorder="0" applyAlignment="0" applyProtection="0">
      <alignment horizontal="left" vertical="top" wrapText="1"/>
    </xf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/>
    <xf numFmtId="0" fontId="20" fillId="0" borderId="0"/>
    <xf numFmtId="0" fontId="21" fillId="0" borderId="0"/>
    <xf numFmtId="0" fontId="19" fillId="0" borderId="0"/>
    <xf numFmtId="0" fontId="21" fillId="0" borderId="0"/>
    <xf numFmtId="165" fontId="18" fillId="0" borderId="0" applyFill="0" applyBorder="0" applyProtection="0">
      <alignment horizontal="right" vertical="top"/>
    </xf>
    <xf numFmtId="165" fontId="22" fillId="0" borderId="0" applyFill="0" applyBorder="0" applyProtection="0">
      <alignment horizontal="right" vertical="top"/>
    </xf>
    <xf numFmtId="0" fontId="21" fillId="0" borderId="0"/>
    <xf numFmtId="0" fontId="21" fillId="0" borderId="0"/>
    <xf numFmtId="9" fontId="18" fillId="0" borderId="0" applyFont="0" applyFill="0" applyBorder="0" applyAlignment="0" applyProtection="0"/>
    <xf numFmtId="0" fontId="20" fillId="0" borderId="0"/>
    <xf numFmtId="0" fontId="37" fillId="0" borderId="0"/>
    <xf numFmtId="0" fontId="39" fillId="0" borderId="0"/>
    <xf numFmtId="43" fontId="34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1" applyNumberFormat="0" applyFill="0" applyAlignment="0" applyProtection="0"/>
    <xf numFmtId="0" fontId="56" fillId="0" borderId="2" applyNumberFormat="0" applyFill="0" applyAlignment="0" applyProtection="0"/>
    <xf numFmtId="0" fontId="57" fillId="0" borderId="3" applyNumberFormat="0" applyFill="0" applyAlignment="0" applyProtection="0"/>
    <xf numFmtId="0" fontId="57" fillId="0" borderId="0" applyNumberFormat="0" applyFill="0" applyBorder="0" applyAlignment="0" applyProtection="0"/>
    <xf numFmtId="0" fontId="58" fillId="2" borderId="0" applyNumberFormat="0" applyBorder="0" applyAlignment="0" applyProtection="0"/>
    <xf numFmtId="0" fontId="59" fillId="3" borderId="0" applyNumberFormat="0" applyBorder="0" applyAlignment="0" applyProtection="0"/>
    <xf numFmtId="0" fontId="60" fillId="4" borderId="0" applyNumberFormat="0" applyBorder="0" applyAlignment="0" applyProtection="0"/>
    <xf numFmtId="0" fontId="61" fillId="5" borderId="4" applyNumberFormat="0" applyAlignment="0" applyProtection="0"/>
    <xf numFmtId="0" fontId="62" fillId="6" borderId="5" applyNumberFormat="0" applyAlignment="0" applyProtection="0"/>
    <xf numFmtId="0" fontId="63" fillId="6" borderId="4" applyNumberFormat="0" applyAlignment="0" applyProtection="0"/>
    <xf numFmtId="0" fontId="64" fillId="0" borderId="6" applyNumberFormat="0" applyFill="0" applyAlignment="0" applyProtection="0"/>
    <xf numFmtId="0" fontId="65" fillId="7" borderId="7" applyNumberFormat="0" applyAlignment="0" applyProtection="0"/>
    <xf numFmtId="0" fontId="66" fillId="0" borderId="0" applyNumberFormat="0" applyFill="0" applyBorder="0" applyAlignment="0" applyProtection="0"/>
    <xf numFmtId="0" fontId="53" fillId="8" borderId="8" applyNumberFormat="0" applyFont="0" applyAlignment="0" applyProtection="0"/>
    <xf numFmtId="0" fontId="67" fillId="0" borderId="0" applyNumberFormat="0" applyFill="0" applyBorder="0" applyAlignment="0" applyProtection="0"/>
    <xf numFmtId="0" fontId="68" fillId="0" borderId="9" applyNumberFormat="0" applyFill="0" applyAlignment="0" applyProtection="0"/>
    <xf numFmtId="0" fontId="69" fillId="9" borderId="0" applyNumberFormat="0" applyBorder="0" applyAlignment="0" applyProtection="0"/>
    <xf numFmtId="0" fontId="53" fillId="10" borderId="0" applyNumberFormat="0" applyBorder="0" applyAlignment="0" applyProtection="0"/>
    <xf numFmtId="0" fontId="53" fillId="11" borderId="0" applyNumberFormat="0" applyBorder="0" applyAlignment="0" applyProtection="0"/>
    <xf numFmtId="0" fontId="69" fillId="12" borderId="0" applyNumberFormat="0" applyBorder="0" applyAlignment="0" applyProtection="0"/>
    <xf numFmtId="0" fontId="69" fillId="13" borderId="0" applyNumberFormat="0" applyBorder="0" applyAlignment="0" applyProtection="0"/>
    <xf numFmtId="0" fontId="53" fillId="14" borderId="0" applyNumberFormat="0" applyBorder="0" applyAlignment="0" applyProtection="0"/>
    <xf numFmtId="0" fontId="53" fillId="15" borderId="0" applyNumberFormat="0" applyBorder="0" applyAlignment="0" applyProtection="0"/>
    <xf numFmtId="0" fontId="69" fillId="16" borderId="0" applyNumberFormat="0" applyBorder="0" applyAlignment="0" applyProtection="0"/>
    <xf numFmtId="0" fontId="69" fillId="17" borderId="0" applyNumberFormat="0" applyBorder="0" applyAlignment="0" applyProtection="0"/>
    <xf numFmtId="0" fontId="53" fillId="18" borderId="0" applyNumberFormat="0" applyBorder="0" applyAlignment="0" applyProtection="0"/>
    <xf numFmtId="0" fontId="53" fillId="19" borderId="0" applyNumberFormat="0" applyBorder="0" applyAlignment="0" applyProtection="0"/>
    <xf numFmtId="0" fontId="69" fillId="20" borderId="0" applyNumberFormat="0" applyBorder="0" applyAlignment="0" applyProtection="0"/>
    <xf numFmtId="0" fontId="69" fillId="21" borderId="0" applyNumberFormat="0" applyBorder="0" applyAlignment="0" applyProtection="0"/>
    <xf numFmtId="0" fontId="53" fillId="22" borderId="0" applyNumberFormat="0" applyBorder="0" applyAlignment="0" applyProtection="0"/>
    <xf numFmtId="0" fontId="53" fillId="23" borderId="0" applyNumberFormat="0" applyBorder="0" applyAlignment="0" applyProtection="0"/>
    <xf numFmtId="0" fontId="69" fillId="24" borderId="0" applyNumberFormat="0" applyBorder="0" applyAlignment="0" applyProtection="0"/>
    <xf numFmtId="0" fontId="69" fillId="25" borderId="0" applyNumberFormat="0" applyBorder="0" applyAlignment="0" applyProtection="0"/>
    <xf numFmtId="0" fontId="53" fillId="26" borderId="0" applyNumberFormat="0" applyBorder="0" applyAlignment="0" applyProtection="0"/>
    <xf numFmtId="0" fontId="53" fillId="27" borderId="0" applyNumberFormat="0" applyBorder="0" applyAlignment="0" applyProtection="0"/>
    <xf numFmtId="0" fontId="69" fillId="28" borderId="0" applyNumberFormat="0" applyBorder="0" applyAlignment="0" applyProtection="0"/>
    <xf numFmtId="0" fontId="69" fillId="29" borderId="0" applyNumberFormat="0" applyBorder="0" applyAlignment="0" applyProtection="0"/>
    <xf numFmtId="0" fontId="53" fillId="30" borderId="0" applyNumberFormat="0" applyBorder="0" applyAlignment="0" applyProtection="0"/>
    <xf numFmtId="0" fontId="53" fillId="31" borderId="0" applyNumberFormat="0" applyBorder="0" applyAlignment="0" applyProtection="0"/>
    <xf numFmtId="0" fontId="69" fillId="32" borderId="0" applyNumberFormat="0" applyBorder="0" applyAlignment="0" applyProtection="0"/>
  </cellStyleXfs>
  <cellXfs count="357">
    <xf numFmtId="0" fontId="0" fillId="0" borderId="0" xfId="0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30" fillId="0" borderId="0" xfId="0" applyFont="1" applyFill="1" applyAlignment="1">
      <alignment vertical="center" wrapText="1"/>
    </xf>
    <xf numFmtId="0" fontId="31" fillId="0" borderId="0" xfId="44" applyFont="1" applyFill="1" applyAlignment="1">
      <alignment vertical="center"/>
    </xf>
    <xf numFmtId="0" fontId="31" fillId="0" borderId="0" xfId="0" applyNumberFormat="1" applyFont="1" applyFill="1" applyAlignment="1">
      <alignment vertical="center" wrapText="1"/>
    </xf>
    <xf numFmtId="0" fontId="28" fillId="0" borderId="0" xfId="0" applyFont="1" applyAlignment="1">
      <alignment vertical="center" wrapText="1"/>
    </xf>
    <xf numFmtId="0" fontId="0" fillId="33" borderId="0" xfId="0" applyFill="1">
      <alignment horizontal="left" vertical="top" wrapText="1"/>
    </xf>
    <xf numFmtId="43" fontId="28" fillId="0" borderId="0" xfId="1" applyNumberFormat="1" applyFont="1" applyAlignment="1">
      <alignment vertical="center" wrapText="1"/>
    </xf>
    <xf numFmtId="166" fontId="23" fillId="0" borderId="0" xfId="0" applyNumberFormat="1" applyFont="1" applyFill="1" applyAlignment="1">
      <alignment horizontal="right" wrapText="1"/>
    </xf>
    <xf numFmtId="166" fontId="23" fillId="0" borderId="0" xfId="0" applyNumberFormat="1" applyFont="1" applyFill="1" applyAlignment="1">
      <alignment vertical="center" wrapText="1"/>
    </xf>
    <xf numFmtId="0" fontId="31" fillId="0" borderId="0" xfId="0" applyNumberFormat="1" applyFont="1" applyFill="1" applyBorder="1" applyAlignment="1">
      <alignment vertical="center" wrapText="1"/>
    </xf>
    <xf numFmtId="0" fontId="24" fillId="0" borderId="0" xfId="0" applyFont="1" applyFill="1" applyBorder="1" applyAlignment="1"/>
    <xf numFmtId="170" fontId="24" fillId="0" borderId="0" xfId="0" applyNumberFormat="1" applyFont="1" applyFill="1" applyBorder="1" applyAlignment="1"/>
    <xf numFmtId="0" fontId="38" fillId="0" borderId="0" xfId="0" applyFont="1" applyAlignment="1">
      <alignment horizontal="center" vertical="center"/>
    </xf>
    <xf numFmtId="0" fontId="24" fillId="0" borderId="0" xfId="0" applyFont="1" applyFill="1" applyBorder="1" applyAlignment="1">
      <alignment wrapText="1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right"/>
    </xf>
    <xf numFmtId="170" fontId="24" fillId="0" borderId="0" xfId="0" applyNumberFormat="1" applyFont="1" applyFill="1" applyBorder="1" applyAlignment="1">
      <alignment horizontal="right" wrapText="1"/>
    </xf>
    <xf numFmtId="0" fontId="28" fillId="0" borderId="0" xfId="0" applyNumberFormat="1" applyFont="1" applyFill="1" applyBorder="1" applyAlignment="1">
      <alignment horizontal="center" vertical="center" wrapText="1"/>
    </xf>
    <xf numFmtId="170" fontId="24" fillId="0" borderId="0" xfId="55" applyNumberFormat="1" applyFont="1" applyFill="1" applyBorder="1" applyAlignment="1">
      <alignment horizontal="right" vertical="center" wrapText="1"/>
    </xf>
    <xf numFmtId="171" fontId="24" fillId="0" borderId="0" xfId="0" applyNumberFormat="1" applyFont="1" applyFill="1" applyAlignment="1">
      <alignment vertical="center" wrapText="1"/>
    </xf>
    <xf numFmtId="170" fontId="27" fillId="0" borderId="0" xfId="0" applyNumberFormat="1" applyFont="1" applyFill="1" applyBorder="1" applyAlignment="1"/>
    <xf numFmtId="170" fontId="40" fillId="0" borderId="0" xfId="0" applyNumberFormat="1" applyFont="1" applyFill="1" applyBorder="1" applyAlignment="1">
      <alignment horizontal="right"/>
    </xf>
    <xf numFmtId="170" fontId="24" fillId="0" borderId="0" xfId="0" applyNumberFormat="1" applyFont="1" applyFill="1" applyBorder="1" applyAlignment="1">
      <alignment vertical="center" wrapText="1"/>
    </xf>
    <xf numFmtId="170" fontId="23" fillId="0" borderId="27" xfId="1" applyNumberFormat="1" applyFont="1" applyFill="1" applyBorder="1" applyAlignment="1">
      <alignment horizontal="center" vertical="center" wrapText="1"/>
    </xf>
    <xf numFmtId="170" fontId="23" fillId="0" borderId="34" xfId="1" applyNumberFormat="1" applyFont="1" applyFill="1" applyBorder="1" applyAlignment="1">
      <alignment horizontal="center" vertical="center" wrapText="1"/>
    </xf>
    <xf numFmtId="170" fontId="24" fillId="0" borderId="33" xfId="0" applyNumberFormat="1" applyFont="1" applyFill="1" applyBorder="1" applyAlignment="1">
      <alignment horizontal="center"/>
    </xf>
    <xf numFmtId="170" fontId="24" fillId="0" borderId="27" xfId="0" applyNumberFormat="1" applyFont="1" applyFill="1" applyBorder="1" applyAlignment="1">
      <alignment horizontal="center"/>
    </xf>
    <xf numFmtId="170" fontId="41" fillId="0" borderId="28" xfId="55" applyNumberFormat="1" applyFont="1" applyFill="1" applyBorder="1" applyAlignment="1">
      <alignment vertical="center" wrapText="1"/>
    </xf>
    <xf numFmtId="170" fontId="24" fillId="0" borderId="0" xfId="52" applyNumberFormat="1" applyFont="1" applyFill="1" applyBorder="1"/>
    <xf numFmtId="170" fontId="41" fillId="0" borderId="28" xfId="55" quotePrefix="1" applyNumberFormat="1" applyFont="1" applyFill="1" applyBorder="1" applyAlignment="1">
      <alignment vertical="center" wrapText="1"/>
    </xf>
    <xf numFmtId="49" fontId="24" fillId="0" borderId="47" xfId="0" applyNumberFormat="1" applyFont="1" applyFill="1" applyBorder="1" applyAlignment="1">
      <alignment horizontal="center" vertical="center"/>
    </xf>
    <xf numFmtId="170" fontId="24" fillId="0" borderId="28" xfId="55" quotePrefix="1" applyNumberFormat="1" applyFont="1" applyFill="1" applyBorder="1" applyAlignment="1">
      <alignment vertical="center" wrapText="1"/>
    </xf>
    <xf numFmtId="1" fontId="42" fillId="35" borderId="46" xfId="0" applyNumberFormat="1" applyFont="1" applyFill="1" applyBorder="1" applyAlignment="1">
      <alignment horizontal="center" vertical="center" shrinkToFit="1"/>
    </xf>
    <xf numFmtId="1" fontId="35" fillId="35" borderId="26" xfId="0" applyNumberFormat="1" applyFont="1" applyFill="1" applyBorder="1" applyAlignment="1">
      <alignment horizontal="center" vertical="center" shrinkToFit="1"/>
    </xf>
    <xf numFmtId="0" fontId="30" fillId="0" borderId="24" xfId="0" applyFont="1" applyBorder="1" applyAlignment="1">
      <alignment horizontal="left" vertical="center" wrapText="1"/>
    </xf>
    <xf numFmtId="170" fontId="30" fillId="0" borderId="29" xfId="55" applyNumberFormat="1" applyFont="1" applyFill="1" applyBorder="1" applyAlignment="1">
      <alignment vertical="center" wrapText="1"/>
    </xf>
    <xf numFmtId="0" fontId="30" fillId="0" borderId="28" xfId="0" applyFont="1" applyBorder="1" applyAlignment="1">
      <alignment horizontal="left" vertical="center" wrapText="1"/>
    </xf>
    <xf numFmtId="0" fontId="23" fillId="0" borderId="28" xfId="0" applyFont="1" applyBorder="1" applyAlignment="1">
      <alignment horizontal="left" vertical="center" wrapText="1"/>
    </xf>
    <xf numFmtId="170" fontId="44" fillId="0" borderId="0" xfId="0" applyNumberFormat="1" applyFont="1" applyFill="1" applyBorder="1" applyAlignment="1"/>
    <xf numFmtId="170" fontId="23" fillId="0" borderId="0" xfId="0" applyNumberFormat="1" applyFont="1" applyFill="1" applyBorder="1" applyAlignment="1"/>
    <xf numFmtId="0" fontId="46" fillId="0" borderId="27" xfId="0" applyFont="1" applyFill="1" applyBorder="1" applyAlignment="1"/>
    <xf numFmtId="167" fontId="46" fillId="0" borderId="32" xfId="1" applyNumberFormat="1" applyFont="1" applyFill="1" applyBorder="1" applyAlignment="1">
      <alignment vertical="center" wrapText="1"/>
    </xf>
    <xf numFmtId="167" fontId="23" fillId="0" borderId="33" xfId="1" applyNumberFormat="1" applyFont="1" applyFill="1" applyBorder="1" applyAlignment="1">
      <alignment horizontal="center" vertical="center" wrapText="1"/>
    </xf>
    <xf numFmtId="167" fontId="23" fillId="0" borderId="27" xfId="1" applyNumberFormat="1" applyFont="1" applyFill="1" applyBorder="1" applyAlignment="1">
      <alignment horizontal="center" vertical="center" wrapText="1"/>
    </xf>
    <xf numFmtId="43" fontId="23" fillId="0" borderId="47" xfId="1" applyNumberFormat="1" applyFont="1" applyFill="1" applyBorder="1" applyAlignment="1">
      <alignment horizontal="center" vertical="center" wrapText="1"/>
    </xf>
    <xf numFmtId="43" fontId="23" fillId="0" borderId="16" xfId="1" applyNumberFormat="1" applyFont="1" applyFill="1" applyBorder="1" applyAlignment="1">
      <alignment horizontal="center" vertical="center" wrapText="1"/>
    </xf>
    <xf numFmtId="167" fontId="23" fillId="35" borderId="33" xfId="1" applyNumberFormat="1" applyFont="1" applyFill="1" applyBorder="1" applyAlignment="1">
      <alignment horizontal="center" vertical="center" wrapText="1"/>
    </xf>
    <xf numFmtId="167" fontId="23" fillId="35" borderId="27" xfId="1" applyNumberFormat="1" applyFont="1" applyFill="1" applyBorder="1" applyAlignment="1">
      <alignment horizontal="center" vertical="center" wrapText="1"/>
    </xf>
    <xf numFmtId="167" fontId="24" fillId="0" borderId="46" xfId="1" applyNumberFormat="1" applyFont="1" applyFill="1" applyBorder="1" applyAlignment="1">
      <alignment horizontal="center" vertical="center" wrapText="1"/>
    </xf>
    <xf numFmtId="167" fontId="23" fillId="0" borderId="26" xfId="1" applyNumberFormat="1" applyFont="1" applyFill="1" applyBorder="1" applyAlignment="1">
      <alignment horizontal="center" vertical="center" wrapText="1"/>
    </xf>
    <xf numFmtId="167" fontId="24" fillId="0" borderId="33" xfId="1" applyNumberFormat="1" applyFont="1" applyFill="1" applyBorder="1" applyAlignment="1">
      <alignment horizontal="center" vertical="center" wrapText="1"/>
    </xf>
    <xf numFmtId="167" fontId="24" fillId="0" borderId="27" xfId="1" applyNumberFormat="1" applyFont="1" applyFill="1" applyBorder="1" applyAlignment="1">
      <alignment horizontal="center" vertical="center" wrapText="1"/>
    </xf>
    <xf numFmtId="167" fontId="24" fillId="0" borderId="35" xfId="1" applyNumberFormat="1" applyFont="1" applyFill="1" applyBorder="1" applyAlignment="1">
      <alignment horizontal="center" vertical="center" wrapText="1"/>
    </xf>
    <xf numFmtId="167" fontId="24" fillId="0" borderId="36" xfId="1" applyNumberFormat="1" applyFont="1" applyFill="1" applyBorder="1" applyAlignment="1">
      <alignment horizontal="center" vertical="center" wrapText="1"/>
    </xf>
    <xf numFmtId="167" fontId="48" fillId="0" borderId="34" xfId="1" applyNumberFormat="1" applyFont="1" applyFill="1" applyBorder="1" applyAlignment="1">
      <alignment vertical="center" wrapText="1"/>
    </xf>
    <xf numFmtId="167" fontId="46" fillId="0" borderId="34" xfId="1" applyNumberFormat="1" applyFont="1" applyFill="1" applyBorder="1" applyAlignment="1">
      <alignment vertical="center" wrapText="1"/>
    </xf>
    <xf numFmtId="0" fontId="46" fillId="0" borderId="54" xfId="51" applyFont="1" applyBorder="1" applyAlignment="1">
      <alignment horizontal="center" vertical="center" wrapText="1"/>
    </xf>
    <xf numFmtId="0" fontId="49" fillId="0" borderId="54" xfId="51" applyFont="1" applyBorder="1" applyAlignment="1">
      <alignment horizontal="left" vertical="center" wrapText="1"/>
    </xf>
    <xf numFmtId="167" fontId="49" fillId="0" borderId="54" xfId="1" applyNumberFormat="1" applyFont="1" applyBorder="1" applyAlignment="1">
      <alignment horizontal="right" vertical="center"/>
    </xf>
    <xf numFmtId="0" fontId="48" fillId="0" borderId="54" xfId="51" applyFont="1" applyBorder="1" applyAlignment="1">
      <alignment horizontal="left" vertical="center" wrapText="1"/>
    </xf>
    <xf numFmtId="167" fontId="46" fillId="0" borderId="54" xfId="1" applyNumberFormat="1" applyFont="1" applyBorder="1" applyAlignment="1">
      <alignment horizontal="right" vertical="center"/>
    </xf>
    <xf numFmtId="0" fontId="46" fillId="0" borderId="54" xfId="51" applyFont="1" applyBorder="1" applyAlignment="1">
      <alignment horizontal="left" vertical="center" wrapText="1"/>
    </xf>
    <xf numFmtId="167" fontId="46" fillId="0" borderId="54" xfId="1" applyNumberFormat="1" applyFont="1" applyBorder="1" applyAlignment="1">
      <alignment horizontal="left" vertical="center" wrapText="1"/>
    </xf>
    <xf numFmtId="0" fontId="46" fillId="0" borderId="54" xfId="0" applyFont="1" applyFill="1" applyBorder="1" applyAlignment="1">
      <alignment horizontal="left" vertical="top" wrapText="1"/>
    </xf>
    <xf numFmtId="0" fontId="50" fillId="0" borderId="54" xfId="0" applyFont="1" applyFill="1" applyBorder="1" applyAlignment="1">
      <alignment horizontal="left" vertical="top" wrapText="1"/>
    </xf>
    <xf numFmtId="0" fontId="46" fillId="0" borderId="0" xfId="0" applyFont="1">
      <alignment horizontal="left" vertical="top" wrapText="1"/>
    </xf>
    <xf numFmtId="0" fontId="46" fillId="0" borderId="0" xfId="0" applyFont="1" applyAlignment="1">
      <alignment horizontal="left" vertical="top" wrapText="1"/>
    </xf>
    <xf numFmtId="0" fontId="49" fillId="0" borderId="0" xfId="0" applyFont="1" applyAlignment="1">
      <alignment horizontal="right" vertical="top" wrapText="1"/>
    </xf>
    <xf numFmtId="0" fontId="49" fillId="0" borderId="0" xfId="44" applyFont="1" applyFill="1" applyAlignment="1">
      <alignment vertical="center"/>
    </xf>
    <xf numFmtId="0" fontId="46" fillId="0" borderId="0" xfId="0" applyFont="1" applyFill="1" applyAlignment="1">
      <alignment vertical="center" wrapText="1"/>
    </xf>
    <xf numFmtId="0" fontId="49" fillId="0" borderId="0" xfId="44" applyFont="1" applyFill="1" applyAlignment="1">
      <alignment horizontal="right" vertical="center"/>
    </xf>
    <xf numFmtId="0" fontId="49" fillId="0" borderId="0" xfId="0" applyNumberFormat="1" applyFont="1" applyFill="1" applyAlignment="1">
      <alignment vertical="center" wrapText="1"/>
    </xf>
    <xf numFmtId="0" fontId="46" fillId="0" borderId="0" xfId="0" applyFont="1" applyAlignment="1">
      <alignment horizontal="right" vertical="top" wrapText="1"/>
    </xf>
    <xf numFmtId="0" fontId="49" fillId="0" borderId="27" xfId="0" applyFont="1" applyBorder="1" applyAlignment="1">
      <alignment horizontal="left" vertical="center" wrapText="1"/>
    </xf>
    <xf numFmtId="165" fontId="49" fillId="0" borderId="27" xfId="48" applyNumberFormat="1" applyFont="1" applyBorder="1" applyAlignment="1">
      <alignment horizontal="right" vertical="center"/>
    </xf>
    <xf numFmtId="0" fontId="49" fillId="0" borderId="0" xfId="0" applyFont="1" applyAlignment="1">
      <alignment horizontal="left" vertical="center" wrapText="1"/>
    </xf>
    <xf numFmtId="0" fontId="46" fillId="33" borderId="27" xfId="0" applyFont="1" applyFill="1" applyBorder="1">
      <alignment horizontal="left" vertical="top" wrapText="1"/>
    </xf>
    <xf numFmtId="0" fontId="49" fillId="33" borderId="27" xfId="0" applyFont="1" applyFill="1" applyBorder="1" applyAlignment="1">
      <alignment horizontal="left" vertical="top" wrapText="1"/>
    </xf>
    <xf numFmtId="165" fontId="49" fillId="33" borderId="27" xfId="49" applyNumberFormat="1" applyFont="1" applyFill="1" applyBorder="1" applyAlignment="1">
      <alignment horizontal="right" vertical="top"/>
    </xf>
    <xf numFmtId="0" fontId="46" fillId="33" borderId="0" xfId="0" applyFont="1" applyFill="1">
      <alignment horizontal="left" vertical="top" wrapText="1"/>
    </xf>
    <xf numFmtId="0" fontId="48" fillId="33" borderId="27" xfId="0" applyFont="1" applyFill="1" applyBorder="1">
      <alignment horizontal="left" vertical="top" wrapText="1"/>
    </xf>
    <xf numFmtId="165" fontId="46" fillId="33" borderId="27" xfId="48" applyNumberFormat="1" applyFont="1" applyFill="1" applyBorder="1" applyAlignment="1">
      <alignment horizontal="right" vertical="top"/>
    </xf>
    <xf numFmtId="0" fontId="46" fillId="0" borderId="0" xfId="0" applyFont="1" applyFill="1" applyAlignment="1"/>
    <xf numFmtId="168" fontId="46" fillId="0" borderId="0" xfId="0" applyNumberFormat="1" applyFont="1" applyFill="1" applyAlignment="1"/>
    <xf numFmtId="169" fontId="46" fillId="0" borderId="0" xfId="1" applyNumberFormat="1" applyFont="1" applyFill="1" applyAlignment="1"/>
    <xf numFmtId="0" fontId="46" fillId="0" borderId="31" xfId="0" applyFont="1" applyFill="1" applyBorder="1" applyAlignment="1">
      <alignment horizontal="center" vertical="center"/>
    </xf>
    <xf numFmtId="1" fontId="49" fillId="34" borderId="31" xfId="0" applyNumberFormat="1" applyFont="1" applyFill="1" applyBorder="1" applyAlignment="1">
      <alignment horizontal="center" vertical="center" shrinkToFit="1"/>
    </xf>
    <xf numFmtId="0" fontId="46" fillId="33" borderId="54" xfId="0" applyFont="1" applyFill="1" applyBorder="1" applyAlignment="1">
      <alignment horizontal="left" vertical="top" wrapText="1"/>
    </xf>
    <xf numFmtId="0" fontId="46" fillId="34" borderId="0" xfId="0" applyFont="1" applyFill="1" applyAlignment="1"/>
    <xf numFmtId="168" fontId="46" fillId="34" borderId="0" xfId="0" applyNumberFormat="1" applyFont="1" applyFill="1" applyAlignment="1"/>
    <xf numFmtId="169" fontId="46" fillId="34" borderId="0" xfId="1" applyNumberFormat="1" applyFont="1" applyFill="1" applyAlignment="1"/>
    <xf numFmtId="1" fontId="52" fillId="0" borderId="31" xfId="0" applyNumberFormat="1" applyFont="1" applyBorder="1" applyAlignment="1">
      <alignment horizontal="center" vertical="center" shrinkToFit="1"/>
    </xf>
    <xf numFmtId="1" fontId="52" fillId="0" borderId="27" xfId="0" applyNumberFormat="1" applyFont="1" applyBorder="1" applyAlignment="1">
      <alignment horizontal="center" vertical="center" shrinkToFit="1"/>
    </xf>
    <xf numFmtId="167" fontId="49" fillId="0" borderId="32" xfId="1" applyNumberFormat="1" applyFont="1" applyFill="1" applyBorder="1" applyAlignment="1">
      <alignment vertical="center" wrapText="1"/>
    </xf>
    <xf numFmtId="0" fontId="49" fillId="0" borderId="0" xfId="0" applyFont="1" applyFill="1" applyAlignment="1"/>
    <xf numFmtId="49" fontId="46" fillId="0" borderId="31" xfId="53" applyNumberFormat="1" applyFont="1" applyFill="1" applyBorder="1" applyAlignment="1">
      <alignment vertical="top" wrapText="1"/>
    </xf>
    <xf numFmtId="49" fontId="46" fillId="0" borderId="27" xfId="53" applyNumberFormat="1" applyFont="1" applyFill="1" applyBorder="1" applyAlignment="1">
      <alignment vertical="top" wrapText="1"/>
    </xf>
    <xf numFmtId="167" fontId="46" fillId="0" borderId="32" xfId="1" applyNumberFormat="1" applyFont="1" applyFill="1" applyBorder="1" applyAlignment="1">
      <alignment horizontal="left" vertical="center" wrapText="1"/>
    </xf>
    <xf numFmtId="0" fontId="46" fillId="0" borderId="27" xfId="0" applyFont="1" applyFill="1" applyBorder="1" applyAlignment="1">
      <alignment horizontal="center" vertical="center"/>
    </xf>
    <xf numFmtId="0" fontId="46" fillId="0" borderId="58" xfId="0" applyFont="1" applyBorder="1" applyAlignment="1">
      <alignment horizontal="left" vertical="top" wrapText="1"/>
    </xf>
    <xf numFmtId="167" fontId="46" fillId="0" borderId="48" xfId="1" applyNumberFormat="1" applyFont="1" applyFill="1" applyBorder="1" applyAlignment="1">
      <alignment vertical="center" wrapText="1"/>
    </xf>
    <xf numFmtId="0" fontId="0" fillId="0" borderId="54" xfId="0" applyFont="1" applyBorder="1" applyAlignment="1">
      <alignment horizontal="left" vertical="top" wrapText="1"/>
    </xf>
    <xf numFmtId="0" fontId="46" fillId="0" borderId="0" xfId="0" applyNumberFormat="1" applyFont="1" applyFill="1" applyBorder="1" applyAlignment="1">
      <alignment horizontal="center" vertical="center" wrapText="1"/>
    </xf>
    <xf numFmtId="0" fontId="46" fillId="0" borderId="10" xfId="0" applyFont="1" applyBorder="1">
      <alignment horizontal="left" vertical="top" wrapText="1"/>
    </xf>
    <xf numFmtId="0" fontId="49" fillId="0" borderId="10" xfId="0" applyFont="1" applyBorder="1" applyAlignment="1">
      <alignment horizontal="left" vertical="top" wrapText="1"/>
    </xf>
    <xf numFmtId="165" fontId="49" fillId="0" borderId="10" xfId="49" applyNumberFormat="1" applyFont="1" applyBorder="1" applyAlignment="1">
      <alignment horizontal="right" vertical="top"/>
    </xf>
    <xf numFmtId="0" fontId="49" fillId="34" borderId="27" xfId="0" applyFont="1" applyFill="1" applyBorder="1" applyAlignment="1">
      <alignment horizontal="center" vertical="center"/>
    </xf>
    <xf numFmtId="0" fontId="49" fillId="34" borderId="0" xfId="0" applyFont="1" applyFill="1" applyAlignment="1"/>
    <xf numFmtId="43" fontId="49" fillId="34" borderId="0" xfId="0" applyNumberFormat="1" applyFont="1" applyFill="1" applyAlignment="1"/>
    <xf numFmtId="169" fontId="49" fillId="34" borderId="0" xfId="1" applyNumberFormat="1" applyFont="1" applyFill="1" applyAlignment="1"/>
    <xf numFmtId="49" fontId="46" fillId="0" borderId="27" xfId="53" applyNumberFormat="1" applyFont="1" applyFill="1" applyBorder="1" applyAlignment="1">
      <alignment horizontal="center" vertical="top" wrapText="1"/>
    </xf>
    <xf numFmtId="0" fontId="46" fillId="0" borderId="27" xfId="53" applyFont="1" applyFill="1" applyBorder="1" applyAlignment="1">
      <alignment horizontal="left" vertical="center"/>
    </xf>
    <xf numFmtId="165" fontId="46" fillId="33" borderId="10" xfId="48" applyNumberFormat="1" applyFont="1" applyFill="1" applyBorder="1" applyAlignment="1">
      <alignment horizontal="right" vertical="top"/>
    </xf>
    <xf numFmtId="0" fontId="46" fillId="33" borderId="12" xfId="0" applyFont="1" applyFill="1" applyBorder="1" applyAlignment="1">
      <alignment horizontal="left" vertical="top" wrapText="1"/>
    </xf>
    <xf numFmtId="0" fontId="46" fillId="33" borderId="10" xfId="0" applyFont="1" applyFill="1" applyBorder="1">
      <alignment horizontal="left" vertical="top" wrapText="1"/>
    </xf>
    <xf numFmtId="0" fontId="46" fillId="33" borderId="10" xfId="0" applyFont="1" applyFill="1" applyBorder="1" applyAlignment="1">
      <alignment horizontal="left" vertical="top" wrapText="1"/>
    </xf>
    <xf numFmtId="49" fontId="46" fillId="0" borderId="33" xfId="53" applyNumberFormat="1" applyFont="1" applyFill="1" applyBorder="1" applyAlignment="1">
      <alignment vertical="top" wrapText="1"/>
    </xf>
    <xf numFmtId="49" fontId="49" fillId="0" borderId="33" xfId="53" applyNumberFormat="1" applyFont="1" applyFill="1" applyBorder="1" applyAlignment="1">
      <alignment vertical="top" wrapText="1"/>
    </xf>
    <xf numFmtId="49" fontId="49" fillId="0" borderId="27" xfId="53" applyNumberFormat="1" applyFont="1" applyFill="1" applyBorder="1" applyAlignment="1">
      <alignment vertical="top" wrapText="1"/>
    </xf>
    <xf numFmtId="49" fontId="46" fillId="0" borderId="54" xfId="53" applyNumberFormat="1" applyFont="1" applyFill="1" applyBorder="1" applyAlignment="1">
      <alignment vertical="top" wrapText="1"/>
    </xf>
    <xf numFmtId="0" fontId="46" fillId="0" borderId="54" xfId="0" applyFont="1" applyBorder="1" applyAlignment="1">
      <alignment horizontal="left" vertical="top" wrapText="1"/>
    </xf>
    <xf numFmtId="165" fontId="46" fillId="33" borderId="54" xfId="48" applyNumberFormat="1" applyFont="1" applyFill="1" applyBorder="1" applyAlignment="1">
      <alignment horizontal="right" vertical="top"/>
    </xf>
    <xf numFmtId="49" fontId="46" fillId="0" borderId="35" xfId="0" applyNumberFormat="1" applyFont="1" applyFill="1" applyBorder="1" applyAlignment="1">
      <alignment horizontal="center" vertical="center"/>
    </xf>
    <xf numFmtId="49" fontId="46" fillId="0" borderId="36" xfId="0" applyNumberFormat="1" applyFont="1" applyFill="1" applyBorder="1" applyAlignment="1">
      <alignment horizontal="center" vertical="center"/>
    </xf>
    <xf numFmtId="0" fontId="46" fillId="0" borderId="36" xfId="0" applyFont="1" applyFill="1" applyBorder="1" applyAlignment="1">
      <alignment horizontal="center" vertical="center"/>
    </xf>
    <xf numFmtId="0" fontId="49" fillId="0" borderId="54" xfId="51" applyFont="1" applyBorder="1" applyAlignment="1">
      <alignment horizontal="center" vertical="center" wrapText="1"/>
    </xf>
    <xf numFmtId="165" fontId="49" fillId="0" borderId="54" xfId="49" applyNumberFormat="1" applyFont="1" applyBorder="1" applyAlignment="1">
      <alignment horizontal="right" vertical="center"/>
    </xf>
    <xf numFmtId="165" fontId="46" fillId="0" borderId="54" xfId="48" applyNumberFormat="1" applyFont="1" applyBorder="1" applyAlignment="1">
      <alignment horizontal="right" vertical="center"/>
    </xf>
    <xf numFmtId="0" fontId="46" fillId="0" borderId="56" xfId="51" applyFont="1" applyBorder="1" applyAlignment="1">
      <alignment horizontal="center" vertical="center" wrapText="1"/>
    </xf>
    <xf numFmtId="0" fontId="46" fillId="0" borderId="56" xfId="51" applyFont="1" applyBorder="1" applyAlignment="1">
      <alignment horizontal="left" vertical="center" wrapText="1"/>
    </xf>
    <xf numFmtId="165" fontId="46" fillId="0" borderId="56" xfId="48" applyNumberFormat="1" applyFont="1" applyBorder="1" applyAlignment="1">
      <alignment horizontal="right" vertical="center"/>
    </xf>
    <xf numFmtId="0" fontId="48" fillId="0" borderId="54" xfId="51" applyFont="1" applyBorder="1" applyAlignment="1">
      <alignment horizontal="center" vertical="center" wrapText="1"/>
    </xf>
    <xf numFmtId="165" fontId="48" fillId="0" borderId="54" xfId="48" applyNumberFormat="1" applyFont="1" applyBorder="1" applyAlignment="1">
      <alignment horizontal="right" vertical="center"/>
    </xf>
    <xf numFmtId="0" fontId="49" fillId="36" borderId="54" xfId="0" applyFont="1" applyFill="1" applyBorder="1" applyAlignment="1">
      <alignment horizontal="center" vertical="center"/>
    </xf>
    <xf numFmtId="0" fontId="49" fillId="36" borderId="54" xfId="0" applyFont="1" applyFill="1" applyBorder="1" applyAlignment="1">
      <alignment horizontal="center" vertical="center" wrapText="1"/>
    </xf>
    <xf numFmtId="49" fontId="49" fillId="36" borderId="54" xfId="0" applyNumberFormat="1" applyFont="1" applyFill="1" applyBorder="1" applyAlignment="1">
      <alignment horizontal="center" vertical="center" wrapText="1"/>
    </xf>
    <xf numFmtId="166" fontId="46" fillId="36" borderId="54" xfId="0" applyNumberFormat="1" applyFont="1" applyFill="1" applyBorder="1" applyAlignment="1">
      <alignment horizontal="right" vertical="center"/>
    </xf>
    <xf numFmtId="0" fontId="46" fillId="36" borderId="54" xfId="0" applyFont="1" applyFill="1" applyBorder="1" applyAlignment="1">
      <alignment horizontal="center" vertical="center"/>
    </xf>
    <xf numFmtId="0" fontId="46" fillId="36" borderId="54" xfId="0" applyFont="1" applyFill="1" applyBorder="1" applyAlignment="1">
      <alignment vertical="center" wrapText="1"/>
    </xf>
    <xf numFmtId="0" fontId="46" fillId="0" borderId="27" xfId="0" applyFont="1" applyBorder="1" applyAlignment="1">
      <alignment horizontal="center" vertical="center" wrapText="1"/>
    </xf>
    <xf numFmtId="0" fontId="46" fillId="0" borderId="13" xfId="0" applyFont="1" applyBorder="1" applyAlignment="1">
      <alignment horizontal="center" vertical="center" wrapText="1"/>
    </xf>
    <xf numFmtId="0" fontId="49" fillId="0" borderId="58" xfId="0" applyFont="1" applyBorder="1" applyAlignment="1">
      <alignment horizontal="left" vertical="top" wrapText="1"/>
    </xf>
    <xf numFmtId="170" fontId="24" fillId="34" borderId="33" xfId="0" applyNumberFormat="1" applyFont="1" applyFill="1" applyBorder="1" applyAlignment="1">
      <alignment horizontal="center"/>
    </xf>
    <xf numFmtId="170" fontId="24" fillId="34" borderId="27" xfId="0" applyNumberFormat="1" applyFont="1" applyFill="1" applyBorder="1" applyAlignment="1">
      <alignment horizontal="center"/>
    </xf>
    <xf numFmtId="170" fontId="41" fillId="34" borderId="28" xfId="55" quotePrefix="1" applyNumberFormat="1" applyFont="1" applyFill="1" applyBorder="1" applyAlignment="1">
      <alignment vertical="center" wrapText="1"/>
    </xf>
    <xf numFmtId="43" fontId="23" fillId="34" borderId="33" xfId="1" applyNumberFormat="1" applyFont="1" applyFill="1" applyBorder="1" applyAlignment="1">
      <alignment horizontal="center" vertical="center" wrapText="1"/>
    </xf>
    <xf numFmtId="43" fontId="23" fillId="34" borderId="27" xfId="1" applyNumberFormat="1" applyFont="1" applyFill="1" applyBorder="1" applyAlignment="1">
      <alignment horizontal="center" vertical="center" wrapText="1"/>
    </xf>
    <xf numFmtId="49" fontId="23" fillId="34" borderId="33" xfId="0" applyNumberFormat="1" applyFont="1" applyFill="1" applyBorder="1" applyAlignment="1">
      <alignment horizontal="center" vertical="center"/>
    </xf>
    <xf numFmtId="170" fontId="23" fillId="34" borderId="27" xfId="0" applyNumberFormat="1" applyFont="1" applyFill="1" applyBorder="1" applyAlignment="1">
      <alignment horizontal="center"/>
    </xf>
    <xf numFmtId="0" fontId="23" fillId="34" borderId="54" xfId="0" applyFont="1" applyFill="1" applyBorder="1" applyAlignment="1">
      <alignment horizontal="left" vertical="center" wrapText="1"/>
    </xf>
    <xf numFmtId="0" fontId="43" fillId="0" borderId="54" xfId="0" applyFont="1" applyFill="1" applyBorder="1" applyAlignment="1">
      <alignment horizontal="left" vertical="center" wrapText="1"/>
    </xf>
    <xf numFmtId="0" fontId="24" fillId="0" borderId="54" xfId="0" quotePrefix="1" applyFont="1" applyFill="1" applyBorder="1" applyAlignment="1">
      <alignment horizontal="left" vertical="center" wrapText="1"/>
    </xf>
    <xf numFmtId="0" fontId="45" fillId="0" borderId="0" xfId="51" applyFont="1" applyAlignment="1">
      <alignment horizontal="left" vertical="top" wrapText="1"/>
    </xf>
    <xf numFmtId="167" fontId="45" fillId="0" borderId="0" xfId="1" applyNumberFormat="1" applyFont="1" applyAlignment="1">
      <alignment horizontal="left" vertical="top" wrapText="1"/>
    </xf>
    <xf numFmtId="0" fontId="47" fillId="0" borderId="54" xfId="51" applyFont="1" applyBorder="1" applyAlignment="1">
      <alignment horizontal="left" vertical="top" wrapText="1"/>
    </xf>
    <xf numFmtId="0" fontId="47" fillId="0" borderId="0" xfId="51" applyFont="1" applyBorder="1" applyAlignment="1">
      <alignment horizontal="left" vertical="top" wrapText="1"/>
    </xf>
    <xf numFmtId="0" fontId="26" fillId="0" borderId="54" xfId="0" applyFont="1" applyBorder="1" applyAlignment="1">
      <alignment horizontal="left" vertical="top" wrapText="1"/>
    </xf>
    <xf numFmtId="167" fontId="18" fillId="0" borderId="54" xfId="1" applyNumberFormat="1" applyFont="1" applyBorder="1" applyAlignment="1">
      <alignment horizontal="center" vertical="center" wrapText="1"/>
    </xf>
    <xf numFmtId="0" fontId="29" fillId="0" borderId="0" xfId="51" applyFont="1" applyAlignment="1">
      <alignment horizontal="left" vertical="top" wrapText="1"/>
    </xf>
    <xf numFmtId="167" fontId="29" fillId="0" borderId="0" xfId="1" applyNumberFormat="1" applyFont="1" applyAlignment="1">
      <alignment horizontal="left" vertical="top" wrapText="1"/>
    </xf>
    <xf numFmtId="0" fontId="71" fillId="0" borderId="54" xfId="0" applyFont="1" applyFill="1" applyBorder="1" applyAlignment="1">
      <alignment vertical="top" wrapText="1"/>
    </xf>
    <xf numFmtId="0" fontId="72" fillId="0" borderId="54" xfId="0" applyFont="1" applyBorder="1" applyAlignment="1"/>
    <xf numFmtId="0" fontId="73" fillId="0" borderId="54" xfId="0" applyFont="1" applyFill="1" applyBorder="1" applyAlignment="1">
      <alignment horizontal="left" vertical="top" wrapText="1"/>
    </xf>
    <xf numFmtId="0" fontId="72" fillId="0" borderId="54" xfId="0" applyFont="1" applyFill="1" applyBorder="1" applyAlignment="1">
      <alignment vertical="center" wrapText="1"/>
    </xf>
    <xf numFmtId="0" fontId="36" fillId="0" borderId="0" xfId="0" applyFont="1" applyFill="1" applyBorder="1" applyAlignment="1">
      <alignment vertical="top" wrapText="1"/>
    </xf>
    <xf numFmtId="0" fontId="72" fillId="0" borderId="0" xfId="0" applyFont="1" applyFill="1" applyAlignment="1"/>
    <xf numFmtId="0" fontId="72" fillId="0" borderId="0" xfId="0" applyFont="1" applyAlignment="1"/>
    <xf numFmtId="0" fontId="72" fillId="0" borderId="54" xfId="0" applyFont="1" applyFill="1" applyBorder="1" applyAlignment="1">
      <alignment vertical="top" wrapText="1"/>
    </xf>
    <xf numFmtId="0" fontId="72" fillId="0" borderId="54" xfId="0" applyFont="1" applyBorder="1" applyAlignment="1">
      <alignment horizontal="center" vertical="center" wrapText="1"/>
    </xf>
    <xf numFmtId="0" fontId="73" fillId="0" borderId="54" xfId="0" applyFont="1" applyFill="1" applyBorder="1" applyAlignment="1">
      <alignment horizontal="left" vertical="center" wrapText="1"/>
    </xf>
    <xf numFmtId="0" fontId="72" fillId="34" borderId="54" xfId="0" applyFont="1" applyFill="1" applyBorder="1" applyAlignment="1">
      <alignment horizontal="center" vertical="top" wrapText="1"/>
    </xf>
    <xf numFmtId="0" fontId="72" fillId="34" borderId="55" xfId="0" applyFont="1" applyFill="1" applyBorder="1" applyAlignment="1">
      <alignment vertical="top" wrapText="1"/>
    </xf>
    <xf numFmtId="2" fontId="72" fillId="0" borderId="54" xfId="0" applyNumberFormat="1" applyFont="1" applyFill="1" applyBorder="1" applyAlignment="1">
      <alignment wrapText="1"/>
    </xf>
    <xf numFmtId="0" fontId="72" fillId="0" borderId="54" xfId="0" applyFont="1" applyFill="1" applyBorder="1" applyAlignment="1">
      <alignment wrapText="1"/>
    </xf>
    <xf numFmtId="0" fontId="72" fillId="0" borderId="54" xfId="0" applyFont="1" applyFill="1" applyBorder="1" applyAlignment="1">
      <alignment horizontal="left" vertical="center" wrapText="1"/>
    </xf>
    <xf numFmtId="0" fontId="72" fillId="0" borderId="51" xfId="0" applyFont="1" applyFill="1" applyBorder="1" applyAlignment="1">
      <alignment vertical="top" wrapText="1"/>
    </xf>
    <xf numFmtId="0" fontId="72" fillId="0" borderId="53" xfId="0" applyFont="1" applyFill="1" applyBorder="1" applyAlignment="1">
      <alignment vertical="top" wrapText="1"/>
    </xf>
    <xf numFmtId="0" fontId="72" fillId="34" borderId="57" xfId="0" applyFont="1" applyFill="1" applyBorder="1" applyAlignment="1">
      <alignment vertical="top" wrapText="1"/>
    </xf>
    <xf numFmtId="0" fontId="18" fillId="0" borderId="0" xfId="51" applyFont="1" applyAlignment="1">
      <alignment horizontal="left" vertical="top" wrapText="1"/>
    </xf>
    <xf numFmtId="167" fontId="18" fillId="0" borderId="0" xfId="1" applyNumberFormat="1" applyFont="1" applyAlignment="1">
      <alignment horizontal="left" vertical="top" wrapText="1"/>
    </xf>
    <xf numFmtId="0" fontId="75" fillId="0" borderId="54" xfId="0" applyFont="1" applyFill="1" applyBorder="1" applyAlignment="1">
      <alignment vertical="top" wrapText="1"/>
    </xf>
    <xf numFmtId="0" fontId="76" fillId="0" borderId="54" xfId="0" applyFont="1" applyBorder="1" applyAlignment="1"/>
    <xf numFmtId="0" fontId="77" fillId="0" borderId="54" xfId="0" applyFont="1" applyFill="1" applyBorder="1" applyAlignment="1">
      <alignment horizontal="left" vertical="top" wrapText="1"/>
    </xf>
    <xf numFmtId="0" fontId="76" fillId="0" borderId="54" xfId="0" applyFont="1" applyFill="1" applyBorder="1" applyAlignment="1">
      <alignment vertical="center" wrapText="1"/>
    </xf>
    <xf numFmtId="0" fontId="22" fillId="0" borderId="0" xfId="0" applyFont="1" applyFill="1" applyBorder="1" applyAlignment="1">
      <alignment vertical="top" wrapText="1"/>
    </xf>
    <xf numFmtId="0" fontId="76" fillId="0" borderId="0" xfId="0" applyFont="1" applyFill="1" applyAlignment="1"/>
    <xf numFmtId="0" fontId="76" fillId="0" borderId="0" xfId="0" applyFont="1" applyAlignment="1"/>
    <xf numFmtId="0" fontId="76" fillId="0" borderId="54" xfId="0" applyFont="1" applyFill="1" applyBorder="1" applyAlignment="1">
      <alignment vertical="top" wrapText="1"/>
    </xf>
    <xf numFmtId="0" fontId="76" fillId="0" borderId="54" xfId="0" applyFont="1" applyBorder="1" applyAlignment="1">
      <alignment horizontal="center" vertical="center" wrapText="1"/>
    </xf>
    <xf numFmtId="0" fontId="77" fillId="0" borderId="54" xfId="0" applyFont="1" applyFill="1" applyBorder="1" applyAlignment="1">
      <alignment horizontal="left" vertical="center" wrapText="1"/>
    </xf>
    <xf numFmtId="0" fontId="76" fillId="34" borderId="54" xfId="0" applyFont="1" applyFill="1" applyBorder="1" applyAlignment="1">
      <alignment horizontal="center" vertical="top" wrapText="1"/>
    </xf>
    <xf numFmtId="0" fontId="76" fillId="34" borderId="55" xfId="0" applyFont="1" applyFill="1" applyBorder="1" applyAlignment="1">
      <alignment vertical="top" wrapText="1"/>
    </xf>
    <xf numFmtId="2" fontId="76" fillId="0" borderId="54" xfId="0" applyNumberFormat="1" applyFont="1" applyFill="1" applyBorder="1" applyAlignment="1">
      <alignment wrapText="1"/>
    </xf>
    <xf numFmtId="0" fontId="76" fillId="0" borderId="54" xfId="0" applyFont="1" applyFill="1" applyBorder="1" applyAlignment="1">
      <alignment wrapText="1"/>
    </xf>
    <xf numFmtId="0" fontId="76" fillId="0" borderId="54" xfId="0" applyFont="1" applyFill="1" applyBorder="1" applyAlignment="1">
      <alignment horizontal="left" vertical="center" wrapText="1"/>
    </xf>
    <xf numFmtId="0" fontId="76" fillId="0" borderId="51" xfId="0" applyFont="1" applyFill="1" applyBorder="1" applyAlignment="1">
      <alignment vertical="top" wrapText="1"/>
    </xf>
    <xf numFmtId="0" fontId="76" fillId="0" borderId="53" xfId="0" applyFont="1" applyFill="1" applyBorder="1" applyAlignment="1">
      <alignment vertical="top" wrapText="1"/>
    </xf>
    <xf numFmtId="0" fontId="76" fillId="34" borderId="57" xfId="0" applyFont="1" applyFill="1" applyBorder="1" applyAlignment="1">
      <alignment vertical="top" wrapText="1"/>
    </xf>
    <xf numFmtId="0" fontId="76" fillId="0" borderId="54" xfId="0" applyFont="1" applyFill="1" applyBorder="1" applyAlignment="1">
      <alignment horizontal="left" vertical="center"/>
    </xf>
    <xf numFmtId="172" fontId="18" fillId="0" borderId="54" xfId="1" applyNumberFormat="1" applyFont="1" applyBorder="1" applyAlignment="1">
      <alignment horizontal="right" vertical="center" wrapText="1"/>
    </xf>
    <xf numFmtId="0" fontId="45" fillId="34" borderId="54" xfId="51" applyFont="1" applyFill="1" applyBorder="1" applyAlignment="1">
      <alignment horizontal="center" vertical="center" wrapText="1"/>
    </xf>
    <xf numFmtId="0" fontId="47" fillId="34" borderId="54" xfId="51" applyFont="1" applyFill="1" applyBorder="1" applyAlignment="1">
      <alignment horizontal="left" vertical="center" wrapText="1"/>
    </xf>
    <xf numFmtId="0" fontId="74" fillId="34" borderId="54" xfId="0" applyFont="1" applyFill="1" applyBorder="1" applyAlignment="1">
      <alignment horizontal="left" vertical="top" wrapText="1"/>
    </xf>
    <xf numFmtId="0" fontId="78" fillId="34" borderId="54" xfId="0" applyFont="1" applyFill="1" applyBorder="1" applyAlignment="1">
      <alignment horizontal="left" vertical="top" wrapText="1"/>
    </xf>
    <xf numFmtId="167" fontId="28" fillId="34" borderId="54" xfId="1" applyNumberFormat="1" applyFont="1" applyFill="1" applyBorder="1" applyAlignment="1">
      <alignment horizontal="right" vertical="center"/>
    </xf>
    <xf numFmtId="167" fontId="28" fillId="34" borderId="54" xfId="1" applyNumberFormat="1" applyFont="1" applyFill="1" applyBorder="1" applyAlignment="1">
      <alignment horizontal="left" vertical="center" wrapText="1"/>
    </xf>
    <xf numFmtId="0" fontId="28" fillId="34" borderId="54" xfId="51" applyFont="1" applyFill="1" applyBorder="1" applyAlignment="1">
      <alignment horizontal="center" vertical="center" wrapText="1"/>
    </xf>
    <xf numFmtId="0" fontId="28" fillId="34" borderId="54" xfId="51" quotePrefix="1" applyFont="1" applyFill="1" applyBorder="1" applyAlignment="1">
      <alignment horizontal="center" vertical="center" wrapText="1"/>
    </xf>
    <xf numFmtId="0" fontId="78" fillId="34" borderId="54" xfId="51" applyFont="1" applyFill="1" applyBorder="1" applyAlignment="1">
      <alignment horizontal="left" vertical="center" wrapText="1"/>
    </xf>
    <xf numFmtId="0" fontId="51" fillId="34" borderId="54" xfId="51" applyFont="1" applyFill="1" applyBorder="1" applyAlignment="1">
      <alignment horizontal="left" vertical="top" wrapText="1"/>
    </xf>
    <xf numFmtId="167" fontId="45" fillId="34" borderId="54" xfId="1" applyNumberFormat="1" applyFont="1" applyFill="1" applyBorder="1" applyAlignment="1">
      <alignment horizontal="left" vertical="center" wrapText="1"/>
    </xf>
    <xf numFmtId="0" fontId="51" fillId="34" borderId="54" xfId="51" applyFont="1" applyFill="1" applyBorder="1" applyAlignment="1">
      <alignment horizontal="left" vertical="center" wrapText="1"/>
    </xf>
    <xf numFmtId="0" fontId="28" fillId="34" borderId="54" xfId="51" applyFont="1" applyFill="1" applyBorder="1" applyAlignment="1">
      <alignment horizontal="left" vertical="center" wrapText="1"/>
    </xf>
    <xf numFmtId="0" fontId="16" fillId="0" borderId="54" xfId="0" applyFont="1" applyBorder="1" applyAlignment="1">
      <alignment horizontal="left" vertical="top" wrapText="1"/>
    </xf>
    <xf numFmtId="0" fontId="29" fillId="0" borderId="0" xfId="0" applyFont="1" applyAlignment="1">
      <alignment vertical="center" wrapText="1"/>
    </xf>
    <xf numFmtId="43" fontId="29" fillId="0" borderId="0" xfId="1" applyNumberFormat="1" applyFont="1" applyAlignment="1">
      <alignment vertical="center" wrapText="1"/>
    </xf>
    <xf numFmtId="0" fontId="36" fillId="0" borderId="0" xfId="44" applyFont="1" applyFill="1" applyAlignment="1">
      <alignment vertical="center"/>
    </xf>
    <xf numFmtId="0" fontId="29" fillId="0" borderId="0" xfId="0" applyFont="1" applyFill="1" applyAlignment="1">
      <alignment vertical="center" wrapText="1"/>
    </xf>
    <xf numFmtId="0" fontId="36" fillId="0" borderId="0" xfId="0" applyNumberFormat="1" applyFont="1" applyFill="1" applyAlignment="1">
      <alignment vertical="center" wrapText="1"/>
    </xf>
    <xf numFmtId="0" fontId="29" fillId="33" borderId="0" xfId="0" applyFont="1" applyFill="1">
      <alignment horizontal="left" vertical="top" wrapText="1"/>
    </xf>
    <xf numFmtId="0" fontId="29" fillId="33" borderId="0" xfId="0" applyFont="1" applyFill="1" applyAlignment="1">
      <alignment horizontal="left" vertical="top" wrapText="1"/>
    </xf>
    <xf numFmtId="0" fontId="36" fillId="0" borderId="54" xfId="51" applyFont="1" applyBorder="1" applyAlignment="1">
      <alignment horizontal="left" vertical="top" wrapText="1"/>
    </xf>
    <xf numFmtId="0" fontId="29" fillId="0" borderId="0" xfId="0" applyFont="1">
      <alignment horizontal="left" vertical="top" wrapText="1"/>
    </xf>
    <xf numFmtId="0" fontId="36" fillId="0" borderId="0" xfId="51" applyFont="1" applyBorder="1" applyAlignment="1">
      <alignment horizontal="left" vertical="top" wrapText="1"/>
    </xf>
    <xf numFmtId="0" fontId="29" fillId="0" borderId="54" xfId="0" applyFont="1" applyBorder="1" applyAlignment="1">
      <alignment horizontal="left" vertical="top" wrapText="1"/>
    </xf>
    <xf numFmtId="0" fontId="33" fillId="0" borderId="54" xfId="0" applyFont="1" applyBorder="1" applyAlignment="1">
      <alignment horizontal="left" vertical="top" wrapText="1"/>
    </xf>
    <xf numFmtId="167" fontId="29" fillId="0" borderId="54" xfId="1" applyNumberFormat="1" applyFont="1" applyBorder="1" applyAlignment="1">
      <alignment horizontal="center" vertical="center" wrapText="1"/>
    </xf>
    <xf numFmtId="0" fontId="29" fillId="0" borderId="0" xfId="0" applyFont="1" applyAlignment="1">
      <alignment horizontal="left" vertical="top" wrapText="1"/>
    </xf>
    <xf numFmtId="0" fontId="36" fillId="0" borderId="51" xfId="51" applyFont="1" applyBorder="1" applyAlignment="1">
      <alignment vertical="top" wrapText="1"/>
    </xf>
    <xf numFmtId="0" fontId="33" fillId="0" borderId="54" xfId="51" applyFont="1" applyBorder="1" applyAlignment="1">
      <alignment horizontal="left" vertical="top" wrapText="1"/>
    </xf>
    <xf numFmtId="0" fontId="33" fillId="0" borderId="51" xfId="51" applyFont="1" applyBorder="1" applyAlignment="1">
      <alignment vertical="top" wrapText="1"/>
    </xf>
    <xf numFmtId="0" fontId="33" fillId="0" borderId="52" xfId="51" applyFont="1" applyBorder="1" applyAlignment="1">
      <alignment vertical="top" wrapText="1"/>
    </xf>
    <xf numFmtId="0" fontId="29" fillId="0" borderId="54" xfId="51" applyFont="1" applyBorder="1" applyAlignment="1">
      <alignment horizontal="left" vertical="top" wrapText="1"/>
    </xf>
    <xf numFmtId="0" fontId="33" fillId="0" borderId="54" xfId="51" applyFont="1" applyBorder="1" applyAlignment="1">
      <alignment vertical="top" wrapText="1"/>
    </xf>
    <xf numFmtId="167" fontId="29" fillId="0" borderId="51" xfId="1" applyNumberFormat="1" applyFont="1" applyBorder="1" applyAlignment="1">
      <alignment horizontal="center" vertical="top" wrapText="1"/>
    </xf>
    <xf numFmtId="0" fontId="29" fillId="0" borderId="54" xfId="0" applyFont="1" applyBorder="1">
      <alignment horizontal="left" vertical="top" wrapText="1"/>
    </xf>
    <xf numFmtId="173" fontId="29" fillId="0" borderId="54" xfId="0" applyNumberFormat="1" applyFont="1" applyBorder="1" applyAlignment="1">
      <alignment horizontal="right" vertical="center" wrapText="1"/>
    </xf>
    <xf numFmtId="172" fontId="29" fillId="0" borderId="0" xfId="0" applyNumberFormat="1" applyFont="1" applyAlignment="1">
      <alignment horizontal="right" vertical="top" wrapText="1"/>
    </xf>
    <xf numFmtId="172" fontId="29" fillId="0" borderId="54" xfId="1" applyNumberFormat="1" applyFont="1" applyBorder="1" applyAlignment="1">
      <alignment horizontal="right" vertical="center" wrapText="1"/>
    </xf>
    <xf numFmtId="172" fontId="29" fillId="0" borderId="54" xfId="0" applyNumberFormat="1" applyFont="1" applyBorder="1" applyAlignment="1">
      <alignment horizontal="right" vertical="top" wrapText="1"/>
    </xf>
    <xf numFmtId="0" fontId="29" fillId="0" borderId="54" xfId="0" applyFont="1" applyBorder="1" applyAlignment="1">
      <alignment horizontal="right" vertical="top" wrapText="1"/>
    </xf>
    <xf numFmtId="0" fontId="29" fillId="34" borderId="0" xfId="51" applyFont="1" applyFill="1" applyAlignment="1">
      <alignment horizontal="left" vertical="top" wrapText="1"/>
    </xf>
    <xf numFmtId="167" fontId="29" fillId="34" borderId="0" xfId="1" applyNumberFormat="1" applyFont="1" applyFill="1" applyAlignment="1">
      <alignment horizontal="left" vertical="top" wrapText="1"/>
    </xf>
    <xf numFmtId="173" fontId="46" fillId="0" borderId="54" xfId="0" applyNumberFormat="1" applyFont="1" applyBorder="1" applyAlignment="1">
      <alignment horizontal="right" vertical="top" wrapText="1"/>
    </xf>
    <xf numFmtId="0" fontId="46" fillId="0" borderId="54" xfId="0" applyFont="1" applyBorder="1" applyAlignment="1">
      <alignment horizontal="right" vertical="top" wrapText="1"/>
    </xf>
    <xf numFmtId="0" fontId="48" fillId="0" borderId="0" xfId="0" applyFont="1">
      <alignment horizontal="left" vertical="top" wrapText="1"/>
    </xf>
    <xf numFmtId="173" fontId="46" fillId="0" borderId="58" xfId="0" applyNumberFormat="1" applyFont="1" applyBorder="1" applyAlignment="1">
      <alignment horizontal="right" vertical="top" wrapText="1"/>
    </xf>
    <xf numFmtId="0" fontId="46" fillId="34" borderId="54" xfId="0" applyFont="1" applyFill="1" applyBorder="1" applyAlignment="1">
      <alignment horizontal="left" vertical="top" wrapText="1"/>
    </xf>
    <xf numFmtId="0" fontId="46" fillId="34" borderId="58" xfId="0" applyFont="1" applyFill="1" applyBorder="1" applyAlignment="1">
      <alignment horizontal="left" vertical="top" wrapText="1"/>
    </xf>
    <xf numFmtId="167" fontId="47" fillId="34" borderId="54" xfId="1" applyNumberFormat="1" applyFont="1" applyFill="1" applyBorder="1" applyAlignment="1">
      <alignment horizontal="right" vertical="center"/>
    </xf>
    <xf numFmtId="0" fontId="46" fillId="0" borderId="54" xfId="51" applyFont="1" applyBorder="1" applyAlignment="1">
      <alignment horizontal="center" vertical="center" wrapText="1"/>
    </xf>
    <xf numFmtId="0" fontId="49" fillId="0" borderId="0" xfId="0" applyFont="1" applyAlignment="1">
      <alignment horizontal="right" vertical="top" wrapText="1"/>
    </xf>
    <xf numFmtId="0" fontId="46" fillId="0" borderId="13" xfId="0" applyFont="1" applyBorder="1" applyAlignment="1">
      <alignment horizontal="center" vertical="top" wrapText="1"/>
    </xf>
    <xf numFmtId="0" fontId="49" fillId="36" borderId="58" xfId="0" applyFont="1" applyFill="1" applyBorder="1" applyAlignment="1">
      <alignment horizontal="center" vertical="center"/>
    </xf>
    <xf numFmtId="0" fontId="49" fillId="36" borderId="58" xfId="0" applyFont="1" applyFill="1" applyBorder="1" applyAlignment="1">
      <alignment horizontal="center" vertical="center" wrapText="1"/>
    </xf>
    <xf numFmtId="49" fontId="49" fillId="36" borderId="58" xfId="0" applyNumberFormat="1" applyFont="1" applyFill="1" applyBorder="1" applyAlignment="1">
      <alignment horizontal="center" vertical="center" wrapText="1"/>
    </xf>
    <xf numFmtId="0" fontId="46" fillId="36" borderId="58" xfId="0" applyFont="1" applyFill="1" applyBorder="1" applyAlignment="1">
      <alignment horizontal="center" vertical="center"/>
    </xf>
    <xf numFmtId="0" fontId="46" fillId="36" borderId="58" xfId="0" applyFont="1" applyFill="1" applyBorder="1" applyAlignment="1">
      <alignment vertical="center" wrapText="1"/>
    </xf>
    <xf numFmtId="166" fontId="46" fillId="36" borderId="58" xfId="0" applyNumberFormat="1" applyFont="1" applyFill="1" applyBorder="1" applyAlignment="1">
      <alignment horizontal="right" vertical="center"/>
    </xf>
    <xf numFmtId="0" fontId="46" fillId="0" borderId="58" xfId="51" applyFont="1" applyBorder="1" applyAlignment="1">
      <alignment horizontal="center" vertical="center" wrapText="1"/>
    </xf>
    <xf numFmtId="165" fontId="46" fillId="0" borderId="58" xfId="48" applyNumberFormat="1" applyFont="1" applyBorder="1" applyAlignment="1">
      <alignment horizontal="right" vertical="center"/>
    </xf>
    <xf numFmtId="0" fontId="46" fillId="34" borderId="58" xfId="51" applyFont="1" applyFill="1" applyBorder="1" applyAlignment="1">
      <alignment horizontal="left" vertical="center" wrapText="1"/>
    </xf>
    <xf numFmtId="0" fontId="48" fillId="34" borderId="58" xfId="51" applyFont="1" applyFill="1" applyBorder="1" applyAlignment="1">
      <alignment horizontal="left" vertical="center" wrapText="1"/>
    </xf>
    <xf numFmtId="0" fontId="46" fillId="34" borderId="58" xfId="51" applyFont="1" applyFill="1" applyBorder="1" applyAlignment="1">
      <alignment horizontal="left" vertical="top" wrapText="1"/>
    </xf>
    <xf numFmtId="0" fontId="46" fillId="0" borderId="58" xfId="51" applyFont="1" applyBorder="1" applyAlignment="1">
      <alignment horizontal="left" vertical="top" wrapText="1"/>
    </xf>
    <xf numFmtId="0" fontId="31" fillId="0" borderId="54" xfId="51" applyFont="1" applyBorder="1" applyAlignment="1">
      <alignment horizontal="left" vertical="center" wrapText="1"/>
    </xf>
    <xf numFmtId="49" fontId="49" fillId="0" borderId="54" xfId="51" applyNumberFormat="1" applyFont="1" applyBorder="1" applyAlignment="1">
      <alignment horizontal="left" vertical="center" wrapText="1"/>
    </xf>
    <xf numFmtId="0" fontId="48" fillId="34" borderId="54" xfId="51" applyFont="1" applyFill="1" applyBorder="1" applyAlignment="1">
      <alignment horizontal="left" vertical="top" wrapText="1"/>
    </xf>
    <xf numFmtId="0" fontId="46" fillId="34" borderId="54" xfId="51" applyFont="1" applyFill="1" applyBorder="1" applyAlignment="1">
      <alignment horizontal="left" vertical="center" wrapText="1"/>
    </xf>
    <xf numFmtId="0" fontId="46" fillId="0" borderId="54" xfId="51" applyFont="1" applyBorder="1" applyAlignment="1">
      <alignment horizontal="center" vertical="center" wrapText="1"/>
    </xf>
    <xf numFmtId="0" fontId="50" fillId="0" borderId="54" xfId="0" applyFont="1" applyFill="1" applyBorder="1" applyAlignment="1">
      <alignment horizontal="center" vertical="top" wrapText="1"/>
    </xf>
    <xf numFmtId="0" fontId="28" fillId="34" borderId="54" xfId="51" applyFont="1" applyFill="1" applyBorder="1" applyAlignment="1">
      <alignment horizontal="center" vertical="center" wrapText="1"/>
    </xf>
    <xf numFmtId="0" fontId="46" fillId="33" borderId="28" xfId="0" applyFont="1" applyFill="1" applyBorder="1" applyAlignment="1">
      <alignment horizontal="center" vertical="top" wrapText="1"/>
    </xf>
    <xf numFmtId="0" fontId="46" fillId="33" borderId="29" xfId="0" applyFont="1" applyFill="1" applyBorder="1" applyAlignment="1">
      <alignment horizontal="center" vertical="top" wrapText="1"/>
    </xf>
    <xf numFmtId="0" fontId="46" fillId="33" borderId="30" xfId="0" applyFont="1" applyFill="1" applyBorder="1" applyAlignment="1">
      <alignment horizontal="center" vertical="top" wrapText="1"/>
    </xf>
    <xf numFmtId="0" fontId="49" fillId="0" borderId="0" xfId="0" applyFont="1" applyAlignment="1">
      <alignment horizontal="right" vertical="top" wrapText="1"/>
    </xf>
    <xf numFmtId="0" fontId="49" fillId="0" borderId="0" xfId="44" applyFont="1" applyFill="1" applyAlignment="1">
      <alignment horizontal="right" vertical="center"/>
    </xf>
    <xf numFmtId="0" fontId="49" fillId="0" borderId="0" xfId="0" applyNumberFormat="1" applyFont="1" applyFill="1" applyAlignment="1">
      <alignment horizontal="center" vertical="center" wrapText="1"/>
    </xf>
    <xf numFmtId="0" fontId="46" fillId="0" borderId="21" xfId="0" applyFont="1" applyBorder="1" applyAlignment="1">
      <alignment horizontal="center" vertical="center" wrapText="1"/>
    </xf>
    <xf numFmtId="0" fontId="46" fillId="0" borderId="22" xfId="0" applyFont="1" applyBorder="1" applyAlignment="1">
      <alignment horizontal="center" vertical="center" wrapText="1"/>
    </xf>
    <xf numFmtId="0" fontId="46" fillId="0" borderId="24" xfId="0" applyFont="1" applyBorder="1" applyAlignment="1">
      <alignment horizontal="center" vertical="center" wrapText="1"/>
    </xf>
    <xf numFmtId="0" fontId="46" fillId="0" borderId="25" xfId="0" applyFont="1" applyBorder="1" applyAlignment="1">
      <alignment horizontal="center" vertical="center" wrapText="1"/>
    </xf>
    <xf numFmtId="0" fontId="46" fillId="0" borderId="23" xfId="0" applyFont="1" applyBorder="1" applyAlignment="1">
      <alignment horizontal="center" vertical="center" wrapText="1"/>
    </xf>
    <xf numFmtId="0" fontId="46" fillId="0" borderId="26" xfId="0" applyFont="1" applyBorder="1" applyAlignment="1">
      <alignment horizontal="center" vertical="center" wrapText="1"/>
    </xf>
    <xf numFmtId="0" fontId="46" fillId="0" borderId="51" xfId="51" applyFont="1" applyBorder="1" applyAlignment="1">
      <alignment horizontal="center" vertical="center" wrapText="1"/>
    </xf>
    <xf numFmtId="0" fontId="46" fillId="0" borderId="52" xfId="51" applyFont="1" applyBorder="1" applyAlignment="1">
      <alignment horizontal="center" vertical="center" wrapText="1"/>
    </xf>
    <xf numFmtId="0" fontId="46" fillId="0" borderId="53" xfId="51" applyFont="1" applyBorder="1" applyAlignment="1">
      <alignment horizontal="center" vertical="center" wrapText="1"/>
    </xf>
    <xf numFmtId="0" fontId="46" fillId="0" borderId="14" xfId="0" applyFont="1" applyBorder="1" applyAlignment="1">
      <alignment horizontal="center" vertical="center" wrapText="1"/>
    </xf>
    <xf numFmtId="0" fontId="46" fillId="0" borderId="11" xfId="0" applyFont="1" applyBorder="1" applyAlignment="1">
      <alignment horizontal="center" vertical="center" wrapText="1"/>
    </xf>
    <xf numFmtId="0" fontId="46" fillId="0" borderId="15" xfId="0" applyFont="1" applyBorder="1" applyAlignment="1">
      <alignment horizontal="center" vertical="center" wrapText="1"/>
    </xf>
    <xf numFmtId="0" fontId="46" fillId="0" borderId="18" xfId="0" applyFont="1" applyBorder="1" applyAlignment="1">
      <alignment horizontal="center" vertical="center" wrapText="1"/>
    </xf>
    <xf numFmtId="0" fontId="46" fillId="0" borderId="19" xfId="0" applyFont="1" applyBorder="1" applyAlignment="1">
      <alignment horizontal="center" vertical="center" wrapText="1"/>
    </xf>
    <xf numFmtId="0" fontId="46" fillId="0" borderId="20" xfId="0" applyFont="1" applyBorder="1" applyAlignment="1">
      <alignment horizontal="center" vertical="center" wrapText="1"/>
    </xf>
    <xf numFmtId="0" fontId="46" fillId="0" borderId="0" xfId="0" applyFont="1" applyBorder="1" applyAlignment="1">
      <alignment horizontal="center" vertical="center" wrapText="1"/>
    </xf>
    <xf numFmtId="0" fontId="46" fillId="0" borderId="16" xfId="0" applyFont="1" applyBorder="1" applyAlignment="1">
      <alignment horizontal="center" vertical="top" wrapText="1"/>
    </xf>
    <xf numFmtId="0" fontId="46" fillId="0" borderId="13" xfId="0" applyFont="1" applyBorder="1" applyAlignment="1">
      <alignment horizontal="center" vertical="top" wrapText="1"/>
    </xf>
    <xf numFmtId="1" fontId="42" fillId="0" borderId="45" xfId="0" applyNumberFormat="1" applyFont="1" applyBorder="1" applyAlignment="1">
      <alignment horizontal="center" vertical="center" shrinkToFit="1"/>
    </xf>
    <xf numFmtId="1" fontId="42" fillId="0" borderId="47" xfId="0" applyNumberFormat="1" applyFont="1" applyBorder="1" applyAlignment="1">
      <alignment horizontal="center" vertical="center" shrinkToFit="1"/>
    </xf>
    <xf numFmtId="1" fontId="42" fillId="0" borderId="49" xfId="0" applyNumberFormat="1" applyFont="1" applyBorder="1" applyAlignment="1">
      <alignment horizontal="center" vertical="center" shrinkToFit="1"/>
    </xf>
    <xf numFmtId="1" fontId="42" fillId="0" borderId="23" xfId="0" applyNumberFormat="1" applyFont="1" applyBorder="1" applyAlignment="1">
      <alignment horizontal="center" vertical="center" shrinkToFit="1"/>
    </xf>
    <xf numFmtId="1" fontId="42" fillId="0" borderId="16" xfId="0" applyNumberFormat="1" applyFont="1" applyBorder="1" applyAlignment="1">
      <alignment horizontal="center" vertical="center" shrinkToFit="1"/>
    </xf>
    <xf numFmtId="1" fontId="42" fillId="0" borderId="50" xfId="0" applyNumberFormat="1" applyFont="1" applyBorder="1" applyAlignment="1">
      <alignment horizontal="center" vertical="center" shrinkToFit="1"/>
    </xf>
    <xf numFmtId="0" fontId="28" fillId="0" borderId="0" xfId="0" applyNumberFormat="1" applyFont="1" applyFill="1" applyBorder="1" applyAlignment="1">
      <alignment horizontal="center" vertical="center" wrapText="1"/>
    </xf>
    <xf numFmtId="49" fontId="25" fillId="0" borderId="37" xfId="0" applyNumberFormat="1" applyFont="1" applyFill="1" applyBorder="1" applyAlignment="1">
      <alignment horizontal="center" vertical="center" wrapText="1"/>
    </xf>
    <xf numFmtId="49" fontId="25" fillId="0" borderId="38" xfId="0" applyNumberFormat="1" applyFont="1" applyFill="1" applyBorder="1" applyAlignment="1">
      <alignment horizontal="center" vertical="center" wrapText="1"/>
    </xf>
    <xf numFmtId="49" fontId="25" fillId="0" borderId="42" xfId="0" applyNumberFormat="1" applyFont="1" applyFill="1" applyBorder="1" applyAlignment="1">
      <alignment horizontal="center" vertical="center" wrapText="1"/>
    </xf>
    <xf numFmtId="49" fontId="25" fillId="0" borderId="17" xfId="0" applyNumberFormat="1" applyFont="1" applyFill="1" applyBorder="1" applyAlignment="1">
      <alignment horizontal="center" vertical="center" wrapText="1"/>
    </xf>
    <xf numFmtId="49" fontId="25" fillId="0" borderId="43" xfId="0" applyNumberFormat="1" applyFont="1" applyFill="1" applyBorder="1" applyAlignment="1">
      <alignment horizontal="center" vertical="center" wrapText="1"/>
    </xf>
    <xf numFmtId="49" fontId="25" fillId="0" borderId="25" xfId="0" applyNumberFormat="1" applyFont="1" applyFill="1" applyBorder="1" applyAlignment="1">
      <alignment horizontal="center" vertical="center" wrapText="1"/>
    </xf>
    <xf numFmtId="0" fontId="23" fillId="0" borderId="39" xfId="0" applyFont="1" applyBorder="1" applyAlignment="1">
      <alignment horizontal="center" vertical="center" wrapText="1"/>
    </xf>
    <xf numFmtId="0" fontId="23" fillId="0" borderId="24" xfId="0" applyFont="1" applyBorder="1" applyAlignment="1">
      <alignment horizontal="center" vertical="center" wrapText="1"/>
    </xf>
    <xf numFmtId="0" fontId="23" fillId="0" borderId="28" xfId="0" applyFont="1" applyBorder="1" applyAlignment="1">
      <alignment horizontal="center" vertical="center" wrapText="1"/>
    </xf>
    <xf numFmtId="170" fontId="25" fillId="0" borderId="37" xfId="1" applyNumberFormat="1" applyFont="1" applyFill="1" applyBorder="1" applyAlignment="1">
      <alignment horizontal="center" vertical="center" wrapText="1"/>
    </xf>
    <xf numFmtId="170" fontId="25" fillId="0" borderId="40" xfId="1" applyNumberFormat="1" applyFont="1" applyFill="1" applyBorder="1" applyAlignment="1">
      <alignment horizontal="center" vertical="center" wrapText="1"/>
    </xf>
    <xf numFmtId="170" fontId="25" fillId="0" borderId="41" xfId="1" applyNumberFormat="1" applyFont="1" applyFill="1" applyBorder="1" applyAlignment="1">
      <alignment horizontal="center" vertical="center" wrapText="1"/>
    </xf>
    <xf numFmtId="170" fontId="25" fillId="0" borderId="43" xfId="1" applyNumberFormat="1" applyFont="1" applyFill="1" applyBorder="1" applyAlignment="1">
      <alignment horizontal="center" vertical="center" wrapText="1"/>
    </xf>
    <xf numFmtId="170" fontId="25" fillId="0" borderId="19" xfId="1" applyNumberFormat="1" applyFont="1" applyFill="1" applyBorder="1" applyAlignment="1">
      <alignment horizontal="center" vertical="center" wrapText="1"/>
    </xf>
    <xf numFmtId="170" fontId="25" fillId="0" borderId="44" xfId="1" applyNumberFormat="1" applyFont="1" applyFill="1" applyBorder="1" applyAlignment="1">
      <alignment horizontal="center" vertical="center" wrapText="1"/>
    </xf>
    <xf numFmtId="170" fontId="32" fillId="0" borderId="43" xfId="1" applyNumberFormat="1" applyFont="1" applyFill="1" applyBorder="1" applyAlignment="1">
      <alignment horizontal="center" vertical="center" wrapText="1"/>
    </xf>
    <xf numFmtId="170" fontId="32" fillId="0" borderId="19" xfId="1" applyNumberFormat="1" applyFont="1" applyFill="1" applyBorder="1" applyAlignment="1">
      <alignment horizontal="center" vertical="center" wrapText="1"/>
    </xf>
    <xf numFmtId="170" fontId="32" fillId="0" borderId="44" xfId="1" applyNumberFormat="1" applyFont="1" applyFill="1" applyBorder="1" applyAlignment="1">
      <alignment horizontal="center" vertical="center" wrapText="1"/>
    </xf>
    <xf numFmtId="49" fontId="25" fillId="0" borderId="45" xfId="0" applyNumberFormat="1" applyFont="1" applyFill="1" applyBorder="1" applyAlignment="1">
      <alignment horizontal="center" vertical="center" textRotation="90" wrapText="1"/>
    </xf>
    <xf numFmtId="49" fontId="25" fillId="0" borderId="46" xfId="0" applyNumberFormat="1" applyFont="1" applyFill="1" applyBorder="1" applyAlignment="1">
      <alignment horizontal="center" vertical="center" textRotation="90" wrapText="1"/>
    </xf>
    <xf numFmtId="49" fontId="25" fillId="0" borderId="23" xfId="0" applyNumberFormat="1" applyFont="1" applyFill="1" applyBorder="1" applyAlignment="1">
      <alignment horizontal="center" vertical="center" textRotation="90" wrapText="1"/>
    </xf>
    <xf numFmtId="49" fontId="25" fillId="0" borderId="26" xfId="0" applyNumberFormat="1" applyFont="1" applyFill="1" applyBorder="1" applyAlignment="1">
      <alignment horizontal="center" vertical="center" textRotation="90" wrapText="1"/>
    </xf>
    <xf numFmtId="170" fontId="23" fillId="0" borderId="33" xfId="1" applyNumberFormat="1" applyFont="1" applyFill="1" applyBorder="1" applyAlignment="1">
      <alignment horizontal="center" vertical="center" wrapText="1"/>
    </xf>
    <xf numFmtId="170" fontId="23" fillId="0" borderId="27" xfId="1" applyNumberFormat="1" applyFont="1" applyFill="1" applyBorder="1" applyAlignment="1">
      <alignment horizontal="center" vertical="center" wrapText="1"/>
    </xf>
    <xf numFmtId="170" fontId="23" fillId="0" borderId="34" xfId="1" applyNumberFormat="1" applyFont="1" applyFill="1" applyBorder="1" applyAlignment="1">
      <alignment horizontal="center" vertical="center" wrapText="1"/>
    </xf>
    <xf numFmtId="0" fontId="70" fillId="36" borderId="0" xfId="0" applyFont="1" applyFill="1" applyBorder="1" applyAlignment="1">
      <alignment horizontal="center" vertical="center" wrapText="1"/>
    </xf>
    <xf numFmtId="0" fontId="36" fillId="0" borderId="0" xfId="51" applyFont="1" applyAlignment="1">
      <alignment horizontal="left" vertical="top" wrapText="1"/>
    </xf>
    <xf numFmtId="0" fontId="72" fillId="0" borderId="54" xfId="0" applyFont="1" applyFill="1" applyBorder="1" applyAlignment="1">
      <alignment horizontal="left" vertical="center"/>
    </xf>
    <xf numFmtId="0" fontId="33" fillId="0" borderId="54" xfId="0" applyFont="1" applyBorder="1" applyAlignment="1">
      <alignment horizontal="left" vertical="top" wrapText="1"/>
    </xf>
    <xf numFmtId="0" fontId="72" fillId="0" borderId="54" xfId="0" applyFont="1" applyBorder="1" applyAlignment="1">
      <alignment horizontal="left" vertical="top" wrapText="1"/>
    </xf>
    <xf numFmtId="0" fontId="36" fillId="0" borderId="0" xfId="51" applyFont="1" applyAlignment="1">
      <alignment horizontal="center" vertical="top"/>
    </xf>
    <xf numFmtId="0" fontId="29" fillId="0" borderId="54" xfId="51" applyFont="1" applyBorder="1" applyAlignment="1">
      <alignment horizontal="center" vertical="top" wrapText="1"/>
    </xf>
    <xf numFmtId="0" fontId="29" fillId="0" borderId="0" xfId="51" applyFont="1" applyAlignment="1">
      <alignment horizontal="center" vertical="top" wrapText="1"/>
    </xf>
    <xf numFmtId="0" fontId="36" fillId="33" borderId="0" xfId="0" applyFont="1" applyFill="1" applyAlignment="1">
      <alignment horizontal="left" vertical="top" wrapText="1"/>
    </xf>
    <xf numFmtId="0" fontId="29" fillId="0" borderId="54" xfId="0" applyFont="1" applyBorder="1" applyAlignment="1">
      <alignment horizontal="left" vertical="top" wrapText="1"/>
    </xf>
    <xf numFmtId="0" fontId="36" fillId="0" borderId="54" xfId="51" applyFont="1" applyBorder="1" applyAlignment="1">
      <alignment horizontal="left" vertical="top" wrapText="1"/>
    </xf>
    <xf numFmtId="0" fontId="33" fillId="0" borderId="0" xfId="0" applyFont="1" applyAlignment="1">
      <alignment horizontal="left" vertical="top" wrapText="1"/>
    </xf>
    <xf numFmtId="0" fontId="29" fillId="0" borderId="54" xfId="0" applyFont="1" applyBorder="1" applyAlignment="1">
      <alignment horizontal="center" vertical="top" wrapText="1"/>
    </xf>
    <xf numFmtId="166" fontId="36" fillId="0" borderId="0" xfId="0" applyNumberFormat="1" applyFont="1" applyFill="1" applyAlignment="1">
      <alignment horizontal="right" wrapText="1"/>
    </xf>
    <xf numFmtId="0" fontId="36" fillId="0" borderId="0" xfId="0" applyNumberFormat="1" applyFont="1" applyFill="1" applyBorder="1" applyAlignment="1">
      <alignment horizontal="center" vertical="center" wrapText="1"/>
    </xf>
    <xf numFmtId="0" fontId="36" fillId="33" borderId="0" xfId="0" applyFont="1" applyFill="1" applyAlignment="1">
      <alignment horizontal="center" vertical="top"/>
    </xf>
    <xf numFmtId="0" fontId="36" fillId="34" borderId="0" xfId="51" applyFont="1" applyFill="1" applyAlignment="1">
      <alignment horizontal="center" vertical="top"/>
    </xf>
    <xf numFmtId="0" fontId="45" fillId="0" borderId="0" xfId="51" applyFont="1" applyAlignment="1">
      <alignment horizontal="center" vertical="top" wrapText="1"/>
    </xf>
    <xf numFmtId="0" fontId="47" fillId="0" borderId="0" xfId="51" applyFont="1" applyAlignment="1">
      <alignment horizontal="center" vertical="top"/>
    </xf>
    <xf numFmtId="0" fontId="29" fillId="34" borderId="0" xfId="51" applyFont="1" applyFill="1" applyAlignment="1">
      <alignment horizontal="center" vertical="top" wrapText="1"/>
    </xf>
    <xf numFmtId="0" fontId="33" fillId="0" borderId="54" xfId="51" applyFont="1" applyBorder="1" applyAlignment="1">
      <alignment horizontal="left" vertical="top" wrapText="1"/>
    </xf>
    <xf numFmtId="0" fontId="26" fillId="0" borderId="54" xfId="0" applyFont="1" applyBorder="1" applyAlignment="1">
      <alignment horizontal="left" vertical="top" wrapText="1"/>
    </xf>
    <xf numFmtId="166" fontId="23" fillId="0" borderId="0" xfId="0" applyNumberFormat="1" applyFont="1" applyFill="1" applyAlignment="1">
      <alignment horizontal="right" wrapText="1"/>
    </xf>
    <xf numFmtId="0" fontId="47" fillId="0" borderId="0" xfId="51" applyFont="1" applyAlignment="1">
      <alignment horizontal="left" vertical="top" wrapText="1"/>
    </xf>
    <xf numFmtId="0" fontId="0" fillId="0" borderId="54" xfId="0" applyFont="1" applyBorder="1" applyAlignment="1">
      <alignment horizontal="left" vertical="top" wrapText="1"/>
    </xf>
    <xf numFmtId="0" fontId="47" fillId="0" borderId="54" xfId="51" applyFont="1" applyBorder="1" applyAlignment="1">
      <alignment horizontal="left" vertical="top" wrapText="1"/>
    </xf>
    <xf numFmtId="0" fontId="26" fillId="0" borderId="0" xfId="0" applyFont="1" applyAlignment="1">
      <alignment horizontal="left" vertical="top" wrapText="1"/>
    </xf>
    <xf numFmtId="0" fontId="0" fillId="0" borderId="54" xfId="0" applyFont="1" applyBorder="1" applyAlignment="1">
      <alignment horizontal="center" vertical="top" wrapText="1"/>
    </xf>
  </cellXfs>
  <cellStyles count="98">
    <cellStyle name="20% - Акцент1" xfId="20" builtinId="30" customBuiltin="1"/>
    <cellStyle name="20% - Акцент1 2" xfId="75"/>
    <cellStyle name="20% - Акцент2" xfId="24" builtinId="34" customBuiltin="1"/>
    <cellStyle name="20% - Акцент2 2" xfId="79"/>
    <cellStyle name="20% - Акцент3" xfId="28" builtinId="38" customBuiltin="1"/>
    <cellStyle name="20% - Акцент3 2" xfId="83"/>
    <cellStyle name="20% - Акцент4" xfId="32" builtinId="42" customBuiltin="1"/>
    <cellStyle name="20% - Акцент4 2" xfId="87"/>
    <cellStyle name="20% - Акцент5" xfId="36" builtinId="46" customBuiltin="1"/>
    <cellStyle name="20% - Акцент5 2" xfId="91"/>
    <cellStyle name="20% - Акцент6" xfId="40" builtinId="50" customBuiltin="1"/>
    <cellStyle name="20% - Акцент6 2" xfId="95"/>
    <cellStyle name="40% - Акцент1" xfId="21" builtinId="31" customBuiltin="1"/>
    <cellStyle name="40% - Акцент1 2" xfId="76"/>
    <cellStyle name="40% - Акцент2" xfId="25" builtinId="35" customBuiltin="1"/>
    <cellStyle name="40% - Акцент2 2" xfId="80"/>
    <cellStyle name="40% - Акцент3" xfId="29" builtinId="39" customBuiltin="1"/>
    <cellStyle name="40% - Акцент3 2" xfId="84"/>
    <cellStyle name="40% - Акцент4" xfId="33" builtinId="43" customBuiltin="1"/>
    <cellStyle name="40% - Акцент4 2" xfId="88"/>
    <cellStyle name="40% - Акцент5" xfId="37" builtinId="47" customBuiltin="1"/>
    <cellStyle name="40% - Акцент5 2" xfId="92"/>
    <cellStyle name="40% - Акцент6" xfId="41" builtinId="51" customBuiltin="1"/>
    <cellStyle name="40% - Акцент6 2" xfId="96"/>
    <cellStyle name="60% - Акцент1" xfId="22" builtinId="32" customBuiltin="1"/>
    <cellStyle name="60% - Акцент1 2" xfId="77"/>
    <cellStyle name="60% - Акцент2" xfId="26" builtinId="36" customBuiltin="1"/>
    <cellStyle name="60% - Акцент2 2" xfId="81"/>
    <cellStyle name="60% - Акцент3" xfId="30" builtinId="40" customBuiltin="1"/>
    <cellStyle name="60% - Акцент3 2" xfId="85"/>
    <cellStyle name="60% - Акцент4" xfId="34" builtinId="44" customBuiltin="1"/>
    <cellStyle name="60% - Акцент4 2" xfId="89"/>
    <cellStyle name="60% - Акцент5" xfId="38" builtinId="48" customBuiltin="1"/>
    <cellStyle name="60% - Акцент5 2" xfId="93"/>
    <cellStyle name="60% - Акцент6" xfId="42" builtinId="52" customBuiltin="1"/>
    <cellStyle name="60% - Акцент6 2" xfId="97"/>
    <cellStyle name="Comma 2" xfId="56"/>
    <cellStyle name="Normal 2 2" xfId="43"/>
    <cellStyle name="Normal 2 3" xfId="44"/>
    <cellStyle name="Normal 2_IV-ՀՐԱՏԱՊ ՓՈՒԼԵՐՈՎ" xfId="45"/>
    <cellStyle name="Normal 5 2" xfId="46"/>
    <cellStyle name="Normal 6 2" xfId="47"/>
    <cellStyle name="Normal 7" xfId="54"/>
    <cellStyle name="Normal 8" xfId="51"/>
    <cellStyle name="Normal_Book2" xfId="55"/>
    <cellStyle name="Normal_Varabashxum-ynderk" xfId="53"/>
    <cellStyle name="SN_241" xfId="48"/>
    <cellStyle name="SN_b" xfId="49"/>
    <cellStyle name="Акцент1" xfId="19" builtinId="29" customBuiltin="1"/>
    <cellStyle name="Акцент1 2" xfId="74"/>
    <cellStyle name="Акцент2" xfId="23" builtinId="33" customBuiltin="1"/>
    <cellStyle name="Акцент2 2" xfId="78"/>
    <cellStyle name="Акцент3" xfId="27" builtinId="37" customBuiltin="1"/>
    <cellStyle name="Акцент3 2" xfId="82"/>
    <cellStyle name="Акцент4" xfId="31" builtinId="41" customBuiltin="1"/>
    <cellStyle name="Акцент4 2" xfId="86"/>
    <cellStyle name="Акцент5" xfId="35" builtinId="45" customBuiltin="1"/>
    <cellStyle name="Акцент5 2" xfId="90"/>
    <cellStyle name="Акцент6" xfId="39" builtinId="49" customBuiltin="1"/>
    <cellStyle name="Акцент6 2" xfId="94"/>
    <cellStyle name="Ввод " xfId="10" builtinId="20" customBuiltin="1"/>
    <cellStyle name="Ввод  2" xfId="65"/>
    <cellStyle name="Вывод" xfId="11" builtinId="21" customBuiltin="1"/>
    <cellStyle name="Вывод 2" xfId="66"/>
    <cellStyle name="Вычисление" xfId="12" builtinId="22" customBuiltin="1"/>
    <cellStyle name="Вычисление 2" xfId="67"/>
    <cellStyle name="Заголовок 1" xfId="3" builtinId="16" customBuiltin="1"/>
    <cellStyle name="Заголовок 1 2" xfId="58"/>
    <cellStyle name="Заголовок 2" xfId="4" builtinId="17" customBuiltin="1"/>
    <cellStyle name="Заголовок 2 2" xfId="59"/>
    <cellStyle name="Заголовок 3" xfId="5" builtinId="18" customBuiltin="1"/>
    <cellStyle name="Заголовок 3 2" xfId="60"/>
    <cellStyle name="Заголовок 4" xfId="6" builtinId="19" customBuiltin="1"/>
    <cellStyle name="Заголовок 4 2" xfId="61"/>
    <cellStyle name="Итог" xfId="18" builtinId="25" customBuiltin="1"/>
    <cellStyle name="Итог 2" xfId="73"/>
    <cellStyle name="Контрольная ячейка" xfId="14" builtinId="23" customBuiltin="1"/>
    <cellStyle name="Контрольная ячейка 2" xfId="69"/>
    <cellStyle name="Название" xfId="2" builtinId="15" customBuiltin="1"/>
    <cellStyle name="Название 2" xfId="57"/>
    <cellStyle name="Нейтральный" xfId="9" builtinId="28" customBuiltin="1"/>
    <cellStyle name="Нейтральный 2" xfId="64"/>
    <cellStyle name="Обычный" xfId="0" builtinId="0" customBuiltin="1"/>
    <cellStyle name="Обычный 2 2" xfId="50"/>
    <cellStyle name="Плохой" xfId="8" builtinId="27" customBuiltin="1"/>
    <cellStyle name="Плохой 2" xfId="63"/>
    <cellStyle name="Пояснение" xfId="17" builtinId="53" customBuiltin="1"/>
    <cellStyle name="Пояснение 2" xfId="72"/>
    <cellStyle name="Примечание" xfId="16" builtinId="10" customBuiltin="1"/>
    <cellStyle name="Примечание 2" xfId="71"/>
    <cellStyle name="Процентный" xfId="52" builtinId="5"/>
    <cellStyle name="Связанная ячейка" xfId="13" builtinId="24" customBuiltin="1"/>
    <cellStyle name="Связанная ячейка 2" xfId="68"/>
    <cellStyle name="Текст предупреждения" xfId="15" builtinId="11" customBuiltin="1"/>
    <cellStyle name="Текст предупреждения 2" xfId="70"/>
    <cellStyle name="Финансовый" xfId="1" builtinId="3" customBuiltin="1"/>
    <cellStyle name="Хороший" xfId="7" builtinId="26" customBuiltin="1"/>
    <cellStyle name="Хороший 2" xfId="6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8"/>
  <sheetViews>
    <sheetView topLeftCell="A46" workbookViewId="0">
      <selection activeCell="D45" sqref="D45"/>
    </sheetView>
  </sheetViews>
  <sheetFormatPr defaultRowHeight="16.5" x14ac:dyDescent="0.25"/>
  <cols>
    <col min="1" max="1" width="7.7109375" style="66" customWidth="1"/>
    <col min="2" max="2" width="10.28515625" style="66" customWidth="1"/>
    <col min="3" max="3" width="76.28515625" style="66" customWidth="1"/>
    <col min="4" max="4" width="27.85546875" style="66" customWidth="1"/>
    <col min="5" max="16384" width="9.140625" style="66"/>
  </cols>
  <sheetData>
    <row r="1" spans="1:9" ht="14.25" customHeight="1" x14ac:dyDescent="0.25">
      <c r="C1" s="276" t="s">
        <v>157</v>
      </c>
      <c r="D1" s="276"/>
      <c r="E1" s="67"/>
      <c r="F1" s="67"/>
    </row>
    <row r="2" spans="1:9" ht="14.25" customHeight="1" x14ac:dyDescent="0.25">
      <c r="C2" s="68"/>
      <c r="D2" s="68"/>
      <c r="E2" s="67"/>
      <c r="F2" s="67"/>
    </row>
    <row r="3" spans="1:9" s="70" customFormat="1" ht="16.5" customHeight="1" x14ac:dyDescent="0.25">
      <c r="A3" s="277" t="s">
        <v>0</v>
      </c>
      <c r="B3" s="277"/>
      <c r="C3" s="277"/>
      <c r="D3" s="277"/>
      <c r="E3" s="69"/>
      <c r="F3" s="69"/>
      <c r="G3" s="69"/>
      <c r="H3" s="69"/>
      <c r="I3" s="69"/>
    </row>
    <row r="4" spans="1:9" s="70" customFormat="1" ht="16.5" customHeight="1" x14ac:dyDescent="0.25">
      <c r="A4" s="277" t="s">
        <v>1</v>
      </c>
      <c r="B4" s="277"/>
      <c r="C4" s="277"/>
      <c r="D4" s="277"/>
      <c r="E4" s="69"/>
      <c r="F4" s="69"/>
      <c r="G4" s="69"/>
      <c r="H4" s="69"/>
      <c r="I4" s="69"/>
    </row>
    <row r="5" spans="1:9" s="70" customFormat="1" ht="16.5" customHeight="1" x14ac:dyDescent="0.25">
      <c r="A5" s="71"/>
      <c r="B5" s="71"/>
      <c r="C5" s="71"/>
      <c r="D5" s="71"/>
      <c r="E5" s="69"/>
      <c r="F5" s="69"/>
      <c r="G5" s="69"/>
      <c r="H5" s="69"/>
      <c r="I5" s="69"/>
    </row>
    <row r="6" spans="1:9" s="70" customFormat="1" ht="78" customHeight="1" x14ac:dyDescent="0.25">
      <c r="A6" s="278" t="s">
        <v>35</v>
      </c>
      <c r="B6" s="278"/>
      <c r="C6" s="278"/>
      <c r="D6" s="278"/>
      <c r="E6" s="72"/>
      <c r="F6" s="72"/>
      <c r="G6" s="72"/>
      <c r="H6" s="72"/>
      <c r="I6" s="72"/>
    </row>
    <row r="7" spans="1:9" x14ac:dyDescent="0.25">
      <c r="D7" s="73" t="s">
        <v>36</v>
      </c>
    </row>
    <row r="8" spans="1:9" ht="63.75" customHeight="1" x14ac:dyDescent="0.25">
      <c r="A8" s="279" t="s">
        <v>7</v>
      </c>
      <c r="B8" s="280"/>
      <c r="C8" s="283" t="s">
        <v>37</v>
      </c>
      <c r="D8" s="283" t="s">
        <v>38</v>
      </c>
    </row>
    <row r="9" spans="1:9" ht="38.25" customHeight="1" x14ac:dyDescent="0.25">
      <c r="A9" s="281"/>
      <c r="B9" s="282"/>
      <c r="C9" s="284"/>
      <c r="D9" s="284"/>
    </row>
    <row r="10" spans="1:9" s="76" customFormat="1" ht="27" customHeight="1" x14ac:dyDescent="0.25">
      <c r="A10" s="74"/>
      <c r="B10" s="74"/>
      <c r="C10" s="74" t="s">
        <v>39</v>
      </c>
      <c r="D10" s="75">
        <f>SUM(D11+D25+D45)</f>
        <v>0</v>
      </c>
    </row>
    <row r="11" spans="1:9" s="80" customFormat="1" ht="33" x14ac:dyDescent="0.25">
      <c r="A11" s="77"/>
      <c r="B11" s="77"/>
      <c r="C11" s="78" t="s">
        <v>40</v>
      </c>
      <c r="D11" s="79">
        <f>SUM(D12)</f>
        <v>-27750</v>
      </c>
    </row>
    <row r="12" spans="1:9" s="83" customFormat="1" x14ac:dyDescent="0.3">
      <c r="A12" s="100" t="s">
        <v>84</v>
      </c>
      <c r="B12" s="77"/>
      <c r="C12" s="246" t="s">
        <v>41</v>
      </c>
      <c r="D12" s="82">
        <f>+D19</f>
        <v>-27750</v>
      </c>
      <c r="E12" s="84"/>
      <c r="F12" s="85"/>
      <c r="G12" s="85"/>
      <c r="H12" s="85"/>
      <c r="I12" s="85"/>
    </row>
    <row r="13" spans="1:9" s="83" customFormat="1" x14ac:dyDescent="0.3">
      <c r="A13" s="86"/>
      <c r="B13" s="41"/>
      <c r="C13" s="67" t="s">
        <v>98</v>
      </c>
      <c r="D13" s="42"/>
      <c r="E13" s="84"/>
      <c r="F13" s="85"/>
      <c r="G13" s="85"/>
      <c r="H13" s="85"/>
      <c r="I13" s="85"/>
    </row>
    <row r="14" spans="1:9" s="83" customFormat="1" x14ac:dyDescent="0.3">
      <c r="A14" s="86"/>
      <c r="B14" s="41"/>
      <c r="C14" s="246" t="s">
        <v>42</v>
      </c>
      <c r="D14" s="42"/>
      <c r="E14" s="84"/>
      <c r="F14" s="85"/>
      <c r="G14" s="85"/>
      <c r="H14" s="85"/>
      <c r="I14" s="85"/>
    </row>
    <row r="15" spans="1:9" s="83" customFormat="1" ht="49.5" x14ac:dyDescent="0.3">
      <c r="A15" s="86"/>
      <c r="B15" s="41"/>
      <c r="C15" s="67" t="s">
        <v>152</v>
      </c>
      <c r="D15" s="42"/>
      <c r="E15" s="84"/>
      <c r="F15" s="85"/>
      <c r="G15" s="85"/>
      <c r="H15" s="85"/>
      <c r="I15" s="85"/>
    </row>
    <row r="16" spans="1:9" s="83" customFormat="1" x14ac:dyDescent="0.3">
      <c r="A16" s="86"/>
      <c r="B16" s="41"/>
      <c r="C16" s="246" t="s">
        <v>43</v>
      </c>
      <c r="D16" s="42"/>
      <c r="E16" s="84"/>
      <c r="F16" s="85"/>
      <c r="G16" s="85"/>
      <c r="H16" s="85"/>
      <c r="I16" s="85"/>
    </row>
    <row r="17" spans="1:9" s="83" customFormat="1" ht="35.25" customHeight="1" x14ac:dyDescent="0.3">
      <c r="A17" s="86"/>
      <c r="B17" s="41"/>
      <c r="C17" s="67" t="s">
        <v>153</v>
      </c>
      <c r="D17" s="42"/>
      <c r="E17" s="84"/>
      <c r="F17" s="85"/>
      <c r="G17" s="85"/>
      <c r="H17" s="85"/>
      <c r="I17" s="85"/>
    </row>
    <row r="18" spans="1:9" s="83" customFormat="1" ht="30" customHeight="1" x14ac:dyDescent="0.3">
      <c r="A18" s="273" t="s">
        <v>51</v>
      </c>
      <c r="B18" s="274"/>
      <c r="C18" s="274"/>
      <c r="D18" s="275"/>
      <c r="E18" s="84"/>
      <c r="F18" s="85"/>
      <c r="G18" s="85"/>
      <c r="H18" s="85"/>
      <c r="I18" s="85"/>
    </row>
    <row r="19" spans="1:9" s="89" customFormat="1" x14ac:dyDescent="0.3">
      <c r="A19" s="87"/>
      <c r="B19" s="100" t="s">
        <v>85</v>
      </c>
      <c r="C19" s="81" t="s">
        <v>52</v>
      </c>
      <c r="D19" s="82">
        <f>SUM(D33)</f>
        <v>-27750</v>
      </c>
      <c r="E19" s="90"/>
      <c r="F19" s="91"/>
      <c r="G19" s="91"/>
      <c r="H19" s="91"/>
      <c r="I19" s="91"/>
    </row>
    <row r="20" spans="1:9" s="95" customFormat="1" ht="49.5" x14ac:dyDescent="0.3">
      <c r="A20" s="92"/>
      <c r="B20" s="93"/>
      <c r="C20" s="81" t="s">
        <v>86</v>
      </c>
      <c r="D20" s="94"/>
    </row>
    <row r="21" spans="1:9" s="83" customFormat="1" x14ac:dyDescent="0.3">
      <c r="A21" s="96"/>
      <c r="B21" s="97"/>
      <c r="C21" s="81" t="s">
        <v>53</v>
      </c>
      <c r="D21" s="98"/>
    </row>
    <row r="22" spans="1:9" s="83" customFormat="1" ht="49.5" x14ac:dyDescent="0.3">
      <c r="A22" s="96"/>
      <c r="B22" s="97"/>
      <c r="C22" s="81" t="s">
        <v>87</v>
      </c>
      <c r="D22" s="98"/>
    </row>
    <row r="23" spans="1:9" s="83" customFormat="1" x14ac:dyDescent="0.3">
      <c r="A23" s="96"/>
      <c r="B23" s="97"/>
      <c r="C23" s="81" t="s">
        <v>54</v>
      </c>
      <c r="D23" s="98"/>
    </row>
    <row r="24" spans="1:9" s="83" customFormat="1" ht="25.5" x14ac:dyDescent="0.3">
      <c r="A24" s="86"/>
      <c r="B24" s="99"/>
      <c r="C24" s="1" t="s">
        <v>88</v>
      </c>
      <c r="D24" s="98"/>
    </row>
    <row r="25" spans="1:9" x14ac:dyDescent="0.25">
      <c r="A25" s="57"/>
      <c r="B25" s="57"/>
      <c r="C25" s="58" t="s">
        <v>76</v>
      </c>
      <c r="D25" s="59">
        <f t="shared" ref="D25" si="0">D26</f>
        <v>0</v>
      </c>
    </row>
    <row r="26" spans="1:9" x14ac:dyDescent="0.25">
      <c r="A26" s="57" t="s">
        <v>77</v>
      </c>
      <c r="B26" s="57"/>
      <c r="C26" s="60" t="s">
        <v>41</v>
      </c>
      <c r="D26" s="61">
        <f>SUM(D33+D39)</f>
        <v>0</v>
      </c>
    </row>
    <row r="27" spans="1:9" x14ac:dyDescent="0.25">
      <c r="A27" s="57"/>
      <c r="B27" s="57"/>
      <c r="C27" s="62" t="s">
        <v>78</v>
      </c>
      <c r="D27" s="63"/>
    </row>
    <row r="28" spans="1:9" x14ac:dyDescent="0.25">
      <c r="A28" s="57"/>
      <c r="B28" s="57"/>
      <c r="C28" s="60" t="s">
        <v>42</v>
      </c>
      <c r="D28" s="63"/>
    </row>
    <row r="29" spans="1:9" ht="33" x14ac:dyDescent="0.25">
      <c r="A29" s="57"/>
      <c r="B29" s="57"/>
      <c r="C29" s="62" t="s">
        <v>79</v>
      </c>
      <c r="D29" s="63"/>
    </row>
    <row r="30" spans="1:9" x14ac:dyDescent="0.25">
      <c r="A30" s="57"/>
      <c r="B30" s="57"/>
      <c r="C30" s="60" t="s">
        <v>43</v>
      </c>
      <c r="D30" s="63"/>
    </row>
    <row r="31" spans="1:9" ht="33" x14ac:dyDescent="0.25">
      <c r="A31" s="57"/>
      <c r="B31" s="57"/>
      <c r="C31" s="62" t="s">
        <v>80</v>
      </c>
      <c r="D31" s="63"/>
    </row>
    <row r="32" spans="1:9" x14ac:dyDescent="0.25">
      <c r="A32" s="270" t="s">
        <v>44</v>
      </c>
      <c r="B32" s="270"/>
      <c r="C32" s="270"/>
      <c r="D32" s="270"/>
    </row>
    <row r="33" spans="1:4" x14ac:dyDescent="0.25">
      <c r="A33" s="57"/>
      <c r="B33" s="57" t="s">
        <v>81</v>
      </c>
      <c r="C33" s="60" t="s">
        <v>45</v>
      </c>
      <c r="D33" s="61">
        <f>SUM('5'!C41)</f>
        <v>-27750</v>
      </c>
    </row>
    <row r="34" spans="1:4" x14ac:dyDescent="0.25">
      <c r="A34" s="57"/>
      <c r="B34" s="57"/>
      <c r="C34" s="62" t="s">
        <v>78</v>
      </c>
      <c r="D34" s="63"/>
    </row>
    <row r="35" spans="1:4" x14ac:dyDescent="0.25">
      <c r="A35" s="57"/>
      <c r="B35" s="57"/>
      <c r="C35" s="60" t="s">
        <v>46</v>
      </c>
      <c r="D35" s="63"/>
    </row>
    <row r="36" spans="1:4" ht="66" x14ac:dyDescent="0.25">
      <c r="A36" s="57"/>
      <c r="B36" s="57"/>
      <c r="C36" s="62" t="s">
        <v>82</v>
      </c>
      <c r="D36" s="63"/>
    </row>
    <row r="37" spans="1:4" x14ac:dyDescent="0.25">
      <c r="A37" s="57"/>
      <c r="B37" s="57"/>
      <c r="C37" s="60" t="s">
        <v>47</v>
      </c>
      <c r="D37" s="63"/>
    </row>
    <row r="38" spans="1:4" x14ac:dyDescent="0.25">
      <c r="A38" s="57"/>
      <c r="B38" s="57"/>
      <c r="C38" s="62" t="s">
        <v>83</v>
      </c>
      <c r="D38" s="63"/>
    </row>
    <row r="39" spans="1:4" x14ac:dyDescent="0.25">
      <c r="A39" s="57"/>
      <c r="B39" s="271" t="s">
        <v>81</v>
      </c>
      <c r="C39" s="64" t="s">
        <v>45</v>
      </c>
      <c r="D39" s="63">
        <f>SUM(D46)</f>
        <v>27750</v>
      </c>
    </row>
    <row r="40" spans="1:4" x14ac:dyDescent="0.25">
      <c r="A40" s="57"/>
      <c r="B40" s="271"/>
      <c r="C40" s="65" t="s">
        <v>78</v>
      </c>
      <c r="D40" s="63"/>
    </row>
    <row r="41" spans="1:4" x14ac:dyDescent="0.25">
      <c r="A41" s="57"/>
      <c r="B41" s="271"/>
      <c r="C41" s="64" t="s">
        <v>46</v>
      </c>
      <c r="D41" s="63"/>
    </row>
    <row r="42" spans="1:4" ht="66" x14ac:dyDescent="0.25">
      <c r="A42" s="57"/>
      <c r="B42" s="271"/>
      <c r="C42" s="65" t="s">
        <v>82</v>
      </c>
      <c r="D42" s="63"/>
    </row>
    <row r="43" spans="1:4" x14ac:dyDescent="0.25">
      <c r="A43" s="57"/>
      <c r="B43" s="271"/>
      <c r="C43" s="64" t="s">
        <v>47</v>
      </c>
      <c r="D43" s="63"/>
    </row>
    <row r="44" spans="1:4" x14ac:dyDescent="0.25">
      <c r="A44" s="57"/>
      <c r="B44" s="271"/>
      <c r="C44" s="65" t="s">
        <v>83</v>
      </c>
      <c r="D44" s="63"/>
    </row>
    <row r="45" spans="1:4" ht="17.25" x14ac:dyDescent="0.25">
      <c r="A45" s="201"/>
      <c r="B45" s="201"/>
      <c r="C45" s="202" t="s">
        <v>130</v>
      </c>
      <c r="D45" s="250">
        <f>SUM(D46)</f>
        <v>27750</v>
      </c>
    </row>
    <row r="46" spans="1:4" ht="17.25" x14ac:dyDescent="0.25">
      <c r="A46" s="203" t="s">
        <v>131</v>
      </c>
      <c r="B46" s="203"/>
      <c r="C46" s="204" t="s">
        <v>41</v>
      </c>
      <c r="D46" s="205">
        <f>SUM(D53)</f>
        <v>27750</v>
      </c>
    </row>
    <row r="47" spans="1:4" ht="17.25" x14ac:dyDescent="0.25">
      <c r="A47" s="203"/>
      <c r="B47" s="203"/>
      <c r="C47" s="203" t="s">
        <v>132</v>
      </c>
      <c r="D47" s="206"/>
    </row>
    <row r="48" spans="1:4" ht="17.25" x14ac:dyDescent="0.25">
      <c r="A48" s="203"/>
      <c r="B48" s="203"/>
      <c r="C48" s="204" t="s">
        <v>42</v>
      </c>
      <c r="D48" s="206"/>
    </row>
    <row r="49" spans="1:4" ht="34.5" x14ac:dyDescent="0.25">
      <c r="A49" s="203"/>
      <c r="B49" s="203"/>
      <c r="C49" s="203" t="s">
        <v>133</v>
      </c>
      <c r="D49" s="206"/>
    </row>
    <row r="50" spans="1:4" ht="17.25" x14ac:dyDescent="0.25">
      <c r="A50" s="203"/>
      <c r="B50" s="203"/>
      <c r="C50" s="204" t="s">
        <v>43</v>
      </c>
      <c r="D50" s="206"/>
    </row>
    <row r="51" spans="1:4" ht="51.75" x14ac:dyDescent="0.25">
      <c r="A51" s="203"/>
      <c r="B51" s="203"/>
      <c r="C51" s="203" t="s">
        <v>134</v>
      </c>
      <c r="D51" s="206"/>
    </row>
    <row r="52" spans="1:4" ht="17.25" x14ac:dyDescent="0.25">
      <c r="A52" s="272" t="s">
        <v>44</v>
      </c>
      <c r="B52" s="272"/>
      <c r="C52" s="272"/>
      <c r="D52" s="272"/>
    </row>
    <row r="53" spans="1:4" ht="17.25" x14ac:dyDescent="0.25">
      <c r="A53" s="207"/>
      <c r="B53" s="208">
        <v>12004</v>
      </c>
      <c r="C53" s="209" t="s">
        <v>45</v>
      </c>
      <c r="D53" s="211">
        <v>27750</v>
      </c>
    </row>
    <row r="54" spans="1:4" ht="34.5" x14ac:dyDescent="0.25">
      <c r="A54" s="201"/>
      <c r="B54" s="201"/>
      <c r="C54" s="210" t="s">
        <v>146</v>
      </c>
      <c r="D54" s="211"/>
    </row>
    <row r="55" spans="1:4" ht="17.25" x14ac:dyDescent="0.25">
      <c r="A55" s="201"/>
      <c r="B55" s="201"/>
      <c r="C55" s="212" t="s">
        <v>46</v>
      </c>
      <c r="D55" s="211"/>
    </row>
    <row r="56" spans="1:4" ht="34.5" x14ac:dyDescent="0.25">
      <c r="A56" s="201"/>
      <c r="B56" s="201"/>
      <c r="C56" s="210" t="s">
        <v>147</v>
      </c>
      <c r="D56" s="211"/>
    </row>
    <row r="57" spans="1:4" ht="17.25" x14ac:dyDescent="0.25">
      <c r="A57" s="201"/>
      <c r="B57" s="201"/>
      <c r="C57" s="212" t="s">
        <v>47</v>
      </c>
      <c r="D57" s="211"/>
    </row>
    <row r="58" spans="1:4" ht="17.25" x14ac:dyDescent="0.25">
      <c r="A58" s="201"/>
      <c r="B58" s="201"/>
      <c r="C58" s="213" t="s">
        <v>135</v>
      </c>
      <c r="D58" s="211"/>
    </row>
  </sheetData>
  <mergeCells count="11">
    <mergeCell ref="A32:D32"/>
    <mergeCell ref="B39:B44"/>
    <mergeCell ref="A52:D52"/>
    <mergeCell ref="A18:D18"/>
    <mergeCell ref="C1:D1"/>
    <mergeCell ref="A3:D3"/>
    <mergeCell ref="A4:D4"/>
    <mergeCell ref="A6:D6"/>
    <mergeCell ref="A8:B9"/>
    <mergeCell ref="C8:C9"/>
    <mergeCell ref="D8:D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2"/>
  <sheetViews>
    <sheetView topLeftCell="A43" zoomScaleNormal="100" workbookViewId="0">
      <selection activeCell="G53" sqref="G53"/>
    </sheetView>
  </sheetViews>
  <sheetFormatPr defaultRowHeight="16.5" x14ac:dyDescent="0.25"/>
  <cols>
    <col min="1" max="1" width="10.140625" style="66" customWidth="1"/>
    <col min="2" max="3" width="7.42578125" style="66" customWidth="1"/>
    <col min="4" max="4" width="10.42578125" style="66" customWidth="1"/>
    <col min="5" max="5" width="15.42578125" style="66" customWidth="1"/>
    <col min="6" max="6" width="76.140625" style="67" customWidth="1"/>
    <col min="7" max="7" width="27.42578125" style="67" customWidth="1"/>
    <col min="8" max="16384" width="9.140625" style="66"/>
  </cols>
  <sheetData>
    <row r="1" spans="1:13" ht="14.25" customHeight="1" x14ac:dyDescent="0.25">
      <c r="G1" s="252" t="s">
        <v>158</v>
      </c>
    </row>
    <row r="2" spans="1:13" ht="14.25" customHeight="1" x14ac:dyDescent="0.25"/>
    <row r="3" spans="1:13" s="70" customFormat="1" ht="16.5" customHeight="1" x14ac:dyDescent="0.25">
      <c r="A3" s="277" t="s">
        <v>0</v>
      </c>
      <c r="B3" s="277"/>
      <c r="C3" s="277"/>
      <c r="D3" s="277"/>
      <c r="E3" s="277"/>
      <c r="F3" s="277"/>
      <c r="G3" s="277"/>
    </row>
    <row r="4" spans="1:13" s="70" customFormat="1" ht="16.5" customHeight="1" x14ac:dyDescent="0.25">
      <c r="A4" s="277" t="s">
        <v>1</v>
      </c>
      <c r="B4" s="277"/>
      <c r="C4" s="277"/>
      <c r="D4" s="277"/>
      <c r="E4" s="277"/>
      <c r="F4" s="277"/>
      <c r="G4" s="277"/>
    </row>
    <row r="5" spans="1:13" s="70" customFormat="1" ht="52.5" customHeight="1" x14ac:dyDescent="0.25">
      <c r="A5" s="278" t="s">
        <v>48</v>
      </c>
      <c r="B5" s="278"/>
      <c r="C5" s="278"/>
      <c r="D5" s="278"/>
      <c r="E5" s="278"/>
      <c r="F5" s="278"/>
      <c r="G5" s="278"/>
    </row>
    <row r="7" spans="1:13" ht="30.75" customHeight="1" x14ac:dyDescent="0.25">
      <c r="G7" s="103" t="s">
        <v>5</v>
      </c>
    </row>
    <row r="8" spans="1:13" ht="66" customHeight="1" x14ac:dyDescent="0.25">
      <c r="A8" s="288" t="s">
        <v>6</v>
      </c>
      <c r="B8" s="289"/>
      <c r="C8" s="290"/>
      <c r="D8" s="288" t="s">
        <v>7</v>
      </c>
      <c r="E8" s="290"/>
      <c r="F8" s="289" t="s">
        <v>8</v>
      </c>
      <c r="G8" s="140" t="s">
        <v>2</v>
      </c>
    </row>
    <row r="9" spans="1:13" ht="30" customHeight="1" x14ac:dyDescent="0.25">
      <c r="A9" s="291"/>
      <c r="B9" s="292"/>
      <c r="C9" s="293"/>
      <c r="D9" s="291"/>
      <c r="E9" s="293"/>
      <c r="F9" s="294"/>
      <c r="G9" s="295" t="s">
        <v>9</v>
      </c>
    </row>
    <row r="10" spans="1:13" ht="39" customHeight="1" x14ac:dyDescent="0.25">
      <c r="A10" s="253" t="s">
        <v>10</v>
      </c>
      <c r="B10" s="141" t="s">
        <v>97</v>
      </c>
      <c r="C10" s="253" t="s">
        <v>11</v>
      </c>
      <c r="D10" s="253" t="s">
        <v>12</v>
      </c>
      <c r="E10" s="253" t="s">
        <v>13</v>
      </c>
      <c r="F10" s="292"/>
      <c r="G10" s="296"/>
    </row>
    <row r="11" spans="1:13" x14ac:dyDescent="0.25">
      <c r="A11" s="115"/>
      <c r="B11" s="115"/>
      <c r="C11" s="115"/>
      <c r="D11" s="104"/>
      <c r="E11" s="104"/>
      <c r="F11" s="105" t="s">
        <v>14</v>
      </c>
      <c r="G11" s="106">
        <f>SUM(G12+G27+G53)</f>
        <v>0</v>
      </c>
    </row>
    <row r="12" spans="1:13" s="108" customFormat="1" x14ac:dyDescent="0.3">
      <c r="A12" s="115" t="s">
        <v>156</v>
      </c>
      <c r="B12" s="115"/>
      <c r="C12" s="115"/>
      <c r="D12" s="104"/>
      <c r="E12" s="107"/>
      <c r="F12" s="142" t="s">
        <v>16</v>
      </c>
      <c r="G12" s="106">
        <f>G14</f>
        <v>-27750</v>
      </c>
      <c r="I12" s="109"/>
      <c r="J12" s="110"/>
      <c r="K12" s="110"/>
      <c r="L12" s="110"/>
      <c r="M12" s="110"/>
    </row>
    <row r="13" spans="1:13" s="83" customFormat="1" x14ac:dyDescent="0.3">
      <c r="A13" s="115"/>
      <c r="B13" s="115"/>
      <c r="C13" s="115"/>
      <c r="D13" s="104"/>
      <c r="E13" s="111"/>
      <c r="F13" s="112" t="s">
        <v>4</v>
      </c>
      <c r="G13" s="55"/>
    </row>
    <row r="14" spans="1:13" s="83" customFormat="1" x14ac:dyDescent="0.3">
      <c r="A14" s="115"/>
      <c r="B14" s="115" t="s">
        <v>155</v>
      </c>
      <c r="C14" s="115"/>
      <c r="D14" s="104"/>
      <c r="E14" s="111"/>
      <c r="F14" s="142" t="s">
        <v>96</v>
      </c>
      <c r="G14" s="113">
        <f>+G16</f>
        <v>-27750</v>
      </c>
    </row>
    <row r="15" spans="1:13" s="83" customFormat="1" x14ac:dyDescent="0.3">
      <c r="A15" s="115"/>
      <c r="B15" s="115"/>
      <c r="C15" s="115"/>
      <c r="D15" s="104"/>
      <c r="E15" s="111"/>
      <c r="F15" s="114" t="s">
        <v>4</v>
      </c>
      <c r="G15" s="55"/>
    </row>
    <row r="16" spans="1:13" s="83" customFormat="1" x14ac:dyDescent="0.3">
      <c r="A16" s="115"/>
      <c r="B16" s="115"/>
      <c r="C16" s="115" t="s">
        <v>154</v>
      </c>
      <c r="D16" s="115"/>
      <c r="E16" s="111"/>
      <c r="F16" s="142" t="s">
        <v>95</v>
      </c>
      <c r="G16" s="113">
        <f>+G18</f>
        <v>-27750</v>
      </c>
    </row>
    <row r="17" spans="1:13" s="83" customFormat="1" x14ac:dyDescent="0.3">
      <c r="A17" s="115"/>
      <c r="B17" s="115"/>
      <c r="C17" s="115"/>
      <c r="D17" s="115"/>
      <c r="E17" s="97"/>
      <c r="F17" s="114" t="s">
        <v>4</v>
      </c>
      <c r="G17" s="56"/>
    </row>
    <row r="18" spans="1:13" s="89" customFormat="1" ht="21.75" customHeight="1" x14ac:dyDescent="0.3">
      <c r="A18" s="115"/>
      <c r="B18" s="115"/>
      <c r="C18" s="115"/>
      <c r="D18" s="116">
        <v>1167</v>
      </c>
      <c r="E18" s="116"/>
      <c r="F18" s="114" t="s">
        <v>98</v>
      </c>
      <c r="G18" s="113">
        <f>+G20</f>
        <v>-27750</v>
      </c>
      <c r="J18" s="91"/>
      <c r="K18" s="91"/>
      <c r="L18" s="91"/>
      <c r="M18" s="91"/>
    </row>
    <row r="19" spans="1:13" s="83" customFormat="1" x14ac:dyDescent="0.3">
      <c r="A19" s="117"/>
      <c r="B19" s="111"/>
      <c r="C19" s="97"/>
      <c r="D19" s="93"/>
      <c r="E19" s="97"/>
      <c r="F19" s="88" t="s">
        <v>4</v>
      </c>
      <c r="G19" s="56"/>
    </row>
    <row r="20" spans="1:13" s="95" customFormat="1" ht="29.25" customHeight="1" x14ac:dyDescent="0.3">
      <c r="A20" s="118"/>
      <c r="B20" s="119"/>
      <c r="C20" s="119"/>
      <c r="D20" s="93"/>
      <c r="E20" s="116">
        <v>32002</v>
      </c>
      <c r="F20" s="67" t="s">
        <v>86</v>
      </c>
      <c r="G20" s="113">
        <f>+G21</f>
        <v>-27750</v>
      </c>
    </row>
    <row r="21" spans="1:13" s="83" customFormat="1" ht="33" x14ac:dyDescent="0.3">
      <c r="A21" s="117"/>
      <c r="B21" s="97"/>
      <c r="C21" s="97"/>
      <c r="D21" s="97"/>
      <c r="E21" s="97"/>
      <c r="F21" s="116" t="s">
        <v>40</v>
      </c>
      <c r="G21" s="113">
        <f>+G26</f>
        <v>-27750</v>
      </c>
    </row>
    <row r="22" spans="1:13" s="83" customFormat="1" x14ac:dyDescent="0.3">
      <c r="A22" s="117"/>
      <c r="B22" s="120"/>
      <c r="C22" s="120"/>
      <c r="D22" s="120"/>
      <c r="E22" s="120"/>
      <c r="F22" s="121" t="s">
        <v>14</v>
      </c>
      <c r="G22" s="122">
        <f>SUM(G21)</f>
        <v>-27750</v>
      </c>
    </row>
    <row r="23" spans="1:13" s="83" customFormat="1" x14ac:dyDescent="0.3">
      <c r="A23" s="117"/>
      <c r="B23" s="120"/>
      <c r="C23" s="120"/>
      <c r="D23" s="120"/>
      <c r="E23" s="120"/>
      <c r="F23" s="121" t="s">
        <v>17</v>
      </c>
      <c r="G23" s="122">
        <f>SUM(G22)</f>
        <v>-27750</v>
      </c>
    </row>
    <row r="24" spans="1:13" s="83" customFormat="1" x14ac:dyDescent="0.3">
      <c r="A24" s="117"/>
      <c r="B24" s="120"/>
      <c r="C24" s="120"/>
      <c r="D24" s="120"/>
      <c r="E24" s="120"/>
      <c r="F24" s="121" t="s">
        <v>18</v>
      </c>
      <c r="G24" s="122">
        <f>SUM(G23)</f>
        <v>-27750</v>
      </c>
    </row>
    <row r="25" spans="1:13" s="83" customFormat="1" x14ac:dyDescent="0.3">
      <c r="A25" s="117"/>
      <c r="B25" s="97"/>
      <c r="C25" s="97"/>
      <c r="D25" s="97"/>
      <c r="E25" s="97"/>
      <c r="F25" s="121" t="s">
        <v>19</v>
      </c>
      <c r="G25" s="101">
        <f>SUM(G24)</f>
        <v>-27750</v>
      </c>
    </row>
    <row r="26" spans="1:13" s="83" customFormat="1" ht="17.25" thickBot="1" x14ac:dyDescent="0.35">
      <c r="A26" s="123"/>
      <c r="B26" s="124"/>
      <c r="C26" s="125"/>
      <c r="D26" s="125"/>
      <c r="E26" s="125"/>
      <c r="F26" s="121" t="s">
        <v>94</v>
      </c>
      <c r="G26" s="113">
        <f>SUM(G37)</f>
        <v>-27750</v>
      </c>
    </row>
    <row r="27" spans="1:13" x14ac:dyDescent="0.25">
      <c r="A27" s="126" t="s">
        <v>89</v>
      </c>
      <c r="B27" s="251"/>
      <c r="C27" s="251"/>
      <c r="D27" s="251"/>
      <c r="E27" s="251"/>
      <c r="F27" s="58" t="s">
        <v>90</v>
      </c>
      <c r="G27" s="127">
        <f t="shared" ref="G27" si="0">G29</f>
        <v>0</v>
      </c>
    </row>
    <row r="28" spans="1:13" x14ac:dyDescent="0.25">
      <c r="A28" s="251"/>
      <c r="B28" s="251"/>
      <c r="C28" s="251"/>
      <c r="D28" s="251"/>
      <c r="E28" s="251"/>
      <c r="F28" s="62" t="s">
        <v>15</v>
      </c>
      <c r="G28" s="62"/>
    </row>
    <row r="29" spans="1:13" x14ac:dyDescent="0.25">
      <c r="A29" s="251"/>
      <c r="B29" s="126" t="s">
        <v>91</v>
      </c>
      <c r="C29" s="251"/>
      <c r="D29" s="251"/>
      <c r="E29" s="251"/>
      <c r="F29" s="58" t="s">
        <v>92</v>
      </c>
      <c r="G29" s="127">
        <f t="shared" ref="G29" si="1">G31</f>
        <v>0</v>
      </c>
    </row>
    <row r="30" spans="1:13" x14ac:dyDescent="0.25">
      <c r="A30" s="251"/>
      <c r="B30" s="251"/>
      <c r="C30" s="251"/>
      <c r="D30" s="251"/>
      <c r="E30" s="251"/>
      <c r="F30" s="62" t="s">
        <v>15</v>
      </c>
      <c r="G30" s="62"/>
    </row>
    <row r="31" spans="1:13" x14ac:dyDescent="0.25">
      <c r="A31" s="251"/>
      <c r="B31" s="251"/>
      <c r="C31" s="126" t="s">
        <v>91</v>
      </c>
      <c r="D31" s="251"/>
      <c r="E31" s="251"/>
      <c r="F31" s="58" t="s">
        <v>78</v>
      </c>
      <c r="G31" s="127">
        <f t="shared" ref="G31" si="2">G33</f>
        <v>0</v>
      </c>
    </row>
    <row r="32" spans="1:13" x14ac:dyDescent="0.25">
      <c r="A32" s="251"/>
      <c r="B32" s="251"/>
      <c r="C32" s="251"/>
      <c r="D32" s="251"/>
      <c r="E32" s="251"/>
      <c r="F32" s="62" t="s">
        <v>15</v>
      </c>
      <c r="G32" s="62"/>
    </row>
    <row r="33" spans="1:7" x14ac:dyDescent="0.25">
      <c r="A33" s="285"/>
      <c r="B33" s="286"/>
      <c r="C33" s="286"/>
      <c r="D33" s="286"/>
      <c r="E33" s="287"/>
      <c r="F33" s="58" t="s">
        <v>76</v>
      </c>
      <c r="G33" s="127">
        <f t="shared" ref="G33" si="3">G35</f>
        <v>0</v>
      </c>
    </row>
    <row r="34" spans="1:7" x14ac:dyDescent="0.25">
      <c r="A34" s="251"/>
      <c r="B34" s="251"/>
      <c r="C34" s="251"/>
      <c r="D34" s="251"/>
      <c r="E34" s="251"/>
      <c r="F34" s="62" t="s">
        <v>15</v>
      </c>
      <c r="G34" s="62"/>
    </row>
    <row r="35" spans="1:7" x14ac:dyDescent="0.25">
      <c r="A35" s="251"/>
      <c r="B35" s="251"/>
      <c r="C35" s="251"/>
      <c r="D35" s="251" t="s">
        <v>77</v>
      </c>
      <c r="E35" s="251"/>
      <c r="F35" s="62" t="s">
        <v>78</v>
      </c>
      <c r="G35" s="128">
        <f>SUM(G37+G45)</f>
        <v>0</v>
      </c>
    </row>
    <row r="36" spans="1:7" x14ac:dyDescent="0.25">
      <c r="A36" s="251"/>
      <c r="B36" s="251"/>
      <c r="C36" s="251"/>
      <c r="D36" s="251"/>
      <c r="E36" s="129"/>
      <c r="F36" s="130" t="s">
        <v>15</v>
      </c>
      <c r="G36" s="131"/>
    </row>
    <row r="37" spans="1:7" x14ac:dyDescent="0.25">
      <c r="A37" s="251"/>
      <c r="B37" s="251"/>
      <c r="C37" s="251"/>
      <c r="D37" s="251"/>
      <c r="E37" s="251" t="s">
        <v>81</v>
      </c>
      <c r="F37" s="262" t="s">
        <v>78</v>
      </c>
      <c r="G37" s="128">
        <f>SUM(G39)</f>
        <v>-27750</v>
      </c>
    </row>
    <row r="38" spans="1:7" x14ac:dyDescent="0.25">
      <c r="A38" s="251"/>
      <c r="B38" s="251"/>
      <c r="C38" s="251"/>
      <c r="D38" s="251"/>
      <c r="E38" s="251"/>
      <c r="F38" s="262" t="s">
        <v>20</v>
      </c>
      <c r="G38" s="128"/>
    </row>
    <row r="39" spans="1:7" x14ac:dyDescent="0.25">
      <c r="A39" s="132"/>
      <c r="B39" s="132"/>
      <c r="C39" s="132"/>
      <c r="D39" s="132"/>
      <c r="E39" s="132"/>
      <c r="F39" s="263" t="s">
        <v>76</v>
      </c>
      <c r="G39" s="133">
        <f t="shared" ref="G39" si="4">G41</f>
        <v>-27750</v>
      </c>
    </row>
    <row r="40" spans="1:7" ht="33" x14ac:dyDescent="0.25">
      <c r="A40" s="134"/>
      <c r="B40" s="135"/>
      <c r="C40" s="136"/>
      <c r="D40" s="136"/>
      <c r="E40" s="136"/>
      <c r="F40" s="262" t="s">
        <v>93</v>
      </c>
      <c r="G40" s="137"/>
    </row>
    <row r="41" spans="1:7" x14ac:dyDescent="0.25">
      <c r="A41" s="134"/>
      <c r="B41" s="135"/>
      <c r="C41" s="136"/>
      <c r="D41" s="138"/>
      <c r="E41" s="139"/>
      <c r="F41" s="264" t="s">
        <v>14</v>
      </c>
      <c r="G41" s="137">
        <f>SUM('2'!D33)</f>
        <v>-27750</v>
      </c>
    </row>
    <row r="42" spans="1:7" x14ac:dyDescent="0.25">
      <c r="A42" s="254"/>
      <c r="B42" s="255"/>
      <c r="C42" s="256"/>
      <c r="D42" s="257"/>
      <c r="E42" s="258"/>
      <c r="F42" s="264" t="s">
        <v>166</v>
      </c>
      <c r="G42" s="259">
        <f>SUM(G41)</f>
        <v>-27750</v>
      </c>
    </row>
    <row r="43" spans="1:7" x14ac:dyDescent="0.25">
      <c r="A43" s="254"/>
      <c r="B43" s="255"/>
      <c r="C43" s="256"/>
      <c r="D43" s="257"/>
      <c r="E43" s="258"/>
      <c r="F43" s="264" t="s">
        <v>167</v>
      </c>
      <c r="G43" s="259">
        <f>SUM(G42)</f>
        <v>-27750</v>
      </c>
    </row>
    <row r="44" spans="1:7" x14ac:dyDescent="0.25">
      <c r="A44" s="254"/>
      <c r="B44" s="255"/>
      <c r="C44" s="256"/>
      <c r="D44" s="257"/>
      <c r="E44" s="258"/>
      <c r="F44" s="265" t="s">
        <v>168</v>
      </c>
      <c r="G44" s="259">
        <f>SUM(G41)</f>
        <v>-27750</v>
      </c>
    </row>
    <row r="45" spans="1:7" x14ac:dyDescent="0.25">
      <c r="A45" s="251"/>
      <c r="B45" s="251"/>
      <c r="C45" s="251"/>
      <c r="D45" s="251"/>
      <c r="E45" s="251" t="s">
        <v>81</v>
      </c>
      <c r="F45" s="262" t="s">
        <v>78</v>
      </c>
      <c r="G45" s="128">
        <f>SUM(G47)</f>
        <v>27750</v>
      </c>
    </row>
    <row r="46" spans="1:7" x14ac:dyDescent="0.25">
      <c r="A46" s="251"/>
      <c r="B46" s="251"/>
      <c r="C46" s="251"/>
      <c r="D46" s="251"/>
      <c r="E46" s="251"/>
      <c r="F46" s="262" t="s">
        <v>20</v>
      </c>
      <c r="G46" s="128"/>
    </row>
    <row r="47" spans="1:7" x14ac:dyDescent="0.25">
      <c r="A47" s="251"/>
      <c r="B47" s="251"/>
      <c r="C47" s="251"/>
      <c r="D47" s="251"/>
      <c r="E47" s="132"/>
      <c r="F47" s="263" t="s">
        <v>76</v>
      </c>
      <c r="G47" s="128">
        <v>27750</v>
      </c>
    </row>
    <row r="48" spans="1:7" ht="33" x14ac:dyDescent="0.25">
      <c r="A48" s="251"/>
      <c r="B48" s="251"/>
      <c r="C48" s="251"/>
      <c r="D48" s="251"/>
      <c r="E48" s="136"/>
      <c r="F48" s="262" t="s">
        <v>93</v>
      </c>
      <c r="G48" s="137"/>
    </row>
    <row r="49" spans="1:7" x14ac:dyDescent="0.25">
      <c r="A49" s="251"/>
      <c r="B49" s="251"/>
      <c r="C49" s="251"/>
      <c r="D49" s="251"/>
      <c r="E49" s="139"/>
      <c r="F49" s="264" t="s">
        <v>14</v>
      </c>
      <c r="G49" s="128">
        <v>27750</v>
      </c>
    </row>
    <row r="50" spans="1:7" x14ac:dyDescent="0.25">
      <c r="A50" s="260"/>
      <c r="B50" s="260"/>
      <c r="C50" s="260"/>
      <c r="D50" s="260"/>
      <c r="E50" s="258"/>
      <c r="F50" s="264" t="s">
        <v>166</v>
      </c>
      <c r="G50" s="261">
        <f>SUM(G49)</f>
        <v>27750</v>
      </c>
    </row>
    <row r="51" spans="1:7" x14ac:dyDescent="0.25">
      <c r="A51" s="260"/>
      <c r="B51" s="260"/>
      <c r="C51" s="260"/>
      <c r="D51" s="260"/>
      <c r="E51" s="258"/>
      <c r="F51" s="264" t="s">
        <v>167</v>
      </c>
      <c r="G51" s="261">
        <f>SUM(G50)</f>
        <v>27750</v>
      </c>
    </row>
    <row r="52" spans="1:7" x14ac:dyDescent="0.25">
      <c r="A52" s="260"/>
      <c r="B52" s="260"/>
      <c r="C52" s="260"/>
      <c r="D52" s="260"/>
      <c r="E52" s="258"/>
      <c r="F52" s="265" t="s">
        <v>168</v>
      </c>
      <c r="G52" s="261">
        <f>SUM(G51)</f>
        <v>27750</v>
      </c>
    </row>
    <row r="53" spans="1:7" x14ac:dyDescent="0.25">
      <c r="A53" s="58">
        <v>10</v>
      </c>
      <c r="B53" s="58"/>
      <c r="C53" s="58"/>
      <c r="D53" s="58"/>
      <c r="E53" s="214"/>
      <c r="F53" s="266" t="s">
        <v>136</v>
      </c>
      <c r="G53" s="244">
        <v>27750</v>
      </c>
    </row>
    <row r="54" spans="1:7" x14ac:dyDescent="0.25">
      <c r="A54" s="58"/>
      <c r="B54" s="58"/>
      <c r="C54" s="58"/>
      <c r="D54" s="58"/>
      <c r="E54" s="214"/>
      <c r="F54" s="62" t="s">
        <v>15</v>
      </c>
      <c r="G54" s="121"/>
    </row>
    <row r="55" spans="1:7" x14ac:dyDescent="0.25">
      <c r="A55" s="58"/>
      <c r="B55" s="267" t="s">
        <v>55</v>
      </c>
      <c r="C55" s="58"/>
      <c r="D55" s="58"/>
      <c r="E55" s="214"/>
      <c r="F55" s="266" t="s">
        <v>132</v>
      </c>
      <c r="G55" s="244">
        <f>SUM(G53)</f>
        <v>27750</v>
      </c>
    </row>
    <row r="56" spans="1:7" x14ac:dyDescent="0.25">
      <c r="A56" s="58"/>
      <c r="B56" s="58"/>
      <c r="C56" s="58"/>
      <c r="D56" s="58"/>
      <c r="E56" s="214"/>
      <c r="F56" s="62" t="s">
        <v>15</v>
      </c>
      <c r="G56" s="245"/>
    </row>
    <row r="57" spans="1:7" x14ac:dyDescent="0.25">
      <c r="A57" s="58"/>
      <c r="B57" s="58"/>
      <c r="C57" s="58" t="s">
        <v>91</v>
      </c>
      <c r="D57" s="58"/>
      <c r="E57" s="214"/>
      <c r="F57" s="266" t="s">
        <v>132</v>
      </c>
      <c r="G57" s="244">
        <v>27750</v>
      </c>
    </row>
    <row r="58" spans="1:7" x14ac:dyDescent="0.25">
      <c r="A58" s="58"/>
      <c r="B58" s="58"/>
      <c r="C58" s="58"/>
      <c r="D58" s="58"/>
      <c r="E58" s="214"/>
      <c r="F58" s="62" t="s">
        <v>15</v>
      </c>
      <c r="G58" s="245"/>
    </row>
    <row r="59" spans="1:7" x14ac:dyDescent="0.25">
      <c r="A59" s="58"/>
      <c r="B59" s="58"/>
      <c r="C59" s="58"/>
      <c r="D59" s="58">
        <v>1098</v>
      </c>
      <c r="E59" s="214"/>
      <c r="F59" s="266" t="s">
        <v>132</v>
      </c>
      <c r="G59" s="244">
        <v>27750</v>
      </c>
    </row>
    <row r="60" spans="1:7" x14ac:dyDescent="0.25">
      <c r="A60" s="62"/>
      <c r="B60" s="62"/>
      <c r="C60" s="62"/>
      <c r="D60" s="62"/>
      <c r="E60" s="251"/>
      <c r="F60" s="62" t="s">
        <v>15</v>
      </c>
      <c r="G60" s="121"/>
    </row>
    <row r="61" spans="1:7" ht="33" x14ac:dyDescent="0.25">
      <c r="A61" s="251"/>
      <c r="B61" s="251"/>
      <c r="C61" s="251"/>
      <c r="D61" s="251"/>
      <c r="E61" s="251">
        <v>12004</v>
      </c>
      <c r="F61" s="268" t="s">
        <v>146</v>
      </c>
      <c r="G61" s="244">
        <v>27750</v>
      </c>
    </row>
    <row r="62" spans="1:7" x14ac:dyDescent="0.25">
      <c r="A62" s="251"/>
      <c r="B62" s="251"/>
      <c r="C62" s="251"/>
      <c r="D62" s="251"/>
      <c r="E62" s="251"/>
      <c r="F62" s="62" t="s">
        <v>20</v>
      </c>
      <c r="G62" s="121"/>
    </row>
    <row r="63" spans="1:7" x14ac:dyDescent="0.25">
      <c r="A63" s="132"/>
      <c r="B63" s="132"/>
      <c r="C63" s="132"/>
      <c r="D63" s="132"/>
      <c r="E63" s="132"/>
      <c r="F63" s="60" t="s">
        <v>148</v>
      </c>
      <c r="G63" s="244">
        <v>27750</v>
      </c>
    </row>
    <row r="64" spans="1:7" ht="33" x14ac:dyDescent="0.25">
      <c r="A64" s="251"/>
      <c r="B64" s="251"/>
      <c r="C64" s="251"/>
      <c r="D64" s="251"/>
      <c r="E64" s="251"/>
      <c r="F64" s="62" t="s">
        <v>93</v>
      </c>
      <c r="G64" s="121"/>
    </row>
    <row r="65" spans="1:7" x14ac:dyDescent="0.25">
      <c r="A65" s="260"/>
      <c r="B65" s="260"/>
      <c r="C65" s="260"/>
      <c r="D65" s="260"/>
      <c r="E65" s="260"/>
      <c r="F65" s="248" t="s">
        <v>14</v>
      </c>
      <c r="G65" s="247">
        <v>27750</v>
      </c>
    </row>
    <row r="66" spans="1:7" x14ac:dyDescent="0.25">
      <c r="A66" s="260"/>
      <c r="B66" s="260"/>
      <c r="C66" s="260"/>
      <c r="D66" s="260"/>
      <c r="E66" s="260"/>
      <c r="F66" s="248" t="s">
        <v>162</v>
      </c>
      <c r="G66" s="247">
        <v>27750</v>
      </c>
    </row>
    <row r="67" spans="1:7" x14ac:dyDescent="0.25">
      <c r="A67" s="260"/>
      <c r="B67" s="260"/>
      <c r="C67" s="260"/>
      <c r="D67" s="260"/>
      <c r="E67" s="260"/>
      <c r="F67" s="248" t="s">
        <v>163</v>
      </c>
      <c r="G67" s="247">
        <v>27750</v>
      </c>
    </row>
    <row r="68" spans="1:7" ht="33" x14ac:dyDescent="0.25">
      <c r="A68" s="260"/>
      <c r="B68" s="260"/>
      <c r="C68" s="260"/>
      <c r="D68" s="260"/>
      <c r="E68" s="260"/>
      <c r="F68" s="249" t="s">
        <v>164</v>
      </c>
      <c r="G68" s="247">
        <v>27750</v>
      </c>
    </row>
    <row r="69" spans="1:7" x14ac:dyDescent="0.25">
      <c r="A69" s="251"/>
      <c r="B69" s="251"/>
      <c r="C69" s="251"/>
      <c r="D69" s="251"/>
      <c r="E69" s="251"/>
      <c r="F69" s="269" t="s">
        <v>137</v>
      </c>
      <c r="G69" s="244">
        <v>27750</v>
      </c>
    </row>
    <row r="70" spans="1:7" x14ac:dyDescent="0.25">
      <c r="F70" s="66"/>
    </row>
    <row r="71" spans="1:7" x14ac:dyDescent="0.25">
      <c r="F71" s="66"/>
    </row>
    <row r="72" spans="1:7" x14ac:dyDescent="0.25">
      <c r="F72" s="66"/>
    </row>
  </sheetData>
  <mergeCells count="8">
    <mergeCell ref="A33:E33"/>
    <mergeCell ref="A3:G3"/>
    <mergeCell ref="A4:G4"/>
    <mergeCell ref="A5:G5"/>
    <mergeCell ref="A8:C9"/>
    <mergeCell ref="D8:E9"/>
    <mergeCell ref="F8:F10"/>
    <mergeCell ref="G9:G10"/>
  </mergeCells>
  <pageMargins left="0.74803149606299213" right="0.74803149606299213" top="0.98425196850393704" bottom="0.98425196850393704" header="0.51181102362204722" footer="0.51181102362204722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6" workbookViewId="0">
      <selection activeCell="D25" sqref="D25"/>
    </sheetView>
  </sheetViews>
  <sheetFormatPr defaultColWidth="9.42578125" defaultRowHeight="13.5" x14ac:dyDescent="0.25"/>
  <cols>
    <col min="1" max="1" width="7.85546875" style="12" customWidth="1"/>
    <col min="2" max="2" width="7" style="12" customWidth="1"/>
    <col min="3" max="3" width="81.28515625" style="12" customWidth="1"/>
    <col min="4" max="4" width="19.140625" style="12" customWidth="1"/>
    <col min="5" max="5" width="17.28515625" style="12" customWidth="1"/>
    <col min="6" max="6" width="20.140625" style="12" customWidth="1"/>
    <col min="7" max="8" width="18.42578125" style="12" hidden="1" customWidth="1"/>
    <col min="9" max="9" width="16.7109375" style="12" hidden="1" customWidth="1"/>
    <col min="10" max="10" width="12.42578125" style="12" hidden="1" customWidth="1"/>
    <col min="11" max="11" width="12.140625" style="12" hidden="1" customWidth="1"/>
    <col min="12" max="12" width="11.42578125" style="12" hidden="1" customWidth="1"/>
    <col min="13" max="13" width="14.42578125" style="12" customWidth="1"/>
    <col min="14" max="14" width="13.42578125" style="12" customWidth="1"/>
    <col min="15" max="16384" width="9.42578125" style="12"/>
  </cols>
  <sheetData>
    <row r="1" spans="1:8" s="11" customFormat="1" x14ac:dyDescent="0.25">
      <c r="D1" s="12"/>
      <c r="F1" s="13" t="s">
        <v>159</v>
      </c>
      <c r="G1" s="12"/>
    </row>
    <row r="2" spans="1:8" s="11" customFormat="1" x14ac:dyDescent="0.25">
      <c r="C2" s="14"/>
      <c r="D2" s="14"/>
      <c r="F2" s="15" t="s">
        <v>56</v>
      </c>
      <c r="G2" s="12"/>
    </row>
    <row r="3" spans="1:8" s="11" customFormat="1" x14ac:dyDescent="0.25">
      <c r="C3" s="14"/>
      <c r="D3" s="14"/>
      <c r="F3" s="16" t="s">
        <v>57</v>
      </c>
      <c r="G3" s="12"/>
    </row>
    <row r="4" spans="1:8" s="11" customFormat="1" x14ac:dyDescent="0.25">
      <c r="C4" s="14"/>
      <c r="D4" s="14"/>
      <c r="E4" s="17"/>
      <c r="F4" s="17"/>
      <c r="G4" s="12"/>
    </row>
    <row r="5" spans="1:8" s="11" customFormat="1" ht="64.5" customHeight="1" x14ac:dyDescent="0.25">
      <c r="A5" s="303" t="s">
        <v>74</v>
      </c>
      <c r="B5" s="303"/>
      <c r="C5" s="303"/>
      <c r="D5" s="303"/>
      <c r="E5" s="303"/>
      <c r="F5" s="303"/>
      <c r="G5" s="12"/>
    </row>
    <row r="6" spans="1:8" s="11" customFormat="1" ht="17.25" x14ac:dyDescent="0.25">
      <c r="A6" s="18"/>
      <c r="B6" s="18"/>
      <c r="C6" s="18"/>
      <c r="D6" s="18"/>
      <c r="E6" s="18"/>
      <c r="F6" s="18"/>
      <c r="G6" s="12"/>
    </row>
    <row r="7" spans="1:8" ht="18" thickBot="1" x14ac:dyDescent="0.35">
      <c r="A7" s="19"/>
      <c r="B7" s="19"/>
      <c r="C7" s="20"/>
      <c r="D7" s="21"/>
      <c r="E7" s="21"/>
      <c r="F7" s="22" t="s">
        <v>58</v>
      </c>
    </row>
    <row r="8" spans="1:8" x14ac:dyDescent="0.25">
      <c r="A8" s="304" t="s">
        <v>21</v>
      </c>
      <c r="B8" s="305"/>
      <c r="C8" s="310" t="s">
        <v>59</v>
      </c>
      <c r="D8" s="313"/>
      <c r="E8" s="314"/>
      <c r="F8" s="315"/>
    </row>
    <row r="9" spans="1:8" x14ac:dyDescent="0.25">
      <c r="A9" s="306"/>
      <c r="B9" s="307"/>
      <c r="C9" s="311"/>
      <c r="D9" s="316"/>
      <c r="E9" s="317"/>
      <c r="F9" s="318"/>
    </row>
    <row r="10" spans="1:8" ht="17.25" x14ac:dyDescent="0.25">
      <c r="A10" s="308"/>
      <c r="B10" s="309"/>
      <c r="C10" s="311"/>
      <c r="D10" s="319" t="s">
        <v>60</v>
      </c>
      <c r="E10" s="320"/>
      <c r="F10" s="321"/>
    </row>
    <row r="11" spans="1:8" s="23" customFormat="1" ht="14.25" x14ac:dyDescent="0.25">
      <c r="A11" s="322" t="s">
        <v>61</v>
      </c>
      <c r="B11" s="324" t="s">
        <v>62</v>
      </c>
      <c r="C11" s="312"/>
      <c r="D11" s="326" t="s">
        <v>63</v>
      </c>
      <c r="E11" s="327" t="s">
        <v>49</v>
      </c>
      <c r="F11" s="328"/>
    </row>
    <row r="12" spans="1:8" s="23" customFormat="1" ht="28.5" x14ac:dyDescent="0.25">
      <c r="A12" s="323"/>
      <c r="B12" s="325"/>
      <c r="C12" s="312"/>
      <c r="D12" s="326"/>
      <c r="E12" s="24" t="s">
        <v>64</v>
      </c>
      <c r="F12" s="25" t="s">
        <v>65</v>
      </c>
    </row>
    <row r="13" spans="1:8" ht="27" x14ac:dyDescent="0.25">
      <c r="A13" s="26"/>
      <c r="B13" s="27"/>
      <c r="C13" s="28" t="s">
        <v>66</v>
      </c>
      <c r="D13" s="43">
        <f>SUM(D19)</f>
        <v>-27750</v>
      </c>
      <c r="E13" s="44">
        <f>E14+E15</f>
        <v>0</v>
      </c>
      <c r="F13" s="43">
        <f>SUM(F15)</f>
        <v>-27750</v>
      </c>
      <c r="H13" s="29"/>
    </row>
    <row r="14" spans="1:8" ht="14.25" x14ac:dyDescent="0.25">
      <c r="A14" s="26"/>
      <c r="B14" s="27"/>
      <c r="C14" s="30" t="s">
        <v>67</v>
      </c>
      <c r="D14" s="43">
        <f>+E14+F14</f>
        <v>0</v>
      </c>
      <c r="E14" s="44">
        <v>0</v>
      </c>
      <c r="F14" s="43">
        <v>0</v>
      </c>
    </row>
    <row r="15" spans="1:8" ht="14.25" x14ac:dyDescent="0.25">
      <c r="A15" s="26"/>
      <c r="B15" s="27"/>
      <c r="C15" s="30" t="s">
        <v>68</v>
      </c>
      <c r="D15" s="43">
        <f>SUM(D19)</f>
        <v>-27750</v>
      </c>
      <c r="E15" s="44">
        <f>+E23</f>
        <v>0</v>
      </c>
      <c r="F15" s="43">
        <f>SUM(F17)</f>
        <v>-27750</v>
      </c>
    </row>
    <row r="16" spans="1:8" ht="27" x14ac:dyDescent="0.25">
      <c r="A16" s="143"/>
      <c r="B16" s="144"/>
      <c r="C16" s="145" t="s">
        <v>69</v>
      </c>
      <c r="D16" s="146">
        <f>+D17</f>
        <v>-27750</v>
      </c>
      <c r="E16" s="147">
        <f>+E17</f>
        <v>0</v>
      </c>
      <c r="F16" s="146">
        <f>SUM(F17)</f>
        <v>-27750</v>
      </c>
    </row>
    <row r="17" spans="1:12" ht="25.5" customHeight="1" x14ac:dyDescent="0.25">
      <c r="A17" s="148" t="s">
        <v>99</v>
      </c>
      <c r="B17" s="149"/>
      <c r="C17" s="150" t="s">
        <v>100</v>
      </c>
      <c r="D17" s="146">
        <f>D19</f>
        <v>-27750</v>
      </c>
      <c r="E17" s="147">
        <f>+E19</f>
        <v>0</v>
      </c>
      <c r="F17" s="146">
        <f>SUM(F19)</f>
        <v>-27750</v>
      </c>
    </row>
    <row r="18" spans="1:12" ht="15" customHeight="1" x14ac:dyDescent="0.25">
      <c r="A18" s="31"/>
      <c r="B18" s="27"/>
      <c r="C18" s="32" t="s">
        <v>3</v>
      </c>
      <c r="D18" s="45"/>
      <c r="E18" s="46"/>
      <c r="F18" s="45"/>
    </row>
    <row r="19" spans="1:12" ht="59.25" customHeight="1" x14ac:dyDescent="0.25">
      <c r="A19" s="33"/>
      <c r="B19" s="34">
        <v>32002</v>
      </c>
      <c r="C19" s="151" t="s">
        <v>101</v>
      </c>
      <c r="D19" s="47">
        <f>SUM(D21)</f>
        <v>-27750</v>
      </c>
      <c r="E19" s="48">
        <f>+E23</f>
        <v>0</v>
      </c>
      <c r="F19" s="47">
        <v>-27750</v>
      </c>
    </row>
    <row r="20" spans="1:12" ht="15.75" customHeight="1" x14ac:dyDescent="0.25">
      <c r="A20" s="297"/>
      <c r="B20" s="300"/>
      <c r="C20" s="35" t="s">
        <v>20</v>
      </c>
      <c r="D20" s="49"/>
      <c r="E20" s="50"/>
      <c r="F20" s="49"/>
    </row>
    <row r="21" spans="1:12" ht="22.5" customHeight="1" x14ac:dyDescent="0.25">
      <c r="A21" s="298"/>
      <c r="B21" s="301"/>
      <c r="C21" s="36" t="s">
        <v>75</v>
      </c>
      <c r="D21" s="43">
        <f>SUM(D24)</f>
        <v>-27750</v>
      </c>
      <c r="E21" s="44">
        <f>E19</f>
        <v>0</v>
      </c>
      <c r="F21" s="43">
        <f>SUM(F19)</f>
        <v>-27750</v>
      </c>
    </row>
    <row r="22" spans="1:12" ht="21" customHeight="1" x14ac:dyDescent="0.25">
      <c r="A22" s="298"/>
      <c r="B22" s="301"/>
      <c r="C22" s="37" t="s">
        <v>70</v>
      </c>
      <c r="D22" s="51"/>
      <c r="E22" s="44"/>
      <c r="F22" s="51"/>
    </row>
    <row r="23" spans="1:12" ht="21.75" customHeight="1" x14ac:dyDescent="0.25">
      <c r="A23" s="298"/>
      <c r="B23" s="301"/>
      <c r="C23" s="38" t="s">
        <v>71</v>
      </c>
      <c r="D23" s="51">
        <f>SUM(D24)</f>
        <v>-27750</v>
      </c>
      <c r="E23" s="52">
        <f>+E24</f>
        <v>0</v>
      </c>
      <c r="F23" s="51">
        <f>SUM(F19)</f>
        <v>-27750</v>
      </c>
      <c r="G23" s="12">
        <v>84981.799999999988</v>
      </c>
      <c r="H23" s="12">
        <v>67985.399999999994</v>
      </c>
      <c r="I23" s="12">
        <v>16996.400000000001</v>
      </c>
    </row>
    <row r="24" spans="1:12" ht="21" customHeight="1" thickBot="1" x14ac:dyDescent="0.3">
      <c r="A24" s="299"/>
      <c r="B24" s="302"/>
      <c r="C24" s="152" t="s">
        <v>102</v>
      </c>
      <c r="D24" s="53">
        <f>SUM(F23)</f>
        <v>-27750</v>
      </c>
      <c r="E24" s="54">
        <v>0</v>
      </c>
      <c r="F24" s="53">
        <f>SUM(F23)</f>
        <v>-27750</v>
      </c>
      <c r="G24" s="12" t="e">
        <f>+#REF!</f>
        <v>#REF!</v>
      </c>
      <c r="H24" s="12" t="e">
        <f>+#REF!</f>
        <v>#REF!</v>
      </c>
      <c r="I24" s="12" t="e">
        <f>+#REF!</f>
        <v>#REF!</v>
      </c>
      <c r="J24" s="39" t="e">
        <f>+D24+G24</f>
        <v>#REF!</v>
      </c>
      <c r="K24" s="39" t="e">
        <f>+E24+H24</f>
        <v>#REF!</v>
      </c>
      <c r="L24" s="39" t="e">
        <f>+F24+I24</f>
        <v>#REF!</v>
      </c>
    </row>
    <row r="25" spans="1:12" x14ac:dyDescent="0.25">
      <c r="F25" s="12">
        <v>0</v>
      </c>
    </row>
    <row r="26" spans="1:12" hidden="1" x14ac:dyDescent="0.25">
      <c r="D26" s="12" t="e">
        <f>+#REF!+#REF!+#REF!+#REF!+#REF!+#REF!+#REF!+#REF!+#REF!+D19+#REF!+#REF!</f>
        <v>#REF!</v>
      </c>
      <c r="E26" s="12" t="e">
        <f>+#REF!+#REF!+#REF!+#REF!+#REF!+#REF!+#REF!+#REF!+#REF!+E19+#REF!+#REF!</f>
        <v>#REF!</v>
      </c>
      <c r="F26" s="12" t="e">
        <f>+#REF!+#REF!+#REF!+#REF!+#REF!+#REF!+#REF!+#REF!+#REF!+F19+#REF!+#REF!</f>
        <v>#REF!</v>
      </c>
    </row>
    <row r="27" spans="1:12" hidden="1" x14ac:dyDescent="0.25">
      <c r="D27" s="12" t="e">
        <f>+D13-D26</f>
        <v>#REF!</v>
      </c>
      <c r="E27" s="12" t="e">
        <f>+E13-E26</f>
        <v>#REF!</v>
      </c>
      <c r="F27" s="12" t="e">
        <f>+F13-F26</f>
        <v>#REF!</v>
      </c>
    </row>
    <row r="28" spans="1:12" hidden="1" x14ac:dyDescent="0.25"/>
    <row r="29" spans="1:12" hidden="1" x14ac:dyDescent="0.25"/>
    <row r="30" spans="1:12" hidden="1" x14ac:dyDescent="0.25"/>
    <row r="31" spans="1:12" hidden="1" x14ac:dyDescent="0.25"/>
    <row r="32" spans="1:12" hidden="1" x14ac:dyDescent="0.25"/>
    <row r="48" spans="4:5" ht="14.25" x14ac:dyDescent="0.25">
      <c r="D48" s="40"/>
      <c r="E48" s="40"/>
    </row>
    <row r="52" spans="4:4" ht="14.25" x14ac:dyDescent="0.25">
      <c r="D52" s="40"/>
    </row>
  </sheetData>
  <mergeCells count="11">
    <mergeCell ref="A20:A24"/>
    <mergeCell ref="B20:B24"/>
    <mergeCell ref="A5:F5"/>
    <mergeCell ref="A8:B10"/>
    <mergeCell ref="C8:C12"/>
    <mergeCell ref="D8:F9"/>
    <mergeCell ref="D10:F10"/>
    <mergeCell ref="A11:A12"/>
    <mergeCell ref="B11:B12"/>
    <mergeCell ref="D11:D12"/>
    <mergeCell ref="E11:F1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9"/>
  </sheetPr>
  <dimension ref="A1:F71"/>
  <sheetViews>
    <sheetView zoomScale="115" zoomScaleNormal="115" workbookViewId="0">
      <selection activeCell="A4" sqref="A4:C4"/>
    </sheetView>
  </sheetViews>
  <sheetFormatPr defaultRowHeight="12.75" x14ac:dyDescent="0.25"/>
  <cols>
    <col min="1" max="1" width="28.42578125" style="223" customWidth="1"/>
    <col min="2" max="2" width="51" style="223" customWidth="1"/>
    <col min="3" max="3" width="32.140625" style="228" customWidth="1"/>
    <col min="4" max="16384" width="9.140625" style="223"/>
  </cols>
  <sheetData>
    <row r="1" spans="1:6" s="215" customFormat="1" ht="17.25" customHeight="1" x14ac:dyDescent="0.25">
      <c r="A1" s="342" t="s">
        <v>22</v>
      </c>
      <c r="B1" s="342"/>
      <c r="C1" s="342"/>
      <c r="D1" s="216"/>
      <c r="E1" s="216"/>
      <c r="F1" s="216"/>
    </row>
    <row r="2" spans="1:6" s="218" customFormat="1" ht="16.5" customHeight="1" x14ac:dyDescent="0.25">
      <c r="A2" s="342" t="s">
        <v>0</v>
      </c>
      <c r="B2" s="342"/>
      <c r="C2" s="342"/>
      <c r="D2" s="217"/>
    </row>
    <row r="3" spans="1:6" s="218" customFormat="1" ht="16.5" customHeight="1" x14ac:dyDescent="0.25">
      <c r="A3" s="342" t="s">
        <v>1</v>
      </c>
      <c r="B3" s="342"/>
      <c r="C3" s="342"/>
      <c r="D3" s="217"/>
    </row>
    <row r="4" spans="1:6" s="218" customFormat="1" ht="45.75" customHeight="1" x14ac:dyDescent="0.25">
      <c r="A4" s="343" t="s">
        <v>161</v>
      </c>
      <c r="B4" s="343"/>
      <c r="C4" s="343"/>
      <c r="D4" s="219"/>
    </row>
    <row r="7" spans="1:6" s="220" customFormat="1" ht="20.25" customHeight="1" x14ac:dyDescent="0.25">
      <c r="A7" s="344" t="s">
        <v>23</v>
      </c>
      <c r="B7" s="344"/>
      <c r="C7" s="344"/>
    </row>
    <row r="8" spans="1:6" s="220" customFormat="1" x14ac:dyDescent="0.25">
      <c r="A8" s="337" t="s">
        <v>24</v>
      </c>
      <c r="B8" s="337"/>
      <c r="C8" s="337"/>
    </row>
    <row r="9" spans="1:6" s="220" customFormat="1" x14ac:dyDescent="0.25">
      <c r="C9" s="221"/>
    </row>
    <row r="10" spans="1:6" x14ac:dyDescent="0.25">
      <c r="A10" s="222" t="s">
        <v>25</v>
      </c>
      <c r="B10" s="339" t="s">
        <v>26</v>
      </c>
      <c r="C10" s="339"/>
    </row>
    <row r="11" spans="1:6" x14ac:dyDescent="0.25">
      <c r="A11" s="224">
        <v>1167</v>
      </c>
      <c r="B11" s="340" t="s">
        <v>112</v>
      </c>
      <c r="C11" s="340"/>
    </row>
    <row r="12" spans="1:6" ht="36.75" customHeight="1" x14ac:dyDescent="0.25">
      <c r="A12" s="225" t="s">
        <v>27</v>
      </c>
      <c r="B12" s="226" t="s">
        <v>103</v>
      </c>
      <c r="C12" s="227" t="s">
        <v>113</v>
      </c>
    </row>
    <row r="13" spans="1:6" x14ac:dyDescent="0.25">
      <c r="A13" s="225" t="s">
        <v>28</v>
      </c>
      <c r="B13" s="226" t="s">
        <v>104</v>
      </c>
      <c r="C13" s="225"/>
    </row>
    <row r="14" spans="1:6" ht="51" x14ac:dyDescent="0.25">
      <c r="A14" s="225" t="s">
        <v>30</v>
      </c>
      <c r="B14" s="226" t="s">
        <v>105</v>
      </c>
      <c r="C14" s="225"/>
    </row>
    <row r="15" spans="1:6" ht="38.25" x14ac:dyDescent="0.25">
      <c r="A15" s="225" t="s">
        <v>31</v>
      </c>
      <c r="B15" s="226" t="s">
        <v>106</v>
      </c>
      <c r="C15" s="225"/>
    </row>
    <row r="16" spans="1:6" ht="25.5" x14ac:dyDescent="0.25">
      <c r="A16" s="225" t="s">
        <v>32</v>
      </c>
      <c r="B16" s="226" t="s">
        <v>107</v>
      </c>
      <c r="C16" s="225"/>
    </row>
    <row r="17" spans="1:3" ht="38.25" x14ac:dyDescent="0.25">
      <c r="A17" s="225" t="s">
        <v>108</v>
      </c>
      <c r="B17" s="226" t="s">
        <v>73</v>
      </c>
      <c r="C17" s="225"/>
    </row>
    <row r="18" spans="1:3" x14ac:dyDescent="0.25">
      <c r="A18" s="341" t="s">
        <v>33</v>
      </c>
      <c r="B18" s="341"/>
      <c r="C18" s="225"/>
    </row>
    <row r="19" spans="1:3" x14ac:dyDescent="0.25">
      <c r="A19" s="332" t="s">
        <v>109</v>
      </c>
      <c r="B19" s="332"/>
      <c r="C19" s="225"/>
    </row>
    <row r="20" spans="1:3" x14ac:dyDescent="0.25">
      <c r="A20" s="332" t="s">
        <v>110</v>
      </c>
      <c r="B20" s="332"/>
      <c r="C20" s="225"/>
    </row>
    <row r="21" spans="1:3" x14ac:dyDescent="0.25">
      <c r="A21" s="332" t="s">
        <v>111</v>
      </c>
      <c r="B21" s="332"/>
      <c r="C21" s="225"/>
    </row>
    <row r="22" spans="1:3" x14ac:dyDescent="0.25">
      <c r="A22" s="338" t="s">
        <v>34</v>
      </c>
      <c r="B22" s="338"/>
      <c r="C22" s="240">
        <f>SUM(C41)</f>
        <v>-27750</v>
      </c>
    </row>
    <row r="25" spans="1:3" x14ac:dyDescent="0.25">
      <c r="A25" s="329" t="s">
        <v>114</v>
      </c>
      <c r="B25" s="329"/>
      <c r="C25" s="329"/>
    </row>
    <row r="26" spans="1:3" x14ac:dyDescent="0.25">
      <c r="A26" s="159"/>
      <c r="B26" s="159"/>
      <c r="C26" s="160"/>
    </row>
    <row r="27" spans="1:3" x14ac:dyDescent="0.25">
      <c r="A27" s="334" t="s">
        <v>115</v>
      </c>
      <c r="B27" s="334"/>
      <c r="C27" s="334"/>
    </row>
    <row r="28" spans="1:3" x14ac:dyDescent="0.25">
      <c r="A28" s="330" t="s">
        <v>24</v>
      </c>
      <c r="B28" s="330"/>
      <c r="C28" s="330"/>
    </row>
    <row r="29" spans="1:3" x14ac:dyDescent="0.25">
      <c r="A29" s="159"/>
      <c r="B29" s="159"/>
      <c r="C29" s="160"/>
    </row>
    <row r="30" spans="1:3" x14ac:dyDescent="0.25">
      <c r="A30" s="159"/>
      <c r="B30" s="159"/>
      <c r="C30" s="160"/>
    </row>
    <row r="31" spans="1:3" ht="56.25" customHeight="1" x14ac:dyDescent="0.25">
      <c r="A31" s="161" t="s">
        <v>72</v>
      </c>
      <c r="B31" s="161" t="s">
        <v>50</v>
      </c>
      <c r="C31" s="227" t="s">
        <v>144</v>
      </c>
    </row>
    <row r="32" spans="1:3" x14ac:dyDescent="0.25">
      <c r="A32" s="163">
        <v>1139</v>
      </c>
      <c r="B32" s="164" t="s">
        <v>116</v>
      </c>
      <c r="C32" s="162"/>
    </row>
    <row r="33" spans="1:3" x14ac:dyDescent="0.25">
      <c r="A33" s="165" t="s">
        <v>117</v>
      </c>
      <c r="B33" s="166"/>
      <c r="C33" s="167"/>
    </row>
    <row r="34" spans="1:3" x14ac:dyDescent="0.25">
      <c r="A34" s="168" t="s">
        <v>118</v>
      </c>
      <c r="B34" s="163">
        <v>1139</v>
      </c>
      <c r="C34" s="169"/>
    </row>
    <row r="35" spans="1:3" x14ac:dyDescent="0.25">
      <c r="A35" s="164" t="s">
        <v>119</v>
      </c>
      <c r="B35" s="170">
        <v>11001</v>
      </c>
      <c r="C35" s="171" t="s">
        <v>29</v>
      </c>
    </row>
    <row r="36" spans="1:3" x14ac:dyDescent="0.25">
      <c r="A36" s="164" t="s">
        <v>120</v>
      </c>
      <c r="B36" s="164" t="s">
        <v>116</v>
      </c>
      <c r="C36" s="172"/>
    </row>
    <row r="37" spans="1:3" ht="51" x14ac:dyDescent="0.25">
      <c r="A37" s="164" t="s">
        <v>121</v>
      </c>
      <c r="B37" s="173" t="s">
        <v>122</v>
      </c>
      <c r="C37" s="172"/>
    </row>
    <row r="38" spans="1:3" x14ac:dyDescent="0.25">
      <c r="A38" s="164" t="s">
        <v>123</v>
      </c>
      <c r="B38" s="174" t="s">
        <v>124</v>
      </c>
      <c r="C38" s="172"/>
    </row>
    <row r="39" spans="1:3" ht="25.5" x14ac:dyDescent="0.25">
      <c r="A39" s="175" t="s">
        <v>125</v>
      </c>
      <c r="B39" s="168" t="s">
        <v>126</v>
      </c>
      <c r="C39" s="172"/>
    </row>
    <row r="40" spans="1:3" x14ac:dyDescent="0.25">
      <c r="A40" s="176"/>
      <c r="B40" s="177" t="s">
        <v>127</v>
      </c>
      <c r="C40" s="178"/>
    </row>
    <row r="41" spans="1:3" x14ac:dyDescent="0.25">
      <c r="A41" s="331" t="s">
        <v>128</v>
      </c>
      <c r="B41" s="331"/>
      <c r="C41" s="238">
        <f>SUM(C49-C49-C49)</f>
        <v>-27750</v>
      </c>
    </row>
    <row r="42" spans="1:3" x14ac:dyDescent="0.25">
      <c r="A42" s="168" t="s">
        <v>118</v>
      </c>
      <c r="B42" s="163">
        <v>1139</v>
      </c>
      <c r="C42" s="169"/>
    </row>
    <row r="43" spans="1:3" x14ac:dyDescent="0.25">
      <c r="A43" s="164" t="s">
        <v>119</v>
      </c>
      <c r="B43" s="170">
        <v>11001</v>
      </c>
      <c r="C43" s="171" t="s">
        <v>29</v>
      </c>
    </row>
    <row r="44" spans="1:3" x14ac:dyDescent="0.25">
      <c r="A44" s="164" t="s">
        <v>120</v>
      </c>
      <c r="B44" s="164" t="s">
        <v>116</v>
      </c>
      <c r="C44" s="172"/>
    </row>
    <row r="45" spans="1:3" ht="51" x14ac:dyDescent="0.25">
      <c r="A45" s="164" t="s">
        <v>121</v>
      </c>
      <c r="B45" s="173" t="s">
        <v>122</v>
      </c>
      <c r="C45" s="172"/>
    </row>
    <row r="46" spans="1:3" x14ac:dyDescent="0.25">
      <c r="A46" s="164" t="s">
        <v>123</v>
      </c>
      <c r="B46" s="174" t="s">
        <v>124</v>
      </c>
      <c r="C46" s="172"/>
    </row>
    <row r="47" spans="1:3" ht="25.5" x14ac:dyDescent="0.25">
      <c r="A47" s="175" t="s">
        <v>125</v>
      </c>
      <c r="B47" s="168" t="s">
        <v>126</v>
      </c>
      <c r="C47" s="172"/>
    </row>
    <row r="48" spans="1:3" x14ac:dyDescent="0.25">
      <c r="A48" s="176"/>
      <c r="B48" s="177" t="s">
        <v>127</v>
      </c>
      <c r="C48" s="178"/>
    </row>
    <row r="49" spans="1:3" x14ac:dyDescent="0.25">
      <c r="A49" s="331" t="s">
        <v>128</v>
      </c>
      <c r="B49" s="331"/>
      <c r="C49" s="239">
        <v>27750</v>
      </c>
    </row>
    <row r="51" spans="1:3" ht="32.25" customHeight="1" x14ac:dyDescent="0.25">
      <c r="A51" s="336" t="s">
        <v>138</v>
      </c>
      <c r="B51" s="336"/>
      <c r="C51" s="336"/>
    </row>
    <row r="52" spans="1:3" ht="17.25" customHeight="1" x14ac:dyDescent="0.25">
      <c r="A52" s="336"/>
      <c r="B52" s="336"/>
      <c r="C52" s="336"/>
    </row>
    <row r="53" spans="1:3" x14ac:dyDescent="0.25">
      <c r="A53" s="159"/>
      <c r="B53" s="159"/>
      <c r="C53" s="160"/>
    </row>
    <row r="54" spans="1:3" ht="18" customHeight="1" x14ac:dyDescent="0.25">
      <c r="A54" s="334" t="s">
        <v>139</v>
      </c>
      <c r="B54" s="334"/>
      <c r="C54" s="334"/>
    </row>
    <row r="55" spans="1:3" ht="4.5" customHeight="1" x14ac:dyDescent="0.25">
      <c r="A55" s="334"/>
      <c r="B55" s="334"/>
      <c r="C55" s="334"/>
    </row>
    <row r="56" spans="1:3" x14ac:dyDescent="0.25">
      <c r="A56" s="330" t="s">
        <v>24</v>
      </c>
      <c r="B56" s="330"/>
      <c r="C56" s="330"/>
    </row>
    <row r="58" spans="1:3" ht="37.5" customHeight="1" x14ac:dyDescent="0.25">
      <c r="A58" s="229" t="s">
        <v>25</v>
      </c>
      <c r="B58" s="229" t="s">
        <v>26</v>
      </c>
      <c r="C58" s="235" t="s">
        <v>145</v>
      </c>
    </row>
    <row r="59" spans="1:3" x14ac:dyDescent="0.25">
      <c r="A59" s="230">
        <v>1098</v>
      </c>
      <c r="B59" s="231" t="s">
        <v>140</v>
      </c>
      <c r="C59" s="232"/>
    </row>
    <row r="61" spans="1:3" ht="54" customHeight="1" x14ac:dyDescent="0.25">
      <c r="A61" s="233" t="s">
        <v>27</v>
      </c>
      <c r="B61" s="230">
        <v>1098</v>
      </c>
      <c r="C61" s="236"/>
    </row>
    <row r="62" spans="1:3" x14ac:dyDescent="0.25">
      <c r="A62" s="233" t="s">
        <v>28</v>
      </c>
      <c r="B62" s="230">
        <v>12004</v>
      </c>
      <c r="C62" s="225"/>
    </row>
    <row r="63" spans="1:3" ht="25.5" x14ac:dyDescent="0.25">
      <c r="A63" s="233" t="s">
        <v>30</v>
      </c>
      <c r="B63" s="233" t="s">
        <v>146</v>
      </c>
      <c r="C63" s="225"/>
    </row>
    <row r="64" spans="1:3" ht="25.5" x14ac:dyDescent="0.25">
      <c r="A64" s="233" t="s">
        <v>31</v>
      </c>
      <c r="B64" s="233" t="s">
        <v>147</v>
      </c>
      <c r="C64" s="225"/>
    </row>
    <row r="65" spans="1:3" x14ac:dyDescent="0.25">
      <c r="A65" s="233" t="s">
        <v>32</v>
      </c>
      <c r="B65" s="230" t="s">
        <v>141</v>
      </c>
      <c r="C65" s="225"/>
    </row>
    <row r="66" spans="1:3" ht="25.5" x14ac:dyDescent="0.25">
      <c r="A66" s="234" t="s">
        <v>142</v>
      </c>
      <c r="B66" s="234" t="s">
        <v>149</v>
      </c>
      <c r="C66" s="225"/>
    </row>
    <row r="67" spans="1:3" x14ac:dyDescent="0.25">
      <c r="A67" s="335" t="s">
        <v>33</v>
      </c>
      <c r="B67" s="335"/>
      <c r="C67" s="225"/>
    </row>
    <row r="68" spans="1:3" x14ac:dyDescent="0.25">
      <c r="A68" s="332" t="s">
        <v>143</v>
      </c>
      <c r="B68" s="332"/>
      <c r="C68" s="241">
        <v>7</v>
      </c>
    </row>
    <row r="69" spans="1:3" x14ac:dyDescent="0.25">
      <c r="A69" s="333" t="s">
        <v>34</v>
      </c>
      <c r="B69" s="333"/>
      <c r="C69" s="237">
        <v>27750</v>
      </c>
    </row>
    <row r="71" spans="1:3" ht="30" customHeight="1" x14ac:dyDescent="0.25"/>
  </sheetData>
  <mergeCells count="24">
    <mergeCell ref="A1:C1"/>
    <mergeCell ref="A2:C2"/>
    <mergeCell ref="A3:C3"/>
    <mergeCell ref="A4:C4"/>
    <mergeCell ref="A7:C7"/>
    <mergeCell ref="A8:C8"/>
    <mergeCell ref="A19:B19"/>
    <mergeCell ref="A20:B20"/>
    <mergeCell ref="A21:B21"/>
    <mergeCell ref="A22:B22"/>
    <mergeCell ref="B10:C10"/>
    <mergeCell ref="B11:C11"/>
    <mergeCell ref="A18:B18"/>
    <mergeCell ref="A69:B69"/>
    <mergeCell ref="A27:C27"/>
    <mergeCell ref="A67:B67"/>
    <mergeCell ref="A56:C56"/>
    <mergeCell ref="A51:C52"/>
    <mergeCell ref="A54:C55"/>
    <mergeCell ref="A25:C25"/>
    <mergeCell ref="A28:C28"/>
    <mergeCell ref="A41:B41"/>
    <mergeCell ref="A49:B49"/>
    <mergeCell ref="A68:B68"/>
  </mergeCells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7"/>
  <sheetViews>
    <sheetView tabSelected="1" topLeftCell="A25" workbookViewId="0">
      <selection activeCell="B8" sqref="B8:C8"/>
    </sheetView>
  </sheetViews>
  <sheetFormatPr defaultRowHeight="12.75" x14ac:dyDescent="0.25"/>
  <cols>
    <col min="1" max="1" width="28.42578125" customWidth="1"/>
    <col min="2" max="2" width="55.7109375" customWidth="1"/>
    <col min="3" max="3" width="25.42578125" style="1" customWidth="1"/>
  </cols>
  <sheetData>
    <row r="1" spans="1:9" s="5" customFormat="1" ht="17.25" customHeight="1" x14ac:dyDescent="0.25">
      <c r="A1" s="351" t="s">
        <v>160</v>
      </c>
      <c r="B1" s="351"/>
      <c r="C1" s="351"/>
      <c r="D1" s="9"/>
      <c r="F1" s="7"/>
      <c r="G1" s="7"/>
      <c r="H1" s="7"/>
      <c r="I1" s="7"/>
    </row>
    <row r="2" spans="1:9" s="2" customFormat="1" ht="16.5" customHeight="1" x14ac:dyDescent="0.25">
      <c r="A2" s="351" t="s">
        <v>0</v>
      </c>
      <c r="B2" s="351"/>
      <c r="C2" s="351"/>
      <c r="D2" s="8"/>
      <c r="E2" s="3"/>
      <c r="F2" s="3"/>
      <c r="G2" s="3"/>
    </row>
    <row r="3" spans="1:9" s="2" customFormat="1" ht="16.5" customHeight="1" x14ac:dyDescent="0.25">
      <c r="A3" s="351" t="s">
        <v>1</v>
      </c>
      <c r="B3" s="351"/>
      <c r="C3" s="351"/>
      <c r="D3" s="8"/>
      <c r="E3" s="3"/>
      <c r="F3" s="3"/>
      <c r="G3" s="3"/>
    </row>
    <row r="4" spans="1:9" s="2" customFormat="1" ht="56.25" customHeight="1" x14ac:dyDescent="0.25">
      <c r="A4" s="346" t="s">
        <v>165</v>
      </c>
      <c r="B4" s="346"/>
      <c r="C4" s="346"/>
      <c r="D4" s="10"/>
      <c r="E4" s="4"/>
      <c r="F4" s="4"/>
      <c r="G4" s="4"/>
    </row>
    <row r="5" spans="1:9" ht="17.25" x14ac:dyDescent="0.25">
      <c r="A5" s="153"/>
      <c r="B5" s="153"/>
      <c r="C5" s="154"/>
    </row>
    <row r="6" spans="1:9" ht="17.25" x14ac:dyDescent="0.25">
      <c r="A6" s="347" t="s">
        <v>23</v>
      </c>
      <c r="B6" s="347"/>
      <c r="C6" s="347"/>
    </row>
    <row r="7" spans="1:9" ht="17.25" x14ac:dyDescent="0.25">
      <c r="A7" s="352" t="s">
        <v>24</v>
      </c>
      <c r="B7" s="352"/>
      <c r="C7" s="352"/>
    </row>
    <row r="8" spans="1:9" s="6" customFormat="1" ht="33" customHeight="1" x14ac:dyDescent="0.25">
      <c r="A8" s="155" t="s">
        <v>25</v>
      </c>
      <c r="B8" s="354" t="s">
        <v>26</v>
      </c>
      <c r="C8" s="354"/>
    </row>
    <row r="9" spans="1:9" s="6" customFormat="1" ht="26.25" customHeight="1" x14ac:dyDescent="0.25">
      <c r="A9" s="156">
        <v>1167</v>
      </c>
      <c r="B9" s="355" t="s">
        <v>112</v>
      </c>
      <c r="C9" s="355"/>
      <c r="D9" s="355"/>
      <c r="E9" s="355"/>
      <c r="F9" s="355"/>
    </row>
    <row r="11" spans="1:9" ht="38.25" x14ac:dyDescent="0.25">
      <c r="A11" s="102" t="s">
        <v>27</v>
      </c>
      <c r="B11" s="157" t="s">
        <v>103</v>
      </c>
      <c r="C11" s="158" t="s">
        <v>113</v>
      </c>
    </row>
    <row r="12" spans="1:9" x14ac:dyDescent="0.25">
      <c r="A12" s="102" t="s">
        <v>28</v>
      </c>
      <c r="B12" s="157" t="s">
        <v>104</v>
      </c>
      <c r="C12" s="102"/>
    </row>
    <row r="13" spans="1:9" ht="38.25" x14ac:dyDescent="0.25">
      <c r="A13" s="102" t="s">
        <v>30</v>
      </c>
      <c r="B13" s="157" t="s">
        <v>105</v>
      </c>
      <c r="C13" s="102"/>
    </row>
    <row r="14" spans="1:9" ht="38.25" x14ac:dyDescent="0.25">
      <c r="A14" s="102" t="s">
        <v>31</v>
      </c>
      <c r="B14" s="157" t="s">
        <v>106</v>
      </c>
      <c r="C14" s="102"/>
    </row>
    <row r="15" spans="1:9" ht="25.5" x14ac:dyDescent="0.25">
      <c r="A15" s="102" t="s">
        <v>32</v>
      </c>
      <c r="B15" s="157" t="s">
        <v>107</v>
      </c>
      <c r="C15" s="102"/>
    </row>
    <row r="16" spans="1:9" ht="38.25" x14ac:dyDescent="0.25">
      <c r="A16" s="102" t="s">
        <v>108</v>
      </c>
      <c r="B16" s="157" t="s">
        <v>73</v>
      </c>
      <c r="C16" s="102"/>
    </row>
    <row r="17" spans="1:3" x14ac:dyDescent="0.25">
      <c r="A17" s="356" t="s">
        <v>33</v>
      </c>
      <c r="B17" s="356"/>
      <c r="C17" s="102"/>
    </row>
    <row r="18" spans="1:3" x14ac:dyDescent="0.25">
      <c r="A18" s="350" t="s">
        <v>109</v>
      </c>
      <c r="B18" s="350"/>
      <c r="C18" s="102"/>
    </row>
    <row r="19" spans="1:3" x14ac:dyDescent="0.25">
      <c r="A19" s="350" t="s">
        <v>110</v>
      </c>
      <c r="B19" s="350"/>
      <c r="C19" s="102"/>
    </row>
    <row r="20" spans="1:3" x14ac:dyDescent="0.25">
      <c r="A20" s="350" t="s">
        <v>111</v>
      </c>
      <c r="B20" s="350"/>
      <c r="C20" s="102"/>
    </row>
    <row r="21" spans="1:3" x14ac:dyDescent="0.25">
      <c r="A21" s="353" t="s">
        <v>34</v>
      </c>
      <c r="B21" s="353"/>
      <c r="C21" s="200">
        <f>SUM('5'!C41)</f>
        <v>-27750</v>
      </c>
    </row>
    <row r="24" spans="1:3" ht="17.25" x14ac:dyDescent="0.25">
      <c r="A24" s="346" t="s">
        <v>129</v>
      </c>
      <c r="B24" s="346"/>
      <c r="C24" s="346"/>
    </row>
    <row r="25" spans="1:3" ht="17.25" x14ac:dyDescent="0.25">
      <c r="A25" s="153"/>
      <c r="B25" s="153"/>
      <c r="C25" s="154"/>
    </row>
    <row r="26" spans="1:3" ht="17.25" x14ac:dyDescent="0.25">
      <c r="A26" s="347" t="s">
        <v>115</v>
      </c>
      <c r="B26" s="347"/>
      <c r="C26" s="347"/>
    </row>
    <row r="27" spans="1:3" ht="17.25" x14ac:dyDescent="0.25">
      <c r="A27" s="352" t="s">
        <v>24</v>
      </c>
      <c r="B27" s="352"/>
      <c r="C27" s="352"/>
    </row>
    <row r="28" spans="1:3" x14ac:dyDescent="0.25">
      <c r="A28" s="179"/>
      <c r="B28" s="179"/>
      <c r="C28" s="180"/>
    </row>
    <row r="29" spans="1:3" x14ac:dyDescent="0.25">
      <c r="A29" s="181" t="s">
        <v>72</v>
      </c>
      <c r="B29" s="181" t="s">
        <v>50</v>
      </c>
      <c r="C29" s="182"/>
    </row>
    <row r="30" spans="1:3" x14ac:dyDescent="0.25">
      <c r="A30" s="183">
        <v>1139</v>
      </c>
      <c r="B30" s="184" t="s">
        <v>116</v>
      </c>
      <c r="C30" s="182"/>
    </row>
    <row r="31" spans="1:3" x14ac:dyDescent="0.25">
      <c r="A31" s="185" t="s">
        <v>117</v>
      </c>
      <c r="B31" s="186"/>
      <c r="C31" s="187"/>
    </row>
    <row r="32" spans="1:3" ht="63.75" x14ac:dyDescent="0.25">
      <c r="A32" s="188" t="s">
        <v>118</v>
      </c>
      <c r="B32" s="183">
        <v>1139</v>
      </c>
      <c r="C32" s="227" t="s">
        <v>144</v>
      </c>
    </row>
    <row r="33" spans="1:3" x14ac:dyDescent="0.25">
      <c r="A33" s="184" t="s">
        <v>119</v>
      </c>
      <c r="B33" s="190">
        <v>11001</v>
      </c>
      <c r="C33" s="191" t="s">
        <v>29</v>
      </c>
    </row>
    <row r="34" spans="1:3" x14ac:dyDescent="0.25">
      <c r="A34" s="184" t="s">
        <v>120</v>
      </c>
      <c r="B34" s="184" t="s">
        <v>116</v>
      </c>
      <c r="C34" s="192"/>
    </row>
    <row r="35" spans="1:3" ht="51" x14ac:dyDescent="0.25">
      <c r="A35" s="184" t="s">
        <v>121</v>
      </c>
      <c r="B35" s="193" t="s">
        <v>122</v>
      </c>
      <c r="C35" s="192"/>
    </row>
    <row r="36" spans="1:3" x14ac:dyDescent="0.25">
      <c r="A36" s="184" t="s">
        <v>123</v>
      </c>
      <c r="B36" s="194" t="s">
        <v>124</v>
      </c>
      <c r="C36" s="192"/>
    </row>
    <row r="37" spans="1:3" ht="25.5" x14ac:dyDescent="0.25">
      <c r="A37" s="195" t="s">
        <v>125</v>
      </c>
      <c r="B37" s="188" t="s">
        <v>126</v>
      </c>
      <c r="C37" s="192"/>
    </row>
    <row r="38" spans="1:3" x14ac:dyDescent="0.25">
      <c r="A38" s="196"/>
      <c r="B38" s="197" t="s">
        <v>127</v>
      </c>
      <c r="C38" s="198"/>
    </row>
    <row r="39" spans="1:3" x14ac:dyDescent="0.25">
      <c r="A39" s="199" t="s">
        <v>128</v>
      </c>
      <c r="B39" s="199"/>
      <c r="C39" s="200">
        <f>SUM('5'!C41)</f>
        <v>-27750</v>
      </c>
    </row>
    <row r="40" spans="1:3" x14ac:dyDescent="0.25">
      <c r="A40" s="188" t="s">
        <v>118</v>
      </c>
      <c r="B40" s="183">
        <v>1139</v>
      </c>
      <c r="C40" s="189"/>
    </row>
    <row r="41" spans="1:3" x14ac:dyDescent="0.25">
      <c r="A41" s="184" t="s">
        <v>119</v>
      </c>
      <c r="B41" s="190">
        <v>11001</v>
      </c>
      <c r="C41" s="191" t="s">
        <v>29</v>
      </c>
    </row>
    <row r="42" spans="1:3" x14ac:dyDescent="0.25">
      <c r="A42" s="184" t="s">
        <v>120</v>
      </c>
      <c r="B42" s="184" t="s">
        <v>116</v>
      </c>
      <c r="C42" s="192"/>
    </row>
    <row r="43" spans="1:3" ht="51" x14ac:dyDescent="0.25">
      <c r="A43" s="184" t="s">
        <v>121</v>
      </c>
      <c r="B43" s="193" t="s">
        <v>122</v>
      </c>
      <c r="C43" s="192"/>
    </row>
    <row r="44" spans="1:3" x14ac:dyDescent="0.25">
      <c r="A44" s="184" t="s">
        <v>123</v>
      </c>
      <c r="B44" s="194" t="s">
        <v>124</v>
      </c>
      <c r="C44" s="192"/>
    </row>
    <row r="45" spans="1:3" ht="25.5" x14ac:dyDescent="0.25">
      <c r="A45" s="195" t="s">
        <v>125</v>
      </c>
      <c r="B45" s="188" t="s">
        <v>126</v>
      </c>
      <c r="C45" s="192"/>
    </row>
    <row r="46" spans="1:3" x14ac:dyDescent="0.25">
      <c r="A46" s="196"/>
      <c r="B46" s="197" t="s">
        <v>127</v>
      </c>
      <c r="C46" s="198"/>
    </row>
    <row r="47" spans="1:3" x14ac:dyDescent="0.25">
      <c r="A47" s="199" t="s">
        <v>128</v>
      </c>
      <c r="B47" s="199"/>
      <c r="C47" s="200">
        <f>SUM('5'!C49)</f>
        <v>27750</v>
      </c>
    </row>
    <row r="51" spans="1:3" x14ac:dyDescent="0.25">
      <c r="A51" s="348" t="s">
        <v>150</v>
      </c>
      <c r="B51" s="348"/>
      <c r="C51" s="348"/>
    </row>
    <row r="52" spans="1:3" x14ac:dyDescent="0.25">
      <c r="A52" s="242"/>
      <c r="B52" s="242"/>
      <c r="C52" s="243"/>
    </row>
    <row r="53" spans="1:3" x14ac:dyDescent="0.25">
      <c r="A53" s="345" t="s">
        <v>151</v>
      </c>
      <c r="B53" s="345"/>
      <c r="C53" s="345"/>
    </row>
    <row r="54" spans="1:3" x14ac:dyDescent="0.25">
      <c r="A54" s="330" t="s">
        <v>24</v>
      </c>
      <c r="B54" s="330"/>
      <c r="C54" s="330"/>
    </row>
    <row r="55" spans="1:3" x14ac:dyDescent="0.25">
      <c r="A55" s="159"/>
      <c r="B55" s="159"/>
      <c r="C55" s="160"/>
    </row>
    <row r="56" spans="1:3" x14ac:dyDescent="0.25">
      <c r="A56" s="222" t="s">
        <v>25</v>
      </c>
      <c r="B56" s="339" t="s">
        <v>26</v>
      </c>
      <c r="C56" s="339"/>
    </row>
    <row r="57" spans="1:3" x14ac:dyDescent="0.25">
      <c r="A57" s="230">
        <v>1098</v>
      </c>
      <c r="B57" s="349" t="s">
        <v>132</v>
      </c>
      <c r="C57" s="349"/>
    </row>
    <row r="58" spans="1:3" x14ac:dyDescent="0.25">
      <c r="A58" s="236"/>
      <c r="B58" s="236"/>
      <c r="C58" s="225"/>
    </row>
    <row r="59" spans="1:3" ht="38.25" x14ac:dyDescent="0.25">
      <c r="A59" s="233" t="s">
        <v>27</v>
      </c>
      <c r="B59" s="230">
        <v>1098</v>
      </c>
      <c r="C59" s="235" t="s">
        <v>145</v>
      </c>
    </row>
    <row r="60" spans="1:3" x14ac:dyDescent="0.25">
      <c r="A60" s="233" t="s">
        <v>28</v>
      </c>
      <c r="B60" s="230">
        <v>12004</v>
      </c>
      <c r="C60" s="225"/>
    </row>
    <row r="61" spans="1:3" ht="25.5" x14ac:dyDescent="0.25">
      <c r="A61" s="233" t="s">
        <v>30</v>
      </c>
      <c r="B61" s="233" t="s">
        <v>146</v>
      </c>
      <c r="C61" s="225"/>
    </row>
    <row r="62" spans="1:3" ht="25.5" x14ac:dyDescent="0.25">
      <c r="A62" s="233" t="s">
        <v>31</v>
      </c>
      <c r="B62" s="233" t="s">
        <v>147</v>
      </c>
      <c r="C62" s="225"/>
    </row>
    <row r="63" spans="1:3" x14ac:dyDescent="0.25">
      <c r="A63" s="233" t="s">
        <v>32</v>
      </c>
      <c r="B63" s="230" t="s">
        <v>141</v>
      </c>
      <c r="C63" s="225"/>
    </row>
    <row r="64" spans="1:3" ht="25.5" x14ac:dyDescent="0.25">
      <c r="A64" s="234" t="s">
        <v>142</v>
      </c>
      <c r="B64" s="234" t="s">
        <v>149</v>
      </c>
      <c r="C64" s="225"/>
    </row>
    <row r="65" spans="1:3" x14ac:dyDescent="0.25">
      <c r="A65" s="335" t="s">
        <v>33</v>
      </c>
      <c r="B65" s="335"/>
      <c r="C65" s="225"/>
    </row>
    <row r="66" spans="1:3" x14ac:dyDescent="0.25">
      <c r="A66" s="332" t="s">
        <v>143</v>
      </c>
      <c r="B66" s="332"/>
      <c r="C66" s="225">
        <v>7</v>
      </c>
    </row>
    <row r="67" spans="1:3" x14ac:dyDescent="0.25">
      <c r="A67" s="333" t="s">
        <v>34</v>
      </c>
      <c r="B67" s="333"/>
      <c r="C67" s="241">
        <f>SUM('5'!C69)</f>
        <v>27750</v>
      </c>
    </row>
  </sheetData>
  <mergeCells count="24">
    <mergeCell ref="A20:B20"/>
    <mergeCell ref="A67:B67"/>
    <mergeCell ref="B56:C56"/>
    <mergeCell ref="A1:C1"/>
    <mergeCell ref="A2:C2"/>
    <mergeCell ref="A3:C3"/>
    <mergeCell ref="A4:C4"/>
    <mergeCell ref="A6:C6"/>
    <mergeCell ref="A7:C7"/>
    <mergeCell ref="A21:B21"/>
    <mergeCell ref="A27:C27"/>
    <mergeCell ref="B8:C8"/>
    <mergeCell ref="B9:F9"/>
    <mergeCell ref="A17:B17"/>
    <mergeCell ref="A18:B18"/>
    <mergeCell ref="A19:B19"/>
    <mergeCell ref="A65:B65"/>
    <mergeCell ref="A66:B66"/>
    <mergeCell ref="A53:C53"/>
    <mergeCell ref="A24:C24"/>
    <mergeCell ref="A26:C26"/>
    <mergeCell ref="A51:C51"/>
    <mergeCell ref="A54:C54"/>
    <mergeCell ref="B57:C57"/>
  </mergeCells>
  <pageMargins left="0.70866141732283472" right="0.16" top="0.74803149606299213" bottom="0.74803149606299213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2</vt:lpstr>
      <vt:lpstr>3</vt:lpstr>
      <vt:lpstr>4</vt:lpstr>
      <vt:lpstr>5</vt:lpstr>
      <vt:lpstr>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https://mul-mta.gov.am/tasks/docs/attachment.php?id=124795&amp;fn=3-havelvacner.xlsx&amp;out=1&amp;token=</cp:keywords>
  <cp:lastModifiedBy>Parandzem Darbinyan</cp:lastModifiedBy>
  <cp:lastPrinted>2019-11-22T11:55:21Z</cp:lastPrinted>
  <dcterms:modified xsi:type="dcterms:W3CDTF">2019-12-16T07:02:32Z</dcterms:modified>
</cp:coreProperties>
</file>