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Շիրակ - շենքի հետազոտություն - 1 մլն վերաբաշխում - 86861\"/>
    </mc:Choice>
  </mc:AlternateContent>
  <bookViews>
    <workbookView xWindow="0" yWindow="0" windowWidth="28800" windowHeight="12030" activeTab="6"/>
  </bookViews>
  <sheets>
    <sheet name="1" sheetId="9" r:id="rId1"/>
    <sheet name="2" sheetId="3" r:id="rId2"/>
    <sheet name="3" sheetId="11" r:id="rId3"/>
    <sheet name="4" sheetId="6" r:id="rId4"/>
    <sheet name="5" sheetId="7" r:id="rId5"/>
    <sheet name="6" sheetId="12" r:id="rId6"/>
    <sheet name="7" sheetId="13" r:id="rId7"/>
  </sheets>
  <definedNames>
    <definedName name="_xlnm.Print_Area" localSheetId="0">'1'!$A$1:$D$57</definedName>
    <definedName name="_xlnm.Print_Area" localSheetId="1">'2'!$A$1:$G$67</definedName>
    <definedName name="_xlnm.Print_Area" localSheetId="3">'4'!$A$1:$C$65</definedName>
    <definedName name="_xlnm.Print_Area" localSheetId="4">'5'!$A$1:$C$69</definedName>
  </definedNames>
  <calcPr calcId="162913"/>
</workbook>
</file>

<file path=xl/calcChain.xml><?xml version="1.0" encoding="utf-8"?>
<calcChain xmlns="http://schemas.openxmlformats.org/spreadsheetml/2006/main">
  <c r="G11" i="3" l="1"/>
  <c r="G50" i="3" l="1"/>
  <c r="G51" i="3"/>
  <c r="G49" i="3" s="1"/>
  <c r="G47" i="3" s="1"/>
  <c r="C49" i="6" s="1"/>
  <c r="C65" i="6" s="1"/>
  <c r="C69" i="7" s="1"/>
  <c r="D17" i="12" s="1"/>
  <c r="G37" i="3"/>
  <c r="G39" i="3" s="1"/>
  <c r="G41" i="3" s="1"/>
  <c r="G65" i="3"/>
  <c r="G63" i="3" s="1"/>
  <c r="G61" i="3" s="1"/>
  <c r="G59" i="3" s="1"/>
  <c r="G57" i="3" s="1"/>
  <c r="G55" i="3" s="1"/>
  <c r="G53" i="3" s="1"/>
  <c r="D16" i="13" l="1"/>
  <c r="D15" i="12"/>
  <c r="D13" i="12" s="1"/>
  <c r="G42" i="3"/>
  <c r="G43" i="3" s="1"/>
  <c r="G44" i="3" s="1"/>
  <c r="D32" i="9"/>
  <c r="G35" i="3"/>
  <c r="C41" i="6"/>
  <c r="D45" i="9"/>
  <c r="D38" i="9" s="1"/>
  <c r="D44" i="9" l="1"/>
  <c r="D18" i="9"/>
  <c r="D25" i="9"/>
  <c r="D11" i="12"/>
  <c r="D12" i="12"/>
  <c r="G29" i="3"/>
  <c r="G33" i="3"/>
  <c r="G31" i="3"/>
  <c r="G27" i="3" s="1"/>
  <c r="D11" i="13"/>
  <c r="D14" i="13"/>
  <c r="D13" i="13" l="1"/>
  <c r="D12" i="13"/>
  <c r="C48" i="7"/>
  <c r="C40" i="7" l="1"/>
  <c r="C22" i="7"/>
  <c r="D24" i="9"/>
  <c r="I24" i="11" l="1"/>
  <c r="H24" i="11"/>
  <c r="K24" i="11" s="1"/>
  <c r="G24" i="11"/>
  <c r="E23" i="11"/>
  <c r="D14" i="11"/>
  <c r="G21" i="3"/>
  <c r="D11" i="9"/>
  <c r="D10" i="9" s="1"/>
  <c r="D9" i="9" s="1"/>
  <c r="G20" i="3" l="1"/>
  <c r="G22" i="3"/>
  <c r="G23" i="3" s="1"/>
  <c r="G24" i="3" s="1"/>
  <c r="G25" i="3" s="1"/>
  <c r="E15" i="11"/>
  <c r="E19" i="11"/>
  <c r="E21" i="11" s="1"/>
  <c r="G18" i="3" l="1"/>
  <c r="G16" i="3" s="1"/>
  <c r="G14" i="3" s="1"/>
  <c r="G12" i="3" s="1"/>
  <c r="D24" i="11"/>
  <c r="E13" i="11"/>
  <c r="E26" i="11"/>
  <c r="E27" i="11" s="1"/>
  <c r="E17" i="11"/>
  <c r="E16" i="11" s="1"/>
  <c r="F24" i="11" l="1"/>
  <c r="L24" i="11" s="1"/>
  <c r="D23" i="11"/>
  <c r="F23" i="11" s="1"/>
  <c r="D21" i="11"/>
  <c r="J24" i="11"/>
  <c r="D19" i="11" l="1"/>
  <c r="C23" i="6"/>
  <c r="F21" i="11"/>
  <c r="F19" i="11" l="1"/>
  <c r="F26" i="11" s="1"/>
  <c r="D13" i="11"/>
  <c r="D15" i="11"/>
  <c r="D26" i="11"/>
  <c r="D27" i="11" s="1"/>
  <c r="D17" i="11"/>
  <c r="D16" i="11" l="1"/>
  <c r="F17" i="11"/>
  <c r="F15" i="11" l="1"/>
  <c r="F13" i="11" s="1"/>
  <c r="F27" i="11" s="1"/>
  <c r="F16" i="11"/>
</calcChain>
</file>

<file path=xl/sharedStrings.xml><?xml version="1.0" encoding="utf-8"?>
<sst xmlns="http://schemas.openxmlformats.org/spreadsheetml/2006/main" count="366" uniqueCount="170">
  <si>
    <t>ՀՀ կառավարության 2019 թվականի</t>
  </si>
  <si>
    <t xml:space="preserve">                   -ի N        -Ն որոշման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</si>
  <si>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</si>
  <si>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</si>
  <si>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այդ թվում`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</si>
  <si>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</si>
  <si>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</si>
  <si>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</si>
  <si>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</si>
  <si>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</si>
  <si>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</si>
  <si>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</si>
  <si>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</si>
  <si>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</si>
  <si>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</si>
  <si>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</si>
  <si>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ՏՆՏԵՍԱԿԱՆ ՀԱՐԱԲԵՐՈՒԹՅՈՒՆՆԵՐ</t>
  </si>
  <si>
    <t xml:space="preserve"> ՈՉ ՖԻՆԱՆՍԱԿԱՆ ԱԿՏԻՎՆԵՐԻ ԳԾՈՎ ԾԱԽՍԵՐ</t>
  </si>
  <si>
    <t xml:space="preserve"> ՀԻՄՆԱԿԱՆ ՄԻՋՈՑՆԵՐ</t>
  </si>
  <si>
    <t>այդ թվում` ըստ կատարողների</t>
  </si>
  <si>
    <t>Ծրագրային դասիչը</t>
  </si>
  <si>
    <t>Հավելված N 5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</si>
  <si>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</si>
  <si>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</si>
  <si>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</si>
  <si>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</si>
  <si>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</si>
  <si>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</si>
  <si>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</si>
  <si>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</si>
  <si>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</si>
  <si>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</si>
  <si>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</si>
  <si>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</si>
  <si>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«ՀԱՅԱՍՏԱՆԻ ՀԱՆՐԱՊԵՏՈՒԹՅԱՆ 2019 ԹՎԱԿԱՆԻ ՊԵՏԱԿԱՆ ԲՅՈՒՋԵԻ ՄԱՍԻՆ» ՀՀ ՕՐԵՆՔԻ N 1 ՀԱՎԵԼՎԱԾԻ N 2 ԱՂՅՈՒՍԱԿՈՒՄ ԿԱՏԱՐՎՈՂ  ՎԵՐԱԲԱՇԽՈՒՄԸ ԵՎ ՀԱՅԱՍՏԱՆԻ ՀԱՆՐԱՊԵՏՈՒԹՅԱՆ ԿԱՌԱՎԱՐՈՒԹՅԱՆ 2018 ԹՎԱԿԱՆԻ ԴԵԿՏԵՄԲԵՐԻ 27-Ի N 1515-Ն ՈՐՈՇՄԱՆ N 5 ՀԱՎԵԼՎԱԾԻ N 1 ԱՂՅՈՒՍԱԿՈՒՄ ԿԱՏԱՐՎՈՂ  ՓՈՓՈԽՈՒԹՅՈՒՆՆԵՐԸ ԵՎ ԼՐԱՑՈՒՄՆԵՐԸ</t>
  </si>
  <si>
    <t>հազ.դրամ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</si>
  <si>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</si>
  <si>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</si>
  <si>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</si>
  <si>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</si>
  <si>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</si>
  <si>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</si>
  <si>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</si>
  <si>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</si>
  <si>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</si>
  <si>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</si>
  <si>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</si>
  <si>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ՀԱՅԱՍՏԱՆԻ ՀԱՆՐԱՊԵՏՈՒԹՅԱՆ ԿԱՌԱՎԱՐՈՒԹՅԱՆ 2018 ԹՎԱԿԱՆԻ ԴԵԿՏԵՄԲԵՐԻ 27-Ի N 1515-Ն ՈՐՈՇՄԱՆ N 3 և N 4 ՀԱՎԵԼՎԱԾՆԵՐՈՒՄ ԿԱՏԱՐՎՈՂ ՓՈՓՈԽՈՒԹՅՈՒՆՆԵՐԸ ԵՎ ԼՐԱՑՈՒՄՆԵՐԸ</t>
  </si>
  <si>
    <t xml:space="preserve"> այդ թվում՝ </t>
  </si>
  <si>
    <t>Ծրագրի անվանումը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</si>
  <si>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</si>
  <si>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</si>
  <si>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</si>
  <si>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</si>
  <si>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 xml:space="preserve">ՀՀ կառավարության  2019 թվականի </t>
  </si>
  <si>
    <t>______________ ի    ___Ն որոշման</t>
  </si>
  <si>
    <t>(հազ. դրամ)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</si>
  <si>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</si>
  <si>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</si>
  <si>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ծրագիրը</t>
  </si>
  <si>
    <t>միջոցառումը</t>
  </si>
  <si>
    <t xml:space="preserve"> ընդամենը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</si>
  <si>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</si>
  <si>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</si>
  <si>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</si>
  <si>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</si>
  <si>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</si>
  <si>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</si>
  <si>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թվում` բյուջետային ծախսերի տնտեսագիտական դասակարգման հոդվածներ</t>
  </si>
  <si>
    <t>ՈՉ ՖԻՆԱՆՍԱԿԱՆ ԱԿՏԻՎՆԵՐԻ ԳԾՈՎ ԾԱԽՍԵՐ</t>
  </si>
  <si>
    <t>Ծրագրի դասիչը</t>
  </si>
  <si>
    <t xml:space="preserve"> Մասնագիտացված միավոր 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</si>
  <si>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2018 ԹՎԱԿԱՆԻ ԴԵԿՏԵՄԲԵՐԻ 27-Ի N 1515-Ն ՈՐՈՇՄԱՆ N5 ՀԱՎԵԼՎԱԾԻ N 3 ԱՂՅՈՒՍԱԿՈՒՄ ԿԱՏԱՐՎՈՂ ՓՈՓՈԽՈՒԹՅՈՒՆՆԵՐԸ </t>
  </si>
  <si>
    <t>ՀՀ տարածքային կառավարման և ենթակառուցվածքների նախարարություն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</si>
  <si>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</si>
  <si>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</si>
  <si>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</si>
  <si>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</si>
  <si>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</si>
  <si>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</si>
  <si>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</si>
  <si>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</si>
  <si>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1167</t>
  </si>
  <si>
    <t xml:space="preserve"> 32002</t>
  </si>
  <si>
    <t xml:space="preserve"> Վերակառուցման և զարգացման միջազգային բանկի աջակցությամբ իրականացվող Ներդրումներ «Երևանի ջերմաէլեկտրակենտրոն» ՓԲԸ-ում Երևանի ՋԷԿ-ի ենթակայանի կառուցման նպատակով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</si>
  <si>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Երևանի ՋԷԿ-ի ենթակայանը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</si>
  <si>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</si>
  <si>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</si>
  <si>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</si>
  <si>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</si>
  <si>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</si>
  <si>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այդ թվում` բյուջետային ծախսերի տնտեսագիտական դասակարգման հոդվածների</t>
  </si>
  <si>
    <t xml:space="preserve"> - Պահուստային միջոցներ</t>
  </si>
  <si>
    <t xml:space="preserve"> Էլեկտրաէներգիա</t>
  </si>
  <si>
    <t xml:space="preserve"> Վառելիք և էներգետիկա</t>
  </si>
  <si>
    <t xml:space="preserve"> Խումբ
</t>
  </si>
  <si>
    <t xml:space="preserve"> Էլեկտրաէներգետիկ համակարգի զարգացման ծրագիր</t>
  </si>
  <si>
    <t>1167</t>
  </si>
  <si>
    <t>Էլեկտրաէներգետիկ համակարգի զարգացման ծրագիր</t>
  </si>
  <si>
    <t>Վերակառուցման և զարգացման միջազգային բանկի աջակցությամբ իրականացվող Ներդրումներ_x000D_ «Երևանի ջերմաէլեկտրակենտրոն» ՓԲԸ-ում Երևանի ՋԷԿ-ի ենթակայանի կառուցման նպատակով</t>
  </si>
  <si>
    <t xml:space="preserve"> 1167 </t>
  </si>
  <si>
    <t xml:space="preserve"> 32002 </t>
  </si>
  <si>
    <t xml:space="preserve"> Վերակառուցման և զարգացման միջազգային բանկի աջակցությամբ իրականացվող Ներդրումներ «Երևանի ջերմաէլեկտրակենտրոն» ՓԲԸ-ում Երևանի ՋԷԿ-ի ենթակայանի կառուցման նպատակով 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</si>
  <si>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Երևանի ՋԷԿ-ի ենթակայանը </t>
  </si>
  <si>
    <t xml:space="preserve"> Այլ պետական կազմակերպությունների կողմից օգտագործվող ոչ ֆինանսական ակտիվների հետ գործառույթներ </t>
  </si>
  <si>
    <t xml:space="preserve"> Ակտիվն օգտագործող կազմակերպության(ների) անվանում(ներ)ը </t>
  </si>
  <si>
    <t xml:space="preserve"> Կառուցվող ենթակայանի քանակ, հատ </t>
  </si>
  <si>
    <t xml:space="preserve"> Ենթակայանի սարքավորումների խափանումների տարեկան քանակ, հատ </t>
  </si>
  <si>
    <t xml:space="preserve"> Ենթակայանի թողունակություն, ՄՎտ </t>
  </si>
  <si>
    <t xml:space="preserve"> Էլեկտրաէներգետիկ համակարգի զարգացման ծրագիր </t>
  </si>
  <si>
    <t>Ցուցանիշների փոփոխությունը (նվազեցումները նշված են փակագծերում)</t>
  </si>
  <si>
    <t xml:space="preserve"> ՀՀ կառավարություն 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</si>
  <si>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</si>
  <si>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</si>
  <si>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</si>
  <si>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</si>
  <si>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</si>
  <si>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</si>
  <si>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</si>
  <si>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</si>
  <si>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</si>
  <si>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</si>
  <si>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ՀՀ կառավարություն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</si>
  <si>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</si>
  <si>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</si>
  <si>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 նշված են փակագծերում)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</si>
  <si>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</si>
  <si>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</si>
  <si>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05</t>
  </si>
  <si>
    <t xml:space="preserve"> 03</t>
  </si>
  <si>
    <t xml:space="preserve"> 04</t>
  </si>
  <si>
    <t>Հավելված N 6</t>
  </si>
  <si>
    <t>- այլ մեքենաներ և սարքավորումներ</t>
  </si>
  <si>
    <t xml:space="preserve">ՀՀ տարածքային կառավարման և ենթակառուցվածքների նախարարություն 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</si>
  <si>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</si>
  <si>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</si>
  <si>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</si>
  <si>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Համայնքների բազմաբնակարան շենքերի տեխնիկական վիճակի հետազննության աշխատանքներին աջակցության տրամադրում</t>
  </si>
  <si>
    <t>Համայնքների բազմաբնակարան շենքերի տեխնիկական վիճակի հետազննության և նախագծանախահաշվային փաստաթղթերի մշակման աշխատանքներին աջակցության տրամադրում</t>
  </si>
  <si>
    <t>Տրանսֆերտների տրամադրում</t>
  </si>
  <si>
    <t xml:space="preserve"> - Այլ մեքենաներ և սարքավորումներ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</si>
  <si>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</si>
  <si>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</si>
  <si>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</si>
  <si>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ՄԵՔԵՆԱՆԵՐ  ԵՎ  ՍԱՐՔԱՎՈՐՈՒՄՆԵՐ</t>
  </si>
  <si>
    <t>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</si>
  <si>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</si>
  <si>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>ՀՀ Շիրակի մարզպետարան</t>
  </si>
  <si>
    <t xml:space="preserve"> - Կապիտալ սուբվենցիա համայնքներին</t>
  </si>
  <si>
    <t xml:space="preserve"> Ծրագրի միջոցառումները </t>
  </si>
  <si>
    <t xml:space="preserve">Ցուցանիշների փոփոխությունը 
(ավելացումները նշված են դրական նշանով) </t>
  </si>
  <si>
    <t xml:space="preserve"> ՀՀ  Շիրակի  մարզպետարան </t>
  </si>
  <si>
    <t>Ծրագիր</t>
  </si>
  <si>
    <t>Միջոցառում</t>
  </si>
  <si>
    <t>Ընդամենը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</si>
  <si>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</si>
  <si>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</si>
  <si>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ՀՀ տարածքային կառավարման և զարգացման նախարարություն</t>
  </si>
  <si>
    <t>12010</t>
  </si>
  <si>
    <t>1212</t>
  </si>
  <si>
    <t xml:space="preserve">ՀԱՅԱՍՏԱՆԻ ՀԱՆՐԱՊԵՏՈՒԹՅԱՆ ԿԱՌԱՎԱՐՈՒԹՅԱՆ 2018 ԹՎԱԿԱՆԻ ԴԵԿՏԵՄԲԵՐԻ 27-Ի N1515-Ն ՈՐՈՇՄԱՆ  N 5 ՀԱՎԵԼՎԱԾԻ N 6 ԱՂՅՈՒՍԱԿՈՒՄ ԿԱՏԱՐՎՈՂ ԼՐԱՑՈՒՄՆԵՐԸ </t>
  </si>
  <si>
    <t xml:space="preserve">«ՀԱՅԱՍՏԱՆԻ ՀԱՆՐԱՊԵՏՈՒԹՅԱՆ 2019 ԹՎԱԿԱՆԻ ՊԵՏԱԿԱՆ ԲՅՈՒՋԵԻ ՄԱՍԻՆ» ՀՀ ՕՐԵՆՔԻ N 1 ՀԱՎԵԼՎԱԾԻ N 7 ԱՂՅՈՒՍԱԿՈՒՄ ԿԱՏԱՐՎՈՂ ԼՐԱՑՈՒՄՆԵՐԸ </t>
  </si>
  <si>
    <t>Հավելված N 7</t>
  </si>
  <si>
    <t>Հավելված N1</t>
  </si>
  <si>
    <t>Հավելված N 2</t>
  </si>
  <si>
    <t>Հավելված 3</t>
  </si>
  <si>
    <t>Հավելված N 4</t>
  </si>
  <si>
    <t xml:space="preserve"> Արդյունքի չափորոշիչներ՝
Աջակցություն ստացող համայնքների թիվ
</t>
  </si>
  <si>
    <t>ՀԱՅԱՍՏԱՆԻ ՀԱՆՐԱՊԵՏՈՒԹՅԱՆ ԿԱՌԱՎԱՐՈՒԹՅԱՆ 2018 ԹՎԱԿԱՆԻ ԴԵԿՏԵՄԲԵՐԻ 27-Ի N 1515-Ն ՈՐՈՇՄԱՆ N 11 ՀԱՎԵԼՎԱԾԻ NN 11.15 ԵՎ 11.52 ԱՂՅՈՒՍԱԿՆԵՐՈՒՄ ԿԱՏԱՐՎՈՂ  ՓՈՓՈԽՈՒԹՅՈՒՆՆԵՐԸ ԵՎ ԼՐԱՑՈՒՄՆԵՐԸ</t>
  </si>
  <si>
    <t>ՀԱՅԱՍՏԱՆԻ ՀԱՆՐԱՊԵՏՈՒԹՅԱՆ ԿԱՌԱՎԱՐՈՒԹՅԱՆ 2018ԹՎԱԿԱՆԻ ԴԵԿՏԵՄԲԵՐԻ 27-Ի N 1515-Ն ՈՐՈՇՄԱՆ N 11.1 ՀԱՎԵԼՎԱԾԻ  NN 11.1.15, 11.1.66 ԵՎ 11.1.62  ԱՂՅՈՒՍԱԿՆԵՐՈՒՄ ԿԱՏԱՐՎՈՂ ԼՐԱՑՈՒՄՆԵՐ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</si>
</sst>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(* #,##0.000_);_(* \(#,##0.000\);_(* &quot;-&quot;??_);_(@_)"/>
    <numFmt numFmtId="170" formatCode="_-* #,##0.0_р_._-;\-* #,##0.0_р_._-;_-* &quot;-&quot;??_р_._-;_-@_-"/>
    <numFmt numFmtId="171" formatCode="_(* #,##0.0_);_(* \(#,##0.0\);_(* &quot;-&quot;?_);_(@_)"/>
    <numFmt numFmtId="172" formatCode="_(* #,##0.00_);_(* \(#,##0.00\);_(* &quot;-&quot;?_);_(@_)"/>
    <numFmt numFmtId="173" formatCode="0.0_);\(0.0\)"/>
    <numFmt numFmtId="174" formatCode="00"/>
    <numFmt numFmtId="175" formatCode="_(* #,##0_);_(* \(#,##0\);_(* &quot;-&quot;??_);_(@_)"/>
    <numFmt numFmtId="176" formatCode="_-* #,##0.00_р_._-;\-* #,##0.00_р_._-;_-* &quot;-&quot;??_р_._-;_-@_-"/>
    <numFmt numFmtId="177" formatCode="#,##0.0"/>
    <numFmt numFmtId="178" formatCode="0.0"/>
  </numFmts>
  <fonts count="7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sz val="9"/>
      <name val="GHEA Grapalat"/>
      <family val="3"/>
    </font>
    <font>
      <b/>
      <sz val="9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C00000"/>
      <name val="GHEA Grapalat"/>
      <family val="3"/>
    </font>
    <font>
      <sz val="12"/>
      <name val="GHEA Grapalat"/>
      <family val="2"/>
    </font>
    <font>
      <sz val="11"/>
      <name val="GHEA Grapalat"/>
      <family val="2"/>
    </font>
    <font>
      <b/>
      <sz val="12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GHEA Grapalat"/>
      <family val="2"/>
    </font>
    <font>
      <i/>
      <sz val="12"/>
      <name val="GHEA Grapalat"/>
      <family val="2"/>
    </font>
    <font>
      <b/>
      <sz val="11"/>
      <color rgb="FF000000"/>
      <name val="GHEA Grapalat"/>
      <family val="2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10"/>
      <name val="Arial Armenian"/>
      <family val="2"/>
    </font>
    <font>
      <sz val="8"/>
      <name val="Arial Armenian"/>
      <family val="2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i/>
      <sz val="10"/>
      <name val="GHEA Grapalat"/>
      <family val="3"/>
    </font>
    <font>
      <i/>
      <sz val="10"/>
      <color theme="1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9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/>
    <xf numFmtId="0" fontId="21" fillId="0" borderId="0"/>
    <xf numFmtId="0" fontId="22" fillId="0" borderId="0"/>
    <xf numFmtId="0" fontId="20" fillId="0" borderId="0"/>
    <xf numFmtId="0" fontId="22" fillId="0" borderId="0"/>
    <xf numFmtId="166" fontId="19" fillId="0" borderId="0" applyFill="0" applyBorder="0" applyProtection="0">
      <alignment horizontal="right" vertical="top"/>
    </xf>
    <xf numFmtId="166" fontId="23" fillId="0" borderId="0" applyFill="0" applyBorder="0" applyProtection="0">
      <alignment horizontal="right" vertical="top"/>
    </xf>
    <xf numFmtId="0" fontId="22" fillId="0" borderId="0"/>
    <xf numFmtId="0" fontId="22" fillId="0" borderId="0"/>
    <xf numFmtId="9" fontId="19" fillId="0" borderId="0" applyFont="0" applyFill="0" applyBorder="0" applyAlignment="0" applyProtection="0"/>
    <xf numFmtId="0" fontId="21" fillId="0" borderId="0"/>
    <xf numFmtId="0" fontId="35" fillId="0" borderId="0"/>
    <xf numFmtId="0" fontId="37" fillId="0" borderId="0"/>
    <xf numFmtId="164" fontId="3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1" applyNumberFormat="0" applyFill="0" applyAlignment="0" applyProtection="0"/>
    <xf numFmtId="0" fontId="54" fillId="0" borderId="2" applyNumberFormat="0" applyFill="0" applyAlignment="0" applyProtection="0"/>
    <xf numFmtId="0" fontId="55" fillId="0" borderId="3" applyNumberFormat="0" applyFill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3" borderId="0" applyNumberFormat="0" applyBorder="0" applyAlignment="0" applyProtection="0"/>
    <xf numFmtId="0" fontId="58" fillId="4" borderId="0" applyNumberFormat="0" applyBorder="0" applyAlignment="0" applyProtection="0"/>
    <xf numFmtId="0" fontId="59" fillId="5" borderId="4" applyNumberFormat="0" applyAlignment="0" applyProtection="0"/>
    <xf numFmtId="0" fontId="60" fillId="6" borderId="5" applyNumberFormat="0" applyAlignment="0" applyProtection="0"/>
    <xf numFmtId="0" fontId="61" fillId="6" borderId="4" applyNumberFormat="0" applyAlignment="0" applyProtection="0"/>
    <xf numFmtId="0" fontId="62" fillId="0" borderId="6" applyNumberFormat="0" applyFill="0" applyAlignment="0" applyProtection="0"/>
    <xf numFmtId="0" fontId="63" fillId="7" borderId="7" applyNumberFormat="0" applyAlignment="0" applyProtection="0"/>
    <xf numFmtId="0" fontId="64" fillId="0" borderId="0" applyNumberFormat="0" applyFill="0" applyBorder="0" applyAlignment="0" applyProtection="0"/>
    <xf numFmtId="0" fontId="51" fillId="8" borderId="8" applyNumberFormat="0" applyFont="0" applyAlignment="0" applyProtection="0"/>
    <xf numFmtId="0" fontId="65" fillId="0" borderId="0" applyNumberFormat="0" applyFill="0" applyBorder="0" applyAlignment="0" applyProtection="0"/>
    <xf numFmtId="0" fontId="66" fillId="0" borderId="9" applyNumberFormat="0" applyFill="0" applyAlignment="0" applyProtection="0"/>
    <xf numFmtId="0" fontId="67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67" fillId="12" borderId="0" applyNumberFormat="0" applyBorder="0" applyAlignment="0" applyProtection="0"/>
    <xf numFmtId="0" fontId="67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67" fillId="16" borderId="0" applyNumberFormat="0" applyBorder="0" applyAlignment="0" applyProtection="0"/>
    <xf numFmtId="0" fontId="67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67" fillId="32" borderId="0" applyNumberFormat="0" applyBorder="0" applyAlignment="0" applyProtection="0"/>
    <xf numFmtId="0" fontId="1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2" fillId="0" borderId="0"/>
    <xf numFmtId="0" fontId="2" fillId="0" borderId="0"/>
    <xf numFmtId="0" fontId="29" fillId="0" borderId="0"/>
    <xf numFmtId="9" fontId="29" fillId="0" borderId="0" applyFont="0" applyFill="0" applyBorder="0" applyAlignment="0" applyProtection="0"/>
    <xf numFmtId="0" fontId="21" fillId="0" borderId="0"/>
    <xf numFmtId="0" fontId="69" fillId="0" borderId="0">
      <alignment horizontal="left" vertical="top" wrapText="1"/>
    </xf>
    <xf numFmtId="0" fontId="2" fillId="0" borderId="0"/>
    <xf numFmtId="0" fontId="68" fillId="0" borderId="0"/>
    <xf numFmtId="176" fontId="2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3" fillId="0" borderId="0"/>
    <xf numFmtId="0" fontId="1" fillId="0" borderId="0"/>
    <xf numFmtId="0" fontId="2" fillId="0" borderId="0"/>
    <xf numFmtId="0" fontId="1" fillId="0" borderId="0"/>
    <xf numFmtId="0" fontId="19" fillId="0" borderId="0">
      <alignment horizontal="left" vertical="top" wrapText="1"/>
    </xf>
    <xf numFmtId="0" fontId="1" fillId="0" borderId="0"/>
  </cellStyleXfs>
  <cellXfs count="332">
    <xf numFmtId="0" fontId="0" fillId="0" borderId="0" xfId="0">
      <alignment horizontal="left" vertical="top" wrapText="1"/>
    </xf>
    <xf numFmtId="167" fontId="24" fillId="0" borderId="0" xfId="0" applyNumberFormat="1" applyFont="1" applyFill="1" applyAlignment="1">
      <alignment vertical="center" wrapText="1"/>
    </xf>
    <xf numFmtId="0" fontId="25" fillId="0" borderId="0" xfId="0" applyFont="1" applyFill="1" applyBorder="1" applyAlignment="1"/>
    <xf numFmtId="171" fontId="25" fillId="0" borderId="0" xfId="0" applyNumberFormat="1" applyFont="1" applyFill="1" applyBorder="1" applyAlignment="1"/>
    <xf numFmtId="0" fontId="36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wrapText="1"/>
    </xf>
    <xf numFmtId="0" fontId="36" fillId="0" borderId="0" xfId="0" applyFont="1" applyAlignment="1">
      <alignment horizontal="right" vertical="center"/>
    </xf>
    <xf numFmtId="0" fontId="36" fillId="0" borderId="0" xfId="0" applyFont="1" applyAlignment="1">
      <alignment horizontal="right"/>
    </xf>
    <xf numFmtId="171" fontId="25" fillId="0" borderId="0" xfId="0" applyNumberFormat="1" applyFont="1" applyFill="1" applyBorder="1" applyAlignment="1">
      <alignment horizontal="right" wrapText="1"/>
    </xf>
    <xf numFmtId="0" fontId="28" fillId="0" borderId="0" xfId="0" applyNumberFormat="1" applyFont="1" applyFill="1" applyBorder="1" applyAlignment="1">
      <alignment horizontal="center" vertical="center" wrapText="1"/>
    </xf>
    <xf numFmtId="171" fontId="25" fillId="0" borderId="0" xfId="55" applyNumberFormat="1" applyFont="1" applyFill="1" applyBorder="1" applyAlignment="1">
      <alignment horizontal="right" vertical="center" wrapText="1"/>
    </xf>
    <xf numFmtId="172" fontId="25" fillId="0" borderId="0" xfId="0" applyNumberFormat="1" applyFont="1" applyFill="1" applyAlignment="1">
      <alignment vertical="center" wrapText="1"/>
    </xf>
    <xf numFmtId="171" fontId="27" fillId="0" borderId="0" xfId="0" applyNumberFormat="1" applyFont="1" applyFill="1" applyBorder="1" applyAlignment="1"/>
    <xf numFmtId="171" fontId="38" fillId="0" borderId="0" xfId="0" applyNumberFormat="1" applyFont="1" applyFill="1" applyBorder="1" applyAlignment="1">
      <alignment horizontal="right"/>
    </xf>
    <xf numFmtId="171" fontId="25" fillId="0" borderId="0" xfId="0" applyNumberFormat="1" applyFont="1" applyFill="1" applyBorder="1" applyAlignment="1">
      <alignment vertical="center" wrapText="1"/>
    </xf>
    <xf numFmtId="171" fontId="24" fillId="0" borderId="21" xfId="1" applyNumberFormat="1" applyFont="1" applyFill="1" applyBorder="1" applyAlignment="1">
      <alignment horizontal="center" vertical="center" wrapText="1"/>
    </xf>
    <xf numFmtId="171" fontId="24" fillId="0" borderId="28" xfId="1" applyNumberFormat="1" applyFont="1" applyFill="1" applyBorder="1" applyAlignment="1">
      <alignment horizontal="center" vertical="center" wrapText="1"/>
    </xf>
    <xf numFmtId="171" fontId="25" fillId="0" borderId="27" xfId="0" applyNumberFormat="1" applyFont="1" applyFill="1" applyBorder="1" applyAlignment="1">
      <alignment horizontal="center"/>
    </xf>
    <xf numFmtId="171" fontId="25" fillId="0" borderId="21" xfId="0" applyNumberFormat="1" applyFont="1" applyFill="1" applyBorder="1" applyAlignment="1">
      <alignment horizontal="center"/>
    </xf>
    <xf numFmtId="171" fontId="39" fillId="0" borderId="22" xfId="55" applyNumberFormat="1" applyFont="1" applyFill="1" applyBorder="1" applyAlignment="1">
      <alignment vertical="center" wrapText="1"/>
    </xf>
    <xf numFmtId="171" fontId="25" fillId="0" borderId="0" xfId="52" applyNumberFormat="1" applyFont="1" applyFill="1" applyBorder="1"/>
    <xf numFmtId="171" fontId="39" fillId="0" borderId="22" xfId="55" quotePrefix="1" applyNumberFormat="1" applyFont="1" applyFill="1" applyBorder="1" applyAlignment="1">
      <alignment vertical="center" wrapText="1"/>
    </xf>
    <xf numFmtId="49" fontId="25" fillId="0" borderId="41" xfId="0" applyNumberFormat="1" applyFont="1" applyFill="1" applyBorder="1" applyAlignment="1">
      <alignment horizontal="center" vertical="center"/>
    </xf>
    <xf numFmtId="171" fontId="25" fillId="0" borderId="22" xfId="55" quotePrefix="1" applyNumberFormat="1" applyFont="1" applyFill="1" applyBorder="1" applyAlignment="1">
      <alignment vertical="center" wrapText="1"/>
    </xf>
    <xf numFmtId="1" fontId="40" fillId="35" borderId="40" xfId="0" applyNumberFormat="1" applyFont="1" applyFill="1" applyBorder="1" applyAlignment="1">
      <alignment horizontal="center" vertical="center" shrinkToFit="1"/>
    </xf>
    <xf numFmtId="1" fontId="34" fillId="35" borderId="20" xfId="0" applyNumberFormat="1" applyFont="1" applyFill="1" applyBorder="1" applyAlignment="1">
      <alignment horizontal="center" vertical="center" shrinkToFit="1"/>
    </xf>
    <xf numFmtId="0" fontId="30" fillId="0" borderId="18" xfId="0" applyFont="1" applyBorder="1" applyAlignment="1">
      <alignment horizontal="left" vertical="center" wrapText="1"/>
    </xf>
    <xf numFmtId="171" fontId="30" fillId="0" borderId="23" xfId="55" applyNumberFormat="1" applyFont="1" applyFill="1" applyBorder="1" applyAlignment="1">
      <alignment vertical="center" wrapText="1"/>
    </xf>
    <xf numFmtId="0" fontId="30" fillId="0" borderId="22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171" fontId="42" fillId="0" borderId="0" xfId="0" applyNumberFormat="1" applyFont="1" applyFill="1" applyBorder="1" applyAlignment="1"/>
    <xf numFmtId="171" fontId="24" fillId="0" borderId="0" xfId="0" applyNumberFormat="1" applyFont="1" applyFill="1" applyBorder="1" applyAlignment="1"/>
    <xf numFmtId="0" fontId="44" fillId="0" borderId="21" xfId="0" applyFont="1" applyFill="1" applyBorder="1" applyAlignment="1"/>
    <xf numFmtId="168" fontId="44" fillId="0" borderId="26" xfId="1" applyNumberFormat="1" applyFont="1" applyFill="1" applyBorder="1" applyAlignment="1">
      <alignment vertical="center" wrapText="1"/>
    </xf>
    <xf numFmtId="168" fontId="24" fillId="0" borderId="21" xfId="1" applyNumberFormat="1" applyFont="1" applyFill="1" applyBorder="1" applyAlignment="1">
      <alignment horizontal="center" vertical="center" wrapText="1"/>
    </xf>
    <xf numFmtId="168" fontId="24" fillId="35" borderId="21" xfId="1" applyNumberFormat="1" applyFont="1" applyFill="1" applyBorder="1" applyAlignment="1">
      <alignment horizontal="center" vertical="center" wrapText="1"/>
    </xf>
    <xf numFmtId="168" fontId="24" fillId="0" borderId="20" xfId="1" applyNumberFormat="1" applyFont="1" applyFill="1" applyBorder="1" applyAlignment="1">
      <alignment horizontal="center" vertical="center" wrapText="1"/>
    </xf>
    <xf numFmtId="168" fontId="25" fillId="0" borderId="21" xfId="1" applyNumberFormat="1" applyFont="1" applyFill="1" applyBorder="1" applyAlignment="1">
      <alignment horizontal="center" vertical="center" wrapText="1"/>
    </xf>
    <xf numFmtId="168" fontId="25" fillId="0" borderId="29" xfId="1" applyNumberFormat="1" applyFont="1" applyFill="1" applyBorder="1" applyAlignment="1">
      <alignment horizontal="center" vertical="center" wrapText="1"/>
    </xf>
    <xf numFmtId="168" fontId="25" fillId="0" borderId="30" xfId="1" applyNumberFormat="1" applyFont="1" applyFill="1" applyBorder="1" applyAlignment="1">
      <alignment horizontal="center" vertical="center" wrapText="1"/>
    </xf>
    <xf numFmtId="168" fontId="46" fillId="0" borderId="28" xfId="1" applyNumberFormat="1" applyFont="1" applyFill="1" applyBorder="1" applyAlignment="1">
      <alignment vertical="center" wrapText="1"/>
    </xf>
    <xf numFmtId="168" fontId="44" fillId="0" borderId="28" xfId="1" applyNumberFormat="1" applyFont="1" applyFill="1" applyBorder="1" applyAlignment="1">
      <alignment vertical="center" wrapText="1"/>
    </xf>
    <xf numFmtId="0" fontId="44" fillId="0" borderId="48" xfId="51" applyFont="1" applyBorder="1" applyAlignment="1">
      <alignment horizontal="center" vertical="center" wrapText="1"/>
    </xf>
    <xf numFmtId="0" fontId="47" fillId="0" borderId="48" xfId="51" applyFont="1" applyBorder="1" applyAlignment="1">
      <alignment horizontal="left" vertical="center" wrapText="1"/>
    </xf>
    <xf numFmtId="168" fontId="47" fillId="0" borderId="48" xfId="1" applyNumberFormat="1" applyFont="1" applyBorder="1" applyAlignment="1">
      <alignment horizontal="right" vertical="center"/>
    </xf>
    <xf numFmtId="0" fontId="46" fillId="0" borderId="48" xfId="51" applyFont="1" applyBorder="1" applyAlignment="1">
      <alignment horizontal="left" vertical="center" wrapText="1"/>
    </xf>
    <xf numFmtId="168" fontId="44" fillId="0" borderId="48" xfId="1" applyNumberFormat="1" applyFont="1" applyBorder="1" applyAlignment="1">
      <alignment horizontal="right" vertical="center"/>
    </xf>
    <xf numFmtId="0" fontId="44" fillId="0" borderId="48" xfId="51" applyFont="1" applyBorder="1" applyAlignment="1">
      <alignment horizontal="left" vertical="center" wrapText="1"/>
    </xf>
    <xf numFmtId="168" fontId="44" fillId="0" borderId="48" xfId="1" applyNumberFormat="1" applyFont="1" applyBorder="1" applyAlignment="1">
      <alignment horizontal="left" vertical="center" wrapText="1"/>
    </xf>
    <xf numFmtId="0" fontId="44" fillId="0" borderId="48" xfId="0" applyFont="1" applyFill="1" applyBorder="1" applyAlignment="1">
      <alignment horizontal="left" vertical="top" wrapText="1"/>
    </xf>
    <xf numFmtId="0" fontId="48" fillId="0" borderId="48" xfId="0" applyFont="1" applyFill="1" applyBorder="1" applyAlignment="1">
      <alignment horizontal="left" vertical="top" wrapText="1"/>
    </xf>
    <xf numFmtId="0" fontId="44" fillId="0" borderId="0" xfId="0" applyFo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47" fillId="0" borderId="0" xfId="44" applyFont="1" applyFill="1" applyAlignment="1">
      <alignment vertical="center"/>
    </xf>
    <xf numFmtId="0" fontId="44" fillId="0" borderId="0" xfId="0" applyFont="1" applyFill="1" applyAlignment="1">
      <alignment vertical="center" wrapText="1"/>
    </xf>
    <xf numFmtId="0" fontId="47" fillId="0" borderId="0" xfId="44" applyFont="1" applyFill="1" applyAlignment="1">
      <alignment horizontal="right" vertical="center"/>
    </xf>
    <xf numFmtId="0" fontId="47" fillId="0" borderId="0" xfId="0" applyNumberFormat="1" applyFont="1" applyFill="1" applyAlignment="1">
      <alignment vertical="center" wrapText="1"/>
    </xf>
    <xf numFmtId="0" fontId="44" fillId="0" borderId="0" xfId="0" applyFont="1" applyAlignment="1">
      <alignment horizontal="right" vertical="top" wrapText="1"/>
    </xf>
    <xf numFmtId="0" fontId="47" fillId="0" borderId="21" xfId="0" applyFont="1" applyBorder="1" applyAlignment="1">
      <alignment horizontal="left" vertical="center" wrapText="1"/>
    </xf>
    <xf numFmtId="166" fontId="47" fillId="0" borderId="21" xfId="48" applyNumberFormat="1" applyFont="1" applyBorder="1" applyAlignment="1">
      <alignment horizontal="right" vertical="center"/>
    </xf>
    <xf numFmtId="0" fontId="47" fillId="0" borderId="0" xfId="0" applyFont="1" applyAlignment="1">
      <alignment horizontal="left" vertical="center" wrapText="1"/>
    </xf>
    <xf numFmtId="0" fontId="44" fillId="33" borderId="21" xfId="0" applyFont="1" applyFill="1" applyBorder="1">
      <alignment horizontal="left" vertical="top" wrapText="1"/>
    </xf>
    <xf numFmtId="0" fontId="47" fillId="33" borderId="21" xfId="0" applyFont="1" applyFill="1" applyBorder="1" applyAlignment="1">
      <alignment horizontal="left" vertical="top" wrapText="1"/>
    </xf>
    <xf numFmtId="166" fontId="47" fillId="33" borderId="21" xfId="49" applyNumberFormat="1" applyFont="1" applyFill="1" applyBorder="1" applyAlignment="1">
      <alignment horizontal="right" vertical="top"/>
    </xf>
    <xf numFmtId="0" fontId="44" fillId="33" borderId="0" xfId="0" applyFont="1" applyFill="1">
      <alignment horizontal="left" vertical="top" wrapText="1"/>
    </xf>
    <xf numFmtId="0" fontId="46" fillId="33" borderId="21" xfId="0" applyFont="1" applyFill="1" applyBorder="1">
      <alignment horizontal="left" vertical="top" wrapText="1"/>
    </xf>
    <xf numFmtId="166" fontId="44" fillId="33" borderId="21" xfId="48" applyNumberFormat="1" applyFont="1" applyFill="1" applyBorder="1" applyAlignment="1">
      <alignment horizontal="right" vertical="top"/>
    </xf>
    <xf numFmtId="0" fontId="44" fillId="0" borderId="0" xfId="0" applyFont="1" applyFill="1" applyAlignment="1"/>
    <xf numFmtId="169" fontId="44" fillId="0" borderId="0" xfId="0" applyNumberFormat="1" applyFont="1" applyFill="1" applyAlignment="1"/>
    <xf numFmtId="170" fontId="44" fillId="0" borderId="0" xfId="1" applyNumberFormat="1" applyFont="1" applyFill="1" applyAlignment="1"/>
    <xf numFmtId="0" fontId="44" fillId="0" borderId="25" xfId="0" applyFont="1" applyFill="1" applyBorder="1" applyAlignment="1">
      <alignment horizontal="center" vertical="center"/>
    </xf>
    <xf numFmtId="1" fontId="47" fillId="34" borderId="25" xfId="0" applyNumberFormat="1" applyFont="1" applyFill="1" applyBorder="1" applyAlignment="1">
      <alignment horizontal="center" vertical="center" shrinkToFit="1"/>
    </xf>
    <xf numFmtId="0" fontId="44" fillId="33" borderId="48" xfId="0" applyFont="1" applyFill="1" applyBorder="1" applyAlignment="1">
      <alignment horizontal="left" vertical="top" wrapText="1"/>
    </xf>
    <xf numFmtId="0" fontId="44" fillId="34" borderId="0" xfId="0" applyFont="1" applyFill="1" applyAlignment="1"/>
    <xf numFmtId="169" fontId="44" fillId="34" borderId="0" xfId="0" applyNumberFormat="1" applyFont="1" applyFill="1" applyAlignment="1"/>
    <xf numFmtId="170" fontId="44" fillId="34" borderId="0" xfId="1" applyNumberFormat="1" applyFont="1" applyFill="1" applyAlignment="1"/>
    <xf numFmtId="1" fontId="50" fillId="0" borderId="25" xfId="0" applyNumberFormat="1" applyFont="1" applyBorder="1" applyAlignment="1">
      <alignment horizontal="center" vertical="center" shrinkToFit="1"/>
    </xf>
    <xf numFmtId="1" fontId="50" fillId="0" borderId="21" xfId="0" applyNumberFormat="1" applyFont="1" applyBorder="1" applyAlignment="1">
      <alignment horizontal="center" vertical="center" shrinkToFit="1"/>
    </xf>
    <xf numFmtId="168" fontId="47" fillId="0" borderId="26" xfId="1" applyNumberFormat="1" applyFont="1" applyFill="1" applyBorder="1" applyAlignment="1">
      <alignment vertical="center" wrapText="1"/>
    </xf>
    <xf numFmtId="0" fontId="47" fillId="0" borderId="0" xfId="0" applyFont="1" applyFill="1" applyAlignment="1"/>
    <xf numFmtId="49" fontId="44" fillId="0" borderId="25" xfId="53" applyNumberFormat="1" applyFont="1" applyFill="1" applyBorder="1" applyAlignment="1">
      <alignment vertical="top" wrapText="1"/>
    </xf>
    <xf numFmtId="49" fontId="44" fillId="0" borderId="21" xfId="53" applyNumberFormat="1" applyFont="1" applyFill="1" applyBorder="1" applyAlignment="1">
      <alignment vertical="top" wrapText="1"/>
    </xf>
    <xf numFmtId="168" fontId="44" fillId="0" borderId="26" xfId="1" applyNumberFormat="1" applyFont="1" applyFill="1" applyBorder="1" applyAlignment="1">
      <alignment horizontal="left" vertical="center" wrapText="1"/>
    </xf>
    <xf numFmtId="0" fontId="44" fillId="0" borderId="21" xfId="0" applyFont="1" applyFill="1" applyBorder="1" applyAlignment="1">
      <alignment horizontal="center" vertical="center"/>
    </xf>
    <xf numFmtId="0" fontId="44" fillId="0" borderId="52" xfId="0" applyFont="1" applyBorder="1" applyAlignment="1">
      <alignment horizontal="left" vertical="top" wrapText="1"/>
    </xf>
    <xf numFmtId="168" fontId="44" fillId="0" borderId="42" xfId="1" applyNumberFormat="1" applyFont="1" applyFill="1" applyBorder="1" applyAlignment="1">
      <alignment vertical="center" wrapText="1"/>
    </xf>
    <xf numFmtId="0" fontId="44" fillId="0" borderId="0" xfId="0" applyNumberFormat="1" applyFont="1" applyFill="1" applyBorder="1" applyAlignment="1">
      <alignment horizontal="center" vertical="center" wrapText="1"/>
    </xf>
    <xf numFmtId="0" fontId="44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166" fontId="47" fillId="0" borderId="10" xfId="49" applyNumberFormat="1" applyFont="1" applyBorder="1" applyAlignment="1">
      <alignment horizontal="right" vertical="top"/>
    </xf>
    <xf numFmtId="0" fontId="47" fillId="34" borderId="21" xfId="0" applyFont="1" applyFill="1" applyBorder="1" applyAlignment="1">
      <alignment horizontal="center" vertical="center"/>
    </xf>
    <xf numFmtId="0" fontId="47" fillId="34" borderId="0" xfId="0" applyFont="1" applyFill="1" applyAlignment="1"/>
    <xf numFmtId="164" fontId="47" fillId="34" borderId="0" xfId="0" applyNumberFormat="1" applyFont="1" applyFill="1" applyAlignment="1"/>
    <xf numFmtId="170" fontId="47" fillId="34" borderId="0" xfId="1" applyNumberFormat="1" applyFont="1" applyFill="1" applyAlignment="1"/>
    <xf numFmtId="49" fontId="44" fillId="0" borderId="21" xfId="53" applyNumberFormat="1" applyFont="1" applyFill="1" applyBorder="1" applyAlignment="1">
      <alignment horizontal="center" vertical="top" wrapText="1"/>
    </xf>
    <xf numFmtId="0" fontId="44" fillId="0" borderId="21" xfId="53" applyFont="1" applyFill="1" applyBorder="1" applyAlignment="1">
      <alignment horizontal="left" vertical="center"/>
    </xf>
    <xf numFmtId="166" fontId="44" fillId="33" borderId="10" xfId="48" applyNumberFormat="1" applyFont="1" applyFill="1" applyBorder="1" applyAlignment="1">
      <alignment horizontal="right" vertical="top"/>
    </xf>
    <xf numFmtId="0" fontId="44" fillId="33" borderId="11" xfId="0" applyFont="1" applyFill="1" applyBorder="1" applyAlignment="1">
      <alignment horizontal="left" vertical="top" wrapText="1"/>
    </xf>
    <xf numFmtId="0" fontId="44" fillId="33" borderId="10" xfId="0" applyFont="1" applyFill="1" applyBorder="1">
      <alignment horizontal="left" vertical="top" wrapText="1"/>
    </xf>
    <xf numFmtId="0" fontId="44" fillId="33" borderId="10" xfId="0" applyFont="1" applyFill="1" applyBorder="1" applyAlignment="1">
      <alignment horizontal="left" vertical="top" wrapText="1"/>
    </xf>
    <xf numFmtId="49" fontId="44" fillId="0" borderId="27" xfId="53" applyNumberFormat="1" applyFont="1" applyFill="1" applyBorder="1" applyAlignment="1">
      <alignment vertical="top" wrapText="1"/>
    </xf>
    <xf numFmtId="49" fontId="47" fillId="0" borderId="27" xfId="53" applyNumberFormat="1" applyFont="1" applyFill="1" applyBorder="1" applyAlignment="1">
      <alignment vertical="top" wrapText="1"/>
    </xf>
    <xf numFmtId="49" fontId="47" fillId="0" borderId="21" xfId="53" applyNumberFormat="1" applyFont="1" applyFill="1" applyBorder="1" applyAlignment="1">
      <alignment vertical="top" wrapText="1"/>
    </xf>
    <xf numFmtId="49" fontId="44" fillId="0" borderId="48" xfId="53" applyNumberFormat="1" applyFont="1" applyFill="1" applyBorder="1" applyAlignment="1">
      <alignment vertical="top" wrapText="1"/>
    </xf>
    <xf numFmtId="0" fontId="44" fillId="0" borderId="48" xfId="0" applyFont="1" applyBorder="1" applyAlignment="1">
      <alignment horizontal="left" vertical="top" wrapText="1"/>
    </xf>
    <xf numFmtId="166" fontId="44" fillId="33" borderId="48" xfId="48" applyNumberFormat="1" applyFont="1" applyFill="1" applyBorder="1" applyAlignment="1">
      <alignment horizontal="right" vertical="top"/>
    </xf>
    <xf numFmtId="49" fontId="44" fillId="0" borderId="29" xfId="0" applyNumberFormat="1" applyFont="1" applyFill="1" applyBorder="1" applyAlignment="1">
      <alignment horizontal="center" vertical="center"/>
    </xf>
    <xf numFmtId="49" fontId="44" fillId="0" borderId="30" xfId="0" applyNumberFormat="1" applyFont="1" applyFill="1" applyBorder="1" applyAlignment="1">
      <alignment horizontal="center" vertical="center"/>
    </xf>
    <xf numFmtId="0" fontId="44" fillId="0" borderId="30" xfId="0" applyFont="1" applyFill="1" applyBorder="1" applyAlignment="1">
      <alignment horizontal="center" vertical="center"/>
    </xf>
    <xf numFmtId="0" fontId="44" fillId="0" borderId="50" xfId="51" applyFont="1" applyBorder="1" applyAlignment="1">
      <alignment horizontal="center" vertical="center" wrapText="1"/>
    </xf>
    <xf numFmtId="0" fontId="44" fillId="0" borderId="50" xfId="51" applyFont="1" applyBorder="1" applyAlignment="1">
      <alignment horizontal="left" vertical="center" wrapText="1"/>
    </xf>
    <xf numFmtId="0" fontId="47" fillId="0" borderId="52" xfId="0" applyFont="1" applyBorder="1" applyAlignment="1">
      <alignment horizontal="left" vertical="top" wrapText="1"/>
    </xf>
    <xf numFmtId="171" fontId="25" fillId="34" borderId="27" xfId="0" applyNumberFormat="1" applyFont="1" applyFill="1" applyBorder="1" applyAlignment="1">
      <alignment horizontal="center"/>
    </xf>
    <xf numFmtId="171" fontId="25" fillId="34" borderId="21" xfId="0" applyNumberFormat="1" applyFont="1" applyFill="1" applyBorder="1" applyAlignment="1">
      <alignment horizontal="center"/>
    </xf>
    <xf numFmtId="171" fontId="39" fillId="34" borderId="22" xfId="55" quotePrefix="1" applyNumberFormat="1" applyFont="1" applyFill="1" applyBorder="1" applyAlignment="1">
      <alignment vertical="center" wrapText="1"/>
    </xf>
    <xf numFmtId="49" fontId="24" fillId="34" borderId="27" xfId="0" applyNumberFormat="1" applyFont="1" applyFill="1" applyBorder="1" applyAlignment="1">
      <alignment horizontal="center" vertical="center"/>
    </xf>
    <xf numFmtId="171" fontId="24" fillId="34" borderId="21" xfId="0" applyNumberFormat="1" applyFont="1" applyFill="1" applyBorder="1" applyAlignment="1">
      <alignment horizontal="center"/>
    </xf>
    <xf numFmtId="0" fontId="24" fillId="34" borderId="48" xfId="0" applyFont="1" applyFill="1" applyBorder="1" applyAlignment="1">
      <alignment horizontal="left" vertical="center" wrapText="1"/>
    </xf>
    <xf numFmtId="0" fontId="41" fillId="0" borderId="48" xfId="0" applyFont="1" applyFill="1" applyBorder="1" applyAlignment="1">
      <alignment horizontal="left" vertical="center" wrapText="1"/>
    </xf>
    <xf numFmtId="0" fontId="46" fillId="0" borderId="0" xfId="0" applyFont="1">
      <alignment horizontal="left" vertical="top" wrapText="1"/>
    </xf>
    <xf numFmtId="167" fontId="24" fillId="0" borderId="0" xfId="0" applyNumberFormat="1" applyFont="1" applyFill="1" applyAlignment="1">
      <alignment horizontal="right" wrapText="1"/>
    </xf>
    <xf numFmtId="168" fontId="45" fillId="0" borderId="52" xfId="112" applyNumberFormat="1" applyFont="1" applyBorder="1" applyAlignment="1">
      <alignment horizontal="right" vertical="center"/>
    </xf>
    <xf numFmtId="0" fontId="45" fillId="0" borderId="52" xfId="117" applyFont="1" applyBorder="1" applyAlignment="1">
      <alignment horizontal="left" vertical="center" wrapText="1"/>
    </xf>
    <xf numFmtId="168" fontId="43" fillId="0" borderId="52" xfId="112" applyNumberFormat="1" applyFont="1" applyBorder="1" applyAlignment="1">
      <alignment horizontal="left" vertical="center" wrapText="1"/>
    </xf>
    <xf numFmtId="168" fontId="43" fillId="0" borderId="52" xfId="112" applyNumberFormat="1" applyFont="1" applyBorder="1" applyAlignment="1">
      <alignment horizontal="right" vertical="center"/>
    </xf>
    <xf numFmtId="0" fontId="43" fillId="0" borderId="52" xfId="117" applyFont="1" applyBorder="1" applyAlignment="1">
      <alignment horizontal="left" vertical="center" wrapText="1"/>
    </xf>
    <xf numFmtId="0" fontId="44" fillId="34" borderId="52" xfId="51" applyFont="1" applyFill="1" applyBorder="1" applyAlignment="1">
      <alignment horizontal="left" vertical="top" wrapText="1"/>
    </xf>
    <xf numFmtId="0" fontId="43" fillId="0" borderId="52" xfId="117" applyFont="1" applyBorder="1" applyAlignment="1">
      <alignment horizontal="center" vertical="center" wrapText="1"/>
    </xf>
    <xf numFmtId="0" fontId="47" fillId="36" borderId="52" xfId="0" applyFont="1" applyFill="1" applyBorder="1" applyAlignment="1">
      <alignment horizontal="center" vertical="center" wrapText="1"/>
    </xf>
    <xf numFmtId="0" fontId="71" fillId="0" borderId="0" xfId="0" applyFont="1" applyAlignment="1">
      <alignment horizontal="left" vertical="top" wrapText="1"/>
    </xf>
    <xf numFmtId="0" fontId="49" fillId="0" borderId="52" xfId="117" applyFont="1" applyBorder="1" applyAlignment="1">
      <alignment horizontal="left" vertical="center" wrapText="1"/>
    </xf>
    <xf numFmtId="0" fontId="43" fillId="0" borderId="52" xfId="117" quotePrefix="1" applyFont="1" applyBorder="1" applyAlignment="1">
      <alignment horizontal="center" vertical="center" wrapText="1"/>
    </xf>
    <xf numFmtId="0" fontId="44" fillId="0" borderId="52" xfId="51" applyFont="1" applyBorder="1" applyAlignment="1">
      <alignment horizontal="center" vertical="center" wrapText="1"/>
    </xf>
    <xf numFmtId="0" fontId="46" fillId="0" borderId="52" xfId="51" applyFont="1" applyBorder="1" applyAlignment="1">
      <alignment horizontal="center" vertical="center" wrapText="1"/>
    </xf>
    <xf numFmtId="0" fontId="44" fillId="0" borderId="52" xfId="51" applyFont="1" applyBorder="1" applyAlignment="1">
      <alignment horizontal="left" vertical="center" wrapText="1"/>
    </xf>
    <xf numFmtId="0" fontId="47" fillId="36" borderId="52" xfId="0" applyFont="1" applyFill="1" applyBorder="1" applyAlignment="1">
      <alignment horizontal="center" vertical="center"/>
    </xf>
    <xf numFmtId="0" fontId="46" fillId="0" borderId="52" xfId="51" applyFont="1" applyBorder="1" applyAlignment="1">
      <alignment horizontal="left" vertical="center" wrapText="1"/>
    </xf>
    <xf numFmtId="49" fontId="47" fillId="36" borderId="52" xfId="0" applyNumberFormat="1" applyFont="1" applyFill="1" applyBorder="1" applyAlignment="1">
      <alignment horizontal="center" vertical="center" wrapText="1"/>
    </xf>
    <xf numFmtId="0" fontId="25" fillId="0" borderId="46" xfId="0" quotePrefix="1" applyFont="1" applyFill="1" applyBorder="1" applyAlignment="1">
      <alignment horizontal="left" vertical="center" wrapText="1"/>
    </xf>
    <xf numFmtId="0" fontId="47" fillId="0" borderId="52" xfId="51" applyFont="1" applyBorder="1" applyAlignment="1">
      <alignment horizontal="left" vertical="center" wrapText="1"/>
    </xf>
    <xf numFmtId="0" fontId="47" fillId="0" borderId="52" xfId="51" applyFont="1" applyBorder="1" applyAlignment="1">
      <alignment horizontal="center" vertical="center" wrapText="1"/>
    </xf>
    <xf numFmtId="168" fontId="24" fillId="0" borderId="27" xfId="1" applyNumberFormat="1" applyFont="1" applyFill="1" applyBorder="1" applyAlignment="1">
      <alignment horizontal="center" vertical="center" wrapText="1"/>
    </xf>
    <xf numFmtId="168" fontId="24" fillId="35" borderId="27" xfId="1" applyNumberFormat="1" applyFont="1" applyFill="1" applyBorder="1" applyAlignment="1">
      <alignment horizontal="center" vertical="center" wrapText="1"/>
    </xf>
    <xf numFmtId="168" fontId="25" fillId="0" borderId="40" xfId="1" applyNumberFormat="1" applyFont="1" applyFill="1" applyBorder="1" applyAlignment="1">
      <alignment horizontal="center" vertical="center" wrapText="1"/>
    </xf>
    <xf numFmtId="168" fontId="25" fillId="0" borderId="27" xfId="1" applyNumberFormat="1" applyFont="1" applyFill="1" applyBorder="1" applyAlignment="1">
      <alignment horizontal="center" vertical="center" wrapText="1"/>
    </xf>
    <xf numFmtId="168" fontId="24" fillId="34" borderId="27" xfId="1" applyNumberFormat="1" applyFont="1" applyFill="1" applyBorder="1" applyAlignment="1">
      <alignment horizontal="center" vertical="center" wrapText="1"/>
    </xf>
    <xf numFmtId="0" fontId="44" fillId="36" borderId="52" xfId="0" applyFont="1" applyFill="1" applyBorder="1" applyAlignment="1">
      <alignment horizontal="center" vertical="center"/>
    </xf>
    <xf numFmtId="0" fontId="44" fillId="36" borderId="52" xfId="0" applyFont="1" applyFill="1" applyBorder="1" applyAlignment="1">
      <alignment vertical="center" wrapText="1"/>
    </xf>
    <xf numFmtId="0" fontId="44" fillId="34" borderId="52" xfId="0" applyFont="1" applyFill="1" applyBorder="1" applyAlignment="1">
      <alignment horizontal="left" vertical="center" wrapText="1"/>
    </xf>
    <xf numFmtId="0" fontId="44" fillId="34" borderId="52" xfId="51" applyFont="1" applyFill="1" applyBorder="1" applyAlignment="1">
      <alignment horizontal="left" vertical="center" wrapText="1"/>
    </xf>
    <xf numFmtId="0" fontId="46" fillId="34" borderId="52" xfId="51" applyFont="1" applyFill="1" applyBorder="1" applyAlignment="1">
      <alignment horizontal="left" vertical="center" wrapText="1"/>
    </xf>
    <xf numFmtId="0" fontId="44" fillId="0" borderId="52" xfId="51" applyFont="1" applyBorder="1" applyAlignment="1">
      <alignment horizontal="left" vertical="top" wrapText="1"/>
    </xf>
    <xf numFmtId="174" fontId="45" fillId="0" borderId="52" xfId="117" applyNumberFormat="1" applyFont="1" applyBorder="1" applyAlignment="1">
      <alignment horizontal="center" vertical="center" wrapText="1"/>
    </xf>
    <xf numFmtId="0" fontId="27" fillId="0" borderId="53" xfId="0" applyFont="1" applyFill="1" applyBorder="1" applyAlignment="1">
      <alignment horizontal="left" vertical="top" wrapText="1"/>
    </xf>
    <xf numFmtId="166" fontId="45" fillId="0" borderId="52" xfId="49" applyNumberFormat="1" applyFont="1" applyBorder="1" applyAlignment="1">
      <alignment horizontal="right" vertical="center"/>
    </xf>
    <xf numFmtId="166" fontId="43" fillId="0" borderId="52" xfId="48" applyNumberFormat="1" applyFont="1" applyBorder="1" applyAlignment="1">
      <alignment horizontal="right" vertical="center"/>
    </xf>
    <xf numFmtId="0" fontId="49" fillId="0" borderId="52" xfId="117" applyFont="1" applyBorder="1" applyAlignment="1">
      <alignment horizontal="center" vertical="center" wrapText="1"/>
    </xf>
    <xf numFmtId="166" fontId="49" fillId="0" borderId="52" xfId="48" applyNumberFormat="1" applyFont="1" applyBorder="1" applyAlignment="1">
      <alignment horizontal="right" vertical="center"/>
    </xf>
    <xf numFmtId="164" fontId="25" fillId="0" borderId="0" xfId="1" applyNumberFormat="1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4" fillId="0" borderId="0" xfId="44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4" fillId="0" borderId="0" xfId="0" applyNumberFormat="1" applyFont="1" applyFill="1" applyAlignment="1">
      <alignment vertical="center" wrapText="1"/>
    </xf>
    <xf numFmtId="0" fontId="25" fillId="33" borderId="0" xfId="0" applyFont="1" applyFill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0" fontId="24" fillId="0" borderId="48" xfId="51" applyFont="1" applyBorder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4" fillId="0" borderId="0" xfId="51" applyFont="1" applyBorder="1" applyAlignment="1">
      <alignment horizontal="left" vertical="top" wrapText="1"/>
    </xf>
    <xf numFmtId="0" fontId="25" fillId="0" borderId="48" xfId="0" applyFont="1" applyBorder="1" applyAlignment="1">
      <alignment horizontal="left" vertical="top" wrapText="1"/>
    </xf>
    <xf numFmtId="0" fontId="72" fillId="0" borderId="48" xfId="0" applyFont="1" applyBorder="1" applyAlignment="1">
      <alignment horizontal="left" vertical="top" wrapText="1"/>
    </xf>
    <xf numFmtId="168" fontId="25" fillId="0" borderId="48" xfId="1" applyNumberFormat="1" applyFont="1" applyBorder="1" applyAlignment="1">
      <alignment horizontal="center" vertical="center" wrapText="1"/>
    </xf>
    <xf numFmtId="173" fontId="25" fillId="0" borderId="48" xfId="0" applyNumberFormat="1" applyFont="1" applyBorder="1" applyAlignment="1">
      <alignment horizontal="right" vertical="top" wrapText="1"/>
    </xf>
    <xf numFmtId="0" fontId="25" fillId="0" borderId="0" xfId="51" applyFont="1" applyAlignment="1">
      <alignment horizontal="left" vertical="top" wrapText="1"/>
    </xf>
    <xf numFmtId="168" fontId="25" fillId="0" borderId="0" xfId="1" applyNumberFormat="1" applyFont="1" applyAlignment="1">
      <alignment horizontal="left" vertical="top" wrapText="1"/>
    </xf>
    <xf numFmtId="0" fontId="70" fillId="0" borderId="48" xfId="0" applyFont="1" applyFill="1" applyBorder="1" applyAlignment="1">
      <alignment vertical="top" wrapText="1"/>
    </xf>
    <xf numFmtId="0" fontId="73" fillId="0" borderId="48" xfId="0" applyFont="1" applyFill="1" applyBorder="1" applyAlignment="1">
      <alignment horizontal="left" vertical="top" wrapText="1"/>
    </xf>
    <xf numFmtId="0" fontId="36" fillId="0" borderId="48" xfId="0" applyFont="1" applyFill="1" applyBorder="1" applyAlignment="1">
      <alignment vertical="center" wrapText="1"/>
    </xf>
    <xf numFmtId="0" fontId="36" fillId="0" borderId="48" xfId="0" applyFont="1" applyBorder="1" applyAlignment="1"/>
    <xf numFmtId="0" fontId="24" fillId="0" borderId="0" xfId="0" applyFont="1" applyFill="1" applyBorder="1" applyAlignment="1">
      <alignment vertical="top" wrapText="1"/>
    </xf>
    <xf numFmtId="0" fontId="36" fillId="0" borderId="0" xfId="0" applyFont="1" applyFill="1" applyAlignment="1"/>
    <xf numFmtId="0" fontId="36" fillId="0" borderId="0" xfId="0" applyFont="1" applyAlignment="1"/>
    <xf numFmtId="0" fontId="36" fillId="0" borderId="48" xfId="0" applyFont="1" applyFill="1" applyBorder="1" applyAlignment="1">
      <alignment vertical="top" wrapText="1"/>
    </xf>
    <xf numFmtId="0" fontId="36" fillId="0" borderId="48" xfId="0" applyFont="1" applyBorder="1" applyAlignment="1">
      <alignment horizontal="center" vertical="center" wrapText="1"/>
    </xf>
    <xf numFmtId="0" fontId="73" fillId="0" borderId="48" xfId="0" applyFont="1" applyFill="1" applyBorder="1" applyAlignment="1">
      <alignment horizontal="left" vertical="center" wrapText="1"/>
    </xf>
    <xf numFmtId="0" fontId="36" fillId="34" borderId="48" xfId="0" applyFont="1" applyFill="1" applyBorder="1" applyAlignment="1">
      <alignment horizontal="center" vertical="top" wrapText="1"/>
    </xf>
    <xf numFmtId="0" fontId="36" fillId="34" borderId="49" xfId="0" applyFont="1" applyFill="1" applyBorder="1" applyAlignment="1">
      <alignment vertical="top" wrapText="1"/>
    </xf>
    <xf numFmtId="0" fontId="36" fillId="0" borderId="48" xfId="0" applyFont="1" applyFill="1" applyBorder="1" applyAlignment="1">
      <alignment wrapText="1"/>
    </xf>
    <xf numFmtId="0" fontId="36" fillId="0" borderId="48" xfId="0" applyFont="1" applyFill="1" applyBorder="1" applyAlignment="1">
      <alignment horizontal="left" vertical="center" wrapText="1"/>
    </xf>
    <xf numFmtId="0" fontId="36" fillId="0" borderId="45" xfId="0" applyFont="1" applyFill="1" applyBorder="1" applyAlignment="1">
      <alignment vertical="top" wrapText="1"/>
    </xf>
    <xf numFmtId="0" fontId="36" fillId="0" borderId="47" xfId="0" applyFont="1" applyFill="1" applyBorder="1" applyAlignment="1">
      <alignment vertical="top" wrapText="1"/>
    </xf>
    <xf numFmtId="0" fontId="36" fillId="34" borderId="51" xfId="0" applyFont="1" applyFill="1" applyBorder="1" applyAlignment="1">
      <alignment vertical="top" wrapText="1"/>
    </xf>
    <xf numFmtId="173" fontId="25" fillId="0" borderId="0" xfId="0" applyNumberFormat="1" applyFont="1" applyAlignment="1">
      <alignment horizontal="right" vertical="top" wrapText="1"/>
    </xf>
    <xf numFmtId="173" fontId="25" fillId="0" borderId="48" xfId="1" applyNumberFormat="1" applyFont="1" applyBorder="1" applyAlignment="1">
      <alignment horizontal="right" vertical="center" wrapText="1"/>
    </xf>
    <xf numFmtId="0" fontId="25" fillId="0" borderId="0" xfId="117" applyFont="1">
      <alignment horizontal="left" vertical="top" wrapText="1"/>
    </xf>
    <xf numFmtId="168" fontId="25" fillId="0" borderId="0" xfId="112" applyNumberFormat="1" applyFont="1" applyAlignment="1">
      <alignment horizontal="left" vertical="top" wrapText="1"/>
    </xf>
    <xf numFmtId="0" fontId="24" fillId="0" borderId="52" xfId="117" applyFont="1" applyBorder="1" applyAlignment="1">
      <alignment horizontal="left" vertical="top" wrapText="1"/>
    </xf>
    <xf numFmtId="0" fontId="72" fillId="0" borderId="52" xfId="117" applyFont="1" applyBorder="1" applyAlignment="1">
      <alignment horizontal="left" vertical="top" wrapText="1"/>
    </xf>
    <xf numFmtId="0" fontId="25" fillId="0" borderId="52" xfId="117" applyFont="1" applyBorder="1" applyAlignment="1">
      <alignment horizontal="left" vertical="top" wrapText="1"/>
    </xf>
    <xf numFmtId="168" fontId="25" fillId="0" borderId="45" xfId="112" applyNumberFormat="1" applyFont="1" applyBorder="1" applyAlignment="1">
      <alignment horizontal="center" vertical="center" wrapText="1"/>
    </xf>
    <xf numFmtId="168" fontId="25" fillId="0" borderId="52" xfId="112" applyNumberFormat="1" applyFont="1" applyBorder="1" applyAlignment="1">
      <alignment horizontal="center" vertical="top" wrapText="1"/>
    </xf>
    <xf numFmtId="0" fontId="25" fillId="0" borderId="52" xfId="117" applyFont="1" applyBorder="1" applyAlignment="1">
      <alignment horizontal="left" vertical="center" wrapText="1"/>
    </xf>
    <xf numFmtId="168" fontId="25" fillId="0" borderId="52" xfId="112" applyNumberFormat="1" applyFont="1" applyBorder="1" applyAlignment="1">
      <alignment horizontal="left" vertical="top" wrapText="1"/>
    </xf>
    <xf numFmtId="175" fontId="25" fillId="0" borderId="52" xfId="112" applyNumberFormat="1" applyFont="1" applyBorder="1" applyAlignment="1">
      <alignment horizontal="left" vertical="top" wrapText="1"/>
    </xf>
    <xf numFmtId="168" fontId="72" fillId="0" borderId="52" xfId="112" applyNumberFormat="1" applyFont="1" applyBorder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0" fontId="24" fillId="0" borderId="0" xfId="0" applyNumberFormat="1" applyFont="1" applyFill="1" applyBorder="1" applyAlignment="1">
      <alignment vertical="center" wrapText="1"/>
    </xf>
    <xf numFmtId="0" fontId="36" fillId="0" borderId="48" xfId="0" applyFont="1" applyFill="1" applyBorder="1" applyAlignment="1">
      <alignment horizontal="left" vertical="center"/>
    </xf>
    <xf numFmtId="167" fontId="44" fillId="0" borderId="0" xfId="0" applyNumberFormat="1" applyFont="1" applyFill="1" applyAlignment="1"/>
    <xf numFmtId="166" fontId="44" fillId="0" borderId="52" xfId="0" applyNumberFormat="1" applyFont="1" applyBorder="1" applyAlignment="1">
      <alignment horizontal="right" vertical="top" wrapText="1"/>
    </xf>
    <xf numFmtId="0" fontId="44" fillId="0" borderId="52" xfId="0" applyFont="1" applyBorder="1" applyAlignment="1">
      <alignment horizontal="right" vertical="top" wrapText="1"/>
    </xf>
    <xf numFmtId="167" fontId="44" fillId="0" borderId="52" xfId="0" applyNumberFormat="1" applyFont="1" applyBorder="1" applyAlignment="1">
      <alignment horizontal="left" vertical="top" wrapText="1"/>
    </xf>
    <xf numFmtId="167" fontId="44" fillId="0" borderId="52" xfId="0" applyNumberFormat="1" applyFont="1" applyBorder="1" applyAlignment="1">
      <alignment horizontal="right" vertical="top" wrapText="1"/>
    </xf>
    <xf numFmtId="168" fontId="24" fillId="34" borderId="21" xfId="1" applyNumberFormat="1" applyFont="1" applyFill="1" applyBorder="1" applyAlignment="1">
      <alignment horizontal="center" vertical="center" wrapText="1"/>
    </xf>
    <xf numFmtId="168" fontId="24" fillId="0" borderId="41" xfId="1" applyNumberFormat="1" applyFont="1" applyFill="1" applyBorder="1" applyAlignment="1">
      <alignment horizontal="center" vertical="center" wrapText="1"/>
    </xf>
    <xf numFmtId="168" fontId="24" fillId="0" borderId="12" xfId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/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Fill="1" applyAlignment="1"/>
    <xf numFmtId="0" fontId="36" fillId="0" borderId="52" xfId="0" applyFont="1" applyFill="1" applyBorder="1" applyAlignment="1">
      <alignment horizontal="center" vertical="center" wrapText="1"/>
    </xf>
    <xf numFmtId="0" fontId="36" fillId="0" borderId="51" xfId="0" applyFont="1" applyBorder="1" applyAlignment="1">
      <alignment horizontal="left"/>
    </xf>
    <xf numFmtId="0" fontId="24" fillId="0" borderId="51" xfId="0" applyFont="1" applyBorder="1" applyAlignment="1">
      <alignment horizontal="left" vertical="center" wrapText="1"/>
    </xf>
    <xf numFmtId="177" fontId="24" fillId="0" borderId="51" xfId="0" applyNumberFormat="1" applyFont="1" applyBorder="1" applyAlignment="1">
      <alignment horizontal="center" vertical="center" wrapText="1"/>
    </xf>
    <xf numFmtId="49" fontId="25" fillId="0" borderId="52" xfId="0" applyNumberFormat="1" applyFont="1" applyBorder="1" applyAlignment="1">
      <alignment horizontal="center" vertical="center" wrapText="1"/>
    </xf>
    <xf numFmtId="177" fontId="25" fillId="0" borderId="52" xfId="0" applyNumberFormat="1" applyFont="1" applyFill="1" applyBorder="1" applyAlignment="1">
      <alignment horizontal="center" vertical="center" wrapText="1"/>
    </xf>
    <xf numFmtId="49" fontId="25" fillId="0" borderId="50" xfId="0" applyNumberFormat="1" applyFont="1" applyBorder="1" applyAlignment="1">
      <alignment horizontal="center" vertical="center" wrapText="1"/>
    </xf>
    <xf numFmtId="177" fontId="25" fillId="0" borderId="47" xfId="0" applyNumberFormat="1" applyFont="1" applyFill="1" applyBorder="1" applyAlignment="1">
      <alignment horizontal="center" vertical="center" wrapText="1"/>
    </xf>
    <xf numFmtId="0" fontId="70" fillId="0" borderId="0" xfId="113" applyFont="1" applyAlignment="1">
      <alignment horizontal="center" vertical="center" wrapText="1"/>
    </xf>
    <xf numFmtId="167" fontId="24" fillId="0" borderId="0" xfId="0" applyNumberFormat="1" applyFont="1" applyFill="1" applyAlignment="1">
      <alignment horizontal="right" wrapText="1"/>
    </xf>
    <xf numFmtId="178" fontId="30" fillId="0" borderId="47" xfId="0" applyNumberFormat="1" applyFont="1" applyFill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top" wrapText="1"/>
    </xf>
    <xf numFmtId="168" fontId="25" fillId="0" borderId="52" xfId="112" applyNumberFormat="1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6" fillId="0" borderId="0" xfId="0" applyFo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right" vertical="top" wrapText="1"/>
    </xf>
    <xf numFmtId="0" fontId="26" fillId="0" borderId="0" xfId="44" applyFont="1" applyFill="1" applyAlignment="1">
      <alignment horizontal="right" vertical="center"/>
    </xf>
    <xf numFmtId="0" fontId="31" fillId="0" borderId="0" xfId="0" applyFont="1" applyAlignment="1">
      <alignment horizontal="right" vertical="center" wrapText="1"/>
    </xf>
    <xf numFmtId="167" fontId="26" fillId="34" borderId="0" xfId="105" applyNumberFormat="1" applyFont="1" applyFill="1" applyAlignment="1">
      <alignment horizontal="right" vertical="center"/>
    </xf>
    <xf numFmtId="0" fontId="26" fillId="0" borderId="0" xfId="0" applyFont="1" applyAlignment="1">
      <alignment horizontal="right" vertical="center" wrapText="1"/>
    </xf>
    <xf numFmtId="0" fontId="25" fillId="0" borderId="0" xfId="0" applyFont="1" applyBorder="1" applyAlignment="1">
      <alignment horizontal="right" vertical="center" wrapText="1"/>
    </xf>
    <xf numFmtId="0" fontId="43" fillId="0" borderId="52" xfId="117" applyFont="1" applyBorder="1" applyAlignment="1">
      <alignment horizontal="center" vertical="center" wrapText="1"/>
    </xf>
    <xf numFmtId="0" fontId="44" fillId="0" borderId="48" xfId="51" applyFont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0" fontId="44" fillId="33" borderId="22" xfId="0" applyFont="1" applyFill="1" applyBorder="1" applyAlignment="1">
      <alignment horizontal="center" vertical="top" wrapText="1"/>
    </xf>
    <xf numFmtId="0" fontId="44" fillId="33" borderId="23" xfId="0" applyFont="1" applyFill="1" applyBorder="1" applyAlignment="1">
      <alignment horizontal="center" vertical="top" wrapText="1"/>
    </xf>
    <xf numFmtId="0" fontId="44" fillId="33" borderId="24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right" vertical="top" wrapText="1"/>
    </xf>
    <xf numFmtId="0" fontId="26" fillId="0" borderId="0" xfId="44" applyFont="1" applyFill="1" applyAlignment="1">
      <alignment horizontal="right" vertical="center"/>
    </xf>
    <xf numFmtId="0" fontId="47" fillId="0" borderId="0" xfId="0" applyNumberFormat="1" applyFont="1" applyFill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6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3" fillId="0" borderId="45" xfId="117" applyFont="1" applyBorder="1" applyAlignment="1">
      <alignment horizontal="center" vertical="center" wrapText="1"/>
    </xf>
    <xf numFmtId="0" fontId="43" fillId="0" borderId="46" xfId="117" applyFont="1" applyBorder="1" applyAlignment="1">
      <alignment horizontal="center" vertical="center" wrapText="1"/>
    </xf>
    <xf numFmtId="0" fontId="43" fillId="0" borderId="47" xfId="117" applyFont="1" applyBorder="1" applyAlignment="1">
      <alignment horizontal="center" vertical="center" wrapText="1"/>
    </xf>
    <xf numFmtId="0" fontId="44" fillId="0" borderId="45" xfId="51" applyFont="1" applyBorder="1" applyAlignment="1">
      <alignment horizontal="center" vertical="center" wrapText="1"/>
    </xf>
    <xf numFmtId="0" fontId="44" fillId="0" borderId="46" xfId="51" applyFont="1" applyBorder="1" applyAlignment="1">
      <alignment horizontal="center" vertical="center" wrapText="1"/>
    </xf>
    <xf numFmtId="0" fontId="44" fillId="0" borderId="47" xfId="51" applyFont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top" wrapText="1"/>
    </xf>
    <xf numFmtId="1" fontId="40" fillId="0" borderId="39" xfId="0" applyNumberFormat="1" applyFont="1" applyBorder="1" applyAlignment="1">
      <alignment horizontal="center" vertical="center" shrinkToFit="1"/>
    </xf>
    <xf numFmtId="1" fontId="40" fillId="0" borderId="41" xfId="0" applyNumberFormat="1" applyFont="1" applyBorder="1" applyAlignment="1">
      <alignment horizontal="center" vertical="center" shrinkToFit="1"/>
    </xf>
    <xf numFmtId="1" fontId="40" fillId="0" borderId="43" xfId="0" applyNumberFormat="1" applyFont="1" applyBorder="1" applyAlignment="1">
      <alignment horizontal="center" vertical="center" shrinkToFit="1"/>
    </xf>
    <xf numFmtId="1" fontId="40" fillId="0" borderId="17" xfId="0" applyNumberFormat="1" applyFont="1" applyBorder="1" applyAlignment="1">
      <alignment horizontal="center" vertical="center" shrinkToFit="1"/>
    </xf>
    <xf numFmtId="1" fontId="40" fillId="0" borderId="12" xfId="0" applyNumberFormat="1" applyFont="1" applyBorder="1" applyAlignment="1">
      <alignment horizontal="center" vertical="center" shrinkToFit="1"/>
    </xf>
    <xf numFmtId="1" fontId="40" fillId="0" borderId="44" xfId="0" applyNumberFormat="1" applyFont="1" applyBorder="1" applyAlignment="1">
      <alignment horizontal="center" vertical="center" shrinkToFit="1"/>
    </xf>
    <xf numFmtId="0" fontId="28" fillId="0" borderId="0" xfId="0" applyNumberFormat="1" applyFont="1" applyFill="1" applyBorder="1" applyAlignment="1">
      <alignment horizontal="center" vertical="center" wrapText="1"/>
    </xf>
    <xf numFmtId="49" fontId="26" fillId="0" borderId="31" xfId="0" applyNumberFormat="1" applyFont="1" applyFill="1" applyBorder="1" applyAlignment="1">
      <alignment horizontal="center" vertical="center" wrapText="1"/>
    </xf>
    <xf numFmtId="49" fontId="26" fillId="0" borderId="32" xfId="0" applyNumberFormat="1" applyFont="1" applyFill="1" applyBorder="1" applyAlignment="1">
      <alignment horizontal="center" vertical="center" wrapText="1"/>
    </xf>
    <xf numFmtId="49" fontId="26" fillId="0" borderId="36" xfId="0" applyNumberFormat="1" applyFont="1" applyFill="1" applyBorder="1" applyAlignment="1">
      <alignment horizontal="center" vertical="center" wrapText="1"/>
    </xf>
    <xf numFmtId="49" fontId="26" fillId="0" borderId="13" xfId="0" applyNumberFormat="1" applyFont="1" applyFill="1" applyBorder="1" applyAlignment="1">
      <alignment horizontal="center" vertical="center" wrapText="1"/>
    </xf>
    <xf numFmtId="49" fontId="26" fillId="0" borderId="37" xfId="0" applyNumberFormat="1" applyFont="1" applyFill="1" applyBorder="1" applyAlignment="1">
      <alignment horizontal="center" vertical="center" wrapText="1"/>
    </xf>
    <xf numFmtId="49" fontId="26" fillId="0" borderId="19" xfId="0" applyNumberFormat="1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171" fontId="26" fillId="0" borderId="31" xfId="1" applyNumberFormat="1" applyFont="1" applyFill="1" applyBorder="1" applyAlignment="1">
      <alignment horizontal="center" vertical="center" wrapText="1"/>
    </xf>
    <xf numFmtId="171" fontId="26" fillId="0" borderId="34" xfId="1" applyNumberFormat="1" applyFont="1" applyFill="1" applyBorder="1" applyAlignment="1">
      <alignment horizontal="center" vertical="center" wrapText="1"/>
    </xf>
    <xf numFmtId="171" fontId="26" fillId="0" borderId="35" xfId="1" applyNumberFormat="1" applyFont="1" applyFill="1" applyBorder="1" applyAlignment="1">
      <alignment horizontal="center" vertical="center" wrapText="1"/>
    </xf>
    <xf numFmtId="171" fontId="26" fillId="0" borderId="37" xfId="1" applyNumberFormat="1" applyFont="1" applyFill="1" applyBorder="1" applyAlignment="1">
      <alignment horizontal="center" vertical="center" wrapText="1"/>
    </xf>
    <xf numFmtId="171" fontId="26" fillId="0" borderId="14" xfId="1" applyNumberFormat="1" applyFont="1" applyFill="1" applyBorder="1" applyAlignment="1">
      <alignment horizontal="center" vertical="center" wrapText="1"/>
    </xf>
    <xf numFmtId="171" fontId="26" fillId="0" borderId="38" xfId="1" applyNumberFormat="1" applyFont="1" applyFill="1" applyBorder="1" applyAlignment="1">
      <alignment horizontal="center" vertical="center" wrapText="1"/>
    </xf>
    <xf numFmtId="171" fontId="32" fillId="0" borderId="37" xfId="1" applyNumberFormat="1" applyFont="1" applyFill="1" applyBorder="1" applyAlignment="1">
      <alignment horizontal="center" vertical="center" wrapText="1"/>
    </xf>
    <xf numFmtId="171" fontId="32" fillId="0" borderId="14" xfId="1" applyNumberFormat="1" applyFont="1" applyFill="1" applyBorder="1" applyAlignment="1">
      <alignment horizontal="center" vertical="center" wrapText="1"/>
    </xf>
    <xf numFmtId="171" fontId="32" fillId="0" borderId="38" xfId="1" applyNumberFormat="1" applyFont="1" applyFill="1" applyBorder="1" applyAlignment="1">
      <alignment horizontal="center" vertical="center" wrapText="1"/>
    </xf>
    <xf numFmtId="49" fontId="26" fillId="0" borderId="39" xfId="0" applyNumberFormat="1" applyFont="1" applyFill="1" applyBorder="1" applyAlignment="1">
      <alignment horizontal="center" vertical="center" textRotation="90" wrapText="1"/>
    </xf>
    <xf numFmtId="49" fontId="26" fillId="0" borderId="40" xfId="0" applyNumberFormat="1" applyFont="1" applyFill="1" applyBorder="1" applyAlignment="1">
      <alignment horizontal="center" vertical="center" textRotation="90" wrapText="1"/>
    </xf>
    <xf numFmtId="49" fontId="26" fillId="0" borderId="17" xfId="0" applyNumberFormat="1" applyFont="1" applyFill="1" applyBorder="1" applyAlignment="1">
      <alignment horizontal="center" vertical="center" textRotation="90" wrapText="1"/>
    </xf>
    <xf numFmtId="49" fontId="26" fillId="0" borderId="20" xfId="0" applyNumberFormat="1" applyFont="1" applyFill="1" applyBorder="1" applyAlignment="1">
      <alignment horizontal="center" vertical="center" textRotation="90" wrapText="1"/>
    </xf>
    <xf numFmtId="171" fontId="24" fillId="0" borderId="27" xfId="1" applyNumberFormat="1" applyFont="1" applyFill="1" applyBorder="1" applyAlignment="1">
      <alignment horizontal="center" vertical="center" wrapText="1"/>
    </xf>
    <xf numFmtId="171" fontId="24" fillId="0" borderId="21" xfId="1" applyNumberFormat="1" applyFont="1" applyFill="1" applyBorder="1" applyAlignment="1">
      <alignment horizontal="center" vertical="center" wrapText="1"/>
    </xf>
    <xf numFmtId="171" fontId="24" fillId="0" borderId="28" xfId="1" applyNumberFormat="1" applyFont="1" applyFill="1" applyBorder="1" applyAlignment="1">
      <alignment horizontal="center" vertical="center" wrapText="1"/>
    </xf>
    <xf numFmtId="167" fontId="25" fillId="0" borderId="0" xfId="0" applyNumberFormat="1" applyFont="1" applyFill="1" applyAlignment="1">
      <alignment horizontal="right" wrapText="1"/>
    </xf>
    <xf numFmtId="0" fontId="24" fillId="0" borderId="0" xfId="0" applyNumberFormat="1" applyFont="1" applyFill="1" applyBorder="1" applyAlignment="1">
      <alignment horizontal="center" vertical="center" wrapText="1"/>
    </xf>
    <xf numFmtId="0" fontId="24" fillId="33" borderId="0" xfId="0" applyFont="1" applyFill="1" applyAlignment="1">
      <alignment horizontal="center" vertical="top"/>
    </xf>
    <xf numFmtId="0" fontId="25" fillId="0" borderId="52" xfId="117" applyFont="1" applyBorder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72" fillId="0" borderId="48" xfId="0" applyFont="1" applyBorder="1" applyAlignment="1">
      <alignment horizontal="left" vertical="top" wrapText="1"/>
    </xf>
    <xf numFmtId="0" fontId="25" fillId="0" borderId="48" xfId="0" applyFont="1" applyBorder="1" applyAlignment="1">
      <alignment horizontal="left" vertical="top" wrapText="1"/>
    </xf>
    <xf numFmtId="0" fontId="24" fillId="0" borderId="48" xfId="51" applyFont="1" applyBorder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25" fillId="0" borderId="48" xfId="0" applyFont="1" applyBorder="1" applyAlignment="1">
      <alignment horizontal="center" vertical="top" wrapText="1"/>
    </xf>
    <xf numFmtId="0" fontId="24" fillId="0" borderId="0" xfId="117" applyFont="1" applyAlignment="1">
      <alignment horizontal="center" vertical="top"/>
    </xf>
    <xf numFmtId="0" fontId="24" fillId="0" borderId="0" xfId="117" applyFont="1" applyAlignment="1">
      <alignment horizontal="left" vertical="top" wrapText="1"/>
    </xf>
    <xf numFmtId="0" fontId="24" fillId="0" borderId="52" xfId="117" applyFont="1" applyBorder="1" applyAlignment="1">
      <alignment horizontal="left" vertical="top" wrapText="1"/>
    </xf>
    <xf numFmtId="0" fontId="72" fillId="0" borderId="52" xfId="117" applyFont="1" applyBorder="1" applyAlignment="1">
      <alignment horizontal="left" vertical="top" wrapText="1"/>
    </xf>
    <xf numFmtId="0" fontId="24" fillId="0" borderId="0" xfId="51" applyFont="1" applyAlignment="1">
      <alignment horizontal="left" vertical="top" wrapText="1"/>
    </xf>
    <xf numFmtId="0" fontId="36" fillId="0" borderId="48" xfId="0" applyFont="1" applyFill="1" applyBorder="1" applyAlignment="1">
      <alignment horizontal="left" vertical="center"/>
    </xf>
    <xf numFmtId="0" fontId="24" fillId="0" borderId="0" xfId="51" applyFont="1" applyAlignment="1">
      <alignment horizontal="center" vertical="top"/>
    </xf>
    <xf numFmtId="0" fontId="25" fillId="0" borderId="52" xfId="117" applyFont="1" applyBorder="1" applyAlignment="1">
      <alignment horizontal="center" vertical="top" wrapText="1"/>
    </xf>
    <xf numFmtId="0" fontId="25" fillId="0" borderId="0" xfId="51" applyFont="1" applyAlignment="1">
      <alignment horizontal="center" vertical="top" wrapText="1"/>
    </xf>
    <xf numFmtId="0" fontId="25" fillId="0" borderId="0" xfId="117" applyFont="1" applyAlignment="1">
      <alignment horizontal="center" vertical="top" wrapText="1"/>
    </xf>
    <xf numFmtId="0" fontId="26" fillId="0" borderId="0" xfId="0" applyFont="1" applyAlignment="1">
      <alignment horizontal="right" vertical="center" wrapText="1"/>
    </xf>
    <xf numFmtId="0" fontId="39" fillId="0" borderId="45" xfId="0" applyFont="1" applyFill="1" applyBorder="1" applyAlignment="1">
      <alignment horizontal="left" vertical="center" wrapText="1"/>
    </xf>
    <xf numFmtId="0" fontId="39" fillId="0" borderId="46" xfId="0" applyFont="1" applyFill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left" vertical="center" wrapText="1"/>
    </xf>
    <xf numFmtId="0" fontId="30" fillId="0" borderId="47" xfId="0" applyFont="1" applyBorder="1" applyAlignment="1">
      <alignment horizontal="left" vertical="center" wrapText="1"/>
    </xf>
    <xf numFmtId="0" fontId="24" fillId="0" borderId="45" xfId="0" applyFont="1" applyFill="1" applyBorder="1" applyAlignment="1">
      <alignment horizontal="left" vertical="center" wrapText="1"/>
    </xf>
    <xf numFmtId="0" fontId="24" fillId="0" borderId="46" xfId="0" applyFont="1" applyFill="1" applyBorder="1" applyAlignment="1">
      <alignment horizontal="left" vertical="center" wrapText="1"/>
    </xf>
    <xf numFmtId="0" fontId="24" fillId="0" borderId="47" xfId="0" applyFont="1" applyFill="1" applyBorder="1" applyAlignment="1">
      <alignment horizontal="left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70" fillId="0" borderId="0" xfId="113" applyFont="1" applyAlignment="1">
      <alignment horizontal="center" vertical="center" wrapText="1"/>
    </xf>
    <xf numFmtId="0" fontId="25" fillId="0" borderId="52" xfId="0" applyFont="1" applyFill="1" applyBorder="1" applyAlignment="1">
      <alignment horizontal="center" vertical="center" wrapText="1"/>
    </xf>
    <xf numFmtId="0" fontId="36" fillId="0" borderId="52" xfId="0" applyFont="1" applyFill="1" applyBorder="1" applyAlignment="1">
      <alignment horizontal="center" vertical="center"/>
    </xf>
    <xf numFmtId="2" fontId="36" fillId="0" borderId="48" xfId="0" applyNumberFormat="1" applyFont="1" applyFill="1" applyBorder="1" applyAlignment="1">
      <alignment vertical="center" wrapText="1"/>
    </xf>
  </cellXfs>
  <cellStyles count="11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20% - Акцент1 2" xfId="75"/>
    <cellStyle name="20% - Акцент2 2" xfId="79"/>
    <cellStyle name="20% - Акцент3 2" xfId="83"/>
    <cellStyle name="20% - Акцент4 2" xfId="87"/>
    <cellStyle name="20% - Акцент5 2" xfId="91"/>
    <cellStyle name="20% - Акцент6 2" xfId="95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40% - Акцент1 2" xfId="76"/>
    <cellStyle name="40% - Акцент2 2" xfId="80"/>
    <cellStyle name="40% - Акцент3 2" xfId="84"/>
    <cellStyle name="40% - Акцент4 2" xfId="88"/>
    <cellStyle name="40% - Акцент5 2" xfId="92"/>
    <cellStyle name="40% - Акцент6 2" xfId="96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60% - Акцент1 2" xfId="77"/>
    <cellStyle name="60% - Акцент2 2" xfId="81"/>
    <cellStyle name="60% - Акцент3 2" xfId="85"/>
    <cellStyle name="60% - Акцент4 2" xfId="89"/>
    <cellStyle name="60% - Акцент5 2" xfId="93"/>
    <cellStyle name="60% - Акцент6 2" xfId="97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2" xfId="56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0" xfId="108"/>
    <cellStyle name="Normal 2" xfId="105"/>
    <cellStyle name="Normal 2 2" xfId="43"/>
    <cellStyle name="Normal 2 2 2" xfId="115"/>
    <cellStyle name="Normal 2 3" xfId="44"/>
    <cellStyle name="Normal 2_IV-ՀՐԱՏԱՊ ՓՈՒԼԵՐՈՎ" xfId="45"/>
    <cellStyle name="Normal 3" xfId="107"/>
    <cellStyle name="Normal 3 2" xfId="99"/>
    <cellStyle name="Normal 4" xfId="109"/>
    <cellStyle name="Normal 5" xfId="113"/>
    <cellStyle name="Normal 5 2" xfId="46"/>
    <cellStyle name="Normal 5 7" xfId="101"/>
    <cellStyle name="Normal 6" xfId="100"/>
    <cellStyle name="Normal 6 2" xfId="47"/>
    <cellStyle name="Normal 6 3" xfId="114"/>
    <cellStyle name="Normal 7" xfId="54"/>
    <cellStyle name="Normal 7 2" xfId="116"/>
    <cellStyle name="Normal 7 3" xfId="98"/>
    <cellStyle name="Normal 8" xfId="51"/>
    <cellStyle name="Normal 8 2" xfId="117"/>
    <cellStyle name="Normal 9" xfId="118"/>
    <cellStyle name="Normal_Book2" xfId="55"/>
    <cellStyle name="Normal_Varabashxum-ynderk" xfId="53"/>
    <cellStyle name="Note" xfId="16" builtinId="10" customBuiltin="1"/>
    <cellStyle name="Output" xfId="11" builtinId="21" customBuiltin="1"/>
    <cellStyle name="Percent" xfId="52" builtinId="5"/>
    <cellStyle name="Percent 2" xfId="106"/>
    <cellStyle name="SN_241" xfId="48"/>
    <cellStyle name="SN_b" xfId="49"/>
    <cellStyle name="Title" xfId="2" builtinId="15" customBuiltin="1"/>
    <cellStyle name="Total" xfId="18" builtinId="25" customBuiltin="1"/>
    <cellStyle name="Warning Text" xfId="15" builtinId="11" customBuiltin="1"/>
    <cellStyle name="Акцент1 2" xfId="74"/>
    <cellStyle name="Акцент2 2" xfId="78"/>
    <cellStyle name="Акцент3 2" xfId="82"/>
    <cellStyle name="Акцент4 2" xfId="86"/>
    <cellStyle name="Акцент5 2" xfId="90"/>
    <cellStyle name="Акцент6 2" xfId="94"/>
    <cellStyle name="Ввод  2" xfId="65"/>
    <cellStyle name="Вывод 2" xfId="66"/>
    <cellStyle name="Вычисление 2" xfId="67"/>
    <cellStyle name="Заголовок 1 2" xfId="58"/>
    <cellStyle name="Заголовок 2 2" xfId="59"/>
    <cellStyle name="Заголовок 3 2" xfId="60"/>
    <cellStyle name="Заголовок 4 2" xfId="61"/>
    <cellStyle name="Итог 2" xfId="73"/>
    <cellStyle name="Контрольная ячейка 2" xfId="69"/>
    <cellStyle name="Название 2" xfId="57"/>
    <cellStyle name="Нейтральный 2" xfId="64"/>
    <cellStyle name="Обычный 2" xfId="110"/>
    <cellStyle name="Обычный 2 2" xfId="50"/>
    <cellStyle name="Обычный 2 4" xfId="102"/>
    <cellStyle name="Обычный 3" xfId="104"/>
    <cellStyle name="Обычный 5" xfId="103"/>
    <cellStyle name="Плохой 2" xfId="63"/>
    <cellStyle name="Пояснение 2" xfId="72"/>
    <cellStyle name="Примечание 2" xfId="71"/>
    <cellStyle name="Связанная ячейка 2" xfId="68"/>
    <cellStyle name="Текст предупреждения 2" xfId="70"/>
    <cellStyle name="Финансовый 2" xfId="112"/>
    <cellStyle name="Финансовый 3" xfId="111"/>
    <cellStyle name="Хороший 2" xfId="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view="pageBreakPreview" topLeftCell="A19" zoomScale="60" zoomScaleNormal="100" workbookViewId="0">
      <selection activeCell="I28" sqref="I28"/>
    </sheetView>
  </sheetViews>
  <sheetFormatPr defaultRowHeight="16.5" x14ac:dyDescent="0.25"/>
  <cols>
    <col min="1" max="1" width="7.7109375" style="51" customWidth="1"/>
    <col min="2" max="2" width="10.28515625" style="51" customWidth="1"/>
    <col min="3" max="3" width="76.28515625" style="51" customWidth="1"/>
    <col min="4" max="4" width="27.85546875" style="51" customWidth="1"/>
    <col min="5" max="16384" width="9.140625" style="51"/>
  </cols>
  <sheetData>
    <row r="1" spans="1:9" ht="14.25" customHeight="1" x14ac:dyDescent="0.25">
      <c r="A1" s="234"/>
      <c r="B1" s="234"/>
      <c r="C1" s="248" t="s">
        <v>163</v>
      </c>
      <c r="D1" s="248"/>
      <c r="E1" s="52"/>
      <c r="F1" s="52"/>
    </row>
    <row r="2" spans="1:9" s="54" customFormat="1" ht="16.5" customHeight="1" x14ac:dyDescent="0.25">
      <c r="A2" s="249" t="s">
        <v>0</v>
      </c>
      <c r="B2" s="249"/>
      <c r="C2" s="249"/>
      <c r="D2" s="249"/>
      <c r="E2" s="53"/>
      <c r="F2" s="53"/>
      <c r="G2" s="53"/>
      <c r="H2" s="53"/>
      <c r="I2" s="53"/>
    </row>
    <row r="3" spans="1:9" s="54" customFormat="1" ht="16.5" customHeight="1" x14ac:dyDescent="0.25">
      <c r="A3" s="249" t="s">
        <v>1</v>
      </c>
      <c r="B3" s="249"/>
      <c r="C3" s="249"/>
      <c r="D3" s="249"/>
      <c r="E3" s="53"/>
      <c r="F3" s="53"/>
      <c r="G3" s="53"/>
      <c r="H3" s="53"/>
      <c r="I3" s="53"/>
    </row>
    <row r="4" spans="1:9" s="54" customFormat="1" ht="16.5" customHeight="1" x14ac:dyDescent="0.25">
      <c r="A4" s="55"/>
      <c r="B4" s="55"/>
      <c r="C4" s="55"/>
      <c r="D4" s="55"/>
      <c r="E4" s="53"/>
      <c r="F4" s="53"/>
      <c r="G4" s="53"/>
      <c r="H4" s="53"/>
      <c r="I4" s="53"/>
    </row>
    <row r="5" spans="1:9" s="54" customFormat="1" ht="78" customHeight="1" x14ac:dyDescent="0.25">
      <c r="A5" s="250" t="s">
        <v>34</v>
      </c>
      <c r="B5" s="250"/>
      <c r="C5" s="250"/>
      <c r="D5" s="250"/>
      <c r="E5" s="56"/>
      <c r="F5" s="56"/>
      <c r="G5" s="56"/>
      <c r="H5" s="56"/>
      <c r="I5" s="56"/>
    </row>
    <row r="6" spans="1:9" x14ac:dyDescent="0.25">
      <c r="D6" s="57" t="s">
        <v>35</v>
      </c>
    </row>
    <row r="7" spans="1:9" ht="63.75" customHeight="1" x14ac:dyDescent="0.25">
      <c r="A7" s="251" t="s">
        <v>7</v>
      </c>
      <c r="B7" s="252"/>
      <c r="C7" s="255" t="s">
        <v>36</v>
      </c>
      <c r="D7" s="255" t="s">
        <v>37</v>
      </c>
    </row>
    <row r="8" spans="1:9" ht="38.25" customHeight="1" x14ac:dyDescent="0.25">
      <c r="A8" s="253"/>
      <c r="B8" s="254"/>
      <c r="C8" s="256"/>
      <c r="D8" s="256"/>
    </row>
    <row r="9" spans="1:9" s="60" customFormat="1" ht="27" customHeight="1" x14ac:dyDescent="0.25">
      <c r="A9" s="58"/>
      <c r="B9" s="58"/>
      <c r="C9" s="58" t="s">
        <v>38</v>
      </c>
      <c r="D9" s="59">
        <f>SUM(D10+D24+D44)</f>
        <v>0</v>
      </c>
    </row>
    <row r="10" spans="1:9" s="64" customFormat="1" ht="33" x14ac:dyDescent="0.25">
      <c r="A10" s="61"/>
      <c r="B10" s="61"/>
      <c r="C10" s="62" t="s">
        <v>39</v>
      </c>
      <c r="D10" s="63">
        <f>SUM(D11)</f>
        <v>-1000</v>
      </c>
    </row>
    <row r="11" spans="1:9" s="67" customFormat="1" x14ac:dyDescent="0.3">
      <c r="A11" s="84" t="s">
        <v>82</v>
      </c>
      <c r="B11" s="61"/>
      <c r="C11" s="119" t="s">
        <v>40</v>
      </c>
      <c r="D11" s="66">
        <f>+D18</f>
        <v>-1000</v>
      </c>
      <c r="E11" s="68"/>
      <c r="F11" s="69"/>
      <c r="G11" s="69"/>
      <c r="H11" s="69"/>
      <c r="I11" s="69"/>
    </row>
    <row r="12" spans="1:9" s="67" customFormat="1" x14ac:dyDescent="0.3">
      <c r="A12" s="70"/>
      <c r="B12" s="32"/>
      <c r="C12" s="52" t="s">
        <v>96</v>
      </c>
      <c r="D12" s="33"/>
      <c r="E12" s="68"/>
      <c r="F12" s="69"/>
      <c r="G12" s="69"/>
      <c r="H12" s="69"/>
      <c r="I12" s="69"/>
    </row>
    <row r="13" spans="1:9" s="67" customFormat="1" x14ac:dyDescent="0.3">
      <c r="A13" s="70"/>
      <c r="B13" s="32"/>
      <c r="C13" s="119" t="s">
        <v>41</v>
      </c>
      <c r="D13" s="33"/>
      <c r="E13" s="68"/>
      <c r="F13" s="69"/>
      <c r="G13" s="69"/>
      <c r="H13" s="69"/>
      <c r="I13" s="69"/>
    </row>
    <row r="14" spans="1:9" s="67" customFormat="1" ht="49.5" x14ac:dyDescent="0.3">
      <c r="A14" s="70"/>
      <c r="B14" s="32"/>
      <c r="C14" s="52" t="s">
        <v>126</v>
      </c>
      <c r="D14" s="33"/>
      <c r="E14" s="68"/>
      <c r="F14" s="69"/>
      <c r="G14" s="69"/>
      <c r="H14" s="69"/>
      <c r="I14" s="69"/>
    </row>
    <row r="15" spans="1:9" s="67" customFormat="1" x14ac:dyDescent="0.3">
      <c r="A15" s="70"/>
      <c r="B15" s="32"/>
      <c r="C15" s="119" t="s">
        <v>42</v>
      </c>
      <c r="D15" s="33"/>
      <c r="E15" s="68"/>
      <c r="F15" s="69"/>
      <c r="G15" s="69"/>
      <c r="H15" s="69"/>
      <c r="I15" s="69"/>
    </row>
    <row r="16" spans="1:9" s="67" customFormat="1" ht="35.25" customHeight="1" x14ac:dyDescent="0.3">
      <c r="A16" s="70"/>
      <c r="B16" s="32"/>
      <c r="C16" s="52" t="s">
        <v>127</v>
      </c>
      <c r="D16" s="33"/>
      <c r="E16" s="68"/>
      <c r="F16" s="69"/>
      <c r="G16" s="69"/>
      <c r="H16" s="69"/>
      <c r="I16" s="69"/>
    </row>
    <row r="17" spans="1:9" s="67" customFormat="1" ht="30" customHeight="1" x14ac:dyDescent="0.3">
      <c r="A17" s="245" t="s">
        <v>50</v>
      </c>
      <c r="B17" s="246"/>
      <c r="C17" s="246"/>
      <c r="D17" s="247"/>
      <c r="E17" s="68"/>
      <c r="F17" s="69"/>
      <c r="G17" s="69"/>
      <c r="H17" s="69"/>
      <c r="I17" s="69"/>
    </row>
    <row r="18" spans="1:9" s="73" customFormat="1" x14ac:dyDescent="0.3">
      <c r="A18" s="71"/>
      <c r="B18" s="84" t="s">
        <v>83</v>
      </c>
      <c r="C18" s="65" t="s">
        <v>51</v>
      </c>
      <c r="D18" s="66">
        <f>SUM(D32)</f>
        <v>-1000</v>
      </c>
      <c r="E18" s="74"/>
      <c r="F18" s="75"/>
      <c r="G18" s="75"/>
      <c r="H18" s="75"/>
      <c r="I18" s="75"/>
    </row>
    <row r="19" spans="1:9" s="79" customFormat="1" ht="49.5" x14ac:dyDescent="0.3">
      <c r="A19" s="76"/>
      <c r="B19" s="77"/>
      <c r="C19" s="65" t="s">
        <v>84</v>
      </c>
      <c r="D19" s="78"/>
    </row>
    <row r="20" spans="1:9" s="67" customFormat="1" x14ac:dyDescent="0.3">
      <c r="A20" s="80"/>
      <c r="B20" s="81"/>
      <c r="C20" s="65" t="s">
        <v>52</v>
      </c>
      <c r="D20" s="82"/>
    </row>
    <row r="21" spans="1:9" s="67" customFormat="1" ht="49.5" x14ac:dyDescent="0.3">
      <c r="A21" s="80"/>
      <c r="B21" s="81"/>
      <c r="C21" s="65" t="s">
        <v>85</v>
      </c>
      <c r="D21" s="82"/>
    </row>
    <row r="22" spans="1:9" s="67" customFormat="1" x14ac:dyDescent="0.3">
      <c r="A22" s="80"/>
      <c r="B22" s="81"/>
      <c r="C22" s="65" t="s">
        <v>53</v>
      </c>
      <c r="D22" s="82"/>
    </row>
    <row r="23" spans="1:9" s="67" customFormat="1" ht="33" x14ac:dyDescent="0.3">
      <c r="A23" s="70"/>
      <c r="B23" s="83"/>
      <c r="C23" s="65" t="s">
        <v>86</v>
      </c>
      <c r="D23" s="82"/>
    </row>
    <row r="24" spans="1:9" x14ac:dyDescent="0.25">
      <c r="A24" s="42"/>
      <c r="B24" s="42"/>
      <c r="C24" s="43" t="s">
        <v>74</v>
      </c>
      <c r="D24" s="44">
        <f t="shared" ref="D24" si="0">D25</f>
        <v>0</v>
      </c>
    </row>
    <row r="25" spans="1:9" x14ac:dyDescent="0.25">
      <c r="A25" s="42" t="s">
        <v>75</v>
      </c>
      <c r="B25" s="42"/>
      <c r="C25" s="45" t="s">
        <v>40</v>
      </c>
      <c r="D25" s="46">
        <f>SUM(D32+D38)</f>
        <v>0</v>
      </c>
    </row>
    <row r="26" spans="1:9" x14ac:dyDescent="0.25">
      <c r="A26" s="42"/>
      <c r="B26" s="42"/>
      <c r="C26" s="47" t="s">
        <v>76</v>
      </c>
      <c r="D26" s="48"/>
    </row>
    <row r="27" spans="1:9" x14ac:dyDescent="0.25">
      <c r="A27" s="42"/>
      <c r="B27" s="42"/>
      <c r="C27" s="45" t="s">
        <v>41</v>
      </c>
      <c r="D27" s="48"/>
    </row>
    <row r="28" spans="1:9" ht="33" x14ac:dyDescent="0.25">
      <c r="A28" s="42"/>
      <c r="B28" s="42"/>
      <c r="C28" s="47" t="s">
        <v>77</v>
      </c>
      <c r="D28" s="48"/>
    </row>
    <row r="29" spans="1:9" x14ac:dyDescent="0.25">
      <c r="A29" s="42"/>
      <c r="B29" s="42"/>
      <c r="C29" s="45" t="s">
        <v>42</v>
      </c>
      <c r="D29" s="48"/>
    </row>
    <row r="30" spans="1:9" ht="33" x14ac:dyDescent="0.25">
      <c r="A30" s="42"/>
      <c r="B30" s="42"/>
      <c r="C30" s="47" t="s">
        <v>78</v>
      </c>
      <c r="D30" s="48"/>
    </row>
    <row r="31" spans="1:9" x14ac:dyDescent="0.25">
      <c r="A31" s="243" t="s">
        <v>43</v>
      </c>
      <c r="B31" s="243"/>
      <c r="C31" s="243"/>
      <c r="D31" s="243"/>
    </row>
    <row r="32" spans="1:9" x14ac:dyDescent="0.25">
      <c r="A32" s="42"/>
      <c r="B32" s="42" t="s">
        <v>79</v>
      </c>
      <c r="C32" s="45" t="s">
        <v>44</v>
      </c>
      <c r="D32" s="46">
        <f>SUM('2'!G41)</f>
        <v>-1000</v>
      </c>
    </row>
    <row r="33" spans="1:4" x14ac:dyDescent="0.25">
      <c r="A33" s="42"/>
      <c r="B33" s="42"/>
      <c r="C33" s="47" t="s">
        <v>76</v>
      </c>
      <c r="D33" s="48"/>
    </row>
    <row r="34" spans="1:4" x14ac:dyDescent="0.25">
      <c r="A34" s="42"/>
      <c r="B34" s="42"/>
      <c r="C34" s="45" t="s">
        <v>45</v>
      </c>
      <c r="D34" s="48"/>
    </row>
    <row r="35" spans="1:4" ht="66" x14ac:dyDescent="0.25">
      <c r="A35" s="42"/>
      <c r="B35" s="42"/>
      <c r="C35" s="47" t="s">
        <v>80</v>
      </c>
      <c r="D35" s="48"/>
    </row>
    <row r="36" spans="1:4" x14ac:dyDescent="0.25">
      <c r="A36" s="42"/>
      <c r="B36" s="42"/>
      <c r="C36" s="45" t="s">
        <v>46</v>
      </c>
      <c r="D36" s="48"/>
    </row>
    <row r="37" spans="1:4" x14ac:dyDescent="0.25">
      <c r="A37" s="42"/>
      <c r="B37" s="42"/>
      <c r="C37" s="47" t="s">
        <v>81</v>
      </c>
      <c r="D37" s="48"/>
    </row>
    <row r="38" spans="1:4" x14ac:dyDescent="0.25">
      <c r="A38" s="42"/>
      <c r="B38" s="244" t="s">
        <v>79</v>
      </c>
      <c r="C38" s="49" t="s">
        <v>44</v>
      </c>
      <c r="D38" s="48">
        <f>SUM(D45)</f>
        <v>1000</v>
      </c>
    </row>
    <row r="39" spans="1:4" x14ac:dyDescent="0.25">
      <c r="A39" s="42"/>
      <c r="B39" s="244"/>
      <c r="C39" s="50" t="s">
        <v>76</v>
      </c>
      <c r="D39" s="48"/>
    </row>
    <row r="40" spans="1:4" x14ac:dyDescent="0.25">
      <c r="A40" s="42"/>
      <c r="B40" s="244"/>
      <c r="C40" s="49" t="s">
        <v>45</v>
      </c>
      <c r="D40" s="48"/>
    </row>
    <row r="41" spans="1:4" ht="66" x14ac:dyDescent="0.25">
      <c r="A41" s="42"/>
      <c r="B41" s="244"/>
      <c r="C41" s="50" t="s">
        <v>80</v>
      </c>
      <c r="D41" s="48"/>
    </row>
    <row r="42" spans="1:4" x14ac:dyDescent="0.25">
      <c r="A42" s="42"/>
      <c r="B42" s="244"/>
      <c r="C42" s="49" t="s">
        <v>46</v>
      </c>
      <c r="D42" s="48"/>
    </row>
    <row r="43" spans="1:4" x14ac:dyDescent="0.25">
      <c r="A43" s="42"/>
      <c r="B43" s="244"/>
      <c r="C43" s="50" t="s">
        <v>81</v>
      </c>
      <c r="D43" s="48"/>
    </row>
    <row r="44" spans="1:4" ht="34.5" x14ac:dyDescent="0.25">
      <c r="A44" s="127"/>
      <c r="B44" s="127"/>
      <c r="C44" s="122" t="s">
        <v>133</v>
      </c>
      <c r="D44" s="121">
        <f>D45</f>
        <v>1000</v>
      </c>
    </row>
    <row r="45" spans="1:4" ht="17.25" x14ac:dyDescent="0.25">
      <c r="A45" s="127">
        <v>1212</v>
      </c>
      <c r="B45" s="127"/>
      <c r="C45" s="130" t="s">
        <v>40</v>
      </c>
      <c r="D45" s="124">
        <f>D52</f>
        <v>1000</v>
      </c>
    </row>
    <row r="46" spans="1:4" ht="17.25" x14ac:dyDescent="0.25">
      <c r="A46" s="127"/>
      <c r="B46" s="127"/>
      <c r="C46" s="129" t="s">
        <v>134</v>
      </c>
      <c r="D46" s="123"/>
    </row>
    <row r="47" spans="1:4" ht="17.25" x14ac:dyDescent="0.25">
      <c r="A47" s="127"/>
      <c r="B47" s="127"/>
      <c r="C47" s="130" t="s">
        <v>41</v>
      </c>
      <c r="D47" s="123"/>
    </row>
    <row r="48" spans="1:4" ht="17.25" x14ac:dyDescent="0.25">
      <c r="A48" s="127"/>
      <c r="B48" s="127"/>
      <c r="C48" s="129" t="s">
        <v>135</v>
      </c>
      <c r="D48" s="123"/>
    </row>
    <row r="49" spans="1:4" ht="17.25" x14ac:dyDescent="0.25">
      <c r="A49" s="127"/>
      <c r="B49" s="127"/>
      <c r="C49" s="130" t="s">
        <v>42</v>
      </c>
      <c r="D49" s="123"/>
    </row>
    <row r="50" spans="1:4" ht="33" x14ac:dyDescent="0.25">
      <c r="A50" s="127"/>
      <c r="B50" s="127"/>
      <c r="C50" s="129" t="s">
        <v>136</v>
      </c>
      <c r="D50" s="123"/>
    </row>
    <row r="51" spans="1:4" ht="17.25" x14ac:dyDescent="0.25">
      <c r="A51" s="242" t="s">
        <v>43</v>
      </c>
      <c r="B51" s="242"/>
      <c r="C51" s="242"/>
      <c r="D51" s="242"/>
    </row>
    <row r="52" spans="1:4" ht="17.25" x14ac:dyDescent="0.25">
      <c r="A52" s="127"/>
      <c r="B52" s="131">
        <v>12010</v>
      </c>
      <c r="C52" s="130" t="s">
        <v>44</v>
      </c>
      <c r="D52" s="124">
        <v>1000</v>
      </c>
    </row>
    <row r="53" spans="1:4" ht="34.5" x14ac:dyDescent="0.25">
      <c r="A53" s="127"/>
      <c r="B53" s="127"/>
      <c r="C53" s="125" t="s">
        <v>137</v>
      </c>
      <c r="D53" s="123"/>
    </row>
    <row r="54" spans="1:4" ht="17.25" x14ac:dyDescent="0.25">
      <c r="A54" s="127"/>
      <c r="B54" s="127"/>
      <c r="C54" s="130" t="s">
        <v>45</v>
      </c>
      <c r="D54" s="123"/>
    </row>
    <row r="55" spans="1:4" ht="51.75" x14ac:dyDescent="0.25">
      <c r="A55" s="127"/>
      <c r="B55" s="127"/>
      <c r="C55" s="125" t="s">
        <v>138</v>
      </c>
      <c r="D55" s="123"/>
    </row>
    <row r="56" spans="1:4" ht="17.25" x14ac:dyDescent="0.25">
      <c r="A56" s="127"/>
      <c r="B56" s="127"/>
      <c r="C56" s="130" t="s">
        <v>46</v>
      </c>
      <c r="D56" s="123"/>
    </row>
    <row r="57" spans="1:4" ht="17.25" x14ac:dyDescent="0.25">
      <c r="A57" s="127"/>
      <c r="B57" s="127"/>
      <c r="C57" s="125" t="s">
        <v>139</v>
      </c>
      <c r="D57" s="123"/>
    </row>
  </sheetData>
  <mergeCells count="11">
    <mergeCell ref="A51:D51"/>
    <mergeCell ref="A31:D31"/>
    <mergeCell ref="B38:B43"/>
    <mergeCell ref="A17:D17"/>
    <mergeCell ref="C1:D1"/>
    <mergeCell ref="A2:D2"/>
    <mergeCell ref="A3:D3"/>
    <mergeCell ref="A5:D5"/>
    <mergeCell ref="A7:B8"/>
    <mergeCell ref="C7:C8"/>
    <mergeCell ref="D7:D8"/>
  </mergeCells>
  <pageMargins left="0.7" right="0.7" top="0.75" bottom="0.75" header="0.3" footer="0.3"/>
  <pageSetup scale="84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BreakPreview" topLeftCell="A31" zoomScale="60" zoomScaleNormal="100" workbookViewId="0">
      <selection activeCell="L8" sqref="L8"/>
    </sheetView>
  </sheetViews>
  <sheetFormatPr defaultRowHeight="16.5" x14ac:dyDescent="0.25"/>
  <cols>
    <col min="1" max="1" width="10.140625" style="51" customWidth="1"/>
    <col min="2" max="3" width="7.42578125" style="51" customWidth="1"/>
    <col min="4" max="4" width="10.42578125" style="51" customWidth="1"/>
    <col min="5" max="5" width="15.42578125" style="51" customWidth="1"/>
    <col min="6" max="6" width="76.140625" style="52" customWidth="1"/>
    <col min="7" max="7" width="27.42578125" style="52" customWidth="1"/>
    <col min="8" max="8" width="10.140625" style="51" bestFit="1" customWidth="1"/>
    <col min="9" max="16384" width="9.140625" style="51"/>
  </cols>
  <sheetData>
    <row r="1" spans="1:13" ht="14.25" customHeight="1" x14ac:dyDescent="0.25">
      <c r="A1" s="234"/>
      <c r="B1" s="234"/>
      <c r="C1" s="234"/>
      <c r="D1" s="234"/>
      <c r="E1" s="234"/>
      <c r="F1" s="235"/>
      <c r="G1" s="236" t="s">
        <v>164</v>
      </c>
    </row>
    <row r="2" spans="1:13" s="54" customFormat="1" ht="16.5" customHeight="1" x14ac:dyDescent="0.25">
      <c r="A2" s="249" t="s">
        <v>0</v>
      </c>
      <c r="B2" s="249"/>
      <c r="C2" s="249"/>
      <c r="D2" s="249"/>
      <c r="E2" s="249"/>
      <c r="F2" s="249"/>
      <c r="G2" s="249"/>
    </row>
    <row r="3" spans="1:13" s="54" customFormat="1" ht="16.5" customHeight="1" x14ac:dyDescent="0.25">
      <c r="A3" s="249" t="s">
        <v>1</v>
      </c>
      <c r="B3" s="249"/>
      <c r="C3" s="249"/>
      <c r="D3" s="249"/>
      <c r="E3" s="249"/>
      <c r="F3" s="249"/>
      <c r="G3" s="249"/>
    </row>
    <row r="4" spans="1:13" s="54" customFormat="1" ht="16.5" customHeight="1" x14ac:dyDescent="0.25">
      <c r="A4" s="237"/>
      <c r="B4" s="237"/>
      <c r="C4" s="237"/>
      <c r="D4" s="237"/>
      <c r="E4" s="237"/>
      <c r="F4" s="237"/>
      <c r="G4" s="237"/>
    </row>
    <row r="5" spans="1:13" s="54" customFormat="1" ht="52.5" customHeight="1" x14ac:dyDescent="0.25">
      <c r="A5" s="250" t="s">
        <v>47</v>
      </c>
      <c r="B5" s="250"/>
      <c r="C5" s="250"/>
      <c r="D5" s="250"/>
      <c r="E5" s="250"/>
      <c r="F5" s="250"/>
      <c r="G5" s="250"/>
    </row>
    <row r="7" spans="1:13" ht="30.75" customHeight="1" x14ac:dyDescent="0.25">
      <c r="G7" s="86" t="s">
        <v>5</v>
      </c>
    </row>
    <row r="8" spans="1:13" ht="102" customHeight="1" x14ac:dyDescent="0.25">
      <c r="A8" s="263" t="s">
        <v>6</v>
      </c>
      <c r="B8" s="263"/>
      <c r="C8" s="263"/>
      <c r="D8" s="263" t="s">
        <v>7</v>
      </c>
      <c r="E8" s="263"/>
      <c r="F8" s="263" t="s">
        <v>8</v>
      </c>
      <c r="G8" s="230" t="s">
        <v>2</v>
      </c>
    </row>
    <row r="9" spans="1:13" ht="20.25" hidden="1" customHeight="1" x14ac:dyDescent="0.25">
      <c r="A9" s="263"/>
      <c r="B9" s="263"/>
      <c r="C9" s="263"/>
      <c r="D9" s="263"/>
      <c r="E9" s="263"/>
      <c r="F9" s="263"/>
      <c r="G9" s="264" t="s">
        <v>9</v>
      </c>
    </row>
    <row r="10" spans="1:13" ht="39" customHeight="1" x14ac:dyDescent="0.25">
      <c r="A10" s="231" t="s">
        <v>10</v>
      </c>
      <c r="B10" s="230" t="s">
        <v>95</v>
      </c>
      <c r="C10" s="231" t="s">
        <v>11</v>
      </c>
      <c r="D10" s="231" t="s">
        <v>12</v>
      </c>
      <c r="E10" s="231" t="s">
        <v>13</v>
      </c>
      <c r="F10" s="263"/>
      <c r="G10" s="264"/>
    </row>
    <row r="11" spans="1:13" x14ac:dyDescent="0.25">
      <c r="A11" s="98"/>
      <c r="B11" s="98"/>
      <c r="C11" s="98"/>
      <c r="D11" s="87"/>
      <c r="E11" s="87"/>
      <c r="F11" s="88" t="s">
        <v>14</v>
      </c>
      <c r="G11" s="89">
        <f>SUM(G12,G53,G27)</f>
        <v>0</v>
      </c>
    </row>
    <row r="12" spans="1:13" s="91" customFormat="1" x14ac:dyDescent="0.3">
      <c r="A12" s="98" t="s">
        <v>130</v>
      </c>
      <c r="B12" s="98"/>
      <c r="C12" s="98"/>
      <c r="D12" s="87"/>
      <c r="E12" s="90"/>
      <c r="F12" s="111" t="s">
        <v>16</v>
      </c>
      <c r="G12" s="89">
        <f>G14</f>
        <v>-1000</v>
      </c>
      <c r="I12" s="92"/>
      <c r="J12" s="93"/>
      <c r="K12" s="93"/>
      <c r="L12" s="93"/>
      <c r="M12" s="93"/>
    </row>
    <row r="13" spans="1:13" s="67" customFormat="1" x14ac:dyDescent="0.3">
      <c r="A13" s="98"/>
      <c r="B13" s="98"/>
      <c r="C13" s="98"/>
      <c r="D13" s="87"/>
      <c r="E13" s="94"/>
      <c r="F13" s="95" t="s">
        <v>4</v>
      </c>
      <c r="G13" s="40"/>
    </row>
    <row r="14" spans="1:13" s="67" customFormat="1" x14ac:dyDescent="0.3">
      <c r="A14" s="98"/>
      <c r="B14" s="98" t="s">
        <v>129</v>
      </c>
      <c r="C14" s="98"/>
      <c r="D14" s="87"/>
      <c r="E14" s="94"/>
      <c r="F14" s="111" t="s">
        <v>94</v>
      </c>
      <c r="G14" s="96">
        <f>+G16</f>
        <v>-1000</v>
      </c>
    </row>
    <row r="15" spans="1:13" s="67" customFormat="1" x14ac:dyDescent="0.3">
      <c r="A15" s="98"/>
      <c r="B15" s="98"/>
      <c r="C15" s="98"/>
      <c r="D15" s="87"/>
      <c r="E15" s="94"/>
      <c r="F15" s="97" t="s">
        <v>4</v>
      </c>
      <c r="G15" s="40"/>
    </row>
    <row r="16" spans="1:13" s="67" customFormat="1" x14ac:dyDescent="0.3">
      <c r="A16" s="98"/>
      <c r="B16" s="98"/>
      <c r="C16" s="98" t="s">
        <v>128</v>
      </c>
      <c r="D16" s="98"/>
      <c r="E16" s="94"/>
      <c r="F16" s="111" t="s">
        <v>93</v>
      </c>
      <c r="G16" s="96">
        <f>+G18</f>
        <v>-1000</v>
      </c>
    </row>
    <row r="17" spans="1:13" s="67" customFormat="1" x14ac:dyDescent="0.3">
      <c r="A17" s="98"/>
      <c r="B17" s="98"/>
      <c r="C17" s="98"/>
      <c r="D17" s="98"/>
      <c r="E17" s="81"/>
      <c r="F17" s="97" t="s">
        <v>4</v>
      </c>
      <c r="G17" s="41"/>
    </row>
    <row r="18" spans="1:13" s="73" customFormat="1" ht="21.75" customHeight="1" x14ac:dyDescent="0.3">
      <c r="A18" s="98"/>
      <c r="B18" s="98"/>
      <c r="C18" s="98"/>
      <c r="D18" s="99">
        <v>1167</v>
      </c>
      <c r="E18" s="99"/>
      <c r="F18" s="97" t="s">
        <v>96</v>
      </c>
      <c r="G18" s="96">
        <f>+G20</f>
        <v>-1000</v>
      </c>
      <c r="J18" s="75"/>
      <c r="K18" s="75"/>
      <c r="L18" s="75"/>
      <c r="M18" s="75"/>
    </row>
    <row r="19" spans="1:13" s="67" customFormat="1" x14ac:dyDescent="0.3">
      <c r="A19" s="100"/>
      <c r="B19" s="94"/>
      <c r="C19" s="81"/>
      <c r="D19" s="77"/>
      <c r="E19" s="81"/>
      <c r="F19" s="72" t="s">
        <v>4</v>
      </c>
      <c r="G19" s="41"/>
    </row>
    <row r="20" spans="1:13" s="79" customFormat="1" ht="60.75" customHeight="1" x14ac:dyDescent="0.3">
      <c r="A20" s="101"/>
      <c r="B20" s="102"/>
      <c r="C20" s="102"/>
      <c r="D20" s="77"/>
      <c r="E20" s="99">
        <v>32002</v>
      </c>
      <c r="F20" s="52" t="s">
        <v>84</v>
      </c>
      <c r="G20" s="96">
        <f>+G21</f>
        <v>-1000</v>
      </c>
    </row>
    <row r="21" spans="1:13" s="67" customFormat="1" ht="33" x14ac:dyDescent="0.3">
      <c r="A21" s="100"/>
      <c r="B21" s="81"/>
      <c r="C21" s="81"/>
      <c r="D21" s="81"/>
      <c r="E21" s="81"/>
      <c r="F21" s="99" t="s">
        <v>39</v>
      </c>
      <c r="G21" s="96">
        <f>+G26</f>
        <v>-1000</v>
      </c>
    </row>
    <row r="22" spans="1:13" s="67" customFormat="1" x14ac:dyDescent="0.3">
      <c r="A22" s="100"/>
      <c r="B22" s="103"/>
      <c r="C22" s="103"/>
      <c r="D22" s="103"/>
      <c r="E22" s="103"/>
      <c r="F22" s="104" t="s">
        <v>14</v>
      </c>
      <c r="G22" s="105">
        <f>SUM(G21)</f>
        <v>-1000</v>
      </c>
    </row>
    <row r="23" spans="1:13" s="67" customFormat="1" x14ac:dyDescent="0.3">
      <c r="A23" s="100"/>
      <c r="B23" s="103"/>
      <c r="C23" s="103"/>
      <c r="D23" s="103"/>
      <c r="E23" s="103"/>
      <c r="F23" s="104" t="s">
        <v>17</v>
      </c>
      <c r="G23" s="105">
        <f>SUM(G22)</f>
        <v>-1000</v>
      </c>
    </row>
    <row r="24" spans="1:13" s="67" customFormat="1" x14ac:dyDescent="0.3">
      <c r="A24" s="100"/>
      <c r="B24" s="103"/>
      <c r="C24" s="103"/>
      <c r="D24" s="103"/>
      <c r="E24" s="103"/>
      <c r="F24" s="104" t="s">
        <v>18</v>
      </c>
      <c r="G24" s="105">
        <f>SUM(G23)</f>
        <v>-1000</v>
      </c>
    </row>
    <row r="25" spans="1:13" s="67" customFormat="1" x14ac:dyDescent="0.3">
      <c r="A25" s="100"/>
      <c r="B25" s="81"/>
      <c r="C25" s="81"/>
      <c r="D25" s="81"/>
      <c r="E25" s="81"/>
      <c r="F25" s="104" t="s">
        <v>144</v>
      </c>
      <c r="G25" s="85">
        <f>SUM(G24)</f>
        <v>-1000</v>
      </c>
    </row>
    <row r="26" spans="1:13" s="67" customFormat="1" ht="17.25" thickBot="1" x14ac:dyDescent="0.35">
      <c r="A26" s="106"/>
      <c r="B26" s="107"/>
      <c r="C26" s="108"/>
      <c r="D26" s="108"/>
      <c r="E26" s="108"/>
      <c r="F26" s="104" t="s">
        <v>140</v>
      </c>
      <c r="G26" s="96">
        <v>-1000</v>
      </c>
      <c r="H26" s="207"/>
    </row>
    <row r="27" spans="1:13" x14ac:dyDescent="0.25">
      <c r="A27" s="140" t="s">
        <v>87</v>
      </c>
      <c r="B27" s="132"/>
      <c r="C27" s="132"/>
      <c r="D27" s="132"/>
      <c r="E27" s="132"/>
      <c r="F27" s="139" t="s">
        <v>88</v>
      </c>
      <c r="G27" s="211">
        <f>SUM(G31)</f>
        <v>0</v>
      </c>
    </row>
    <row r="28" spans="1:13" x14ac:dyDescent="0.25">
      <c r="A28" s="132"/>
      <c r="B28" s="132"/>
      <c r="C28" s="132"/>
      <c r="D28" s="132"/>
      <c r="E28" s="132"/>
      <c r="F28" s="134" t="s">
        <v>15</v>
      </c>
      <c r="G28" s="84"/>
    </row>
    <row r="29" spans="1:13" x14ac:dyDescent="0.25">
      <c r="A29" s="132"/>
      <c r="B29" s="140" t="s">
        <v>89</v>
      </c>
      <c r="C29" s="132"/>
      <c r="D29" s="132"/>
      <c r="E29" s="132"/>
      <c r="F29" s="139" t="s">
        <v>90</v>
      </c>
      <c r="G29" s="211">
        <f>SUM(G35)</f>
        <v>0</v>
      </c>
    </row>
    <row r="30" spans="1:13" x14ac:dyDescent="0.25">
      <c r="A30" s="132"/>
      <c r="B30" s="132"/>
      <c r="C30" s="132"/>
      <c r="D30" s="132"/>
      <c r="E30" s="132"/>
      <c r="F30" s="134" t="s">
        <v>15</v>
      </c>
      <c r="G30" s="209"/>
    </row>
    <row r="31" spans="1:13" x14ac:dyDescent="0.25">
      <c r="A31" s="132"/>
      <c r="B31" s="132"/>
      <c r="C31" s="140" t="s">
        <v>89</v>
      </c>
      <c r="D31" s="132"/>
      <c r="E31" s="132"/>
      <c r="F31" s="139" t="s">
        <v>76</v>
      </c>
      <c r="G31" s="211">
        <f>SUM(G35)</f>
        <v>0</v>
      </c>
    </row>
    <row r="32" spans="1:13" x14ac:dyDescent="0.25">
      <c r="A32" s="132"/>
      <c r="B32" s="132"/>
      <c r="C32" s="132"/>
      <c r="D32" s="132"/>
      <c r="E32" s="132"/>
      <c r="F32" s="134" t="s">
        <v>15</v>
      </c>
      <c r="G32" s="210"/>
    </row>
    <row r="33" spans="1:7" x14ac:dyDescent="0.25">
      <c r="A33" s="260"/>
      <c r="B33" s="261"/>
      <c r="C33" s="261"/>
      <c r="D33" s="261"/>
      <c r="E33" s="262"/>
      <c r="F33" s="139" t="s">
        <v>74</v>
      </c>
      <c r="G33" s="211">
        <f>SUM(G35)</f>
        <v>0</v>
      </c>
    </row>
    <row r="34" spans="1:7" x14ac:dyDescent="0.25">
      <c r="A34" s="132"/>
      <c r="B34" s="132"/>
      <c r="C34" s="132"/>
      <c r="D34" s="132"/>
      <c r="E34" s="132"/>
      <c r="F34" s="134" t="s">
        <v>15</v>
      </c>
      <c r="G34" s="84"/>
    </row>
    <row r="35" spans="1:7" x14ac:dyDescent="0.25">
      <c r="A35" s="132"/>
      <c r="B35" s="132"/>
      <c r="C35" s="132"/>
      <c r="D35" s="132" t="s">
        <v>75</v>
      </c>
      <c r="E35" s="132"/>
      <c r="F35" s="134" t="s">
        <v>76</v>
      </c>
      <c r="G35" s="211">
        <f>SUM(G37+G49)</f>
        <v>0</v>
      </c>
    </row>
    <row r="36" spans="1:7" x14ac:dyDescent="0.25">
      <c r="A36" s="132"/>
      <c r="B36" s="132"/>
      <c r="C36" s="132"/>
      <c r="D36" s="132"/>
      <c r="E36" s="109"/>
      <c r="F36" s="110" t="s">
        <v>15</v>
      </c>
      <c r="G36" s="84"/>
    </row>
    <row r="37" spans="1:7" x14ac:dyDescent="0.25">
      <c r="A37" s="132"/>
      <c r="B37" s="132"/>
      <c r="C37" s="132"/>
      <c r="D37" s="132"/>
      <c r="E37" s="132" t="s">
        <v>79</v>
      </c>
      <c r="F37" s="134" t="s">
        <v>76</v>
      </c>
      <c r="G37" s="208">
        <f>SUM(G26)</f>
        <v>-1000</v>
      </c>
    </row>
    <row r="38" spans="1:7" x14ac:dyDescent="0.25">
      <c r="A38" s="132"/>
      <c r="B38" s="132"/>
      <c r="C38" s="132"/>
      <c r="D38" s="132"/>
      <c r="E38" s="132"/>
      <c r="F38" s="134" t="s">
        <v>19</v>
      </c>
      <c r="G38" s="209"/>
    </row>
    <row r="39" spans="1:7" x14ac:dyDescent="0.25">
      <c r="A39" s="133"/>
      <c r="B39" s="133"/>
      <c r="C39" s="133"/>
      <c r="D39" s="133"/>
      <c r="E39" s="133"/>
      <c r="F39" s="136" t="s">
        <v>74</v>
      </c>
      <c r="G39" s="208">
        <f>SUM(G37)</f>
        <v>-1000</v>
      </c>
    </row>
    <row r="40" spans="1:7" ht="33" x14ac:dyDescent="0.25">
      <c r="A40" s="135"/>
      <c r="B40" s="128"/>
      <c r="C40" s="137"/>
      <c r="D40" s="137"/>
      <c r="E40" s="137"/>
      <c r="F40" s="134" t="s">
        <v>91</v>
      </c>
      <c r="G40" s="209"/>
    </row>
    <row r="41" spans="1:7" x14ac:dyDescent="0.25">
      <c r="A41" s="135"/>
      <c r="B41" s="128"/>
      <c r="C41" s="137"/>
      <c r="D41" s="137"/>
      <c r="E41" s="137"/>
      <c r="F41" s="126" t="s">
        <v>14</v>
      </c>
      <c r="G41" s="208">
        <f>SUM(G39)</f>
        <v>-1000</v>
      </c>
    </row>
    <row r="42" spans="1:7" x14ac:dyDescent="0.25">
      <c r="A42" s="135"/>
      <c r="B42" s="128"/>
      <c r="C42" s="137"/>
      <c r="D42" s="137"/>
      <c r="E42" s="137"/>
      <c r="F42" s="126" t="s">
        <v>141</v>
      </c>
      <c r="G42" s="208">
        <f t="shared" ref="G42:G44" si="0">SUM(G41)</f>
        <v>-1000</v>
      </c>
    </row>
    <row r="43" spans="1:7" x14ac:dyDescent="0.25">
      <c r="A43" s="135"/>
      <c r="B43" s="128"/>
      <c r="C43" s="137"/>
      <c r="D43" s="137"/>
      <c r="E43" s="137"/>
      <c r="F43" s="126" t="s">
        <v>142</v>
      </c>
      <c r="G43" s="208">
        <f t="shared" si="0"/>
        <v>-1000</v>
      </c>
    </row>
    <row r="44" spans="1:7" x14ac:dyDescent="0.25">
      <c r="A44" s="135"/>
      <c r="B44" s="128"/>
      <c r="C44" s="137"/>
      <c r="D44" s="146"/>
      <c r="E44" s="147"/>
      <c r="F44" s="148" t="s">
        <v>92</v>
      </c>
      <c r="G44" s="208">
        <f t="shared" si="0"/>
        <v>-1000</v>
      </c>
    </row>
    <row r="45" spans="1:7" x14ac:dyDescent="0.25">
      <c r="A45" s="132"/>
      <c r="B45" s="132"/>
      <c r="C45" s="132"/>
      <c r="D45" s="132"/>
      <c r="E45" s="132" t="s">
        <v>79</v>
      </c>
      <c r="F45" s="149" t="s">
        <v>76</v>
      </c>
      <c r="G45" s="209"/>
    </row>
    <row r="46" spans="1:7" x14ac:dyDescent="0.25">
      <c r="A46" s="132"/>
      <c r="B46" s="132"/>
      <c r="C46" s="132"/>
      <c r="D46" s="132"/>
      <c r="E46" s="132"/>
      <c r="F46" s="149" t="s">
        <v>19</v>
      </c>
      <c r="G46" s="209"/>
    </row>
    <row r="47" spans="1:7" x14ac:dyDescent="0.25">
      <c r="A47" s="132"/>
      <c r="B47" s="132"/>
      <c r="C47" s="132"/>
      <c r="D47" s="132"/>
      <c r="E47" s="133"/>
      <c r="F47" s="150" t="s">
        <v>74</v>
      </c>
      <c r="G47" s="208">
        <f>SUM(G49)</f>
        <v>1000</v>
      </c>
    </row>
    <row r="48" spans="1:7" ht="33" x14ac:dyDescent="0.25">
      <c r="A48" s="132"/>
      <c r="B48" s="132"/>
      <c r="C48" s="132"/>
      <c r="D48" s="132"/>
      <c r="E48" s="137"/>
      <c r="F48" s="149" t="s">
        <v>91</v>
      </c>
      <c r="G48" s="209"/>
    </row>
    <row r="49" spans="1:7" x14ac:dyDescent="0.25">
      <c r="A49" s="132"/>
      <c r="B49" s="132"/>
      <c r="C49" s="132"/>
      <c r="D49" s="132"/>
      <c r="E49" s="137"/>
      <c r="F49" s="126" t="s">
        <v>14</v>
      </c>
      <c r="G49" s="208">
        <f>SUM(G51)</f>
        <v>1000</v>
      </c>
    </row>
    <row r="50" spans="1:7" x14ac:dyDescent="0.25">
      <c r="A50" s="132"/>
      <c r="B50" s="132"/>
      <c r="C50" s="132"/>
      <c r="D50" s="132"/>
      <c r="E50" s="137"/>
      <c r="F50" s="126" t="s">
        <v>141</v>
      </c>
      <c r="G50" s="208">
        <f>SUM(G52)</f>
        <v>1000</v>
      </c>
    </row>
    <row r="51" spans="1:7" x14ac:dyDescent="0.25">
      <c r="A51" s="132"/>
      <c r="B51" s="132"/>
      <c r="C51" s="132"/>
      <c r="D51" s="132"/>
      <c r="E51" s="137"/>
      <c r="F51" s="126" t="s">
        <v>142</v>
      </c>
      <c r="G51" s="208">
        <f>SUM(G52)</f>
        <v>1000</v>
      </c>
    </row>
    <row r="52" spans="1:7" x14ac:dyDescent="0.25">
      <c r="A52" s="132"/>
      <c r="B52" s="132"/>
      <c r="C52" s="132"/>
      <c r="D52" s="132"/>
      <c r="E52" s="147"/>
      <c r="F52" s="151" t="s">
        <v>143</v>
      </c>
      <c r="G52" s="208">
        <v>1000</v>
      </c>
    </row>
    <row r="53" spans="1:7" ht="17.25" x14ac:dyDescent="0.25">
      <c r="A53" s="152">
        <v>1</v>
      </c>
      <c r="B53" s="127"/>
      <c r="C53" s="127"/>
      <c r="D53" s="127"/>
      <c r="E53" s="127"/>
      <c r="F53" s="153" t="s">
        <v>145</v>
      </c>
      <c r="G53" s="154">
        <f>G55</f>
        <v>1000</v>
      </c>
    </row>
    <row r="54" spans="1:7" ht="17.25" x14ac:dyDescent="0.25">
      <c r="A54" s="127"/>
      <c r="B54" s="127"/>
      <c r="C54" s="127"/>
      <c r="D54" s="127"/>
      <c r="E54" s="127"/>
      <c r="F54" s="125" t="s">
        <v>15</v>
      </c>
      <c r="G54" s="125"/>
    </row>
    <row r="55" spans="1:7" ht="34.5" x14ac:dyDescent="0.25">
      <c r="A55" s="127"/>
      <c r="B55" s="152">
        <v>8</v>
      </c>
      <c r="C55" s="127"/>
      <c r="D55" s="127"/>
      <c r="E55" s="127"/>
      <c r="F55" s="122" t="s">
        <v>146</v>
      </c>
      <c r="G55" s="154">
        <f>G57</f>
        <v>1000</v>
      </c>
    </row>
    <row r="56" spans="1:7" ht="17.25" x14ac:dyDescent="0.25">
      <c r="A56" s="127"/>
      <c r="B56" s="127"/>
      <c r="C56" s="127"/>
      <c r="D56" s="127"/>
      <c r="E56" s="127"/>
      <c r="F56" s="125" t="s">
        <v>15</v>
      </c>
      <c r="G56" s="125"/>
    </row>
    <row r="57" spans="1:7" ht="34.5" x14ac:dyDescent="0.25">
      <c r="A57" s="127"/>
      <c r="B57" s="127"/>
      <c r="C57" s="152">
        <v>1</v>
      </c>
      <c r="D57" s="127"/>
      <c r="E57" s="127"/>
      <c r="F57" s="122" t="s">
        <v>146</v>
      </c>
      <c r="G57" s="154">
        <f>G59</f>
        <v>1000</v>
      </c>
    </row>
    <row r="58" spans="1:7" ht="17.25" x14ac:dyDescent="0.25">
      <c r="A58" s="127"/>
      <c r="B58" s="127"/>
      <c r="C58" s="127"/>
      <c r="D58" s="127"/>
      <c r="E58" s="127"/>
      <c r="F58" s="125" t="s">
        <v>15</v>
      </c>
      <c r="G58" s="125"/>
    </row>
    <row r="59" spans="1:7" ht="34.5" x14ac:dyDescent="0.25">
      <c r="A59" s="257"/>
      <c r="B59" s="258"/>
      <c r="C59" s="258"/>
      <c r="D59" s="258"/>
      <c r="E59" s="259"/>
      <c r="F59" s="122" t="s">
        <v>133</v>
      </c>
      <c r="G59" s="154">
        <f>G61</f>
        <v>1000</v>
      </c>
    </row>
    <row r="60" spans="1:7" ht="17.25" x14ac:dyDescent="0.25">
      <c r="A60" s="127"/>
      <c r="B60" s="127"/>
      <c r="C60" s="127"/>
      <c r="D60" s="127"/>
      <c r="E60" s="127"/>
      <c r="F60" s="125" t="s">
        <v>15</v>
      </c>
      <c r="G60" s="125"/>
    </row>
    <row r="61" spans="1:7" ht="17.25" x14ac:dyDescent="0.25">
      <c r="A61" s="127"/>
      <c r="B61" s="127"/>
      <c r="C61" s="127"/>
      <c r="D61" s="127">
        <v>1212</v>
      </c>
      <c r="E61" s="127"/>
      <c r="F61" s="125" t="s">
        <v>134</v>
      </c>
      <c r="G61" s="155">
        <f>G63</f>
        <v>1000</v>
      </c>
    </row>
    <row r="62" spans="1:7" ht="17.25" x14ac:dyDescent="0.25">
      <c r="A62" s="127"/>
      <c r="B62" s="127"/>
      <c r="C62" s="127"/>
      <c r="D62" s="127"/>
      <c r="E62" s="127"/>
      <c r="F62" s="125" t="s">
        <v>15</v>
      </c>
      <c r="G62" s="155"/>
    </row>
    <row r="63" spans="1:7" ht="34.5" x14ac:dyDescent="0.25">
      <c r="A63" s="127"/>
      <c r="B63" s="127"/>
      <c r="C63" s="127"/>
      <c r="D63" s="127"/>
      <c r="E63" s="127">
        <v>12010</v>
      </c>
      <c r="F63" s="125" t="s">
        <v>137</v>
      </c>
      <c r="G63" s="155">
        <f>G65</f>
        <v>1000</v>
      </c>
    </row>
    <row r="64" spans="1:7" ht="17.25" x14ac:dyDescent="0.25">
      <c r="A64" s="127"/>
      <c r="B64" s="127"/>
      <c r="C64" s="127"/>
      <c r="D64" s="127"/>
      <c r="E64" s="127"/>
      <c r="F64" s="125" t="s">
        <v>19</v>
      </c>
      <c r="G64" s="155"/>
    </row>
    <row r="65" spans="1:7" ht="17.25" x14ac:dyDescent="0.25">
      <c r="A65" s="156"/>
      <c r="B65" s="156"/>
      <c r="C65" s="156"/>
      <c r="D65" s="156"/>
      <c r="E65" s="156"/>
      <c r="F65" s="130" t="s">
        <v>147</v>
      </c>
      <c r="G65" s="157">
        <f>G67</f>
        <v>1000</v>
      </c>
    </row>
    <row r="66" spans="1:7" ht="34.5" x14ac:dyDescent="0.25">
      <c r="A66" s="127"/>
      <c r="B66" s="127"/>
      <c r="C66" s="127"/>
      <c r="D66" s="127"/>
      <c r="E66" s="127"/>
      <c r="F66" s="125" t="s">
        <v>91</v>
      </c>
      <c r="G66" s="155"/>
    </row>
    <row r="67" spans="1:7" ht="17.25" x14ac:dyDescent="0.25">
      <c r="A67" s="127"/>
      <c r="B67" s="127"/>
      <c r="C67" s="127"/>
      <c r="D67" s="127"/>
      <c r="E67" s="127"/>
      <c r="F67" s="125" t="s">
        <v>148</v>
      </c>
      <c r="G67" s="155">
        <v>1000</v>
      </c>
    </row>
  </sheetData>
  <mergeCells count="9">
    <mergeCell ref="A59:E59"/>
    <mergeCell ref="A33:E33"/>
    <mergeCell ref="A2:G2"/>
    <mergeCell ref="A3:G3"/>
    <mergeCell ref="A5:G5"/>
    <mergeCell ref="A8:C9"/>
    <mergeCell ref="D8:E9"/>
    <mergeCell ref="F8:F10"/>
    <mergeCell ref="G9:G10"/>
  </mergeCells>
  <pageMargins left="0.31" right="0.23" top="0.44" bottom="0.5" header="0.51181102362204722" footer="0.51181102362204722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zoomScale="60" zoomScaleNormal="100" workbookViewId="0">
      <selection activeCell="M16" sqref="M16"/>
    </sheetView>
  </sheetViews>
  <sheetFormatPr defaultColWidth="9.42578125" defaultRowHeight="13.5" x14ac:dyDescent="0.25"/>
  <cols>
    <col min="1" max="1" width="7.85546875" style="3" customWidth="1"/>
    <col min="2" max="2" width="7" style="3" customWidth="1"/>
    <col min="3" max="3" width="81.28515625" style="3" customWidth="1"/>
    <col min="4" max="4" width="19.140625" style="3" customWidth="1"/>
    <col min="5" max="5" width="17.28515625" style="3" customWidth="1"/>
    <col min="6" max="6" width="20.140625" style="3" customWidth="1"/>
    <col min="7" max="8" width="18.42578125" style="3" hidden="1" customWidth="1"/>
    <col min="9" max="9" width="16.7109375" style="3" hidden="1" customWidth="1"/>
    <col min="10" max="10" width="12.42578125" style="3" hidden="1" customWidth="1"/>
    <col min="11" max="11" width="12.140625" style="3" hidden="1" customWidth="1"/>
    <col min="12" max="12" width="11.42578125" style="3" hidden="1" customWidth="1"/>
    <col min="13" max="13" width="14.42578125" style="3" customWidth="1"/>
    <col min="14" max="14" width="13.42578125" style="3" customWidth="1"/>
    <col min="15" max="16384" width="9.42578125" style="3"/>
  </cols>
  <sheetData>
    <row r="1" spans="1:8" s="2" customFormat="1" x14ac:dyDescent="0.25">
      <c r="D1" s="3"/>
      <c r="F1" s="4" t="s">
        <v>165</v>
      </c>
      <c r="G1" s="3"/>
    </row>
    <row r="2" spans="1:8" s="2" customFormat="1" x14ac:dyDescent="0.25">
      <c r="C2" s="5"/>
      <c r="D2" s="5"/>
      <c r="F2" s="6" t="s">
        <v>54</v>
      </c>
      <c r="G2" s="3"/>
    </row>
    <row r="3" spans="1:8" s="2" customFormat="1" x14ac:dyDescent="0.25">
      <c r="C3" s="5"/>
      <c r="D3" s="5"/>
      <c r="F3" s="7" t="s">
        <v>55</v>
      </c>
      <c r="G3" s="3"/>
    </row>
    <row r="4" spans="1:8" s="2" customFormat="1" x14ac:dyDescent="0.25">
      <c r="C4" s="5"/>
      <c r="D4" s="5"/>
      <c r="E4" s="8"/>
      <c r="F4" s="8"/>
      <c r="G4" s="3"/>
    </row>
    <row r="5" spans="1:8" s="2" customFormat="1" ht="64.5" customHeight="1" x14ac:dyDescent="0.25">
      <c r="A5" s="271" t="s">
        <v>72</v>
      </c>
      <c r="B5" s="271"/>
      <c r="C5" s="271"/>
      <c r="D5" s="271"/>
      <c r="E5" s="271"/>
      <c r="F5" s="271"/>
      <c r="G5" s="3"/>
    </row>
    <row r="6" spans="1:8" s="2" customFormat="1" ht="17.25" x14ac:dyDescent="0.25">
      <c r="A6" s="9"/>
      <c r="B6" s="9"/>
      <c r="C6" s="9"/>
      <c r="D6" s="9"/>
      <c r="E6" s="9"/>
      <c r="F6" s="9"/>
      <c r="G6" s="3"/>
    </row>
    <row r="7" spans="1:8" ht="18" thickBot="1" x14ac:dyDescent="0.35">
      <c r="A7" s="10"/>
      <c r="B7" s="10"/>
      <c r="C7" s="11"/>
      <c r="D7" s="12"/>
      <c r="E7" s="12"/>
      <c r="F7" s="13" t="s">
        <v>56</v>
      </c>
    </row>
    <row r="8" spans="1:8" x14ac:dyDescent="0.25">
      <c r="A8" s="272" t="s">
        <v>20</v>
      </c>
      <c r="B8" s="273"/>
      <c r="C8" s="278" t="s">
        <v>57</v>
      </c>
      <c r="D8" s="281" t="s">
        <v>110</v>
      </c>
      <c r="E8" s="282"/>
      <c r="F8" s="283"/>
    </row>
    <row r="9" spans="1:8" ht="27.75" customHeight="1" x14ac:dyDescent="0.25">
      <c r="A9" s="274"/>
      <c r="B9" s="275"/>
      <c r="C9" s="279"/>
      <c r="D9" s="284"/>
      <c r="E9" s="285"/>
      <c r="F9" s="286"/>
    </row>
    <row r="10" spans="1:8" ht="17.25" x14ac:dyDescent="0.25">
      <c r="A10" s="276"/>
      <c r="B10" s="277"/>
      <c r="C10" s="279"/>
      <c r="D10" s="287" t="s">
        <v>58</v>
      </c>
      <c r="E10" s="288"/>
      <c r="F10" s="289"/>
    </row>
    <row r="11" spans="1:8" s="14" customFormat="1" ht="14.25" x14ac:dyDescent="0.25">
      <c r="A11" s="290" t="s">
        <v>59</v>
      </c>
      <c r="B11" s="292" t="s">
        <v>60</v>
      </c>
      <c r="C11" s="280"/>
      <c r="D11" s="294" t="s">
        <v>61</v>
      </c>
      <c r="E11" s="295" t="s">
        <v>48</v>
      </c>
      <c r="F11" s="296"/>
    </row>
    <row r="12" spans="1:8" s="14" customFormat="1" ht="28.5" x14ac:dyDescent="0.25">
      <c r="A12" s="291"/>
      <c r="B12" s="293"/>
      <c r="C12" s="280"/>
      <c r="D12" s="294"/>
      <c r="E12" s="15" t="s">
        <v>62</v>
      </c>
      <c r="F12" s="16" t="s">
        <v>63</v>
      </c>
    </row>
    <row r="13" spans="1:8" ht="27" x14ac:dyDescent="0.25">
      <c r="A13" s="17"/>
      <c r="B13" s="18"/>
      <c r="C13" s="19" t="s">
        <v>64</v>
      </c>
      <c r="D13" s="141">
        <f>SUM(D19)</f>
        <v>-1000</v>
      </c>
      <c r="E13" s="34">
        <f>E14+E15</f>
        <v>0</v>
      </c>
      <c r="F13" s="141">
        <f>SUM(F15)</f>
        <v>-1000</v>
      </c>
      <c r="H13" s="20"/>
    </row>
    <row r="14" spans="1:8" ht="14.25" x14ac:dyDescent="0.25">
      <c r="A14" s="17"/>
      <c r="B14" s="18"/>
      <c r="C14" s="21" t="s">
        <v>65</v>
      </c>
      <c r="D14" s="141">
        <f>+E14+F14</f>
        <v>0</v>
      </c>
      <c r="E14" s="34">
        <v>0</v>
      </c>
      <c r="F14" s="141">
        <v>0</v>
      </c>
    </row>
    <row r="15" spans="1:8" ht="14.25" x14ac:dyDescent="0.25">
      <c r="A15" s="17"/>
      <c r="B15" s="18"/>
      <c r="C15" s="21" t="s">
        <v>66</v>
      </c>
      <c r="D15" s="141">
        <f>SUM(D19)</f>
        <v>-1000</v>
      </c>
      <c r="E15" s="34">
        <f>+E23</f>
        <v>0</v>
      </c>
      <c r="F15" s="141">
        <f>SUM(F17)</f>
        <v>-1000</v>
      </c>
    </row>
    <row r="16" spans="1:8" ht="27" x14ac:dyDescent="0.25">
      <c r="A16" s="112"/>
      <c r="B16" s="113"/>
      <c r="C16" s="114" t="s">
        <v>67</v>
      </c>
      <c r="D16" s="145">
        <f>+D17</f>
        <v>-1000</v>
      </c>
      <c r="E16" s="212">
        <f>+E17</f>
        <v>0</v>
      </c>
      <c r="F16" s="145">
        <f>SUM(F17)</f>
        <v>-1000</v>
      </c>
    </row>
    <row r="17" spans="1:12" ht="25.5" customHeight="1" x14ac:dyDescent="0.25">
      <c r="A17" s="115" t="s">
        <v>97</v>
      </c>
      <c r="B17" s="116"/>
      <c r="C17" s="117" t="s">
        <v>98</v>
      </c>
      <c r="D17" s="145">
        <f>D19</f>
        <v>-1000</v>
      </c>
      <c r="E17" s="212">
        <f>+E19</f>
        <v>0</v>
      </c>
      <c r="F17" s="145">
        <f>SUM(D17)</f>
        <v>-1000</v>
      </c>
    </row>
    <row r="18" spans="1:12" ht="15" customHeight="1" x14ac:dyDescent="0.25">
      <c r="A18" s="22"/>
      <c r="B18" s="18"/>
      <c r="C18" s="23" t="s">
        <v>3</v>
      </c>
      <c r="D18" s="213"/>
      <c r="E18" s="214"/>
      <c r="F18" s="213"/>
    </row>
    <row r="19" spans="1:12" ht="59.25" customHeight="1" x14ac:dyDescent="0.25">
      <c r="A19" s="24"/>
      <c r="B19" s="25">
        <v>32002</v>
      </c>
      <c r="C19" s="118" t="s">
        <v>99</v>
      </c>
      <c r="D19" s="142">
        <f>SUM(D21)</f>
        <v>-1000</v>
      </c>
      <c r="E19" s="35">
        <f>+E23</f>
        <v>0</v>
      </c>
      <c r="F19" s="142">
        <f>SUM(D19)</f>
        <v>-1000</v>
      </c>
    </row>
    <row r="20" spans="1:12" ht="15.75" customHeight="1" x14ac:dyDescent="0.25">
      <c r="A20" s="265"/>
      <c r="B20" s="268"/>
      <c r="C20" s="26" t="s">
        <v>19</v>
      </c>
      <c r="D20" s="143"/>
      <c r="E20" s="36"/>
      <c r="F20" s="143"/>
    </row>
    <row r="21" spans="1:12" ht="22.5" customHeight="1" x14ac:dyDescent="0.25">
      <c r="A21" s="266"/>
      <c r="B21" s="269"/>
      <c r="C21" s="27" t="s">
        <v>73</v>
      </c>
      <c r="D21" s="141">
        <f>SUM(D24)</f>
        <v>-1000</v>
      </c>
      <c r="E21" s="34">
        <f>E19</f>
        <v>0</v>
      </c>
      <c r="F21" s="141">
        <f>SUM(D21)</f>
        <v>-1000</v>
      </c>
    </row>
    <row r="22" spans="1:12" ht="21" customHeight="1" x14ac:dyDescent="0.25">
      <c r="A22" s="266"/>
      <c r="B22" s="269"/>
      <c r="C22" s="28" t="s">
        <v>68</v>
      </c>
      <c r="D22" s="144"/>
      <c r="E22" s="34"/>
      <c r="F22" s="144"/>
    </row>
    <row r="23" spans="1:12" ht="21.75" customHeight="1" x14ac:dyDescent="0.25">
      <c r="A23" s="266"/>
      <c r="B23" s="269"/>
      <c r="C23" s="29" t="s">
        <v>69</v>
      </c>
      <c r="D23" s="144">
        <f>SUM(D24)</f>
        <v>-1000</v>
      </c>
      <c r="E23" s="37">
        <f>+E24</f>
        <v>0</v>
      </c>
      <c r="F23" s="144">
        <f>SUM(D23)</f>
        <v>-1000</v>
      </c>
      <c r="G23" s="3">
        <v>84981.799999999988</v>
      </c>
      <c r="H23" s="3">
        <v>67985.399999999994</v>
      </c>
      <c r="I23" s="3">
        <v>16996.400000000001</v>
      </c>
    </row>
    <row r="24" spans="1:12" ht="21" customHeight="1" thickBot="1" x14ac:dyDescent="0.3">
      <c r="A24" s="267"/>
      <c r="B24" s="270"/>
      <c r="C24" s="138" t="s">
        <v>132</v>
      </c>
      <c r="D24" s="38">
        <f>SUM('2'!G20)</f>
        <v>-1000</v>
      </c>
      <c r="E24" s="39">
        <v>0</v>
      </c>
      <c r="F24" s="38">
        <f>SUM(D24)</f>
        <v>-1000</v>
      </c>
      <c r="G24" s="3" t="e">
        <f>+#REF!</f>
        <v>#REF!</v>
      </c>
      <c r="H24" s="3" t="e">
        <f>+#REF!</f>
        <v>#REF!</v>
      </c>
      <c r="I24" s="3" t="e">
        <f>+#REF!</f>
        <v>#REF!</v>
      </c>
      <c r="J24" s="30" t="e">
        <f>+D24+G24</f>
        <v>#REF!</v>
      </c>
      <c r="K24" s="30" t="e">
        <f>+E24+H24</f>
        <v>#REF!</v>
      </c>
      <c r="L24" s="30" t="e">
        <f>+F24+I24</f>
        <v>#REF!</v>
      </c>
    </row>
    <row r="25" spans="1:12" x14ac:dyDescent="0.25">
      <c r="F25" s="3">
        <v>0</v>
      </c>
    </row>
    <row r="26" spans="1:12" hidden="1" x14ac:dyDescent="0.25">
      <c r="D26" s="3" t="e">
        <f>+#REF!+#REF!+#REF!+#REF!+#REF!+#REF!+#REF!+#REF!+#REF!+D19+#REF!+#REF!</f>
        <v>#REF!</v>
      </c>
      <c r="E26" s="3" t="e">
        <f>+#REF!+#REF!+#REF!+#REF!+#REF!+#REF!+#REF!+#REF!+#REF!+E19+#REF!+#REF!</f>
        <v>#REF!</v>
      </c>
      <c r="F26" s="3" t="e">
        <f>+#REF!+#REF!+#REF!+#REF!+#REF!+#REF!+#REF!+#REF!+#REF!+F19+#REF!+#REF!</f>
        <v>#REF!</v>
      </c>
    </row>
    <row r="27" spans="1:12" hidden="1" x14ac:dyDescent="0.25">
      <c r="D27" s="3" t="e">
        <f>+D13-D26</f>
        <v>#REF!</v>
      </c>
      <c r="E27" s="3" t="e">
        <f>+E13-E26</f>
        <v>#REF!</v>
      </c>
      <c r="F27" s="3" t="e">
        <f>+F13-F26</f>
        <v>#REF!</v>
      </c>
    </row>
    <row r="28" spans="1:12" hidden="1" x14ac:dyDescent="0.25"/>
    <row r="29" spans="1:12" hidden="1" x14ac:dyDescent="0.25"/>
    <row r="30" spans="1:12" hidden="1" x14ac:dyDescent="0.25"/>
    <row r="31" spans="1:12" hidden="1" x14ac:dyDescent="0.25"/>
    <row r="32" spans="1:12" hidden="1" x14ac:dyDescent="0.25"/>
    <row r="48" spans="4:5" ht="14.25" x14ac:dyDescent="0.25">
      <c r="D48" s="31"/>
      <c r="E48" s="31"/>
    </row>
    <row r="52" spans="4:4" ht="14.25" x14ac:dyDescent="0.25">
      <c r="D52" s="31"/>
    </row>
  </sheetData>
  <mergeCells count="11">
    <mergeCell ref="A20:A24"/>
    <mergeCell ref="B20:B24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7" right="0.7" top="0.75" bottom="0.75" header="0.3" footer="0.3"/>
  <pageSetup paperSize="9" scale="6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F65"/>
  <sheetViews>
    <sheetView view="pageBreakPreview" topLeftCell="A7" zoomScale="85" zoomScaleNormal="115" zoomScaleSheetLayoutView="85" workbookViewId="0">
      <selection activeCell="B62" sqref="B62"/>
    </sheetView>
  </sheetViews>
  <sheetFormatPr defaultRowHeight="13.5" x14ac:dyDescent="0.25"/>
  <cols>
    <col min="1" max="1" width="28.42578125" style="166" customWidth="1"/>
    <col min="2" max="2" width="57.7109375" style="166" customWidth="1"/>
    <col min="3" max="3" width="32.140625" style="204" customWidth="1"/>
    <col min="4" max="16384" width="9.140625" style="166"/>
  </cols>
  <sheetData>
    <row r="1" spans="1:6" s="159" customFormat="1" ht="17.25" customHeight="1" x14ac:dyDescent="0.25">
      <c r="A1" s="297" t="s">
        <v>166</v>
      </c>
      <c r="B1" s="297"/>
      <c r="C1" s="297"/>
      <c r="D1" s="158"/>
      <c r="E1" s="158"/>
      <c r="F1" s="158"/>
    </row>
    <row r="2" spans="1:6" s="161" customFormat="1" ht="16.5" customHeight="1" x14ac:dyDescent="0.25">
      <c r="A2" s="297" t="s">
        <v>0</v>
      </c>
      <c r="B2" s="297"/>
      <c r="C2" s="297"/>
      <c r="D2" s="160"/>
    </row>
    <row r="3" spans="1:6" s="161" customFormat="1" ht="16.5" customHeight="1" x14ac:dyDescent="0.25">
      <c r="A3" s="297" t="s">
        <v>1</v>
      </c>
      <c r="B3" s="297"/>
      <c r="C3" s="297"/>
      <c r="D3" s="160"/>
    </row>
    <row r="4" spans="1:6" s="161" customFormat="1" ht="16.5" customHeight="1" x14ac:dyDescent="0.25">
      <c r="A4" s="228"/>
      <c r="B4" s="228"/>
      <c r="C4" s="228"/>
      <c r="D4" s="160"/>
    </row>
    <row r="5" spans="1:6" s="161" customFormat="1" ht="45.75" customHeight="1" x14ac:dyDescent="0.25">
      <c r="A5" s="298" t="s">
        <v>168</v>
      </c>
      <c r="B5" s="298"/>
      <c r="C5" s="298"/>
      <c r="D5" s="162"/>
    </row>
    <row r="8" spans="1:6" s="163" customFormat="1" ht="20.25" customHeight="1" x14ac:dyDescent="0.25">
      <c r="A8" s="299" t="s">
        <v>22</v>
      </c>
      <c r="B8" s="299"/>
      <c r="C8" s="299"/>
    </row>
    <row r="9" spans="1:6" s="163" customFormat="1" ht="14.25" x14ac:dyDescent="0.25">
      <c r="A9" s="301" t="s">
        <v>23</v>
      </c>
      <c r="B9" s="301"/>
      <c r="C9" s="301"/>
    </row>
    <row r="10" spans="1:6" s="163" customFormat="1" x14ac:dyDescent="0.25">
      <c r="C10" s="164"/>
    </row>
    <row r="11" spans="1:6" ht="14.25" x14ac:dyDescent="0.25">
      <c r="A11" s="165" t="s">
        <v>24</v>
      </c>
      <c r="B11" s="304" t="s">
        <v>25</v>
      </c>
      <c r="C11" s="304"/>
    </row>
    <row r="12" spans="1:6" ht="14.25" x14ac:dyDescent="0.25">
      <c r="A12" s="167">
        <v>1167</v>
      </c>
      <c r="B12" s="305" t="s">
        <v>109</v>
      </c>
      <c r="C12" s="305"/>
    </row>
    <row r="13" spans="1:6" ht="61.5" customHeight="1" x14ac:dyDescent="0.25">
      <c r="A13" s="168" t="s">
        <v>26</v>
      </c>
      <c r="B13" s="169" t="s">
        <v>100</v>
      </c>
      <c r="C13" s="170" t="s">
        <v>110</v>
      </c>
    </row>
    <row r="14" spans="1:6" x14ac:dyDescent="0.25">
      <c r="A14" s="168" t="s">
        <v>27</v>
      </c>
      <c r="B14" s="169" t="s">
        <v>101</v>
      </c>
      <c r="C14" s="168"/>
    </row>
    <row r="15" spans="1:6" ht="87.75" customHeight="1" x14ac:dyDescent="0.25">
      <c r="A15" s="168" t="s">
        <v>29</v>
      </c>
      <c r="B15" s="169" t="s">
        <v>102</v>
      </c>
      <c r="C15" s="168"/>
    </row>
    <row r="16" spans="1:6" ht="65.25" customHeight="1" x14ac:dyDescent="0.25">
      <c r="A16" s="168" t="s">
        <v>30</v>
      </c>
      <c r="B16" s="169" t="s">
        <v>103</v>
      </c>
      <c r="C16" s="168"/>
    </row>
    <row r="17" spans="1:3" ht="51.75" customHeight="1" x14ac:dyDescent="0.25">
      <c r="A17" s="168" t="s">
        <v>31</v>
      </c>
      <c r="B17" s="169" t="s">
        <v>104</v>
      </c>
      <c r="C17" s="168"/>
    </row>
    <row r="18" spans="1:3" ht="40.5" x14ac:dyDescent="0.25">
      <c r="A18" s="168" t="s">
        <v>105</v>
      </c>
      <c r="B18" s="169" t="s">
        <v>71</v>
      </c>
      <c r="C18" s="168"/>
    </row>
    <row r="19" spans="1:3" x14ac:dyDescent="0.25">
      <c r="A19" s="306" t="s">
        <v>32</v>
      </c>
      <c r="B19" s="306"/>
      <c r="C19" s="168"/>
    </row>
    <row r="20" spans="1:3" x14ac:dyDescent="0.25">
      <c r="A20" s="302" t="s">
        <v>106</v>
      </c>
      <c r="B20" s="302"/>
      <c r="C20" s="168"/>
    </row>
    <row r="21" spans="1:3" x14ac:dyDescent="0.25">
      <c r="A21" s="302" t="s">
        <v>107</v>
      </c>
      <c r="B21" s="302"/>
      <c r="C21" s="168"/>
    </row>
    <row r="22" spans="1:3" x14ac:dyDescent="0.25">
      <c r="A22" s="302" t="s">
        <v>108</v>
      </c>
      <c r="B22" s="302"/>
      <c r="C22" s="168"/>
    </row>
    <row r="23" spans="1:3" x14ac:dyDescent="0.25">
      <c r="A23" s="303" t="s">
        <v>33</v>
      </c>
      <c r="B23" s="303"/>
      <c r="C23" s="171">
        <f>SUM('3'!D21)</f>
        <v>-1000</v>
      </c>
    </row>
    <row r="26" spans="1:3" x14ac:dyDescent="0.25">
      <c r="A26" s="172"/>
      <c r="B26" s="172"/>
      <c r="C26" s="173"/>
    </row>
    <row r="27" spans="1:3" ht="14.25" x14ac:dyDescent="0.25">
      <c r="A27" s="313" t="s">
        <v>111</v>
      </c>
      <c r="B27" s="313"/>
      <c r="C27" s="313"/>
    </row>
    <row r="28" spans="1:3" ht="14.25" x14ac:dyDescent="0.25">
      <c r="A28" s="311" t="s">
        <v>23</v>
      </c>
      <c r="B28" s="311"/>
      <c r="C28" s="311"/>
    </row>
    <row r="29" spans="1:3" x14ac:dyDescent="0.25">
      <c r="A29" s="172"/>
      <c r="B29" s="172"/>
      <c r="C29" s="173"/>
    </row>
    <row r="30" spans="1:3" x14ac:dyDescent="0.25">
      <c r="A30" s="172"/>
      <c r="B30" s="172"/>
      <c r="C30" s="173"/>
    </row>
    <row r="31" spans="1:3" ht="56.25" customHeight="1" x14ac:dyDescent="0.25">
      <c r="A31" s="174" t="s">
        <v>70</v>
      </c>
      <c r="B31" s="174" t="s">
        <v>49</v>
      </c>
      <c r="C31" s="170" t="s">
        <v>125</v>
      </c>
    </row>
    <row r="32" spans="1:3" x14ac:dyDescent="0.25">
      <c r="A32" s="175">
        <v>1139</v>
      </c>
      <c r="B32" s="176" t="s">
        <v>112</v>
      </c>
      <c r="C32" s="177"/>
    </row>
    <row r="33" spans="1:3" ht="14.25" x14ac:dyDescent="0.25">
      <c r="A33" s="178" t="s">
        <v>113</v>
      </c>
      <c r="B33" s="179"/>
      <c r="C33" s="180"/>
    </row>
    <row r="34" spans="1:3" x14ac:dyDescent="0.25">
      <c r="A34" s="181" t="s">
        <v>114</v>
      </c>
      <c r="B34" s="175">
        <v>1139</v>
      </c>
      <c r="C34" s="182"/>
    </row>
    <row r="35" spans="1:3" x14ac:dyDescent="0.25">
      <c r="A35" s="176" t="s">
        <v>115</v>
      </c>
      <c r="B35" s="183">
        <v>11001</v>
      </c>
      <c r="C35" s="184" t="s">
        <v>28</v>
      </c>
    </row>
    <row r="36" spans="1:3" x14ac:dyDescent="0.25">
      <c r="A36" s="176" t="s">
        <v>116</v>
      </c>
      <c r="B36" s="176" t="s">
        <v>112</v>
      </c>
      <c r="C36" s="185"/>
    </row>
    <row r="37" spans="1:3" ht="86.25" customHeight="1" x14ac:dyDescent="0.25">
      <c r="A37" s="176" t="s">
        <v>117</v>
      </c>
      <c r="B37" s="331" t="s">
        <v>118</v>
      </c>
      <c r="C37" s="185"/>
    </row>
    <row r="38" spans="1:3" x14ac:dyDescent="0.25">
      <c r="A38" s="176" t="s">
        <v>119</v>
      </c>
      <c r="B38" s="186" t="s">
        <v>120</v>
      </c>
      <c r="C38" s="185"/>
    </row>
    <row r="39" spans="1:3" ht="27" x14ac:dyDescent="0.25">
      <c r="A39" s="187" t="s">
        <v>121</v>
      </c>
      <c r="B39" s="181" t="s">
        <v>122</v>
      </c>
      <c r="C39" s="185"/>
    </row>
    <row r="40" spans="1:3" x14ac:dyDescent="0.25">
      <c r="A40" s="188"/>
      <c r="B40" s="189" t="s">
        <v>123</v>
      </c>
      <c r="C40" s="190"/>
    </row>
    <row r="41" spans="1:3" x14ac:dyDescent="0.25">
      <c r="A41" s="312" t="s">
        <v>124</v>
      </c>
      <c r="B41" s="312"/>
      <c r="C41" s="191">
        <f>SUM('2'!G39)</f>
        <v>-1000</v>
      </c>
    </row>
    <row r="42" spans="1:3" x14ac:dyDescent="0.25">
      <c r="A42" s="181" t="s">
        <v>114</v>
      </c>
      <c r="B42" s="175">
        <v>1139</v>
      </c>
      <c r="C42" s="182"/>
    </row>
    <row r="43" spans="1:3" x14ac:dyDescent="0.25">
      <c r="A43" s="176" t="s">
        <v>115</v>
      </c>
      <c r="B43" s="183">
        <v>11001</v>
      </c>
      <c r="C43" s="184" t="s">
        <v>28</v>
      </c>
    </row>
    <row r="44" spans="1:3" x14ac:dyDescent="0.25">
      <c r="A44" s="176" t="s">
        <v>116</v>
      </c>
      <c r="B44" s="176" t="s">
        <v>112</v>
      </c>
      <c r="C44" s="185"/>
    </row>
    <row r="45" spans="1:3" ht="72" customHeight="1" x14ac:dyDescent="0.25">
      <c r="A45" s="176" t="s">
        <v>117</v>
      </c>
      <c r="B45" s="331" t="s">
        <v>118</v>
      </c>
      <c r="C45" s="185"/>
    </row>
    <row r="46" spans="1:3" x14ac:dyDescent="0.25">
      <c r="A46" s="176" t="s">
        <v>119</v>
      </c>
      <c r="B46" s="186" t="s">
        <v>120</v>
      </c>
      <c r="C46" s="185"/>
    </row>
    <row r="47" spans="1:3" ht="27" x14ac:dyDescent="0.25">
      <c r="A47" s="187" t="s">
        <v>121</v>
      </c>
      <c r="B47" s="181" t="s">
        <v>122</v>
      </c>
      <c r="C47" s="185"/>
    </row>
    <row r="48" spans="1:3" x14ac:dyDescent="0.25">
      <c r="A48" s="188"/>
      <c r="B48" s="189" t="s">
        <v>123</v>
      </c>
      <c r="C48" s="190"/>
    </row>
    <row r="49" spans="1:3" x14ac:dyDescent="0.25">
      <c r="A49" s="312" t="s">
        <v>124</v>
      </c>
      <c r="B49" s="312"/>
      <c r="C49" s="192">
        <f>SUM('2'!G47)</f>
        <v>1000</v>
      </c>
    </row>
    <row r="51" spans="1:3" ht="23.25" customHeight="1" x14ac:dyDescent="0.25">
      <c r="A51" s="307" t="s">
        <v>22</v>
      </c>
      <c r="B51" s="307"/>
      <c r="C51" s="307"/>
    </row>
    <row r="52" spans="1:3" ht="30" customHeight="1" x14ac:dyDescent="0.25">
      <c r="A52" s="308" t="s">
        <v>23</v>
      </c>
      <c r="B52" s="308"/>
      <c r="C52" s="308"/>
    </row>
    <row r="53" spans="1:3" x14ac:dyDescent="0.25">
      <c r="A53" s="193"/>
      <c r="B53" s="193"/>
      <c r="C53" s="194"/>
    </row>
    <row r="54" spans="1:3" ht="14.25" x14ac:dyDescent="0.25">
      <c r="A54" s="195" t="s">
        <v>24</v>
      </c>
      <c r="B54" s="309" t="s">
        <v>25</v>
      </c>
      <c r="C54" s="309"/>
    </row>
    <row r="55" spans="1:3" x14ac:dyDescent="0.25">
      <c r="A55" s="196">
        <v>1212</v>
      </c>
      <c r="B55" s="310" t="s">
        <v>134</v>
      </c>
      <c r="C55" s="310"/>
    </row>
    <row r="56" spans="1:3" x14ac:dyDescent="0.25">
      <c r="A56" s="193"/>
      <c r="B56" s="193"/>
      <c r="C56" s="194"/>
    </row>
    <row r="57" spans="1:3" ht="14.25" x14ac:dyDescent="0.25">
      <c r="A57" s="308" t="s">
        <v>149</v>
      </c>
      <c r="B57" s="308"/>
      <c r="C57" s="308"/>
    </row>
    <row r="58" spans="1:3" x14ac:dyDescent="0.25">
      <c r="A58" s="193"/>
      <c r="B58" s="193"/>
      <c r="C58" s="194"/>
    </row>
    <row r="59" spans="1:3" ht="40.5" x14ac:dyDescent="0.25">
      <c r="A59" s="197" t="s">
        <v>26</v>
      </c>
      <c r="B59" s="196">
        <v>1212</v>
      </c>
      <c r="C59" s="232" t="s">
        <v>150</v>
      </c>
    </row>
    <row r="60" spans="1:3" x14ac:dyDescent="0.25">
      <c r="A60" s="197" t="s">
        <v>27</v>
      </c>
      <c r="B60" s="196">
        <v>12010</v>
      </c>
      <c r="C60" s="199" t="s">
        <v>28</v>
      </c>
    </row>
    <row r="61" spans="1:3" ht="62.25" customHeight="1" x14ac:dyDescent="0.25">
      <c r="A61" s="197" t="s">
        <v>29</v>
      </c>
      <c r="B61" s="200" t="s">
        <v>137</v>
      </c>
      <c r="C61" s="201"/>
    </row>
    <row r="62" spans="1:3" ht="67.5" customHeight="1" x14ac:dyDescent="0.25">
      <c r="A62" s="197" t="s">
        <v>30</v>
      </c>
      <c r="B62" s="200" t="s">
        <v>138</v>
      </c>
      <c r="C62" s="201"/>
    </row>
    <row r="63" spans="1:3" x14ac:dyDescent="0.25">
      <c r="A63" s="197" t="s">
        <v>31</v>
      </c>
      <c r="B63" s="196" t="s">
        <v>139</v>
      </c>
      <c r="C63" s="201"/>
    </row>
    <row r="64" spans="1:3" ht="24" customHeight="1" x14ac:dyDescent="0.25">
      <c r="A64" s="314" t="s">
        <v>167</v>
      </c>
      <c r="B64" s="314"/>
      <c r="C64" s="202">
        <v>1</v>
      </c>
    </row>
    <row r="65" spans="1:3" x14ac:dyDescent="0.25">
      <c r="A65" s="300" t="s">
        <v>33</v>
      </c>
      <c r="B65" s="300"/>
      <c r="C65" s="203">
        <f>SUM(C49)</f>
        <v>1000</v>
      </c>
    </row>
  </sheetData>
  <mergeCells count="24">
    <mergeCell ref="A41:B41"/>
    <mergeCell ref="A49:B49"/>
    <mergeCell ref="A27:C27"/>
    <mergeCell ref="A64:B64"/>
    <mergeCell ref="A65:B65"/>
    <mergeCell ref="A9:C9"/>
    <mergeCell ref="A20:B20"/>
    <mergeCell ref="A21:B21"/>
    <mergeCell ref="A22:B22"/>
    <mergeCell ref="A23:B23"/>
    <mergeCell ref="B11:C11"/>
    <mergeCell ref="B12:C12"/>
    <mergeCell ref="A19:B19"/>
    <mergeCell ref="A51:C51"/>
    <mergeCell ref="A52:C52"/>
    <mergeCell ref="B54:C54"/>
    <mergeCell ref="B55:C55"/>
    <mergeCell ref="A57:C57"/>
    <mergeCell ref="A28:C28"/>
    <mergeCell ref="A1:C1"/>
    <mergeCell ref="A2:C2"/>
    <mergeCell ref="A3:C3"/>
    <mergeCell ref="A5:C5"/>
    <mergeCell ref="A8:C8"/>
  </mergeCells>
  <pageMargins left="0.70866141732283472" right="0.70866141732283472" top="0.74803149606299213" bottom="0.74803149606299213" header="0.31496062992125984" footer="0.31496062992125984"/>
  <pageSetup scale="84" orientation="landscape" r:id="rId1"/>
  <rowBreaks count="2" manualBreakCount="2">
    <brk id="24" max="2" man="1"/>
    <brk id="50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view="pageBreakPreview" topLeftCell="A40" zoomScale="60" zoomScaleNormal="100" workbookViewId="0">
      <selection activeCell="C26" sqref="C26"/>
    </sheetView>
  </sheetViews>
  <sheetFormatPr defaultRowHeight="13.5" x14ac:dyDescent="0.25"/>
  <cols>
    <col min="1" max="1" width="28.42578125" style="166" customWidth="1"/>
    <col min="2" max="2" width="55.7109375" style="166" customWidth="1"/>
    <col min="3" max="3" width="25.42578125" style="204" customWidth="1"/>
    <col min="4" max="16384" width="9.140625" style="166"/>
  </cols>
  <sheetData>
    <row r="1" spans="1:9" s="159" customFormat="1" ht="17.25" customHeight="1" x14ac:dyDescent="0.25">
      <c r="A1" s="297" t="s">
        <v>21</v>
      </c>
      <c r="B1" s="297"/>
      <c r="C1" s="297"/>
      <c r="D1" s="1"/>
      <c r="F1" s="158"/>
      <c r="G1" s="158"/>
      <c r="H1" s="158"/>
      <c r="I1" s="158"/>
    </row>
    <row r="2" spans="1:9" s="161" customFormat="1" ht="16.5" customHeight="1" x14ac:dyDescent="0.25">
      <c r="A2" s="297" t="s">
        <v>0</v>
      </c>
      <c r="B2" s="297"/>
      <c r="C2" s="297"/>
      <c r="D2" s="120"/>
      <c r="E2" s="160"/>
      <c r="F2" s="160"/>
      <c r="G2" s="160"/>
    </row>
    <row r="3" spans="1:9" s="161" customFormat="1" ht="16.5" customHeight="1" x14ac:dyDescent="0.25">
      <c r="A3" s="297" t="s">
        <v>1</v>
      </c>
      <c r="B3" s="297"/>
      <c r="C3" s="297"/>
      <c r="D3" s="120"/>
      <c r="E3" s="160"/>
      <c r="F3" s="160"/>
      <c r="G3" s="160"/>
    </row>
    <row r="4" spans="1:9" s="161" customFormat="1" ht="16.5" customHeight="1" x14ac:dyDescent="0.25">
      <c r="A4" s="228"/>
      <c r="B4" s="228"/>
      <c r="C4" s="228"/>
      <c r="D4" s="228"/>
      <c r="E4" s="160"/>
      <c r="F4" s="160"/>
      <c r="G4" s="160"/>
    </row>
    <row r="5" spans="1:9" s="161" customFormat="1" ht="40.5" customHeight="1" x14ac:dyDescent="0.25">
      <c r="A5" s="315" t="s">
        <v>169</v>
      </c>
      <c r="B5" s="315"/>
      <c r="C5" s="315"/>
      <c r="D5" s="205"/>
      <c r="E5" s="162"/>
      <c r="F5" s="162"/>
      <c r="G5" s="162"/>
    </row>
    <row r="6" spans="1:9" x14ac:dyDescent="0.25">
      <c r="A6" s="172"/>
      <c r="B6" s="172"/>
      <c r="C6" s="173"/>
    </row>
    <row r="7" spans="1:9" ht="30.75" customHeight="1" x14ac:dyDescent="0.25">
      <c r="A7" s="313" t="s">
        <v>22</v>
      </c>
      <c r="B7" s="313"/>
      <c r="C7" s="313"/>
    </row>
    <row r="8" spans="1:9" ht="14.25" x14ac:dyDescent="0.25">
      <c r="A8" s="311" t="s">
        <v>23</v>
      </c>
      <c r="B8" s="311"/>
      <c r="C8" s="311"/>
    </row>
    <row r="9" spans="1:9" s="163" customFormat="1" ht="33" customHeight="1" x14ac:dyDescent="0.25">
      <c r="A9" s="165" t="s">
        <v>24</v>
      </c>
      <c r="B9" s="304" t="s">
        <v>25</v>
      </c>
      <c r="C9" s="304"/>
    </row>
    <row r="10" spans="1:9" s="163" customFormat="1" ht="26.25" customHeight="1" x14ac:dyDescent="0.25">
      <c r="A10" s="167">
        <v>1167</v>
      </c>
      <c r="B10" s="305" t="s">
        <v>109</v>
      </c>
      <c r="C10" s="305"/>
      <c r="D10" s="305"/>
      <c r="E10" s="305"/>
      <c r="F10" s="305"/>
    </row>
    <row r="12" spans="1:9" ht="75" customHeight="1" x14ac:dyDescent="0.25">
      <c r="A12" s="168" t="s">
        <v>26</v>
      </c>
      <c r="B12" s="169" t="s">
        <v>100</v>
      </c>
      <c r="C12" s="170" t="s">
        <v>110</v>
      </c>
    </row>
    <row r="13" spans="1:9" x14ac:dyDescent="0.25">
      <c r="A13" s="168" t="s">
        <v>27</v>
      </c>
      <c r="B13" s="169" t="s">
        <v>101</v>
      </c>
      <c r="C13" s="168"/>
    </row>
    <row r="14" spans="1:9" ht="78.75" customHeight="1" x14ac:dyDescent="0.25">
      <c r="A14" s="168" t="s">
        <v>29</v>
      </c>
      <c r="B14" s="169" t="s">
        <v>102</v>
      </c>
      <c r="C14" s="168"/>
    </row>
    <row r="15" spans="1:9" ht="84.75" customHeight="1" x14ac:dyDescent="0.25">
      <c r="A15" s="168" t="s">
        <v>30</v>
      </c>
      <c r="B15" s="169" t="s">
        <v>103</v>
      </c>
      <c r="C15" s="168"/>
    </row>
    <row r="16" spans="1:9" ht="66.75" customHeight="1" x14ac:dyDescent="0.25">
      <c r="A16" s="168" t="s">
        <v>31</v>
      </c>
      <c r="B16" s="169" t="s">
        <v>104</v>
      </c>
      <c r="C16" s="168"/>
    </row>
    <row r="17" spans="1:3" ht="40.5" x14ac:dyDescent="0.25">
      <c r="A17" s="168" t="s">
        <v>105</v>
      </c>
      <c r="B17" s="169" t="s">
        <v>71</v>
      </c>
      <c r="C17" s="168"/>
    </row>
    <row r="18" spans="1:3" x14ac:dyDescent="0.25">
      <c r="A18" s="306" t="s">
        <v>32</v>
      </c>
      <c r="B18" s="306"/>
      <c r="C18" s="168"/>
    </row>
    <row r="19" spans="1:3" x14ac:dyDescent="0.25">
      <c r="A19" s="302" t="s">
        <v>106</v>
      </c>
      <c r="B19" s="302"/>
      <c r="C19" s="168"/>
    </row>
    <row r="20" spans="1:3" x14ac:dyDescent="0.25">
      <c r="A20" s="302" t="s">
        <v>107</v>
      </c>
      <c r="B20" s="302"/>
      <c r="C20" s="168"/>
    </row>
    <row r="21" spans="1:3" x14ac:dyDescent="0.25">
      <c r="A21" s="302" t="s">
        <v>108</v>
      </c>
      <c r="B21" s="302"/>
      <c r="C21" s="168"/>
    </row>
    <row r="22" spans="1:3" x14ac:dyDescent="0.25">
      <c r="A22" s="303" t="s">
        <v>33</v>
      </c>
      <c r="B22" s="303"/>
      <c r="C22" s="192">
        <f>SUM('4'!C41)</f>
        <v>-1000</v>
      </c>
    </row>
    <row r="25" spans="1:3" x14ac:dyDescent="0.25">
      <c r="A25" s="315"/>
      <c r="B25" s="315"/>
      <c r="C25" s="315"/>
    </row>
    <row r="26" spans="1:3" x14ac:dyDescent="0.25">
      <c r="A26" s="172"/>
      <c r="B26" s="172"/>
      <c r="C26" s="173"/>
    </row>
    <row r="27" spans="1:3" ht="14.25" x14ac:dyDescent="0.25">
      <c r="A27" s="313" t="s">
        <v>111</v>
      </c>
      <c r="B27" s="313"/>
      <c r="C27" s="313"/>
    </row>
    <row r="28" spans="1:3" ht="14.25" x14ac:dyDescent="0.25">
      <c r="A28" s="311" t="s">
        <v>23</v>
      </c>
      <c r="B28" s="311"/>
      <c r="C28" s="311"/>
    </row>
    <row r="29" spans="1:3" x14ac:dyDescent="0.25">
      <c r="A29" s="172"/>
      <c r="B29" s="172"/>
      <c r="C29" s="173"/>
    </row>
    <row r="30" spans="1:3" ht="14.25" x14ac:dyDescent="0.25">
      <c r="A30" s="174" t="s">
        <v>70</v>
      </c>
      <c r="B30" s="174" t="s">
        <v>49</v>
      </c>
      <c r="C30" s="177"/>
    </row>
    <row r="31" spans="1:3" x14ac:dyDescent="0.25">
      <c r="A31" s="175">
        <v>1139</v>
      </c>
      <c r="B31" s="176" t="s">
        <v>112</v>
      </c>
      <c r="C31" s="177"/>
    </row>
    <row r="32" spans="1:3" ht="14.25" x14ac:dyDescent="0.25">
      <c r="A32" s="178" t="s">
        <v>113</v>
      </c>
      <c r="B32" s="179"/>
      <c r="C32" s="180"/>
    </row>
    <row r="33" spans="1:3" ht="101.25" customHeight="1" x14ac:dyDescent="0.25">
      <c r="A33" s="181" t="s">
        <v>114</v>
      </c>
      <c r="B33" s="175">
        <v>1139</v>
      </c>
      <c r="C33" s="170" t="s">
        <v>125</v>
      </c>
    </row>
    <row r="34" spans="1:3" x14ac:dyDescent="0.25">
      <c r="A34" s="176" t="s">
        <v>115</v>
      </c>
      <c r="B34" s="183">
        <v>11001</v>
      </c>
      <c r="C34" s="184" t="s">
        <v>28</v>
      </c>
    </row>
    <row r="35" spans="1:3" x14ac:dyDescent="0.25">
      <c r="A35" s="176" t="s">
        <v>116</v>
      </c>
      <c r="B35" s="176" t="s">
        <v>112</v>
      </c>
      <c r="C35" s="185"/>
    </row>
    <row r="36" spans="1:3" ht="90.75" customHeight="1" x14ac:dyDescent="0.25">
      <c r="A36" s="176" t="s">
        <v>117</v>
      </c>
      <c r="B36" s="331" t="s">
        <v>118</v>
      </c>
      <c r="C36" s="185"/>
    </row>
    <row r="37" spans="1:3" x14ac:dyDescent="0.25">
      <c r="A37" s="176" t="s">
        <v>119</v>
      </c>
      <c r="B37" s="186" t="s">
        <v>120</v>
      </c>
      <c r="C37" s="185"/>
    </row>
    <row r="38" spans="1:3" ht="27" x14ac:dyDescent="0.25">
      <c r="A38" s="187" t="s">
        <v>121</v>
      </c>
      <c r="B38" s="181" t="s">
        <v>122</v>
      </c>
      <c r="C38" s="185"/>
    </row>
    <row r="39" spans="1:3" x14ac:dyDescent="0.25">
      <c r="A39" s="188"/>
      <c r="B39" s="189" t="s">
        <v>123</v>
      </c>
      <c r="C39" s="190"/>
    </row>
    <row r="40" spans="1:3" x14ac:dyDescent="0.25">
      <c r="A40" s="206" t="s">
        <v>124</v>
      </c>
      <c r="B40" s="206"/>
      <c r="C40" s="192">
        <f>SUM('4'!C41)</f>
        <v>-1000</v>
      </c>
    </row>
    <row r="41" spans="1:3" x14ac:dyDescent="0.25">
      <c r="A41" s="181" t="s">
        <v>114</v>
      </c>
      <c r="B41" s="175">
        <v>1139</v>
      </c>
      <c r="C41" s="182"/>
    </row>
    <row r="42" spans="1:3" x14ac:dyDescent="0.25">
      <c r="A42" s="176" t="s">
        <v>115</v>
      </c>
      <c r="B42" s="183">
        <v>11001</v>
      </c>
      <c r="C42" s="184" t="s">
        <v>28</v>
      </c>
    </row>
    <row r="43" spans="1:3" x14ac:dyDescent="0.25">
      <c r="A43" s="176" t="s">
        <v>116</v>
      </c>
      <c r="B43" s="176" t="s">
        <v>112</v>
      </c>
      <c r="C43" s="185"/>
    </row>
    <row r="44" spans="1:3" ht="78.75" customHeight="1" x14ac:dyDescent="0.25">
      <c r="A44" s="176" t="s">
        <v>117</v>
      </c>
      <c r="B44" s="331" t="s">
        <v>118</v>
      </c>
      <c r="C44" s="185"/>
    </row>
    <row r="45" spans="1:3" x14ac:dyDescent="0.25">
      <c r="A45" s="176" t="s">
        <v>119</v>
      </c>
      <c r="B45" s="186" t="s">
        <v>120</v>
      </c>
      <c r="C45" s="185"/>
    </row>
    <row r="46" spans="1:3" ht="27" x14ac:dyDescent="0.25">
      <c r="A46" s="187" t="s">
        <v>121</v>
      </c>
      <c r="B46" s="181" t="s">
        <v>122</v>
      </c>
      <c r="C46" s="185"/>
    </row>
    <row r="47" spans="1:3" x14ac:dyDescent="0.25">
      <c r="A47" s="188"/>
      <c r="B47" s="189" t="s">
        <v>123</v>
      </c>
      <c r="C47" s="190"/>
    </row>
    <row r="48" spans="1:3" x14ac:dyDescent="0.25">
      <c r="A48" s="206" t="s">
        <v>124</v>
      </c>
      <c r="B48" s="206"/>
      <c r="C48" s="192">
        <f>SUM('4'!C49)</f>
        <v>1000</v>
      </c>
    </row>
    <row r="53" spans="1:3" x14ac:dyDescent="0.25">
      <c r="A53" s="316"/>
      <c r="B53" s="316"/>
      <c r="C53" s="316"/>
    </row>
    <row r="54" spans="1:3" x14ac:dyDescent="0.25">
      <c r="A54" s="193"/>
      <c r="B54" s="193"/>
      <c r="C54" s="194"/>
    </row>
    <row r="55" spans="1:3" ht="14.25" x14ac:dyDescent="0.25">
      <c r="A55" s="307" t="s">
        <v>151</v>
      </c>
      <c r="B55" s="307"/>
      <c r="C55" s="307"/>
    </row>
    <row r="56" spans="1:3" ht="14.25" x14ac:dyDescent="0.25">
      <c r="A56" s="308" t="s">
        <v>23</v>
      </c>
      <c r="B56" s="308"/>
      <c r="C56" s="308"/>
    </row>
    <row r="57" spans="1:3" x14ac:dyDescent="0.25">
      <c r="A57" s="193"/>
      <c r="B57" s="193"/>
      <c r="C57" s="194"/>
    </row>
    <row r="58" spans="1:3" ht="14.25" x14ac:dyDescent="0.25">
      <c r="A58" s="195" t="s">
        <v>24</v>
      </c>
      <c r="B58" s="309" t="s">
        <v>25</v>
      </c>
      <c r="C58" s="309"/>
    </row>
    <row r="59" spans="1:3" x14ac:dyDescent="0.25">
      <c r="A59" s="196">
        <v>1212</v>
      </c>
      <c r="B59" s="310" t="s">
        <v>134</v>
      </c>
      <c r="C59" s="310"/>
    </row>
    <row r="60" spans="1:3" x14ac:dyDescent="0.25">
      <c r="A60" s="193"/>
      <c r="B60" s="193"/>
      <c r="C60" s="194"/>
    </row>
    <row r="61" spans="1:3" ht="14.25" x14ac:dyDescent="0.25">
      <c r="A61" s="308" t="s">
        <v>149</v>
      </c>
      <c r="B61" s="308"/>
      <c r="C61" s="308"/>
    </row>
    <row r="62" spans="1:3" x14ac:dyDescent="0.25">
      <c r="A62" s="193"/>
      <c r="B62" s="193"/>
      <c r="C62" s="194"/>
    </row>
    <row r="63" spans="1:3" ht="66.75" customHeight="1" x14ac:dyDescent="0.25">
      <c r="A63" s="197" t="s">
        <v>26</v>
      </c>
      <c r="B63" s="196">
        <v>1212</v>
      </c>
      <c r="C63" s="198" t="s">
        <v>150</v>
      </c>
    </row>
    <row r="64" spans="1:3" x14ac:dyDescent="0.25">
      <c r="A64" s="197" t="s">
        <v>27</v>
      </c>
      <c r="B64" s="196">
        <v>12010</v>
      </c>
      <c r="C64" s="199" t="s">
        <v>28</v>
      </c>
    </row>
    <row r="65" spans="1:3" ht="64.5" customHeight="1" x14ac:dyDescent="0.25">
      <c r="A65" s="197" t="s">
        <v>29</v>
      </c>
      <c r="B65" s="200" t="s">
        <v>137</v>
      </c>
      <c r="C65" s="201"/>
    </row>
    <row r="66" spans="1:3" ht="67.5" customHeight="1" x14ac:dyDescent="0.25">
      <c r="A66" s="197" t="s">
        <v>30</v>
      </c>
      <c r="B66" s="200" t="s">
        <v>138</v>
      </c>
      <c r="C66" s="201"/>
    </row>
    <row r="67" spans="1:3" x14ac:dyDescent="0.25">
      <c r="A67" s="197" t="s">
        <v>31</v>
      </c>
      <c r="B67" s="196" t="s">
        <v>139</v>
      </c>
      <c r="C67" s="201"/>
    </row>
    <row r="68" spans="1:3" ht="24.75" customHeight="1" x14ac:dyDescent="0.25">
      <c r="A68" s="314" t="s">
        <v>167</v>
      </c>
      <c r="B68" s="314"/>
      <c r="C68" s="202">
        <v>1</v>
      </c>
    </row>
    <row r="69" spans="1:3" x14ac:dyDescent="0.25">
      <c r="A69" s="300" t="s">
        <v>33</v>
      </c>
      <c r="B69" s="300"/>
      <c r="C69" s="203">
        <f>SUM('4'!C65)</f>
        <v>1000</v>
      </c>
    </row>
  </sheetData>
  <mergeCells count="24">
    <mergeCell ref="A28:C28"/>
    <mergeCell ref="B9:C9"/>
    <mergeCell ref="B10:F10"/>
    <mergeCell ref="A18:B18"/>
    <mergeCell ref="A19:B19"/>
    <mergeCell ref="A20:B20"/>
    <mergeCell ref="A61:C61"/>
    <mergeCell ref="A68:B68"/>
    <mergeCell ref="A69:B69"/>
    <mergeCell ref="A53:C53"/>
    <mergeCell ref="A55:C55"/>
    <mergeCell ref="A56:C56"/>
    <mergeCell ref="B58:C58"/>
    <mergeCell ref="B59:C59"/>
    <mergeCell ref="A25:C25"/>
    <mergeCell ref="A27:C27"/>
    <mergeCell ref="A21:B21"/>
    <mergeCell ref="A1:C1"/>
    <mergeCell ref="A2:C2"/>
    <mergeCell ref="A3:C3"/>
    <mergeCell ref="A5:C5"/>
    <mergeCell ref="A7:C7"/>
    <mergeCell ref="A8:C8"/>
    <mergeCell ref="A22:B22"/>
  </mergeCells>
  <pageMargins left="0.70866141732283472" right="0.16" top="0.74803149606299213" bottom="0.74803149606299213" header="0.31496062992125984" footer="0.31496062992125984"/>
  <pageSetup scale="75" orientation="landscape" r:id="rId1"/>
  <rowBreaks count="2" manualBreakCount="2">
    <brk id="24" max="2" man="1"/>
    <brk id="52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view="pageBreakPreview" zoomScale="60" zoomScaleNormal="100" workbookViewId="0">
      <selection activeCell="K5" sqref="K5"/>
    </sheetView>
  </sheetViews>
  <sheetFormatPr defaultRowHeight="13.5" x14ac:dyDescent="0.25"/>
  <cols>
    <col min="1" max="1" width="9.5703125" style="216" customWidth="1"/>
    <col min="2" max="2" width="12" style="216" customWidth="1"/>
    <col min="3" max="3" width="60.28515625" style="216" customWidth="1"/>
    <col min="4" max="4" width="32.5703125" style="216" customWidth="1"/>
    <col min="5" max="5" width="16.42578125" style="216" customWidth="1"/>
    <col min="6" max="6" width="17.140625" style="216" customWidth="1"/>
    <col min="7" max="7" width="17.28515625" style="216" customWidth="1"/>
    <col min="8" max="8" width="14.42578125" style="216" customWidth="1"/>
    <col min="9" max="251" width="9.140625" style="216"/>
    <col min="252" max="252" width="5" style="216" customWidth="1"/>
    <col min="253" max="253" width="4.7109375" style="216" customWidth="1"/>
    <col min="254" max="254" width="5" style="216" customWidth="1"/>
    <col min="255" max="255" width="19.7109375" style="216" customWidth="1"/>
    <col min="256" max="256" width="49.85546875" style="216" customWidth="1"/>
    <col min="257" max="257" width="14.5703125" style="216" customWidth="1"/>
    <col min="258" max="258" width="13.7109375" style="216" customWidth="1"/>
    <col min="259" max="259" width="13.42578125" style="216" customWidth="1"/>
    <col min="260" max="260" width="15.42578125" style="216" customWidth="1"/>
    <col min="261" max="262" width="10.28515625" style="216" bestFit="1" customWidth="1"/>
    <col min="263" max="507" width="9.140625" style="216"/>
    <col min="508" max="508" width="5" style="216" customWidth="1"/>
    <col min="509" max="509" width="4.7109375" style="216" customWidth="1"/>
    <col min="510" max="510" width="5" style="216" customWidth="1"/>
    <col min="511" max="511" width="19.7109375" style="216" customWidth="1"/>
    <col min="512" max="512" width="49.85546875" style="216" customWidth="1"/>
    <col min="513" max="513" width="14.5703125" style="216" customWidth="1"/>
    <col min="514" max="514" width="13.7109375" style="216" customWidth="1"/>
    <col min="515" max="515" width="13.42578125" style="216" customWidth="1"/>
    <col min="516" max="516" width="15.42578125" style="216" customWidth="1"/>
    <col min="517" max="518" width="10.28515625" style="216" bestFit="1" customWidth="1"/>
    <col min="519" max="763" width="9.140625" style="216"/>
    <col min="764" max="764" width="5" style="216" customWidth="1"/>
    <col min="765" max="765" width="4.7109375" style="216" customWidth="1"/>
    <col min="766" max="766" width="5" style="216" customWidth="1"/>
    <col min="767" max="767" width="19.7109375" style="216" customWidth="1"/>
    <col min="768" max="768" width="49.85546875" style="216" customWidth="1"/>
    <col min="769" max="769" width="14.5703125" style="216" customWidth="1"/>
    <col min="770" max="770" width="13.7109375" style="216" customWidth="1"/>
    <col min="771" max="771" width="13.42578125" style="216" customWidth="1"/>
    <col min="772" max="772" width="15.42578125" style="216" customWidth="1"/>
    <col min="773" max="774" width="10.28515625" style="216" bestFit="1" customWidth="1"/>
    <col min="775" max="1019" width="9.140625" style="216"/>
    <col min="1020" max="1020" width="5" style="216" customWidth="1"/>
    <col min="1021" max="1021" width="4.7109375" style="216" customWidth="1"/>
    <col min="1022" max="1022" width="5" style="216" customWidth="1"/>
    <col min="1023" max="1023" width="19.7109375" style="216" customWidth="1"/>
    <col min="1024" max="1024" width="49.85546875" style="216" customWidth="1"/>
    <col min="1025" max="1025" width="14.5703125" style="216" customWidth="1"/>
    <col min="1026" max="1026" width="13.7109375" style="216" customWidth="1"/>
    <col min="1027" max="1027" width="13.42578125" style="216" customWidth="1"/>
    <col min="1028" max="1028" width="15.42578125" style="216" customWidth="1"/>
    <col min="1029" max="1030" width="10.28515625" style="216" bestFit="1" customWidth="1"/>
    <col min="1031" max="1275" width="9.140625" style="216"/>
    <col min="1276" max="1276" width="5" style="216" customWidth="1"/>
    <col min="1277" max="1277" width="4.7109375" style="216" customWidth="1"/>
    <col min="1278" max="1278" width="5" style="216" customWidth="1"/>
    <col min="1279" max="1279" width="19.7109375" style="216" customWidth="1"/>
    <col min="1280" max="1280" width="49.85546875" style="216" customWidth="1"/>
    <col min="1281" max="1281" width="14.5703125" style="216" customWidth="1"/>
    <col min="1282" max="1282" width="13.7109375" style="216" customWidth="1"/>
    <col min="1283" max="1283" width="13.42578125" style="216" customWidth="1"/>
    <col min="1284" max="1284" width="15.42578125" style="216" customWidth="1"/>
    <col min="1285" max="1286" width="10.28515625" style="216" bestFit="1" customWidth="1"/>
    <col min="1287" max="1531" width="9.140625" style="216"/>
    <col min="1532" max="1532" width="5" style="216" customWidth="1"/>
    <col min="1533" max="1533" width="4.7109375" style="216" customWidth="1"/>
    <col min="1534" max="1534" width="5" style="216" customWidth="1"/>
    <col min="1535" max="1535" width="19.7109375" style="216" customWidth="1"/>
    <col min="1536" max="1536" width="49.85546875" style="216" customWidth="1"/>
    <col min="1537" max="1537" width="14.5703125" style="216" customWidth="1"/>
    <col min="1538" max="1538" width="13.7109375" style="216" customWidth="1"/>
    <col min="1539" max="1539" width="13.42578125" style="216" customWidth="1"/>
    <col min="1540" max="1540" width="15.42578125" style="216" customWidth="1"/>
    <col min="1541" max="1542" width="10.28515625" style="216" bestFit="1" customWidth="1"/>
    <col min="1543" max="1787" width="9.140625" style="216"/>
    <col min="1788" max="1788" width="5" style="216" customWidth="1"/>
    <col min="1789" max="1789" width="4.7109375" style="216" customWidth="1"/>
    <col min="1790" max="1790" width="5" style="216" customWidth="1"/>
    <col min="1791" max="1791" width="19.7109375" style="216" customWidth="1"/>
    <col min="1792" max="1792" width="49.85546875" style="216" customWidth="1"/>
    <col min="1793" max="1793" width="14.5703125" style="216" customWidth="1"/>
    <col min="1794" max="1794" width="13.7109375" style="216" customWidth="1"/>
    <col min="1795" max="1795" width="13.42578125" style="216" customWidth="1"/>
    <col min="1796" max="1796" width="15.42578125" style="216" customWidth="1"/>
    <col min="1797" max="1798" width="10.28515625" style="216" bestFit="1" customWidth="1"/>
    <col min="1799" max="2043" width="9.140625" style="216"/>
    <col min="2044" max="2044" width="5" style="216" customWidth="1"/>
    <col min="2045" max="2045" width="4.7109375" style="216" customWidth="1"/>
    <col min="2046" max="2046" width="5" style="216" customWidth="1"/>
    <col min="2047" max="2047" width="19.7109375" style="216" customWidth="1"/>
    <col min="2048" max="2048" width="49.85546875" style="216" customWidth="1"/>
    <col min="2049" max="2049" width="14.5703125" style="216" customWidth="1"/>
    <col min="2050" max="2050" width="13.7109375" style="216" customWidth="1"/>
    <col min="2051" max="2051" width="13.42578125" style="216" customWidth="1"/>
    <col min="2052" max="2052" width="15.42578125" style="216" customWidth="1"/>
    <col min="2053" max="2054" width="10.28515625" style="216" bestFit="1" customWidth="1"/>
    <col min="2055" max="2299" width="9.140625" style="216"/>
    <col min="2300" max="2300" width="5" style="216" customWidth="1"/>
    <col min="2301" max="2301" width="4.7109375" style="216" customWidth="1"/>
    <col min="2302" max="2302" width="5" style="216" customWidth="1"/>
    <col min="2303" max="2303" width="19.7109375" style="216" customWidth="1"/>
    <col min="2304" max="2304" width="49.85546875" style="216" customWidth="1"/>
    <col min="2305" max="2305" width="14.5703125" style="216" customWidth="1"/>
    <col min="2306" max="2306" width="13.7109375" style="216" customWidth="1"/>
    <col min="2307" max="2307" width="13.42578125" style="216" customWidth="1"/>
    <col min="2308" max="2308" width="15.42578125" style="216" customWidth="1"/>
    <col min="2309" max="2310" width="10.28515625" style="216" bestFit="1" customWidth="1"/>
    <col min="2311" max="2555" width="9.140625" style="216"/>
    <col min="2556" max="2556" width="5" style="216" customWidth="1"/>
    <col min="2557" max="2557" width="4.7109375" style="216" customWidth="1"/>
    <col min="2558" max="2558" width="5" style="216" customWidth="1"/>
    <col min="2559" max="2559" width="19.7109375" style="216" customWidth="1"/>
    <col min="2560" max="2560" width="49.85546875" style="216" customWidth="1"/>
    <col min="2561" max="2561" width="14.5703125" style="216" customWidth="1"/>
    <col min="2562" max="2562" width="13.7109375" style="216" customWidth="1"/>
    <col min="2563" max="2563" width="13.42578125" style="216" customWidth="1"/>
    <col min="2564" max="2564" width="15.42578125" style="216" customWidth="1"/>
    <col min="2565" max="2566" width="10.28515625" style="216" bestFit="1" customWidth="1"/>
    <col min="2567" max="2811" width="9.140625" style="216"/>
    <col min="2812" max="2812" width="5" style="216" customWidth="1"/>
    <col min="2813" max="2813" width="4.7109375" style="216" customWidth="1"/>
    <col min="2814" max="2814" width="5" style="216" customWidth="1"/>
    <col min="2815" max="2815" width="19.7109375" style="216" customWidth="1"/>
    <col min="2816" max="2816" width="49.85546875" style="216" customWidth="1"/>
    <col min="2817" max="2817" width="14.5703125" style="216" customWidth="1"/>
    <col min="2818" max="2818" width="13.7109375" style="216" customWidth="1"/>
    <col min="2819" max="2819" width="13.42578125" style="216" customWidth="1"/>
    <col min="2820" max="2820" width="15.42578125" style="216" customWidth="1"/>
    <col min="2821" max="2822" width="10.28515625" style="216" bestFit="1" customWidth="1"/>
    <col min="2823" max="3067" width="9.140625" style="216"/>
    <col min="3068" max="3068" width="5" style="216" customWidth="1"/>
    <col min="3069" max="3069" width="4.7109375" style="216" customWidth="1"/>
    <col min="3070" max="3070" width="5" style="216" customWidth="1"/>
    <col min="3071" max="3071" width="19.7109375" style="216" customWidth="1"/>
    <col min="3072" max="3072" width="49.85546875" style="216" customWidth="1"/>
    <col min="3073" max="3073" width="14.5703125" style="216" customWidth="1"/>
    <col min="3074" max="3074" width="13.7109375" style="216" customWidth="1"/>
    <col min="3075" max="3075" width="13.42578125" style="216" customWidth="1"/>
    <col min="3076" max="3076" width="15.42578125" style="216" customWidth="1"/>
    <col min="3077" max="3078" width="10.28515625" style="216" bestFit="1" customWidth="1"/>
    <col min="3079" max="3323" width="9.140625" style="216"/>
    <col min="3324" max="3324" width="5" style="216" customWidth="1"/>
    <col min="3325" max="3325" width="4.7109375" style="216" customWidth="1"/>
    <col min="3326" max="3326" width="5" style="216" customWidth="1"/>
    <col min="3327" max="3327" width="19.7109375" style="216" customWidth="1"/>
    <col min="3328" max="3328" width="49.85546875" style="216" customWidth="1"/>
    <col min="3329" max="3329" width="14.5703125" style="216" customWidth="1"/>
    <col min="3330" max="3330" width="13.7109375" style="216" customWidth="1"/>
    <col min="3331" max="3331" width="13.42578125" style="216" customWidth="1"/>
    <col min="3332" max="3332" width="15.42578125" style="216" customWidth="1"/>
    <col min="3333" max="3334" width="10.28515625" style="216" bestFit="1" customWidth="1"/>
    <col min="3335" max="3579" width="9.140625" style="216"/>
    <col min="3580" max="3580" width="5" style="216" customWidth="1"/>
    <col min="3581" max="3581" width="4.7109375" style="216" customWidth="1"/>
    <col min="3582" max="3582" width="5" style="216" customWidth="1"/>
    <col min="3583" max="3583" width="19.7109375" style="216" customWidth="1"/>
    <col min="3584" max="3584" width="49.85546875" style="216" customWidth="1"/>
    <col min="3585" max="3585" width="14.5703125" style="216" customWidth="1"/>
    <col min="3586" max="3586" width="13.7109375" style="216" customWidth="1"/>
    <col min="3587" max="3587" width="13.42578125" style="216" customWidth="1"/>
    <col min="3588" max="3588" width="15.42578125" style="216" customWidth="1"/>
    <col min="3589" max="3590" width="10.28515625" style="216" bestFit="1" customWidth="1"/>
    <col min="3591" max="3835" width="9.140625" style="216"/>
    <col min="3836" max="3836" width="5" style="216" customWidth="1"/>
    <col min="3837" max="3837" width="4.7109375" style="216" customWidth="1"/>
    <col min="3838" max="3838" width="5" style="216" customWidth="1"/>
    <col min="3839" max="3839" width="19.7109375" style="216" customWidth="1"/>
    <col min="3840" max="3840" width="49.85546875" style="216" customWidth="1"/>
    <col min="3841" max="3841" width="14.5703125" style="216" customWidth="1"/>
    <col min="3842" max="3842" width="13.7109375" style="216" customWidth="1"/>
    <col min="3843" max="3843" width="13.42578125" style="216" customWidth="1"/>
    <col min="3844" max="3844" width="15.42578125" style="216" customWidth="1"/>
    <col min="3845" max="3846" width="10.28515625" style="216" bestFit="1" customWidth="1"/>
    <col min="3847" max="4091" width="9.140625" style="216"/>
    <col min="4092" max="4092" width="5" style="216" customWidth="1"/>
    <col min="4093" max="4093" width="4.7109375" style="216" customWidth="1"/>
    <col min="4094" max="4094" width="5" style="216" customWidth="1"/>
    <col min="4095" max="4095" width="19.7109375" style="216" customWidth="1"/>
    <col min="4096" max="4096" width="49.85546875" style="216" customWidth="1"/>
    <col min="4097" max="4097" width="14.5703125" style="216" customWidth="1"/>
    <col min="4098" max="4098" width="13.7109375" style="216" customWidth="1"/>
    <col min="4099" max="4099" width="13.42578125" style="216" customWidth="1"/>
    <col min="4100" max="4100" width="15.42578125" style="216" customWidth="1"/>
    <col min="4101" max="4102" width="10.28515625" style="216" bestFit="1" customWidth="1"/>
    <col min="4103" max="4347" width="9.140625" style="216"/>
    <col min="4348" max="4348" width="5" style="216" customWidth="1"/>
    <col min="4349" max="4349" width="4.7109375" style="216" customWidth="1"/>
    <col min="4350" max="4350" width="5" style="216" customWidth="1"/>
    <col min="4351" max="4351" width="19.7109375" style="216" customWidth="1"/>
    <col min="4352" max="4352" width="49.85546875" style="216" customWidth="1"/>
    <col min="4353" max="4353" width="14.5703125" style="216" customWidth="1"/>
    <col min="4354" max="4354" width="13.7109375" style="216" customWidth="1"/>
    <col min="4355" max="4355" width="13.42578125" style="216" customWidth="1"/>
    <col min="4356" max="4356" width="15.42578125" style="216" customWidth="1"/>
    <col min="4357" max="4358" width="10.28515625" style="216" bestFit="1" customWidth="1"/>
    <col min="4359" max="4603" width="9.140625" style="216"/>
    <col min="4604" max="4604" width="5" style="216" customWidth="1"/>
    <col min="4605" max="4605" width="4.7109375" style="216" customWidth="1"/>
    <col min="4606" max="4606" width="5" style="216" customWidth="1"/>
    <col min="4607" max="4607" width="19.7109375" style="216" customWidth="1"/>
    <col min="4608" max="4608" width="49.85546875" style="216" customWidth="1"/>
    <col min="4609" max="4609" width="14.5703125" style="216" customWidth="1"/>
    <col min="4610" max="4610" width="13.7109375" style="216" customWidth="1"/>
    <col min="4611" max="4611" width="13.42578125" style="216" customWidth="1"/>
    <col min="4612" max="4612" width="15.42578125" style="216" customWidth="1"/>
    <col min="4613" max="4614" width="10.28515625" style="216" bestFit="1" customWidth="1"/>
    <col min="4615" max="4859" width="9.140625" style="216"/>
    <col min="4860" max="4860" width="5" style="216" customWidth="1"/>
    <col min="4861" max="4861" width="4.7109375" style="216" customWidth="1"/>
    <col min="4862" max="4862" width="5" style="216" customWidth="1"/>
    <col min="4863" max="4863" width="19.7109375" style="216" customWidth="1"/>
    <col min="4864" max="4864" width="49.85546875" style="216" customWidth="1"/>
    <col min="4865" max="4865" width="14.5703125" style="216" customWidth="1"/>
    <col min="4866" max="4866" width="13.7109375" style="216" customWidth="1"/>
    <col min="4867" max="4867" width="13.42578125" style="216" customWidth="1"/>
    <col min="4868" max="4868" width="15.42578125" style="216" customWidth="1"/>
    <col min="4869" max="4870" width="10.28515625" style="216" bestFit="1" customWidth="1"/>
    <col min="4871" max="5115" width="9.140625" style="216"/>
    <col min="5116" max="5116" width="5" style="216" customWidth="1"/>
    <col min="5117" max="5117" width="4.7109375" style="216" customWidth="1"/>
    <col min="5118" max="5118" width="5" style="216" customWidth="1"/>
    <col min="5119" max="5119" width="19.7109375" style="216" customWidth="1"/>
    <col min="5120" max="5120" width="49.85546875" style="216" customWidth="1"/>
    <col min="5121" max="5121" width="14.5703125" style="216" customWidth="1"/>
    <col min="5122" max="5122" width="13.7109375" style="216" customWidth="1"/>
    <col min="5123" max="5123" width="13.42578125" style="216" customWidth="1"/>
    <col min="5124" max="5124" width="15.42578125" style="216" customWidth="1"/>
    <col min="5125" max="5126" width="10.28515625" style="216" bestFit="1" customWidth="1"/>
    <col min="5127" max="5371" width="9.140625" style="216"/>
    <col min="5372" max="5372" width="5" style="216" customWidth="1"/>
    <col min="5373" max="5373" width="4.7109375" style="216" customWidth="1"/>
    <col min="5374" max="5374" width="5" style="216" customWidth="1"/>
    <col min="5375" max="5375" width="19.7109375" style="216" customWidth="1"/>
    <col min="5376" max="5376" width="49.85546875" style="216" customWidth="1"/>
    <col min="5377" max="5377" width="14.5703125" style="216" customWidth="1"/>
    <col min="5378" max="5378" width="13.7109375" style="216" customWidth="1"/>
    <col min="5379" max="5379" width="13.42578125" style="216" customWidth="1"/>
    <col min="5380" max="5380" width="15.42578125" style="216" customWidth="1"/>
    <col min="5381" max="5382" width="10.28515625" style="216" bestFit="1" customWidth="1"/>
    <col min="5383" max="5627" width="9.140625" style="216"/>
    <col min="5628" max="5628" width="5" style="216" customWidth="1"/>
    <col min="5629" max="5629" width="4.7109375" style="216" customWidth="1"/>
    <col min="5630" max="5630" width="5" style="216" customWidth="1"/>
    <col min="5631" max="5631" width="19.7109375" style="216" customWidth="1"/>
    <col min="5632" max="5632" width="49.85546875" style="216" customWidth="1"/>
    <col min="5633" max="5633" width="14.5703125" style="216" customWidth="1"/>
    <col min="5634" max="5634" width="13.7109375" style="216" customWidth="1"/>
    <col min="5635" max="5635" width="13.42578125" style="216" customWidth="1"/>
    <col min="5636" max="5636" width="15.42578125" style="216" customWidth="1"/>
    <col min="5637" max="5638" width="10.28515625" style="216" bestFit="1" customWidth="1"/>
    <col min="5639" max="5883" width="9.140625" style="216"/>
    <col min="5884" max="5884" width="5" style="216" customWidth="1"/>
    <col min="5885" max="5885" width="4.7109375" style="216" customWidth="1"/>
    <col min="5886" max="5886" width="5" style="216" customWidth="1"/>
    <col min="5887" max="5887" width="19.7109375" style="216" customWidth="1"/>
    <col min="5888" max="5888" width="49.85546875" style="216" customWidth="1"/>
    <col min="5889" max="5889" width="14.5703125" style="216" customWidth="1"/>
    <col min="5890" max="5890" width="13.7109375" style="216" customWidth="1"/>
    <col min="5891" max="5891" width="13.42578125" style="216" customWidth="1"/>
    <col min="5892" max="5892" width="15.42578125" style="216" customWidth="1"/>
    <col min="5893" max="5894" width="10.28515625" style="216" bestFit="1" customWidth="1"/>
    <col min="5895" max="6139" width="9.140625" style="216"/>
    <col min="6140" max="6140" width="5" style="216" customWidth="1"/>
    <col min="6141" max="6141" width="4.7109375" style="216" customWidth="1"/>
    <col min="6142" max="6142" width="5" style="216" customWidth="1"/>
    <col min="6143" max="6143" width="19.7109375" style="216" customWidth="1"/>
    <col min="6144" max="6144" width="49.85546875" style="216" customWidth="1"/>
    <col min="6145" max="6145" width="14.5703125" style="216" customWidth="1"/>
    <col min="6146" max="6146" width="13.7109375" style="216" customWidth="1"/>
    <col min="6147" max="6147" width="13.42578125" style="216" customWidth="1"/>
    <col min="6148" max="6148" width="15.42578125" style="216" customWidth="1"/>
    <col min="6149" max="6150" width="10.28515625" style="216" bestFit="1" customWidth="1"/>
    <col min="6151" max="6395" width="9.140625" style="216"/>
    <col min="6396" max="6396" width="5" style="216" customWidth="1"/>
    <col min="6397" max="6397" width="4.7109375" style="216" customWidth="1"/>
    <col min="6398" max="6398" width="5" style="216" customWidth="1"/>
    <col min="6399" max="6399" width="19.7109375" style="216" customWidth="1"/>
    <col min="6400" max="6400" width="49.85546875" style="216" customWidth="1"/>
    <col min="6401" max="6401" width="14.5703125" style="216" customWidth="1"/>
    <col min="6402" max="6402" width="13.7109375" style="216" customWidth="1"/>
    <col min="6403" max="6403" width="13.42578125" style="216" customWidth="1"/>
    <col min="6404" max="6404" width="15.42578125" style="216" customWidth="1"/>
    <col min="6405" max="6406" width="10.28515625" style="216" bestFit="1" customWidth="1"/>
    <col min="6407" max="6651" width="9.140625" style="216"/>
    <col min="6652" max="6652" width="5" style="216" customWidth="1"/>
    <col min="6653" max="6653" width="4.7109375" style="216" customWidth="1"/>
    <col min="6654" max="6654" width="5" style="216" customWidth="1"/>
    <col min="6655" max="6655" width="19.7109375" style="216" customWidth="1"/>
    <col min="6656" max="6656" width="49.85546875" style="216" customWidth="1"/>
    <col min="6657" max="6657" width="14.5703125" style="216" customWidth="1"/>
    <col min="6658" max="6658" width="13.7109375" style="216" customWidth="1"/>
    <col min="6659" max="6659" width="13.42578125" style="216" customWidth="1"/>
    <col min="6660" max="6660" width="15.42578125" style="216" customWidth="1"/>
    <col min="6661" max="6662" width="10.28515625" style="216" bestFit="1" customWidth="1"/>
    <col min="6663" max="6907" width="9.140625" style="216"/>
    <col min="6908" max="6908" width="5" style="216" customWidth="1"/>
    <col min="6909" max="6909" width="4.7109375" style="216" customWidth="1"/>
    <col min="6910" max="6910" width="5" style="216" customWidth="1"/>
    <col min="6911" max="6911" width="19.7109375" style="216" customWidth="1"/>
    <col min="6912" max="6912" width="49.85546875" style="216" customWidth="1"/>
    <col min="6913" max="6913" width="14.5703125" style="216" customWidth="1"/>
    <col min="6914" max="6914" width="13.7109375" style="216" customWidth="1"/>
    <col min="6915" max="6915" width="13.42578125" style="216" customWidth="1"/>
    <col min="6916" max="6916" width="15.42578125" style="216" customWidth="1"/>
    <col min="6917" max="6918" width="10.28515625" style="216" bestFit="1" customWidth="1"/>
    <col min="6919" max="7163" width="9.140625" style="216"/>
    <col min="7164" max="7164" width="5" style="216" customWidth="1"/>
    <col min="7165" max="7165" width="4.7109375" style="216" customWidth="1"/>
    <col min="7166" max="7166" width="5" style="216" customWidth="1"/>
    <col min="7167" max="7167" width="19.7109375" style="216" customWidth="1"/>
    <col min="7168" max="7168" width="49.85546875" style="216" customWidth="1"/>
    <col min="7169" max="7169" width="14.5703125" style="216" customWidth="1"/>
    <col min="7170" max="7170" width="13.7109375" style="216" customWidth="1"/>
    <col min="7171" max="7171" width="13.42578125" style="216" customWidth="1"/>
    <col min="7172" max="7172" width="15.42578125" style="216" customWidth="1"/>
    <col min="7173" max="7174" width="10.28515625" style="216" bestFit="1" customWidth="1"/>
    <col min="7175" max="7419" width="9.140625" style="216"/>
    <col min="7420" max="7420" width="5" style="216" customWidth="1"/>
    <col min="7421" max="7421" width="4.7109375" style="216" customWidth="1"/>
    <col min="7422" max="7422" width="5" style="216" customWidth="1"/>
    <col min="7423" max="7423" width="19.7109375" style="216" customWidth="1"/>
    <col min="7424" max="7424" width="49.85546875" style="216" customWidth="1"/>
    <col min="7425" max="7425" width="14.5703125" style="216" customWidth="1"/>
    <col min="7426" max="7426" width="13.7109375" style="216" customWidth="1"/>
    <col min="7427" max="7427" width="13.42578125" style="216" customWidth="1"/>
    <col min="7428" max="7428" width="15.42578125" style="216" customWidth="1"/>
    <col min="7429" max="7430" width="10.28515625" style="216" bestFit="1" customWidth="1"/>
    <col min="7431" max="7675" width="9.140625" style="216"/>
    <col min="7676" max="7676" width="5" style="216" customWidth="1"/>
    <col min="7677" max="7677" width="4.7109375" style="216" customWidth="1"/>
    <col min="7678" max="7678" width="5" style="216" customWidth="1"/>
    <col min="7679" max="7679" width="19.7109375" style="216" customWidth="1"/>
    <col min="7680" max="7680" width="49.85546875" style="216" customWidth="1"/>
    <col min="7681" max="7681" width="14.5703125" style="216" customWidth="1"/>
    <col min="7682" max="7682" width="13.7109375" style="216" customWidth="1"/>
    <col min="7683" max="7683" width="13.42578125" style="216" customWidth="1"/>
    <col min="7684" max="7684" width="15.42578125" style="216" customWidth="1"/>
    <col min="7685" max="7686" width="10.28515625" style="216" bestFit="1" customWidth="1"/>
    <col min="7687" max="7931" width="9.140625" style="216"/>
    <col min="7932" max="7932" width="5" style="216" customWidth="1"/>
    <col min="7933" max="7933" width="4.7109375" style="216" customWidth="1"/>
    <col min="7934" max="7934" width="5" style="216" customWidth="1"/>
    <col min="7935" max="7935" width="19.7109375" style="216" customWidth="1"/>
    <col min="7936" max="7936" width="49.85546875" style="216" customWidth="1"/>
    <col min="7937" max="7937" width="14.5703125" style="216" customWidth="1"/>
    <col min="7938" max="7938" width="13.7109375" style="216" customWidth="1"/>
    <col min="7939" max="7939" width="13.42578125" style="216" customWidth="1"/>
    <col min="7940" max="7940" width="15.42578125" style="216" customWidth="1"/>
    <col min="7941" max="7942" width="10.28515625" style="216" bestFit="1" customWidth="1"/>
    <col min="7943" max="8187" width="9.140625" style="216"/>
    <col min="8188" max="8188" width="5" style="216" customWidth="1"/>
    <col min="8189" max="8189" width="4.7109375" style="216" customWidth="1"/>
    <col min="8190" max="8190" width="5" style="216" customWidth="1"/>
    <col min="8191" max="8191" width="19.7109375" style="216" customWidth="1"/>
    <col min="8192" max="8192" width="49.85546875" style="216" customWidth="1"/>
    <col min="8193" max="8193" width="14.5703125" style="216" customWidth="1"/>
    <col min="8194" max="8194" width="13.7109375" style="216" customWidth="1"/>
    <col min="8195" max="8195" width="13.42578125" style="216" customWidth="1"/>
    <col min="8196" max="8196" width="15.42578125" style="216" customWidth="1"/>
    <col min="8197" max="8198" width="10.28515625" style="216" bestFit="1" customWidth="1"/>
    <col min="8199" max="8443" width="9.140625" style="216"/>
    <col min="8444" max="8444" width="5" style="216" customWidth="1"/>
    <col min="8445" max="8445" width="4.7109375" style="216" customWidth="1"/>
    <col min="8446" max="8446" width="5" style="216" customWidth="1"/>
    <col min="8447" max="8447" width="19.7109375" style="216" customWidth="1"/>
    <col min="8448" max="8448" width="49.85546875" style="216" customWidth="1"/>
    <col min="8449" max="8449" width="14.5703125" style="216" customWidth="1"/>
    <col min="8450" max="8450" width="13.7109375" style="216" customWidth="1"/>
    <col min="8451" max="8451" width="13.42578125" style="216" customWidth="1"/>
    <col min="8452" max="8452" width="15.42578125" style="216" customWidth="1"/>
    <col min="8453" max="8454" width="10.28515625" style="216" bestFit="1" customWidth="1"/>
    <col min="8455" max="8699" width="9.140625" style="216"/>
    <col min="8700" max="8700" width="5" style="216" customWidth="1"/>
    <col min="8701" max="8701" width="4.7109375" style="216" customWidth="1"/>
    <col min="8702" max="8702" width="5" style="216" customWidth="1"/>
    <col min="8703" max="8703" width="19.7109375" style="216" customWidth="1"/>
    <col min="8704" max="8704" width="49.85546875" style="216" customWidth="1"/>
    <col min="8705" max="8705" width="14.5703125" style="216" customWidth="1"/>
    <col min="8706" max="8706" width="13.7109375" style="216" customWidth="1"/>
    <col min="8707" max="8707" width="13.42578125" style="216" customWidth="1"/>
    <col min="8708" max="8708" width="15.42578125" style="216" customWidth="1"/>
    <col min="8709" max="8710" width="10.28515625" style="216" bestFit="1" customWidth="1"/>
    <col min="8711" max="8955" width="9.140625" style="216"/>
    <col min="8956" max="8956" width="5" style="216" customWidth="1"/>
    <col min="8957" max="8957" width="4.7109375" style="216" customWidth="1"/>
    <col min="8958" max="8958" width="5" style="216" customWidth="1"/>
    <col min="8959" max="8959" width="19.7109375" style="216" customWidth="1"/>
    <col min="8960" max="8960" width="49.85546875" style="216" customWidth="1"/>
    <col min="8961" max="8961" width="14.5703125" style="216" customWidth="1"/>
    <col min="8962" max="8962" width="13.7109375" style="216" customWidth="1"/>
    <col min="8963" max="8963" width="13.42578125" style="216" customWidth="1"/>
    <col min="8964" max="8964" width="15.42578125" style="216" customWidth="1"/>
    <col min="8965" max="8966" width="10.28515625" style="216" bestFit="1" customWidth="1"/>
    <col min="8967" max="9211" width="9.140625" style="216"/>
    <col min="9212" max="9212" width="5" style="216" customWidth="1"/>
    <col min="9213" max="9213" width="4.7109375" style="216" customWidth="1"/>
    <col min="9214" max="9214" width="5" style="216" customWidth="1"/>
    <col min="9215" max="9215" width="19.7109375" style="216" customWidth="1"/>
    <col min="9216" max="9216" width="49.85546875" style="216" customWidth="1"/>
    <col min="9217" max="9217" width="14.5703125" style="216" customWidth="1"/>
    <col min="9218" max="9218" width="13.7109375" style="216" customWidth="1"/>
    <col min="9219" max="9219" width="13.42578125" style="216" customWidth="1"/>
    <col min="9220" max="9220" width="15.42578125" style="216" customWidth="1"/>
    <col min="9221" max="9222" width="10.28515625" style="216" bestFit="1" customWidth="1"/>
    <col min="9223" max="9467" width="9.140625" style="216"/>
    <col min="9468" max="9468" width="5" style="216" customWidth="1"/>
    <col min="9469" max="9469" width="4.7109375" style="216" customWidth="1"/>
    <col min="9470" max="9470" width="5" style="216" customWidth="1"/>
    <col min="9471" max="9471" width="19.7109375" style="216" customWidth="1"/>
    <col min="9472" max="9472" width="49.85546875" style="216" customWidth="1"/>
    <col min="9473" max="9473" width="14.5703125" style="216" customWidth="1"/>
    <col min="9474" max="9474" width="13.7109375" style="216" customWidth="1"/>
    <col min="9475" max="9475" width="13.42578125" style="216" customWidth="1"/>
    <col min="9476" max="9476" width="15.42578125" style="216" customWidth="1"/>
    <col min="9477" max="9478" width="10.28515625" style="216" bestFit="1" customWidth="1"/>
    <col min="9479" max="9723" width="9.140625" style="216"/>
    <col min="9724" max="9724" width="5" style="216" customWidth="1"/>
    <col min="9725" max="9725" width="4.7109375" style="216" customWidth="1"/>
    <col min="9726" max="9726" width="5" style="216" customWidth="1"/>
    <col min="9727" max="9727" width="19.7109375" style="216" customWidth="1"/>
    <col min="9728" max="9728" width="49.85546875" style="216" customWidth="1"/>
    <col min="9729" max="9729" width="14.5703125" style="216" customWidth="1"/>
    <col min="9730" max="9730" width="13.7109375" style="216" customWidth="1"/>
    <col min="9731" max="9731" width="13.42578125" style="216" customWidth="1"/>
    <col min="9732" max="9732" width="15.42578125" style="216" customWidth="1"/>
    <col min="9733" max="9734" width="10.28515625" style="216" bestFit="1" customWidth="1"/>
    <col min="9735" max="9979" width="9.140625" style="216"/>
    <col min="9980" max="9980" width="5" style="216" customWidth="1"/>
    <col min="9981" max="9981" width="4.7109375" style="216" customWidth="1"/>
    <col min="9982" max="9982" width="5" style="216" customWidth="1"/>
    <col min="9983" max="9983" width="19.7109375" style="216" customWidth="1"/>
    <col min="9984" max="9984" width="49.85546875" style="216" customWidth="1"/>
    <col min="9985" max="9985" width="14.5703125" style="216" customWidth="1"/>
    <col min="9986" max="9986" width="13.7109375" style="216" customWidth="1"/>
    <col min="9987" max="9987" width="13.42578125" style="216" customWidth="1"/>
    <col min="9988" max="9988" width="15.42578125" style="216" customWidth="1"/>
    <col min="9989" max="9990" width="10.28515625" style="216" bestFit="1" customWidth="1"/>
    <col min="9991" max="10235" width="9.140625" style="216"/>
    <col min="10236" max="10236" width="5" style="216" customWidth="1"/>
    <col min="10237" max="10237" width="4.7109375" style="216" customWidth="1"/>
    <col min="10238" max="10238" width="5" style="216" customWidth="1"/>
    <col min="10239" max="10239" width="19.7109375" style="216" customWidth="1"/>
    <col min="10240" max="10240" width="49.85546875" style="216" customWidth="1"/>
    <col min="10241" max="10241" width="14.5703125" style="216" customWidth="1"/>
    <col min="10242" max="10242" width="13.7109375" style="216" customWidth="1"/>
    <col min="10243" max="10243" width="13.42578125" style="216" customWidth="1"/>
    <col min="10244" max="10244" width="15.42578125" style="216" customWidth="1"/>
    <col min="10245" max="10246" width="10.28515625" style="216" bestFit="1" customWidth="1"/>
    <col min="10247" max="10491" width="9.140625" style="216"/>
    <col min="10492" max="10492" width="5" style="216" customWidth="1"/>
    <col min="10493" max="10493" width="4.7109375" style="216" customWidth="1"/>
    <col min="10494" max="10494" width="5" style="216" customWidth="1"/>
    <col min="10495" max="10495" width="19.7109375" style="216" customWidth="1"/>
    <col min="10496" max="10496" width="49.85546875" style="216" customWidth="1"/>
    <col min="10497" max="10497" width="14.5703125" style="216" customWidth="1"/>
    <col min="10498" max="10498" width="13.7109375" style="216" customWidth="1"/>
    <col min="10499" max="10499" width="13.42578125" style="216" customWidth="1"/>
    <col min="10500" max="10500" width="15.42578125" style="216" customWidth="1"/>
    <col min="10501" max="10502" width="10.28515625" style="216" bestFit="1" customWidth="1"/>
    <col min="10503" max="10747" width="9.140625" style="216"/>
    <col min="10748" max="10748" width="5" style="216" customWidth="1"/>
    <col min="10749" max="10749" width="4.7109375" style="216" customWidth="1"/>
    <col min="10750" max="10750" width="5" style="216" customWidth="1"/>
    <col min="10751" max="10751" width="19.7109375" style="216" customWidth="1"/>
    <col min="10752" max="10752" width="49.85546875" style="216" customWidth="1"/>
    <col min="10753" max="10753" width="14.5703125" style="216" customWidth="1"/>
    <col min="10754" max="10754" width="13.7109375" style="216" customWidth="1"/>
    <col min="10755" max="10755" width="13.42578125" style="216" customWidth="1"/>
    <col min="10756" max="10756" width="15.42578125" style="216" customWidth="1"/>
    <col min="10757" max="10758" width="10.28515625" style="216" bestFit="1" customWidth="1"/>
    <col min="10759" max="11003" width="9.140625" style="216"/>
    <col min="11004" max="11004" width="5" style="216" customWidth="1"/>
    <col min="11005" max="11005" width="4.7109375" style="216" customWidth="1"/>
    <col min="11006" max="11006" width="5" style="216" customWidth="1"/>
    <col min="11007" max="11007" width="19.7109375" style="216" customWidth="1"/>
    <col min="11008" max="11008" width="49.85546875" style="216" customWidth="1"/>
    <col min="11009" max="11009" width="14.5703125" style="216" customWidth="1"/>
    <col min="11010" max="11010" width="13.7109375" style="216" customWidth="1"/>
    <col min="11011" max="11011" width="13.42578125" style="216" customWidth="1"/>
    <col min="11012" max="11012" width="15.42578125" style="216" customWidth="1"/>
    <col min="11013" max="11014" width="10.28515625" style="216" bestFit="1" customWidth="1"/>
    <col min="11015" max="11259" width="9.140625" style="216"/>
    <col min="11260" max="11260" width="5" style="216" customWidth="1"/>
    <col min="11261" max="11261" width="4.7109375" style="216" customWidth="1"/>
    <col min="11262" max="11262" width="5" style="216" customWidth="1"/>
    <col min="11263" max="11263" width="19.7109375" style="216" customWidth="1"/>
    <col min="11264" max="11264" width="49.85546875" style="216" customWidth="1"/>
    <col min="11265" max="11265" width="14.5703125" style="216" customWidth="1"/>
    <col min="11266" max="11266" width="13.7109375" style="216" customWidth="1"/>
    <col min="11267" max="11267" width="13.42578125" style="216" customWidth="1"/>
    <col min="11268" max="11268" width="15.42578125" style="216" customWidth="1"/>
    <col min="11269" max="11270" width="10.28515625" style="216" bestFit="1" customWidth="1"/>
    <col min="11271" max="11515" width="9.140625" style="216"/>
    <col min="11516" max="11516" width="5" style="216" customWidth="1"/>
    <col min="11517" max="11517" width="4.7109375" style="216" customWidth="1"/>
    <col min="11518" max="11518" width="5" style="216" customWidth="1"/>
    <col min="11519" max="11519" width="19.7109375" style="216" customWidth="1"/>
    <col min="11520" max="11520" width="49.85546875" style="216" customWidth="1"/>
    <col min="11521" max="11521" width="14.5703125" style="216" customWidth="1"/>
    <col min="11522" max="11522" width="13.7109375" style="216" customWidth="1"/>
    <col min="11523" max="11523" width="13.42578125" style="216" customWidth="1"/>
    <col min="11524" max="11524" width="15.42578125" style="216" customWidth="1"/>
    <col min="11525" max="11526" width="10.28515625" style="216" bestFit="1" customWidth="1"/>
    <col min="11527" max="11771" width="9.140625" style="216"/>
    <col min="11772" max="11772" width="5" style="216" customWidth="1"/>
    <col min="11773" max="11773" width="4.7109375" style="216" customWidth="1"/>
    <col min="11774" max="11774" width="5" style="216" customWidth="1"/>
    <col min="11775" max="11775" width="19.7109375" style="216" customWidth="1"/>
    <col min="11776" max="11776" width="49.85546875" style="216" customWidth="1"/>
    <col min="11777" max="11777" width="14.5703125" style="216" customWidth="1"/>
    <col min="11778" max="11778" width="13.7109375" style="216" customWidth="1"/>
    <col min="11779" max="11779" width="13.42578125" style="216" customWidth="1"/>
    <col min="11780" max="11780" width="15.42578125" style="216" customWidth="1"/>
    <col min="11781" max="11782" width="10.28515625" style="216" bestFit="1" customWidth="1"/>
    <col min="11783" max="12027" width="9.140625" style="216"/>
    <col min="12028" max="12028" width="5" style="216" customWidth="1"/>
    <col min="12029" max="12029" width="4.7109375" style="216" customWidth="1"/>
    <col min="12030" max="12030" width="5" style="216" customWidth="1"/>
    <col min="12031" max="12031" width="19.7109375" style="216" customWidth="1"/>
    <col min="12032" max="12032" width="49.85546875" style="216" customWidth="1"/>
    <col min="12033" max="12033" width="14.5703125" style="216" customWidth="1"/>
    <col min="12034" max="12034" width="13.7109375" style="216" customWidth="1"/>
    <col min="12035" max="12035" width="13.42578125" style="216" customWidth="1"/>
    <col min="12036" max="12036" width="15.42578125" style="216" customWidth="1"/>
    <col min="12037" max="12038" width="10.28515625" style="216" bestFit="1" customWidth="1"/>
    <col min="12039" max="12283" width="9.140625" style="216"/>
    <col min="12284" max="12284" width="5" style="216" customWidth="1"/>
    <col min="12285" max="12285" width="4.7109375" style="216" customWidth="1"/>
    <col min="12286" max="12286" width="5" style="216" customWidth="1"/>
    <col min="12287" max="12287" width="19.7109375" style="216" customWidth="1"/>
    <col min="12288" max="12288" width="49.85546875" style="216" customWidth="1"/>
    <col min="12289" max="12289" width="14.5703125" style="216" customWidth="1"/>
    <col min="12290" max="12290" width="13.7109375" style="216" customWidth="1"/>
    <col min="12291" max="12291" width="13.42578125" style="216" customWidth="1"/>
    <col min="12292" max="12292" width="15.42578125" style="216" customWidth="1"/>
    <col min="12293" max="12294" width="10.28515625" style="216" bestFit="1" customWidth="1"/>
    <col min="12295" max="12539" width="9.140625" style="216"/>
    <col min="12540" max="12540" width="5" style="216" customWidth="1"/>
    <col min="12541" max="12541" width="4.7109375" style="216" customWidth="1"/>
    <col min="12542" max="12542" width="5" style="216" customWidth="1"/>
    <col min="12543" max="12543" width="19.7109375" style="216" customWidth="1"/>
    <col min="12544" max="12544" width="49.85546875" style="216" customWidth="1"/>
    <col min="12545" max="12545" width="14.5703125" style="216" customWidth="1"/>
    <col min="12546" max="12546" width="13.7109375" style="216" customWidth="1"/>
    <col min="12547" max="12547" width="13.42578125" style="216" customWidth="1"/>
    <col min="12548" max="12548" width="15.42578125" style="216" customWidth="1"/>
    <col min="12549" max="12550" width="10.28515625" style="216" bestFit="1" customWidth="1"/>
    <col min="12551" max="12795" width="9.140625" style="216"/>
    <col min="12796" max="12796" width="5" style="216" customWidth="1"/>
    <col min="12797" max="12797" width="4.7109375" style="216" customWidth="1"/>
    <col min="12798" max="12798" width="5" style="216" customWidth="1"/>
    <col min="12799" max="12799" width="19.7109375" style="216" customWidth="1"/>
    <col min="12800" max="12800" width="49.85546875" style="216" customWidth="1"/>
    <col min="12801" max="12801" width="14.5703125" style="216" customWidth="1"/>
    <col min="12802" max="12802" width="13.7109375" style="216" customWidth="1"/>
    <col min="12803" max="12803" width="13.42578125" style="216" customWidth="1"/>
    <col min="12804" max="12804" width="15.42578125" style="216" customWidth="1"/>
    <col min="12805" max="12806" width="10.28515625" style="216" bestFit="1" customWidth="1"/>
    <col min="12807" max="13051" width="9.140625" style="216"/>
    <col min="13052" max="13052" width="5" style="216" customWidth="1"/>
    <col min="13053" max="13053" width="4.7109375" style="216" customWidth="1"/>
    <col min="13054" max="13054" width="5" style="216" customWidth="1"/>
    <col min="13055" max="13055" width="19.7109375" style="216" customWidth="1"/>
    <col min="13056" max="13056" width="49.85546875" style="216" customWidth="1"/>
    <col min="13057" max="13057" width="14.5703125" style="216" customWidth="1"/>
    <col min="13058" max="13058" width="13.7109375" style="216" customWidth="1"/>
    <col min="13059" max="13059" width="13.42578125" style="216" customWidth="1"/>
    <col min="13060" max="13060" width="15.42578125" style="216" customWidth="1"/>
    <col min="13061" max="13062" width="10.28515625" style="216" bestFit="1" customWidth="1"/>
    <col min="13063" max="13307" width="9.140625" style="216"/>
    <col min="13308" max="13308" width="5" style="216" customWidth="1"/>
    <col min="13309" max="13309" width="4.7109375" style="216" customWidth="1"/>
    <col min="13310" max="13310" width="5" style="216" customWidth="1"/>
    <col min="13311" max="13311" width="19.7109375" style="216" customWidth="1"/>
    <col min="13312" max="13312" width="49.85546875" style="216" customWidth="1"/>
    <col min="13313" max="13313" width="14.5703125" style="216" customWidth="1"/>
    <col min="13314" max="13314" width="13.7109375" style="216" customWidth="1"/>
    <col min="13315" max="13315" width="13.42578125" style="216" customWidth="1"/>
    <col min="13316" max="13316" width="15.42578125" style="216" customWidth="1"/>
    <col min="13317" max="13318" width="10.28515625" style="216" bestFit="1" customWidth="1"/>
    <col min="13319" max="13563" width="9.140625" style="216"/>
    <col min="13564" max="13564" width="5" style="216" customWidth="1"/>
    <col min="13565" max="13565" width="4.7109375" style="216" customWidth="1"/>
    <col min="13566" max="13566" width="5" style="216" customWidth="1"/>
    <col min="13567" max="13567" width="19.7109375" style="216" customWidth="1"/>
    <col min="13568" max="13568" width="49.85546875" style="216" customWidth="1"/>
    <col min="13569" max="13569" width="14.5703125" style="216" customWidth="1"/>
    <col min="13570" max="13570" width="13.7109375" style="216" customWidth="1"/>
    <col min="13571" max="13571" width="13.42578125" style="216" customWidth="1"/>
    <col min="13572" max="13572" width="15.42578125" style="216" customWidth="1"/>
    <col min="13573" max="13574" width="10.28515625" style="216" bestFit="1" customWidth="1"/>
    <col min="13575" max="13819" width="9.140625" style="216"/>
    <col min="13820" max="13820" width="5" style="216" customWidth="1"/>
    <col min="13821" max="13821" width="4.7109375" style="216" customWidth="1"/>
    <col min="13822" max="13822" width="5" style="216" customWidth="1"/>
    <col min="13823" max="13823" width="19.7109375" style="216" customWidth="1"/>
    <col min="13824" max="13824" width="49.85546875" style="216" customWidth="1"/>
    <col min="13825" max="13825" width="14.5703125" style="216" customWidth="1"/>
    <col min="13826" max="13826" width="13.7109375" style="216" customWidth="1"/>
    <col min="13827" max="13827" width="13.42578125" style="216" customWidth="1"/>
    <col min="13828" max="13828" width="15.42578125" style="216" customWidth="1"/>
    <col min="13829" max="13830" width="10.28515625" style="216" bestFit="1" customWidth="1"/>
    <col min="13831" max="14075" width="9.140625" style="216"/>
    <col min="14076" max="14076" width="5" style="216" customWidth="1"/>
    <col min="14077" max="14077" width="4.7109375" style="216" customWidth="1"/>
    <col min="14078" max="14078" width="5" style="216" customWidth="1"/>
    <col min="14079" max="14079" width="19.7109375" style="216" customWidth="1"/>
    <col min="14080" max="14080" width="49.85546875" style="216" customWidth="1"/>
    <col min="14081" max="14081" width="14.5703125" style="216" customWidth="1"/>
    <col min="14082" max="14082" width="13.7109375" style="216" customWidth="1"/>
    <col min="14083" max="14083" width="13.42578125" style="216" customWidth="1"/>
    <col min="14084" max="14084" width="15.42578125" style="216" customWidth="1"/>
    <col min="14085" max="14086" width="10.28515625" style="216" bestFit="1" customWidth="1"/>
    <col min="14087" max="14331" width="9.140625" style="216"/>
    <col min="14332" max="14332" width="5" style="216" customWidth="1"/>
    <col min="14333" max="14333" width="4.7109375" style="216" customWidth="1"/>
    <col min="14334" max="14334" width="5" style="216" customWidth="1"/>
    <col min="14335" max="14335" width="19.7109375" style="216" customWidth="1"/>
    <col min="14336" max="14336" width="49.85546875" style="216" customWidth="1"/>
    <col min="14337" max="14337" width="14.5703125" style="216" customWidth="1"/>
    <col min="14338" max="14338" width="13.7109375" style="216" customWidth="1"/>
    <col min="14339" max="14339" width="13.42578125" style="216" customWidth="1"/>
    <col min="14340" max="14340" width="15.42578125" style="216" customWidth="1"/>
    <col min="14341" max="14342" width="10.28515625" style="216" bestFit="1" customWidth="1"/>
    <col min="14343" max="14587" width="9.140625" style="216"/>
    <col min="14588" max="14588" width="5" style="216" customWidth="1"/>
    <col min="14589" max="14589" width="4.7109375" style="216" customWidth="1"/>
    <col min="14590" max="14590" width="5" style="216" customWidth="1"/>
    <col min="14591" max="14591" width="19.7109375" style="216" customWidth="1"/>
    <col min="14592" max="14592" width="49.85546875" style="216" customWidth="1"/>
    <col min="14593" max="14593" width="14.5703125" style="216" customWidth="1"/>
    <col min="14594" max="14594" width="13.7109375" style="216" customWidth="1"/>
    <col min="14595" max="14595" width="13.42578125" style="216" customWidth="1"/>
    <col min="14596" max="14596" width="15.42578125" style="216" customWidth="1"/>
    <col min="14597" max="14598" width="10.28515625" style="216" bestFit="1" customWidth="1"/>
    <col min="14599" max="14843" width="9.140625" style="216"/>
    <col min="14844" max="14844" width="5" style="216" customWidth="1"/>
    <col min="14845" max="14845" width="4.7109375" style="216" customWidth="1"/>
    <col min="14846" max="14846" width="5" style="216" customWidth="1"/>
    <col min="14847" max="14847" width="19.7109375" style="216" customWidth="1"/>
    <col min="14848" max="14848" width="49.85546875" style="216" customWidth="1"/>
    <col min="14849" max="14849" width="14.5703125" style="216" customWidth="1"/>
    <col min="14850" max="14850" width="13.7109375" style="216" customWidth="1"/>
    <col min="14851" max="14851" width="13.42578125" style="216" customWidth="1"/>
    <col min="14852" max="14852" width="15.42578125" style="216" customWidth="1"/>
    <col min="14853" max="14854" width="10.28515625" style="216" bestFit="1" customWidth="1"/>
    <col min="14855" max="15099" width="9.140625" style="216"/>
    <col min="15100" max="15100" width="5" style="216" customWidth="1"/>
    <col min="15101" max="15101" width="4.7109375" style="216" customWidth="1"/>
    <col min="15102" max="15102" width="5" style="216" customWidth="1"/>
    <col min="15103" max="15103" width="19.7109375" style="216" customWidth="1"/>
    <col min="15104" max="15104" width="49.85546875" style="216" customWidth="1"/>
    <col min="15105" max="15105" width="14.5703125" style="216" customWidth="1"/>
    <col min="15106" max="15106" width="13.7109375" style="216" customWidth="1"/>
    <col min="15107" max="15107" width="13.42578125" style="216" customWidth="1"/>
    <col min="15108" max="15108" width="15.42578125" style="216" customWidth="1"/>
    <col min="15109" max="15110" width="10.28515625" style="216" bestFit="1" customWidth="1"/>
    <col min="15111" max="15355" width="9.140625" style="216"/>
    <col min="15356" max="15356" width="5" style="216" customWidth="1"/>
    <col min="15357" max="15357" width="4.7109375" style="216" customWidth="1"/>
    <col min="15358" max="15358" width="5" style="216" customWidth="1"/>
    <col min="15359" max="15359" width="19.7109375" style="216" customWidth="1"/>
    <col min="15360" max="15360" width="49.85546875" style="216" customWidth="1"/>
    <col min="15361" max="15361" width="14.5703125" style="216" customWidth="1"/>
    <col min="15362" max="15362" width="13.7109375" style="216" customWidth="1"/>
    <col min="15363" max="15363" width="13.42578125" style="216" customWidth="1"/>
    <col min="15364" max="15364" width="15.42578125" style="216" customWidth="1"/>
    <col min="15365" max="15366" width="10.28515625" style="216" bestFit="1" customWidth="1"/>
    <col min="15367" max="15611" width="9.140625" style="216"/>
    <col min="15612" max="15612" width="5" style="216" customWidth="1"/>
    <col min="15613" max="15613" width="4.7109375" style="216" customWidth="1"/>
    <col min="15614" max="15614" width="5" style="216" customWidth="1"/>
    <col min="15615" max="15615" width="19.7109375" style="216" customWidth="1"/>
    <col min="15616" max="15616" width="49.85546875" style="216" customWidth="1"/>
    <col min="15617" max="15617" width="14.5703125" style="216" customWidth="1"/>
    <col min="15618" max="15618" width="13.7109375" style="216" customWidth="1"/>
    <col min="15619" max="15619" width="13.42578125" style="216" customWidth="1"/>
    <col min="15620" max="15620" width="15.42578125" style="216" customWidth="1"/>
    <col min="15621" max="15622" width="10.28515625" style="216" bestFit="1" customWidth="1"/>
    <col min="15623" max="15867" width="9.140625" style="216"/>
    <col min="15868" max="15868" width="5" style="216" customWidth="1"/>
    <col min="15869" max="15869" width="4.7109375" style="216" customWidth="1"/>
    <col min="15870" max="15870" width="5" style="216" customWidth="1"/>
    <col min="15871" max="15871" width="19.7109375" style="216" customWidth="1"/>
    <col min="15872" max="15872" width="49.85546875" style="216" customWidth="1"/>
    <col min="15873" max="15873" width="14.5703125" style="216" customWidth="1"/>
    <col min="15874" max="15874" width="13.7109375" style="216" customWidth="1"/>
    <col min="15875" max="15875" width="13.42578125" style="216" customWidth="1"/>
    <col min="15876" max="15876" width="15.42578125" style="216" customWidth="1"/>
    <col min="15877" max="15878" width="10.28515625" style="216" bestFit="1" customWidth="1"/>
    <col min="15879" max="16123" width="9.140625" style="216"/>
    <col min="16124" max="16124" width="5" style="216" customWidth="1"/>
    <col min="16125" max="16125" width="4.7109375" style="216" customWidth="1"/>
    <col min="16126" max="16126" width="5" style="216" customWidth="1"/>
    <col min="16127" max="16127" width="19.7109375" style="216" customWidth="1"/>
    <col min="16128" max="16128" width="49.85546875" style="216" customWidth="1"/>
    <col min="16129" max="16129" width="14.5703125" style="216" customWidth="1"/>
    <col min="16130" max="16130" width="13.7109375" style="216" customWidth="1"/>
    <col min="16131" max="16131" width="13.42578125" style="216" customWidth="1"/>
    <col min="16132" max="16132" width="15.42578125" style="216" customWidth="1"/>
    <col min="16133" max="16134" width="10.28515625" style="216" bestFit="1" customWidth="1"/>
    <col min="16135" max="16384" width="9.140625" style="216"/>
  </cols>
  <sheetData>
    <row r="1" spans="1:5" ht="16.5" x14ac:dyDescent="0.25">
      <c r="D1" s="239" t="s">
        <v>131</v>
      </c>
    </row>
    <row r="2" spans="1:5" ht="13.5" customHeight="1" x14ac:dyDescent="0.25">
      <c r="C2" s="317" t="s">
        <v>0</v>
      </c>
      <c r="D2" s="317"/>
    </row>
    <row r="3" spans="1:5" ht="13.5" customHeight="1" x14ac:dyDescent="0.25">
      <c r="C3" s="317" t="s">
        <v>1</v>
      </c>
      <c r="D3" s="317"/>
    </row>
    <row r="4" spans="1:5" ht="13.5" customHeight="1" x14ac:dyDescent="0.25">
      <c r="C4" s="238"/>
      <c r="D4" s="238"/>
    </row>
    <row r="5" spans="1:5" ht="38.25" customHeight="1" x14ac:dyDescent="0.25">
      <c r="A5" s="328" t="s">
        <v>160</v>
      </c>
      <c r="B5" s="328"/>
      <c r="C5" s="328"/>
      <c r="D5" s="328"/>
    </row>
    <row r="6" spans="1:5" ht="38.25" customHeight="1" x14ac:dyDescent="0.25">
      <c r="A6" s="227"/>
      <c r="B6" s="227"/>
      <c r="C6" s="227"/>
      <c r="D6" s="227"/>
    </row>
    <row r="7" spans="1:5" ht="21.75" customHeight="1" x14ac:dyDescent="0.25">
      <c r="A7" s="215"/>
      <c r="B7" s="215"/>
      <c r="C7" s="215"/>
      <c r="D7" s="217" t="s">
        <v>5</v>
      </c>
    </row>
    <row r="8" spans="1:5" ht="65.25" customHeight="1" x14ac:dyDescent="0.25">
      <c r="A8" s="330" t="s">
        <v>20</v>
      </c>
      <c r="B8" s="330"/>
      <c r="C8" s="329" t="s">
        <v>155</v>
      </c>
      <c r="D8" s="233" t="s">
        <v>150</v>
      </c>
    </row>
    <row r="9" spans="1:5" s="218" customFormat="1" ht="13.5" customHeight="1" x14ac:dyDescent="0.25">
      <c r="A9" s="330"/>
      <c r="B9" s="330"/>
      <c r="C9" s="329"/>
      <c r="D9" s="329" t="s">
        <v>156</v>
      </c>
      <c r="E9" s="216"/>
    </row>
    <row r="10" spans="1:5" s="218" customFormat="1" ht="30.75" customHeight="1" x14ac:dyDescent="0.25">
      <c r="A10" s="219" t="s">
        <v>152</v>
      </c>
      <c r="B10" s="219" t="s">
        <v>153</v>
      </c>
      <c r="C10" s="329"/>
      <c r="D10" s="329"/>
      <c r="E10" s="216"/>
    </row>
    <row r="11" spans="1:5" ht="14.25" x14ac:dyDescent="0.25">
      <c r="A11" s="220"/>
      <c r="B11" s="220"/>
      <c r="C11" s="221" t="s">
        <v>154</v>
      </c>
      <c r="D11" s="222">
        <f>SUM(D13)</f>
        <v>1000</v>
      </c>
    </row>
    <row r="12" spans="1:5" x14ac:dyDescent="0.25">
      <c r="A12" s="223" t="s">
        <v>159</v>
      </c>
      <c r="B12" s="326" t="s">
        <v>134</v>
      </c>
      <c r="C12" s="327"/>
      <c r="D12" s="224">
        <f>D13</f>
        <v>1000</v>
      </c>
    </row>
    <row r="13" spans="1:5" ht="53.25" customHeight="1" x14ac:dyDescent="0.25">
      <c r="A13" s="225"/>
      <c r="B13" s="225" t="s">
        <v>158</v>
      </c>
      <c r="C13" s="200" t="s">
        <v>137</v>
      </c>
      <c r="D13" s="224">
        <f>SUM(D15)</f>
        <v>1000</v>
      </c>
    </row>
    <row r="14" spans="1:5" ht="22.5" customHeight="1" x14ac:dyDescent="0.25">
      <c r="A14" s="320" t="s">
        <v>4</v>
      </c>
      <c r="B14" s="321"/>
      <c r="C14" s="321"/>
      <c r="D14" s="322"/>
    </row>
    <row r="15" spans="1:5" ht="14.25" x14ac:dyDescent="0.25">
      <c r="A15" s="323" t="s">
        <v>157</v>
      </c>
      <c r="B15" s="324"/>
      <c r="C15" s="325"/>
      <c r="D15" s="226">
        <f>SUM(D17)</f>
        <v>1000</v>
      </c>
    </row>
    <row r="16" spans="1:5" x14ac:dyDescent="0.25">
      <c r="A16" s="320" t="s">
        <v>4</v>
      </c>
      <c r="B16" s="321"/>
      <c r="C16" s="321"/>
      <c r="D16" s="322"/>
    </row>
    <row r="17" spans="1:4" x14ac:dyDescent="0.25">
      <c r="A17" s="318" t="s">
        <v>147</v>
      </c>
      <c r="B17" s="319"/>
      <c r="C17" s="319"/>
      <c r="D17" s="229">
        <f>SUM('5'!C69)</f>
        <v>1000</v>
      </c>
    </row>
  </sheetData>
  <mergeCells count="11">
    <mergeCell ref="C2:D2"/>
    <mergeCell ref="C3:D3"/>
    <mergeCell ref="A17:C17"/>
    <mergeCell ref="A16:D16"/>
    <mergeCell ref="A15:C15"/>
    <mergeCell ref="B12:C12"/>
    <mergeCell ref="A5:D5"/>
    <mergeCell ref="D9:D10"/>
    <mergeCell ref="A14:D14"/>
    <mergeCell ref="A8:B9"/>
    <mergeCell ref="C8:C10"/>
  </mergeCells>
  <pageMargins left="0.7" right="0.7" top="0.75" bottom="0.75" header="0.3" footer="0.3"/>
  <pageSetup paperSize="9" scale="87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view="pageBreakPreview" zoomScale="60" zoomScaleNormal="100" workbookViewId="0">
      <selection activeCell="E9" sqref="A9:XFD10"/>
    </sheetView>
  </sheetViews>
  <sheetFormatPr defaultRowHeight="13.5" x14ac:dyDescent="0.25"/>
  <cols>
    <col min="1" max="1" width="9.5703125" style="216" customWidth="1"/>
    <col min="2" max="2" width="12" style="216" customWidth="1"/>
    <col min="3" max="3" width="60.28515625" style="216" customWidth="1"/>
    <col min="4" max="4" width="32.5703125" style="216" customWidth="1"/>
    <col min="5" max="5" width="16.42578125" style="216" customWidth="1"/>
    <col min="6" max="6" width="17.140625" style="216" customWidth="1"/>
    <col min="7" max="7" width="17.28515625" style="216" customWidth="1"/>
    <col min="8" max="8" width="14.42578125" style="216" customWidth="1"/>
    <col min="9" max="251" width="9.140625" style="216"/>
    <col min="252" max="252" width="5" style="216" customWidth="1"/>
    <col min="253" max="253" width="4.7109375" style="216" customWidth="1"/>
    <col min="254" max="254" width="5" style="216" customWidth="1"/>
    <col min="255" max="255" width="19.7109375" style="216" customWidth="1"/>
    <col min="256" max="256" width="49.85546875" style="216" customWidth="1"/>
    <col min="257" max="257" width="14.5703125" style="216" customWidth="1"/>
    <col min="258" max="258" width="13.7109375" style="216" customWidth="1"/>
    <col min="259" max="259" width="13.42578125" style="216" customWidth="1"/>
    <col min="260" max="260" width="15.42578125" style="216" customWidth="1"/>
    <col min="261" max="262" width="10.28515625" style="216" bestFit="1" customWidth="1"/>
    <col min="263" max="507" width="9.140625" style="216"/>
    <col min="508" max="508" width="5" style="216" customWidth="1"/>
    <col min="509" max="509" width="4.7109375" style="216" customWidth="1"/>
    <col min="510" max="510" width="5" style="216" customWidth="1"/>
    <col min="511" max="511" width="19.7109375" style="216" customWidth="1"/>
    <col min="512" max="512" width="49.85546875" style="216" customWidth="1"/>
    <col min="513" max="513" width="14.5703125" style="216" customWidth="1"/>
    <col min="514" max="514" width="13.7109375" style="216" customWidth="1"/>
    <col min="515" max="515" width="13.42578125" style="216" customWidth="1"/>
    <col min="516" max="516" width="15.42578125" style="216" customWidth="1"/>
    <col min="517" max="518" width="10.28515625" style="216" bestFit="1" customWidth="1"/>
    <col min="519" max="763" width="9.140625" style="216"/>
    <col min="764" max="764" width="5" style="216" customWidth="1"/>
    <col min="765" max="765" width="4.7109375" style="216" customWidth="1"/>
    <col min="766" max="766" width="5" style="216" customWidth="1"/>
    <col min="767" max="767" width="19.7109375" style="216" customWidth="1"/>
    <col min="768" max="768" width="49.85546875" style="216" customWidth="1"/>
    <col min="769" max="769" width="14.5703125" style="216" customWidth="1"/>
    <col min="770" max="770" width="13.7109375" style="216" customWidth="1"/>
    <col min="771" max="771" width="13.42578125" style="216" customWidth="1"/>
    <col min="772" max="772" width="15.42578125" style="216" customWidth="1"/>
    <col min="773" max="774" width="10.28515625" style="216" bestFit="1" customWidth="1"/>
    <col min="775" max="1019" width="9.140625" style="216"/>
    <col min="1020" max="1020" width="5" style="216" customWidth="1"/>
    <col min="1021" max="1021" width="4.7109375" style="216" customWidth="1"/>
    <col min="1022" max="1022" width="5" style="216" customWidth="1"/>
    <col min="1023" max="1023" width="19.7109375" style="216" customWidth="1"/>
    <col min="1024" max="1024" width="49.85546875" style="216" customWidth="1"/>
    <col min="1025" max="1025" width="14.5703125" style="216" customWidth="1"/>
    <col min="1026" max="1026" width="13.7109375" style="216" customWidth="1"/>
    <col min="1027" max="1027" width="13.42578125" style="216" customWidth="1"/>
    <col min="1028" max="1028" width="15.42578125" style="216" customWidth="1"/>
    <col min="1029" max="1030" width="10.28515625" style="216" bestFit="1" customWidth="1"/>
    <col min="1031" max="1275" width="9.140625" style="216"/>
    <col min="1276" max="1276" width="5" style="216" customWidth="1"/>
    <col min="1277" max="1277" width="4.7109375" style="216" customWidth="1"/>
    <col min="1278" max="1278" width="5" style="216" customWidth="1"/>
    <col min="1279" max="1279" width="19.7109375" style="216" customWidth="1"/>
    <col min="1280" max="1280" width="49.85546875" style="216" customWidth="1"/>
    <col min="1281" max="1281" width="14.5703125" style="216" customWidth="1"/>
    <col min="1282" max="1282" width="13.7109375" style="216" customWidth="1"/>
    <col min="1283" max="1283" width="13.42578125" style="216" customWidth="1"/>
    <col min="1284" max="1284" width="15.42578125" style="216" customWidth="1"/>
    <col min="1285" max="1286" width="10.28515625" style="216" bestFit="1" customWidth="1"/>
    <col min="1287" max="1531" width="9.140625" style="216"/>
    <col min="1532" max="1532" width="5" style="216" customWidth="1"/>
    <col min="1533" max="1533" width="4.7109375" style="216" customWidth="1"/>
    <col min="1534" max="1534" width="5" style="216" customWidth="1"/>
    <col min="1535" max="1535" width="19.7109375" style="216" customWidth="1"/>
    <col min="1536" max="1536" width="49.85546875" style="216" customWidth="1"/>
    <col min="1537" max="1537" width="14.5703125" style="216" customWidth="1"/>
    <col min="1538" max="1538" width="13.7109375" style="216" customWidth="1"/>
    <col min="1539" max="1539" width="13.42578125" style="216" customWidth="1"/>
    <col min="1540" max="1540" width="15.42578125" style="216" customWidth="1"/>
    <col min="1541" max="1542" width="10.28515625" style="216" bestFit="1" customWidth="1"/>
    <col min="1543" max="1787" width="9.140625" style="216"/>
    <col min="1788" max="1788" width="5" style="216" customWidth="1"/>
    <col min="1789" max="1789" width="4.7109375" style="216" customWidth="1"/>
    <col min="1790" max="1790" width="5" style="216" customWidth="1"/>
    <col min="1791" max="1791" width="19.7109375" style="216" customWidth="1"/>
    <col min="1792" max="1792" width="49.85546875" style="216" customWidth="1"/>
    <col min="1793" max="1793" width="14.5703125" style="216" customWidth="1"/>
    <col min="1794" max="1794" width="13.7109375" style="216" customWidth="1"/>
    <col min="1795" max="1795" width="13.42578125" style="216" customWidth="1"/>
    <col min="1796" max="1796" width="15.42578125" style="216" customWidth="1"/>
    <col min="1797" max="1798" width="10.28515625" style="216" bestFit="1" customWidth="1"/>
    <col min="1799" max="2043" width="9.140625" style="216"/>
    <col min="2044" max="2044" width="5" style="216" customWidth="1"/>
    <col min="2045" max="2045" width="4.7109375" style="216" customWidth="1"/>
    <col min="2046" max="2046" width="5" style="216" customWidth="1"/>
    <col min="2047" max="2047" width="19.7109375" style="216" customWidth="1"/>
    <col min="2048" max="2048" width="49.85546875" style="216" customWidth="1"/>
    <col min="2049" max="2049" width="14.5703125" style="216" customWidth="1"/>
    <col min="2050" max="2050" width="13.7109375" style="216" customWidth="1"/>
    <col min="2051" max="2051" width="13.42578125" style="216" customWidth="1"/>
    <col min="2052" max="2052" width="15.42578125" style="216" customWidth="1"/>
    <col min="2053" max="2054" width="10.28515625" style="216" bestFit="1" customWidth="1"/>
    <col min="2055" max="2299" width="9.140625" style="216"/>
    <col min="2300" max="2300" width="5" style="216" customWidth="1"/>
    <col min="2301" max="2301" width="4.7109375" style="216" customWidth="1"/>
    <col min="2302" max="2302" width="5" style="216" customWidth="1"/>
    <col min="2303" max="2303" width="19.7109375" style="216" customWidth="1"/>
    <col min="2304" max="2304" width="49.85546875" style="216" customWidth="1"/>
    <col min="2305" max="2305" width="14.5703125" style="216" customWidth="1"/>
    <col min="2306" max="2306" width="13.7109375" style="216" customWidth="1"/>
    <col min="2307" max="2307" width="13.42578125" style="216" customWidth="1"/>
    <col min="2308" max="2308" width="15.42578125" style="216" customWidth="1"/>
    <col min="2309" max="2310" width="10.28515625" style="216" bestFit="1" customWidth="1"/>
    <col min="2311" max="2555" width="9.140625" style="216"/>
    <col min="2556" max="2556" width="5" style="216" customWidth="1"/>
    <col min="2557" max="2557" width="4.7109375" style="216" customWidth="1"/>
    <col min="2558" max="2558" width="5" style="216" customWidth="1"/>
    <col min="2559" max="2559" width="19.7109375" style="216" customWidth="1"/>
    <col min="2560" max="2560" width="49.85546875" style="216" customWidth="1"/>
    <col min="2561" max="2561" width="14.5703125" style="216" customWidth="1"/>
    <col min="2562" max="2562" width="13.7109375" style="216" customWidth="1"/>
    <col min="2563" max="2563" width="13.42578125" style="216" customWidth="1"/>
    <col min="2564" max="2564" width="15.42578125" style="216" customWidth="1"/>
    <col min="2565" max="2566" width="10.28515625" style="216" bestFit="1" customWidth="1"/>
    <col min="2567" max="2811" width="9.140625" style="216"/>
    <col min="2812" max="2812" width="5" style="216" customWidth="1"/>
    <col min="2813" max="2813" width="4.7109375" style="216" customWidth="1"/>
    <col min="2814" max="2814" width="5" style="216" customWidth="1"/>
    <col min="2815" max="2815" width="19.7109375" style="216" customWidth="1"/>
    <col min="2816" max="2816" width="49.85546875" style="216" customWidth="1"/>
    <col min="2817" max="2817" width="14.5703125" style="216" customWidth="1"/>
    <col min="2818" max="2818" width="13.7109375" style="216" customWidth="1"/>
    <col min="2819" max="2819" width="13.42578125" style="216" customWidth="1"/>
    <col min="2820" max="2820" width="15.42578125" style="216" customWidth="1"/>
    <col min="2821" max="2822" width="10.28515625" style="216" bestFit="1" customWidth="1"/>
    <col min="2823" max="3067" width="9.140625" style="216"/>
    <col min="3068" max="3068" width="5" style="216" customWidth="1"/>
    <col min="3069" max="3069" width="4.7109375" style="216" customWidth="1"/>
    <col min="3070" max="3070" width="5" style="216" customWidth="1"/>
    <col min="3071" max="3071" width="19.7109375" style="216" customWidth="1"/>
    <col min="3072" max="3072" width="49.85546875" style="216" customWidth="1"/>
    <col min="3073" max="3073" width="14.5703125" style="216" customWidth="1"/>
    <col min="3074" max="3074" width="13.7109375" style="216" customWidth="1"/>
    <col min="3075" max="3075" width="13.42578125" style="216" customWidth="1"/>
    <col min="3076" max="3076" width="15.42578125" style="216" customWidth="1"/>
    <col min="3077" max="3078" width="10.28515625" style="216" bestFit="1" customWidth="1"/>
    <col min="3079" max="3323" width="9.140625" style="216"/>
    <col min="3324" max="3324" width="5" style="216" customWidth="1"/>
    <col min="3325" max="3325" width="4.7109375" style="216" customWidth="1"/>
    <col min="3326" max="3326" width="5" style="216" customWidth="1"/>
    <col min="3327" max="3327" width="19.7109375" style="216" customWidth="1"/>
    <col min="3328" max="3328" width="49.85546875" style="216" customWidth="1"/>
    <col min="3329" max="3329" width="14.5703125" style="216" customWidth="1"/>
    <col min="3330" max="3330" width="13.7109375" style="216" customWidth="1"/>
    <col min="3331" max="3331" width="13.42578125" style="216" customWidth="1"/>
    <col min="3332" max="3332" width="15.42578125" style="216" customWidth="1"/>
    <col min="3333" max="3334" width="10.28515625" style="216" bestFit="1" customWidth="1"/>
    <col min="3335" max="3579" width="9.140625" style="216"/>
    <col min="3580" max="3580" width="5" style="216" customWidth="1"/>
    <col min="3581" max="3581" width="4.7109375" style="216" customWidth="1"/>
    <col min="3582" max="3582" width="5" style="216" customWidth="1"/>
    <col min="3583" max="3583" width="19.7109375" style="216" customWidth="1"/>
    <col min="3584" max="3584" width="49.85546875" style="216" customWidth="1"/>
    <col min="3585" max="3585" width="14.5703125" style="216" customWidth="1"/>
    <col min="3586" max="3586" width="13.7109375" style="216" customWidth="1"/>
    <col min="3587" max="3587" width="13.42578125" style="216" customWidth="1"/>
    <col min="3588" max="3588" width="15.42578125" style="216" customWidth="1"/>
    <col min="3589" max="3590" width="10.28515625" style="216" bestFit="1" customWidth="1"/>
    <col min="3591" max="3835" width="9.140625" style="216"/>
    <col min="3836" max="3836" width="5" style="216" customWidth="1"/>
    <col min="3837" max="3837" width="4.7109375" style="216" customWidth="1"/>
    <col min="3838" max="3838" width="5" style="216" customWidth="1"/>
    <col min="3839" max="3839" width="19.7109375" style="216" customWidth="1"/>
    <col min="3840" max="3840" width="49.85546875" style="216" customWidth="1"/>
    <col min="3841" max="3841" width="14.5703125" style="216" customWidth="1"/>
    <col min="3842" max="3842" width="13.7109375" style="216" customWidth="1"/>
    <col min="3843" max="3843" width="13.42578125" style="216" customWidth="1"/>
    <col min="3844" max="3844" width="15.42578125" style="216" customWidth="1"/>
    <col min="3845" max="3846" width="10.28515625" style="216" bestFit="1" customWidth="1"/>
    <col min="3847" max="4091" width="9.140625" style="216"/>
    <col min="4092" max="4092" width="5" style="216" customWidth="1"/>
    <col min="4093" max="4093" width="4.7109375" style="216" customWidth="1"/>
    <col min="4094" max="4094" width="5" style="216" customWidth="1"/>
    <col min="4095" max="4095" width="19.7109375" style="216" customWidth="1"/>
    <col min="4096" max="4096" width="49.85546875" style="216" customWidth="1"/>
    <col min="4097" max="4097" width="14.5703125" style="216" customWidth="1"/>
    <col min="4098" max="4098" width="13.7109375" style="216" customWidth="1"/>
    <col min="4099" max="4099" width="13.42578125" style="216" customWidth="1"/>
    <col min="4100" max="4100" width="15.42578125" style="216" customWidth="1"/>
    <col min="4101" max="4102" width="10.28515625" style="216" bestFit="1" customWidth="1"/>
    <col min="4103" max="4347" width="9.140625" style="216"/>
    <col min="4348" max="4348" width="5" style="216" customWidth="1"/>
    <col min="4349" max="4349" width="4.7109375" style="216" customWidth="1"/>
    <col min="4350" max="4350" width="5" style="216" customWidth="1"/>
    <col min="4351" max="4351" width="19.7109375" style="216" customWidth="1"/>
    <col min="4352" max="4352" width="49.85546875" style="216" customWidth="1"/>
    <col min="4353" max="4353" width="14.5703125" style="216" customWidth="1"/>
    <col min="4354" max="4354" width="13.7109375" style="216" customWidth="1"/>
    <col min="4355" max="4355" width="13.42578125" style="216" customWidth="1"/>
    <col min="4356" max="4356" width="15.42578125" style="216" customWidth="1"/>
    <col min="4357" max="4358" width="10.28515625" style="216" bestFit="1" customWidth="1"/>
    <col min="4359" max="4603" width="9.140625" style="216"/>
    <col min="4604" max="4604" width="5" style="216" customWidth="1"/>
    <col min="4605" max="4605" width="4.7109375" style="216" customWidth="1"/>
    <col min="4606" max="4606" width="5" style="216" customWidth="1"/>
    <col min="4607" max="4607" width="19.7109375" style="216" customWidth="1"/>
    <col min="4608" max="4608" width="49.85546875" style="216" customWidth="1"/>
    <col min="4609" max="4609" width="14.5703125" style="216" customWidth="1"/>
    <col min="4610" max="4610" width="13.7109375" style="216" customWidth="1"/>
    <col min="4611" max="4611" width="13.42578125" style="216" customWidth="1"/>
    <col min="4612" max="4612" width="15.42578125" style="216" customWidth="1"/>
    <col min="4613" max="4614" width="10.28515625" style="216" bestFit="1" customWidth="1"/>
    <col min="4615" max="4859" width="9.140625" style="216"/>
    <col min="4860" max="4860" width="5" style="216" customWidth="1"/>
    <col min="4861" max="4861" width="4.7109375" style="216" customWidth="1"/>
    <col min="4862" max="4862" width="5" style="216" customWidth="1"/>
    <col min="4863" max="4863" width="19.7109375" style="216" customWidth="1"/>
    <col min="4864" max="4864" width="49.85546875" style="216" customWidth="1"/>
    <col min="4865" max="4865" width="14.5703125" style="216" customWidth="1"/>
    <col min="4866" max="4866" width="13.7109375" style="216" customWidth="1"/>
    <col min="4867" max="4867" width="13.42578125" style="216" customWidth="1"/>
    <col min="4868" max="4868" width="15.42578125" style="216" customWidth="1"/>
    <col min="4869" max="4870" width="10.28515625" style="216" bestFit="1" customWidth="1"/>
    <col min="4871" max="5115" width="9.140625" style="216"/>
    <col min="5116" max="5116" width="5" style="216" customWidth="1"/>
    <col min="5117" max="5117" width="4.7109375" style="216" customWidth="1"/>
    <col min="5118" max="5118" width="5" style="216" customWidth="1"/>
    <col min="5119" max="5119" width="19.7109375" style="216" customWidth="1"/>
    <col min="5120" max="5120" width="49.85546875" style="216" customWidth="1"/>
    <col min="5121" max="5121" width="14.5703125" style="216" customWidth="1"/>
    <col min="5122" max="5122" width="13.7109375" style="216" customWidth="1"/>
    <col min="5123" max="5123" width="13.42578125" style="216" customWidth="1"/>
    <col min="5124" max="5124" width="15.42578125" style="216" customWidth="1"/>
    <col min="5125" max="5126" width="10.28515625" style="216" bestFit="1" customWidth="1"/>
    <col min="5127" max="5371" width="9.140625" style="216"/>
    <col min="5372" max="5372" width="5" style="216" customWidth="1"/>
    <col min="5373" max="5373" width="4.7109375" style="216" customWidth="1"/>
    <col min="5374" max="5374" width="5" style="216" customWidth="1"/>
    <col min="5375" max="5375" width="19.7109375" style="216" customWidth="1"/>
    <col min="5376" max="5376" width="49.85546875" style="216" customWidth="1"/>
    <col min="5377" max="5377" width="14.5703125" style="216" customWidth="1"/>
    <col min="5378" max="5378" width="13.7109375" style="216" customWidth="1"/>
    <col min="5379" max="5379" width="13.42578125" style="216" customWidth="1"/>
    <col min="5380" max="5380" width="15.42578125" style="216" customWidth="1"/>
    <col min="5381" max="5382" width="10.28515625" style="216" bestFit="1" customWidth="1"/>
    <col min="5383" max="5627" width="9.140625" style="216"/>
    <col min="5628" max="5628" width="5" style="216" customWidth="1"/>
    <col min="5629" max="5629" width="4.7109375" style="216" customWidth="1"/>
    <col min="5630" max="5630" width="5" style="216" customWidth="1"/>
    <col min="5631" max="5631" width="19.7109375" style="216" customWidth="1"/>
    <col min="5632" max="5632" width="49.85546875" style="216" customWidth="1"/>
    <col min="5633" max="5633" width="14.5703125" style="216" customWidth="1"/>
    <col min="5634" max="5634" width="13.7109375" style="216" customWidth="1"/>
    <col min="5635" max="5635" width="13.42578125" style="216" customWidth="1"/>
    <col min="5636" max="5636" width="15.42578125" style="216" customWidth="1"/>
    <col min="5637" max="5638" width="10.28515625" style="216" bestFit="1" customWidth="1"/>
    <col min="5639" max="5883" width="9.140625" style="216"/>
    <col min="5884" max="5884" width="5" style="216" customWidth="1"/>
    <col min="5885" max="5885" width="4.7109375" style="216" customWidth="1"/>
    <col min="5886" max="5886" width="5" style="216" customWidth="1"/>
    <col min="5887" max="5887" width="19.7109375" style="216" customWidth="1"/>
    <col min="5888" max="5888" width="49.85546875" style="216" customWidth="1"/>
    <col min="5889" max="5889" width="14.5703125" style="216" customWidth="1"/>
    <col min="5890" max="5890" width="13.7109375" style="216" customWidth="1"/>
    <col min="5891" max="5891" width="13.42578125" style="216" customWidth="1"/>
    <col min="5892" max="5892" width="15.42578125" style="216" customWidth="1"/>
    <col min="5893" max="5894" width="10.28515625" style="216" bestFit="1" customWidth="1"/>
    <col min="5895" max="6139" width="9.140625" style="216"/>
    <col min="6140" max="6140" width="5" style="216" customWidth="1"/>
    <col min="6141" max="6141" width="4.7109375" style="216" customWidth="1"/>
    <col min="6142" max="6142" width="5" style="216" customWidth="1"/>
    <col min="6143" max="6143" width="19.7109375" style="216" customWidth="1"/>
    <col min="6144" max="6144" width="49.85546875" style="216" customWidth="1"/>
    <col min="6145" max="6145" width="14.5703125" style="216" customWidth="1"/>
    <col min="6146" max="6146" width="13.7109375" style="216" customWidth="1"/>
    <col min="6147" max="6147" width="13.42578125" style="216" customWidth="1"/>
    <col min="6148" max="6148" width="15.42578125" style="216" customWidth="1"/>
    <col min="6149" max="6150" width="10.28515625" style="216" bestFit="1" customWidth="1"/>
    <col min="6151" max="6395" width="9.140625" style="216"/>
    <col min="6396" max="6396" width="5" style="216" customWidth="1"/>
    <col min="6397" max="6397" width="4.7109375" style="216" customWidth="1"/>
    <col min="6398" max="6398" width="5" style="216" customWidth="1"/>
    <col min="6399" max="6399" width="19.7109375" style="216" customWidth="1"/>
    <col min="6400" max="6400" width="49.85546875" style="216" customWidth="1"/>
    <col min="6401" max="6401" width="14.5703125" style="216" customWidth="1"/>
    <col min="6402" max="6402" width="13.7109375" style="216" customWidth="1"/>
    <col min="6403" max="6403" width="13.42578125" style="216" customWidth="1"/>
    <col min="6404" max="6404" width="15.42578125" style="216" customWidth="1"/>
    <col min="6405" max="6406" width="10.28515625" style="216" bestFit="1" customWidth="1"/>
    <col min="6407" max="6651" width="9.140625" style="216"/>
    <col min="6652" max="6652" width="5" style="216" customWidth="1"/>
    <col min="6653" max="6653" width="4.7109375" style="216" customWidth="1"/>
    <col min="6654" max="6654" width="5" style="216" customWidth="1"/>
    <col min="6655" max="6655" width="19.7109375" style="216" customWidth="1"/>
    <col min="6656" max="6656" width="49.85546875" style="216" customWidth="1"/>
    <col min="6657" max="6657" width="14.5703125" style="216" customWidth="1"/>
    <col min="6658" max="6658" width="13.7109375" style="216" customWidth="1"/>
    <col min="6659" max="6659" width="13.42578125" style="216" customWidth="1"/>
    <col min="6660" max="6660" width="15.42578125" style="216" customWidth="1"/>
    <col min="6661" max="6662" width="10.28515625" style="216" bestFit="1" customWidth="1"/>
    <col min="6663" max="6907" width="9.140625" style="216"/>
    <col min="6908" max="6908" width="5" style="216" customWidth="1"/>
    <col min="6909" max="6909" width="4.7109375" style="216" customWidth="1"/>
    <col min="6910" max="6910" width="5" style="216" customWidth="1"/>
    <col min="6911" max="6911" width="19.7109375" style="216" customWidth="1"/>
    <col min="6912" max="6912" width="49.85546875" style="216" customWidth="1"/>
    <col min="6913" max="6913" width="14.5703125" style="216" customWidth="1"/>
    <col min="6914" max="6914" width="13.7109375" style="216" customWidth="1"/>
    <col min="6915" max="6915" width="13.42578125" style="216" customWidth="1"/>
    <col min="6916" max="6916" width="15.42578125" style="216" customWidth="1"/>
    <col min="6917" max="6918" width="10.28515625" style="216" bestFit="1" customWidth="1"/>
    <col min="6919" max="7163" width="9.140625" style="216"/>
    <col min="7164" max="7164" width="5" style="216" customWidth="1"/>
    <col min="7165" max="7165" width="4.7109375" style="216" customWidth="1"/>
    <col min="7166" max="7166" width="5" style="216" customWidth="1"/>
    <col min="7167" max="7167" width="19.7109375" style="216" customWidth="1"/>
    <col min="7168" max="7168" width="49.85546875" style="216" customWidth="1"/>
    <col min="7169" max="7169" width="14.5703125" style="216" customWidth="1"/>
    <col min="7170" max="7170" width="13.7109375" style="216" customWidth="1"/>
    <col min="7171" max="7171" width="13.42578125" style="216" customWidth="1"/>
    <col min="7172" max="7172" width="15.42578125" style="216" customWidth="1"/>
    <col min="7173" max="7174" width="10.28515625" style="216" bestFit="1" customWidth="1"/>
    <col min="7175" max="7419" width="9.140625" style="216"/>
    <col min="7420" max="7420" width="5" style="216" customWidth="1"/>
    <col min="7421" max="7421" width="4.7109375" style="216" customWidth="1"/>
    <col min="7422" max="7422" width="5" style="216" customWidth="1"/>
    <col min="7423" max="7423" width="19.7109375" style="216" customWidth="1"/>
    <col min="7424" max="7424" width="49.85546875" style="216" customWidth="1"/>
    <col min="7425" max="7425" width="14.5703125" style="216" customWidth="1"/>
    <col min="7426" max="7426" width="13.7109375" style="216" customWidth="1"/>
    <col min="7427" max="7427" width="13.42578125" style="216" customWidth="1"/>
    <col min="7428" max="7428" width="15.42578125" style="216" customWidth="1"/>
    <col min="7429" max="7430" width="10.28515625" style="216" bestFit="1" customWidth="1"/>
    <col min="7431" max="7675" width="9.140625" style="216"/>
    <col min="7676" max="7676" width="5" style="216" customWidth="1"/>
    <col min="7677" max="7677" width="4.7109375" style="216" customWidth="1"/>
    <col min="7678" max="7678" width="5" style="216" customWidth="1"/>
    <col min="7679" max="7679" width="19.7109375" style="216" customWidth="1"/>
    <col min="7680" max="7680" width="49.85546875" style="216" customWidth="1"/>
    <col min="7681" max="7681" width="14.5703125" style="216" customWidth="1"/>
    <col min="7682" max="7682" width="13.7109375" style="216" customWidth="1"/>
    <col min="7683" max="7683" width="13.42578125" style="216" customWidth="1"/>
    <col min="7684" max="7684" width="15.42578125" style="216" customWidth="1"/>
    <col min="7685" max="7686" width="10.28515625" style="216" bestFit="1" customWidth="1"/>
    <col min="7687" max="7931" width="9.140625" style="216"/>
    <col min="7932" max="7932" width="5" style="216" customWidth="1"/>
    <col min="7933" max="7933" width="4.7109375" style="216" customWidth="1"/>
    <col min="7934" max="7934" width="5" style="216" customWidth="1"/>
    <col min="7935" max="7935" width="19.7109375" style="216" customWidth="1"/>
    <col min="7936" max="7936" width="49.85546875" style="216" customWidth="1"/>
    <col min="7937" max="7937" width="14.5703125" style="216" customWidth="1"/>
    <col min="7938" max="7938" width="13.7109375" style="216" customWidth="1"/>
    <col min="7939" max="7939" width="13.42578125" style="216" customWidth="1"/>
    <col min="7940" max="7940" width="15.42578125" style="216" customWidth="1"/>
    <col min="7941" max="7942" width="10.28515625" style="216" bestFit="1" customWidth="1"/>
    <col min="7943" max="8187" width="9.140625" style="216"/>
    <col min="8188" max="8188" width="5" style="216" customWidth="1"/>
    <col min="8189" max="8189" width="4.7109375" style="216" customWidth="1"/>
    <col min="8190" max="8190" width="5" style="216" customWidth="1"/>
    <col min="8191" max="8191" width="19.7109375" style="216" customWidth="1"/>
    <col min="8192" max="8192" width="49.85546875" style="216" customWidth="1"/>
    <col min="8193" max="8193" width="14.5703125" style="216" customWidth="1"/>
    <col min="8194" max="8194" width="13.7109375" style="216" customWidth="1"/>
    <col min="8195" max="8195" width="13.42578125" style="216" customWidth="1"/>
    <col min="8196" max="8196" width="15.42578125" style="216" customWidth="1"/>
    <col min="8197" max="8198" width="10.28515625" style="216" bestFit="1" customWidth="1"/>
    <col min="8199" max="8443" width="9.140625" style="216"/>
    <col min="8444" max="8444" width="5" style="216" customWidth="1"/>
    <col min="8445" max="8445" width="4.7109375" style="216" customWidth="1"/>
    <col min="8446" max="8446" width="5" style="216" customWidth="1"/>
    <col min="8447" max="8447" width="19.7109375" style="216" customWidth="1"/>
    <col min="8448" max="8448" width="49.85546875" style="216" customWidth="1"/>
    <col min="8449" max="8449" width="14.5703125" style="216" customWidth="1"/>
    <col min="8450" max="8450" width="13.7109375" style="216" customWidth="1"/>
    <col min="8451" max="8451" width="13.42578125" style="216" customWidth="1"/>
    <col min="8452" max="8452" width="15.42578125" style="216" customWidth="1"/>
    <col min="8453" max="8454" width="10.28515625" style="216" bestFit="1" customWidth="1"/>
    <col min="8455" max="8699" width="9.140625" style="216"/>
    <col min="8700" max="8700" width="5" style="216" customWidth="1"/>
    <col min="8701" max="8701" width="4.7109375" style="216" customWidth="1"/>
    <col min="8702" max="8702" width="5" style="216" customWidth="1"/>
    <col min="8703" max="8703" width="19.7109375" style="216" customWidth="1"/>
    <col min="8704" max="8704" width="49.85546875" style="216" customWidth="1"/>
    <col min="8705" max="8705" width="14.5703125" style="216" customWidth="1"/>
    <col min="8706" max="8706" width="13.7109375" style="216" customWidth="1"/>
    <col min="8707" max="8707" width="13.42578125" style="216" customWidth="1"/>
    <col min="8708" max="8708" width="15.42578125" style="216" customWidth="1"/>
    <col min="8709" max="8710" width="10.28515625" style="216" bestFit="1" customWidth="1"/>
    <col min="8711" max="8955" width="9.140625" style="216"/>
    <col min="8956" max="8956" width="5" style="216" customWidth="1"/>
    <col min="8957" max="8957" width="4.7109375" style="216" customWidth="1"/>
    <col min="8958" max="8958" width="5" style="216" customWidth="1"/>
    <col min="8959" max="8959" width="19.7109375" style="216" customWidth="1"/>
    <col min="8960" max="8960" width="49.85546875" style="216" customWidth="1"/>
    <col min="8961" max="8961" width="14.5703125" style="216" customWidth="1"/>
    <col min="8962" max="8962" width="13.7109375" style="216" customWidth="1"/>
    <col min="8963" max="8963" width="13.42578125" style="216" customWidth="1"/>
    <col min="8964" max="8964" width="15.42578125" style="216" customWidth="1"/>
    <col min="8965" max="8966" width="10.28515625" style="216" bestFit="1" customWidth="1"/>
    <col min="8967" max="9211" width="9.140625" style="216"/>
    <col min="9212" max="9212" width="5" style="216" customWidth="1"/>
    <col min="9213" max="9213" width="4.7109375" style="216" customWidth="1"/>
    <col min="9214" max="9214" width="5" style="216" customWidth="1"/>
    <col min="9215" max="9215" width="19.7109375" style="216" customWidth="1"/>
    <col min="9216" max="9216" width="49.85546875" style="216" customWidth="1"/>
    <col min="9217" max="9217" width="14.5703125" style="216" customWidth="1"/>
    <col min="9218" max="9218" width="13.7109375" style="216" customWidth="1"/>
    <col min="9219" max="9219" width="13.42578125" style="216" customWidth="1"/>
    <col min="9220" max="9220" width="15.42578125" style="216" customWidth="1"/>
    <col min="9221" max="9222" width="10.28515625" style="216" bestFit="1" customWidth="1"/>
    <col min="9223" max="9467" width="9.140625" style="216"/>
    <col min="9468" max="9468" width="5" style="216" customWidth="1"/>
    <col min="9469" max="9469" width="4.7109375" style="216" customWidth="1"/>
    <col min="9470" max="9470" width="5" style="216" customWidth="1"/>
    <col min="9471" max="9471" width="19.7109375" style="216" customWidth="1"/>
    <col min="9472" max="9472" width="49.85546875" style="216" customWidth="1"/>
    <col min="9473" max="9473" width="14.5703125" style="216" customWidth="1"/>
    <col min="9474" max="9474" width="13.7109375" style="216" customWidth="1"/>
    <col min="9475" max="9475" width="13.42578125" style="216" customWidth="1"/>
    <col min="9476" max="9476" width="15.42578125" style="216" customWidth="1"/>
    <col min="9477" max="9478" width="10.28515625" style="216" bestFit="1" customWidth="1"/>
    <col min="9479" max="9723" width="9.140625" style="216"/>
    <col min="9724" max="9724" width="5" style="216" customWidth="1"/>
    <col min="9725" max="9725" width="4.7109375" style="216" customWidth="1"/>
    <col min="9726" max="9726" width="5" style="216" customWidth="1"/>
    <col min="9727" max="9727" width="19.7109375" style="216" customWidth="1"/>
    <col min="9728" max="9728" width="49.85546875" style="216" customWidth="1"/>
    <col min="9729" max="9729" width="14.5703125" style="216" customWidth="1"/>
    <col min="9730" max="9730" width="13.7109375" style="216" customWidth="1"/>
    <col min="9731" max="9731" width="13.42578125" style="216" customWidth="1"/>
    <col min="9732" max="9732" width="15.42578125" style="216" customWidth="1"/>
    <col min="9733" max="9734" width="10.28515625" style="216" bestFit="1" customWidth="1"/>
    <col min="9735" max="9979" width="9.140625" style="216"/>
    <col min="9980" max="9980" width="5" style="216" customWidth="1"/>
    <col min="9981" max="9981" width="4.7109375" style="216" customWidth="1"/>
    <col min="9982" max="9982" width="5" style="216" customWidth="1"/>
    <col min="9983" max="9983" width="19.7109375" style="216" customWidth="1"/>
    <col min="9984" max="9984" width="49.85546875" style="216" customWidth="1"/>
    <col min="9985" max="9985" width="14.5703125" style="216" customWidth="1"/>
    <col min="9986" max="9986" width="13.7109375" style="216" customWidth="1"/>
    <col min="9987" max="9987" width="13.42578125" style="216" customWidth="1"/>
    <col min="9988" max="9988" width="15.42578125" style="216" customWidth="1"/>
    <col min="9989" max="9990" width="10.28515625" style="216" bestFit="1" customWidth="1"/>
    <col min="9991" max="10235" width="9.140625" style="216"/>
    <col min="10236" max="10236" width="5" style="216" customWidth="1"/>
    <col min="10237" max="10237" width="4.7109375" style="216" customWidth="1"/>
    <col min="10238" max="10238" width="5" style="216" customWidth="1"/>
    <col min="10239" max="10239" width="19.7109375" style="216" customWidth="1"/>
    <col min="10240" max="10240" width="49.85546875" style="216" customWidth="1"/>
    <col min="10241" max="10241" width="14.5703125" style="216" customWidth="1"/>
    <col min="10242" max="10242" width="13.7109375" style="216" customWidth="1"/>
    <col min="10243" max="10243" width="13.42578125" style="216" customWidth="1"/>
    <col min="10244" max="10244" width="15.42578125" style="216" customWidth="1"/>
    <col min="10245" max="10246" width="10.28515625" style="216" bestFit="1" customWidth="1"/>
    <col min="10247" max="10491" width="9.140625" style="216"/>
    <col min="10492" max="10492" width="5" style="216" customWidth="1"/>
    <col min="10493" max="10493" width="4.7109375" style="216" customWidth="1"/>
    <col min="10494" max="10494" width="5" style="216" customWidth="1"/>
    <col min="10495" max="10495" width="19.7109375" style="216" customWidth="1"/>
    <col min="10496" max="10496" width="49.85546875" style="216" customWidth="1"/>
    <col min="10497" max="10497" width="14.5703125" style="216" customWidth="1"/>
    <col min="10498" max="10498" width="13.7109375" style="216" customWidth="1"/>
    <col min="10499" max="10499" width="13.42578125" style="216" customWidth="1"/>
    <col min="10500" max="10500" width="15.42578125" style="216" customWidth="1"/>
    <col min="10501" max="10502" width="10.28515625" style="216" bestFit="1" customWidth="1"/>
    <col min="10503" max="10747" width="9.140625" style="216"/>
    <col min="10748" max="10748" width="5" style="216" customWidth="1"/>
    <col min="10749" max="10749" width="4.7109375" style="216" customWidth="1"/>
    <col min="10750" max="10750" width="5" style="216" customWidth="1"/>
    <col min="10751" max="10751" width="19.7109375" style="216" customWidth="1"/>
    <col min="10752" max="10752" width="49.85546875" style="216" customWidth="1"/>
    <col min="10753" max="10753" width="14.5703125" style="216" customWidth="1"/>
    <col min="10754" max="10754" width="13.7109375" style="216" customWidth="1"/>
    <col min="10755" max="10755" width="13.42578125" style="216" customWidth="1"/>
    <col min="10756" max="10756" width="15.42578125" style="216" customWidth="1"/>
    <col min="10757" max="10758" width="10.28515625" style="216" bestFit="1" customWidth="1"/>
    <col min="10759" max="11003" width="9.140625" style="216"/>
    <col min="11004" max="11004" width="5" style="216" customWidth="1"/>
    <col min="11005" max="11005" width="4.7109375" style="216" customWidth="1"/>
    <col min="11006" max="11006" width="5" style="216" customWidth="1"/>
    <col min="11007" max="11007" width="19.7109375" style="216" customWidth="1"/>
    <col min="11008" max="11008" width="49.85546875" style="216" customWidth="1"/>
    <col min="11009" max="11009" width="14.5703125" style="216" customWidth="1"/>
    <col min="11010" max="11010" width="13.7109375" style="216" customWidth="1"/>
    <col min="11011" max="11011" width="13.42578125" style="216" customWidth="1"/>
    <col min="11012" max="11012" width="15.42578125" style="216" customWidth="1"/>
    <col min="11013" max="11014" width="10.28515625" style="216" bestFit="1" customWidth="1"/>
    <col min="11015" max="11259" width="9.140625" style="216"/>
    <col min="11260" max="11260" width="5" style="216" customWidth="1"/>
    <col min="11261" max="11261" width="4.7109375" style="216" customWidth="1"/>
    <col min="11262" max="11262" width="5" style="216" customWidth="1"/>
    <col min="11263" max="11263" width="19.7109375" style="216" customWidth="1"/>
    <col min="11264" max="11264" width="49.85546875" style="216" customWidth="1"/>
    <col min="11265" max="11265" width="14.5703125" style="216" customWidth="1"/>
    <col min="11266" max="11266" width="13.7109375" style="216" customWidth="1"/>
    <col min="11267" max="11267" width="13.42578125" style="216" customWidth="1"/>
    <col min="11268" max="11268" width="15.42578125" style="216" customWidth="1"/>
    <col min="11269" max="11270" width="10.28515625" style="216" bestFit="1" customWidth="1"/>
    <col min="11271" max="11515" width="9.140625" style="216"/>
    <col min="11516" max="11516" width="5" style="216" customWidth="1"/>
    <col min="11517" max="11517" width="4.7109375" style="216" customWidth="1"/>
    <col min="11518" max="11518" width="5" style="216" customWidth="1"/>
    <col min="11519" max="11519" width="19.7109375" style="216" customWidth="1"/>
    <col min="11520" max="11520" width="49.85546875" style="216" customWidth="1"/>
    <col min="11521" max="11521" width="14.5703125" style="216" customWidth="1"/>
    <col min="11522" max="11522" width="13.7109375" style="216" customWidth="1"/>
    <col min="11523" max="11523" width="13.42578125" style="216" customWidth="1"/>
    <col min="11524" max="11524" width="15.42578125" style="216" customWidth="1"/>
    <col min="11525" max="11526" width="10.28515625" style="216" bestFit="1" customWidth="1"/>
    <col min="11527" max="11771" width="9.140625" style="216"/>
    <col min="11772" max="11772" width="5" style="216" customWidth="1"/>
    <col min="11773" max="11773" width="4.7109375" style="216" customWidth="1"/>
    <col min="11774" max="11774" width="5" style="216" customWidth="1"/>
    <col min="11775" max="11775" width="19.7109375" style="216" customWidth="1"/>
    <col min="11776" max="11776" width="49.85546875" style="216" customWidth="1"/>
    <col min="11777" max="11777" width="14.5703125" style="216" customWidth="1"/>
    <col min="11778" max="11778" width="13.7109375" style="216" customWidth="1"/>
    <col min="11779" max="11779" width="13.42578125" style="216" customWidth="1"/>
    <col min="11780" max="11780" width="15.42578125" style="216" customWidth="1"/>
    <col min="11781" max="11782" width="10.28515625" style="216" bestFit="1" customWidth="1"/>
    <col min="11783" max="12027" width="9.140625" style="216"/>
    <col min="12028" max="12028" width="5" style="216" customWidth="1"/>
    <col min="12029" max="12029" width="4.7109375" style="216" customWidth="1"/>
    <col min="12030" max="12030" width="5" style="216" customWidth="1"/>
    <col min="12031" max="12031" width="19.7109375" style="216" customWidth="1"/>
    <col min="12032" max="12032" width="49.85546875" style="216" customWidth="1"/>
    <col min="12033" max="12033" width="14.5703125" style="216" customWidth="1"/>
    <col min="12034" max="12034" width="13.7109375" style="216" customWidth="1"/>
    <col min="12035" max="12035" width="13.42578125" style="216" customWidth="1"/>
    <col min="12036" max="12036" width="15.42578125" style="216" customWidth="1"/>
    <col min="12037" max="12038" width="10.28515625" style="216" bestFit="1" customWidth="1"/>
    <col min="12039" max="12283" width="9.140625" style="216"/>
    <col min="12284" max="12284" width="5" style="216" customWidth="1"/>
    <col min="12285" max="12285" width="4.7109375" style="216" customWidth="1"/>
    <col min="12286" max="12286" width="5" style="216" customWidth="1"/>
    <col min="12287" max="12287" width="19.7109375" style="216" customWidth="1"/>
    <col min="12288" max="12288" width="49.85546875" style="216" customWidth="1"/>
    <col min="12289" max="12289" width="14.5703125" style="216" customWidth="1"/>
    <col min="12290" max="12290" width="13.7109375" style="216" customWidth="1"/>
    <col min="12291" max="12291" width="13.42578125" style="216" customWidth="1"/>
    <col min="12292" max="12292" width="15.42578125" style="216" customWidth="1"/>
    <col min="12293" max="12294" width="10.28515625" style="216" bestFit="1" customWidth="1"/>
    <col min="12295" max="12539" width="9.140625" style="216"/>
    <col min="12540" max="12540" width="5" style="216" customWidth="1"/>
    <col min="12541" max="12541" width="4.7109375" style="216" customWidth="1"/>
    <col min="12542" max="12542" width="5" style="216" customWidth="1"/>
    <col min="12543" max="12543" width="19.7109375" style="216" customWidth="1"/>
    <col min="12544" max="12544" width="49.85546875" style="216" customWidth="1"/>
    <col min="12545" max="12545" width="14.5703125" style="216" customWidth="1"/>
    <col min="12546" max="12546" width="13.7109375" style="216" customWidth="1"/>
    <col min="12547" max="12547" width="13.42578125" style="216" customWidth="1"/>
    <col min="12548" max="12548" width="15.42578125" style="216" customWidth="1"/>
    <col min="12549" max="12550" width="10.28515625" style="216" bestFit="1" customWidth="1"/>
    <col min="12551" max="12795" width="9.140625" style="216"/>
    <col min="12796" max="12796" width="5" style="216" customWidth="1"/>
    <col min="12797" max="12797" width="4.7109375" style="216" customWidth="1"/>
    <col min="12798" max="12798" width="5" style="216" customWidth="1"/>
    <col min="12799" max="12799" width="19.7109375" style="216" customWidth="1"/>
    <col min="12800" max="12800" width="49.85546875" style="216" customWidth="1"/>
    <col min="12801" max="12801" width="14.5703125" style="216" customWidth="1"/>
    <col min="12802" max="12802" width="13.7109375" style="216" customWidth="1"/>
    <col min="12803" max="12803" width="13.42578125" style="216" customWidth="1"/>
    <col min="12804" max="12804" width="15.42578125" style="216" customWidth="1"/>
    <col min="12805" max="12806" width="10.28515625" style="216" bestFit="1" customWidth="1"/>
    <col min="12807" max="13051" width="9.140625" style="216"/>
    <col min="13052" max="13052" width="5" style="216" customWidth="1"/>
    <col min="13053" max="13053" width="4.7109375" style="216" customWidth="1"/>
    <col min="13054" max="13054" width="5" style="216" customWidth="1"/>
    <col min="13055" max="13055" width="19.7109375" style="216" customWidth="1"/>
    <col min="13056" max="13056" width="49.85546875" style="216" customWidth="1"/>
    <col min="13057" max="13057" width="14.5703125" style="216" customWidth="1"/>
    <col min="13058" max="13058" width="13.7109375" style="216" customWidth="1"/>
    <col min="13059" max="13059" width="13.42578125" style="216" customWidth="1"/>
    <col min="13060" max="13060" width="15.42578125" style="216" customWidth="1"/>
    <col min="13061" max="13062" width="10.28515625" style="216" bestFit="1" customWidth="1"/>
    <col min="13063" max="13307" width="9.140625" style="216"/>
    <col min="13308" max="13308" width="5" style="216" customWidth="1"/>
    <col min="13309" max="13309" width="4.7109375" style="216" customWidth="1"/>
    <col min="13310" max="13310" width="5" style="216" customWidth="1"/>
    <col min="13311" max="13311" width="19.7109375" style="216" customWidth="1"/>
    <col min="13312" max="13312" width="49.85546875" style="216" customWidth="1"/>
    <col min="13313" max="13313" width="14.5703125" style="216" customWidth="1"/>
    <col min="13314" max="13314" width="13.7109375" style="216" customWidth="1"/>
    <col min="13315" max="13315" width="13.42578125" style="216" customWidth="1"/>
    <col min="13316" max="13316" width="15.42578125" style="216" customWidth="1"/>
    <col min="13317" max="13318" width="10.28515625" style="216" bestFit="1" customWidth="1"/>
    <col min="13319" max="13563" width="9.140625" style="216"/>
    <col min="13564" max="13564" width="5" style="216" customWidth="1"/>
    <col min="13565" max="13565" width="4.7109375" style="216" customWidth="1"/>
    <col min="13566" max="13566" width="5" style="216" customWidth="1"/>
    <col min="13567" max="13567" width="19.7109375" style="216" customWidth="1"/>
    <col min="13568" max="13568" width="49.85546875" style="216" customWidth="1"/>
    <col min="13569" max="13569" width="14.5703125" style="216" customWidth="1"/>
    <col min="13570" max="13570" width="13.7109375" style="216" customWidth="1"/>
    <col min="13571" max="13571" width="13.42578125" style="216" customWidth="1"/>
    <col min="13572" max="13572" width="15.42578125" style="216" customWidth="1"/>
    <col min="13573" max="13574" width="10.28515625" style="216" bestFit="1" customWidth="1"/>
    <col min="13575" max="13819" width="9.140625" style="216"/>
    <col min="13820" max="13820" width="5" style="216" customWidth="1"/>
    <col min="13821" max="13821" width="4.7109375" style="216" customWidth="1"/>
    <col min="13822" max="13822" width="5" style="216" customWidth="1"/>
    <col min="13823" max="13823" width="19.7109375" style="216" customWidth="1"/>
    <col min="13824" max="13824" width="49.85546875" style="216" customWidth="1"/>
    <col min="13825" max="13825" width="14.5703125" style="216" customWidth="1"/>
    <col min="13826" max="13826" width="13.7109375" style="216" customWidth="1"/>
    <col min="13827" max="13827" width="13.42578125" style="216" customWidth="1"/>
    <col min="13828" max="13828" width="15.42578125" style="216" customWidth="1"/>
    <col min="13829" max="13830" width="10.28515625" style="216" bestFit="1" customWidth="1"/>
    <col min="13831" max="14075" width="9.140625" style="216"/>
    <col min="14076" max="14076" width="5" style="216" customWidth="1"/>
    <col min="14077" max="14077" width="4.7109375" style="216" customWidth="1"/>
    <col min="14078" max="14078" width="5" style="216" customWidth="1"/>
    <col min="14079" max="14079" width="19.7109375" style="216" customWidth="1"/>
    <col min="14080" max="14080" width="49.85546875" style="216" customWidth="1"/>
    <col min="14081" max="14081" width="14.5703125" style="216" customWidth="1"/>
    <col min="14082" max="14082" width="13.7109375" style="216" customWidth="1"/>
    <col min="14083" max="14083" width="13.42578125" style="216" customWidth="1"/>
    <col min="14084" max="14084" width="15.42578125" style="216" customWidth="1"/>
    <col min="14085" max="14086" width="10.28515625" style="216" bestFit="1" customWidth="1"/>
    <col min="14087" max="14331" width="9.140625" style="216"/>
    <col min="14332" max="14332" width="5" style="216" customWidth="1"/>
    <col min="14333" max="14333" width="4.7109375" style="216" customWidth="1"/>
    <col min="14334" max="14334" width="5" style="216" customWidth="1"/>
    <col min="14335" max="14335" width="19.7109375" style="216" customWidth="1"/>
    <col min="14336" max="14336" width="49.85546875" style="216" customWidth="1"/>
    <col min="14337" max="14337" width="14.5703125" style="216" customWidth="1"/>
    <col min="14338" max="14338" width="13.7109375" style="216" customWidth="1"/>
    <col min="14339" max="14339" width="13.42578125" style="216" customWidth="1"/>
    <col min="14340" max="14340" width="15.42578125" style="216" customWidth="1"/>
    <col min="14341" max="14342" width="10.28515625" style="216" bestFit="1" customWidth="1"/>
    <col min="14343" max="14587" width="9.140625" style="216"/>
    <col min="14588" max="14588" width="5" style="216" customWidth="1"/>
    <col min="14589" max="14589" width="4.7109375" style="216" customWidth="1"/>
    <col min="14590" max="14590" width="5" style="216" customWidth="1"/>
    <col min="14591" max="14591" width="19.7109375" style="216" customWidth="1"/>
    <col min="14592" max="14592" width="49.85546875" style="216" customWidth="1"/>
    <col min="14593" max="14593" width="14.5703125" style="216" customWidth="1"/>
    <col min="14594" max="14594" width="13.7109375" style="216" customWidth="1"/>
    <col min="14595" max="14595" width="13.42578125" style="216" customWidth="1"/>
    <col min="14596" max="14596" width="15.42578125" style="216" customWidth="1"/>
    <col min="14597" max="14598" width="10.28515625" style="216" bestFit="1" customWidth="1"/>
    <col min="14599" max="14843" width="9.140625" style="216"/>
    <col min="14844" max="14844" width="5" style="216" customWidth="1"/>
    <col min="14845" max="14845" width="4.7109375" style="216" customWidth="1"/>
    <col min="14846" max="14846" width="5" style="216" customWidth="1"/>
    <col min="14847" max="14847" width="19.7109375" style="216" customWidth="1"/>
    <col min="14848" max="14848" width="49.85546875" style="216" customWidth="1"/>
    <col min="14849" max="14849" width="14.5703125" style="216" customWidth="1"/>
    <col min="14850" max="14850" width="13.7109375" style="216" customWidth="1"/>
    <col min="14851" max="14851" width="13.42578125" style="216" customWidth="1"/>
    <col min="14852" max="14852" width="15.42578125" style="216" customWidth="1"/>
    <col min="14853" max="14854" width="10.28515625" style="216" bestFit="1" customWidth="1"/>
    <col min="14855" max="15099" width="9.140625" style="216"/>
    <col min="15100" max="15100" width="5" style="216" customWidth="1"/>
    <col min="15101" max="15101" width="4.7109375" style="216" customWidth="1"/>
    <col min="15102" max="15102" width="5" style="216" customWidth="1"/>
    <col min="15103" max="15103" width="19.7109375" style="216" customWidth="1"/>
    <col min="15104" max="15104" width="49.85546875" style="216" customWidth="1"/>
    <col min="15105" max="15105" width="14.5703125" style="216" customWidth="1"/>
    <col min="15106" max="15106" width="13.7109375" style="216" customWidth="1"/>
    <col min="15107" max="15107" width="13.42578125" style="216" customWidth="1"/>
    <col min="15108" max="15108" width="15.42578125" style="216" customWidth="1"/>
    <col min="15109" max="15110" width="10.28515625" style="216" bestFit="1" customWidth="1"/>
    <col min="15111" max="15355" width="9.140625" style="216"/>
    <col min="15356" max="15356" width="5" style="216" customWidth="1"/>
    <col min="15357" max="15357" width="4.7109375" style="216" customWidth="1"/>
    <col min="15358" max="15358" width="5" style="216" customWidth="1"/>
    <col min="15359" max="15359" width="19.7109375" style="216" customWidth="1"/>
    <col min="15360" max="15360" width="49.85546875" style="216" customWidth="1"/>
    <col min="15361" max="15361" width="14.5703125" style="216" customWidth="1"/>
    <col min="15362" max="15362" width="13.7109375" style="216" customWidth="1"/>
    <col min="15363" max="15363" width="13.42578125" style="216" customWidth="1"/>
    <col min="15364" max="15364" width="15.42578125" style="216" customWidth="1"/>
    <col min="15365" max="15366" width="10.28515625" style="216" bestFit="1" customWidth="1"/>
    <col min="15367" max="15611" width="9.140625" style="216"/>
    <col min="15612" max="15612" width="5" style="216" customWidth="1"/>
    <col min="15613" max="15613" width="4.7109375" style="216" customWidth="1"/>
    <col min="15614" max="15614" width="5" style="216" customWidth="1"/>
    <col min="15615" max="15615" width="19.7109375" style="216" customWidth="1"/>
    <col min="15616" max="15616" width="49.85546875" style="216" customWidth="1"/>
    <col min="15617" max="15617" width="14.5703125" style="216" customWidth="1"/>
    <col min="15618" max="15618" width="13.7109375" style="216" customWidth="1"/>
    <col min="15619" max="15619" width="13.42578125" style="216" customWidth="1"/>
    <col min="15620" max="15620" width="15.42578125" style="216" customWidth="1"/>
    <col min="15621" max="15622" width="10.28515625" style="216" bestFit="1" customWidth="1"/>
    <col min="15623" max="15867" width="9.140625" style="216"/>
    <col min="15868" max="15868" width="5" style="216" customWidth="1"/>
    <col min="15869" max="15869" width="4.7109375" style="216" customWidth="1"/>
    <col min="15870" max="15870" width="5" style="216" customWidth="1"/>
    <col min="15871" max="15871" width="19.7109375" style="216" customWidth="1"/>
    <col min="15872" max="15872" width="49.85546875" style="216" customWidth="1"/>
    <col min="15873" max="15873" width="14.5703125" style="216" customWidth="1"/>
    <col min="15874" max="15874" width="13.7109375" style="216" customWidth="1"/>
    <col min="15875" max="15875" width="13.42578125" style="216" customWidth="1"/>
    <col min="15876" max="15876" width="15.42578125" style="216" customWidth="1"/>
    <col min="15877" max="15878" width="10.28515625" style="216" bestFit="1" customWidth="1"/>
    <col min="15879" max="16123" width="9.140625" style="216"/>
    <col min="16124" max="16124" width="5" style="216" customWidth="1"/>
    <col min="16125" max="16125" width="4.7109375" style="216" customWidth="1"/>
    <col min="16126" max="16126" width="5" style="216" customWidth="1"/>
    <col min="16127" max="16127" width="19.7109375" style="216" customWidth="1"/>
    <col min="16128" max="16128" width="49.85546875" style="216" customWidth="1"/>
    <col min="16129" max="16129" width="14.5703125" style="216" customWidth="1"/>
    <col min="16130" max="16130" width="13.7109375" style="216" customWidth="1"/>
    <col min="16131" max="16131" width="13.42578125" style="216" customWidth="1"/>
    <col min="16132" max="16132" width="15.42578125" style="216" customWidth="1"/>
    <col min="16133" max="16134" width="10.28515625" style="216" bestFit="1" customWidth="1"/>
    <col min="16135" max="16384" width="9.140625" style="216"/>
  </cols>
  <sheetData>
    <row r="1" spans="1:5" ht="16.5" x14ac:dyDescent="0.25">
      <c r="D1" s="239" t="s">
        <v>162</v>
      </c>
    </row>
    <row r="2" spans="1:5" ht="16.5" customHeight="1" x14ac:dyDescent="0.25">
      <c r="C2" s="317" t="s">
        <v>0</v>
      </c>
      <c r="D2" s="317"/>
    </row>
    <row r="3" spans="1:5" ht="16.5" customHeight="1" x14ac:dyDescent="0.25">
      <c r="C3" s="317" t="s">
        <v>1</v>
      </c>
      <c r="D3" s="317"/>
    </row>
    <row r="4" spans="1:5" ht="16.5" customHeight="1" x14ac:dyDescent="0.25">
      <c r="C4" s="240"/>
      <c r="D4" s="240"/>
    </row>
    <row r="5" spans="1:5" ht="38.25" customHeight="1" x14ac:dyDescent="0.25">
      <c r="A5" s="328" t="s">
        <v>161</v>
      </c>
      <c r="B5" s="328"/>
      <c r="C5" s="328"/>
      <c r="D5" s="328"/>
    </row>
    <row r="6" spans="1:5" ht="38.25" customHeight="1" x14ac:dyDescent="0.25">
      <c r="A6" s="227"/>
      <c r="B6" s="227"/>
      <c r="C6" s="227"/>
      <c r="D6" s="227"/>
    </row>
    <row r="7" spans="1:5" x14ac:dyDescent="0.25">
      <c r="A7" s="215"/>
      <c r="B7" s="215"/>
      <c r="C7" s="215"/>
      <c r="D7" s="241" t="s">
        <v>5</v>
      </c>
    </row>
    <row r="8" spans="1:5" ht="52.5" customHeight="1" x14ac:dyDescent="0.25">
      <c r="A8" s="330" t="s">
        <v>20</v>
      </c>
      <c r="B8" s="330"/>
      <c r="C8" s="329" t="s">
        <v>155</v>
      </c>
      <c r="D8" s="233" t="s">
        <v>150</v>
      </c>
    </row>
    <row r="9" spans="1:5" s="218" customFormat="1" ht="13.5" customHeight="1" x14ac:dyDescent="0.25">
      <c r="A9" s="330"/>
      <c r="B9" s="330"/>
      <c r="C9" s="329"/>
      <c r="D9" s="329" t="s">
        <v>156</v>
      </c>
      <c r="E9" s="216"/>
    </row>
    <row r="10" spans="1:5" s="218" customFormat="1" ht="30.75" customHeight="1" x14ac:dyDescent="0.25">
      <c r="A10" s="219" t="s">
        <v>152</v>
      </c>
      <c r="B10" s="219" t="s">
        <v>153</v>
      </c>
      <c r="C10" s="329"/>
      <c r="D10" s="329"/>
      <c r="E10" s="216"/>
    </row>
    <row r="11" spans="1:5" ht="14.25" x14ac:dyDescent="0.25">
      <c r="A11" s="220"/>
      <c r="B11" s="220"/>
      <c r="C11" s="221" t="s">
        <v>154</v>
      </c>
      <c r="D11" s="222">
        <f>SUM(D16)</f>
        <v>1000</v>
      </c>
    </row>
    <row r="12" spans="1:5" ht="14.25" x14ac:dyDescent="0.25">
      <c r="A12" s="323" t="s">
        <v>157</v>
      </c>
      <c r="B12" s="324"/>
      <c r="C12" s="325"/>
      <c r="D12" s="222">
        <f>SUM(D14)</f>
        <v>1000</v>
      </c>
    </row>
    <row r="13" spans="1:5" x14ac:dyDescent="0.25">
      <c r="A13" s="223" t="s">
        <v>159</v>
      </c>
      <c r="B13" s="326" t="s">
        <v>134</v>
      </c>
      <c r="C13" s="327"/>
      <c r="D13" s="224">
        <f>D14</f>
        <v>1000</v>
      </c>
    </row>
    <row r="14" spans="1:5" ht="57.75" customHeight="1" x14ac:dyDescent="0.25">
      <c r="A14" s="225"/>
      <c r="B14" s="225" t="s">
        <v>158</v>
      </c>
      <c r="C14" s="200" t="s">
        <v>137</v>
      </c>
      <c r="D14" s="224">
        <f>SUM(D16)</f>
        <v>1000</v>
      </c>
    </row>
    <row r="15" spans="1:5" x14ac:dyDescent="0.25">
      <c r="A15" s="320" t="s">
        <v>4</v>
      </c>
      <c r="B15" s="321"/>
      <c r="C15" s="321"/>
      <c r="D15" s="322"/>
    </row>
    <row r="16" spans="1:5" x14ac:dyDescent="0.25">
      <c r="A16" s="318" t="s">
        <v>147</v>
      </c>
      <c r="B16" s="319"/>
      <c r="C16" s="319"/>
      <c r="D16" s="224">
        <f>SUM('6'!D17)</f>
        <v>1000</v>
      </c>
    </row>
  </sheetData>
  <mergeCells count="10">
    <mergeCell ref="A16:C16"/>
    <mergeCell ref="A5:D5"/>
    <mergeCell ref="D9:D10"/>
    <mergeCell ref="B13:C13"/>
    <mergeCell ref="A12:C12"/>
    <mergeCell ref="C2:D2"/>
    <mergeCell ref="C3:D3"/>
    <mergeCell ref="A8:B9"/>
    <mergeCell ref="C8:C10"/>
    <mergeCell ref="A15:D15"/>
  </mergeCells>
  <pageMargins left="0.7" right="0.7" top="0.75" bottom="0.75" header="0.3" footer="0.3"/>
  <pageSetup paperSize="9" scale="8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https://mul-mta.gov.am/tasks/docs/attachment.php?id=128306&amp;fn=3havelvacner.xlsx&amp;out=1&amp;token=454bee61621bf982b23b</cp:keywords>
  <cp:lastModifiedBy>Ashot Pirumyan</cp:lastModifiedBy>
  <cp:lastPrinted>2019-12-09T10:04:42Z</cp:lastPrinted>
  <dcterms:modified xsi:type="dcterms:W3CDTF">2019-12-09T10:04:42Z</dcterms:modified>
</cp:coreProperties>
</file>