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Work Armenia" sheetId="1" r:id="rId1"/>
  </sheets>
  <externalReferences>
    <externalReference r:id="rId2"/>
  </externalReferences>
  <definedNames>
    <definedName name="start">'[1]Rates and GI'!$B$2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0" i="1" l="1"/>
  <c r="F90" i="1"/>
  <c r="E90" i="1"/>
  <c r="D90" i="1"/>
  <c r="C17" i="1" l="1"/>
  <c r="C7" i="1"/>
  <c r="C41" i="1" l="1"/>
  <c r="D28" i="1" l="1"/>
  <c r="F28" i="1"/>
  <c r="E28" i="1"/>
  <c r="E14" i="1"/>
  <c r="F14" i="1"/>
  <c r="C88" i="1"/>
  <c r="H89" i="1"/>
  <c r="G89" i="1"/>
  <c r="F89" i="1"/>
  <c r="E89" i="1"/>
  <c r="D89" i="1"/>
  <c r="C89" i="1" s="1"/>
  <c r="G35" i="1"/>
  <c r="D82" i="1"/>
  <c r="C82" i="1" s="1"/>
  <c r="D85" i="1"/>
  <c r="C87" i="1"/>
  <c r="C84" i="1"/>
  <c r="H85" i="1"/>
  <c r="G85" i="1"/>
  <c r="F85" i="1"/>
  <c r="E85" i="1"/>
  <c r="C85" i="1" s="1"/>
  <c r="C81" i="1"/>
  <c r="C80" i="1"/>
  <c r="H82" i="1"/>
  <c r="G82" i="1"/>
  <c r="F82" i="1"/>
  <c r="E82" i="1"/>
  <c r="H78" i="1"/>
  <c r="G78" i="1"/>
  <c r="F78" i="1"/>
  <c r="E78" i="1"/>
  <c r="D78" i="1"/>
  <c r="C73" i="1"/>
  <c r="C72" i="1"/>
  <c r="C71" i="1"/>
  <c r="C70" i="1"/>
  <c r="H74" i="1"/>
  <c r="G74" i="1"/>
  <c r="F74" i="1"/>
  <c r="E74" i="1"/>
  <c r="D74" i="1"/>
  <c r="C74" i="1" s="1"/>
  <c r="C67" i="1"/>
  <c r="C66" i="1"/>
  <c r="C65" i="1"/>
  <c r="C64" i="1"/>
  <c r="H68" i="1"/>
  <c r="G68" i="1"/>
  <c r="F68" i="1"/>
  <c r="E68" i="1"/>
  <c r="D68" i="1"/>
  <c r="C68" i="1" s="1"/>
  <c r="C61" i="1"/>
  <c r="C60" i="1"/>
  <c r="C59" i="1"/>
  <c r="C58" i="1"/>
  <c r="D62" i="1"/>
  <c r="C62" i="1" s="1"/>
  <c r="E62" i="1"/>
  <c r="H62" i="1"/>
  <c r="G62" i="1"/>
  <c r="F62" i="1"/>
  <c r="C55" i="1"/>
  <c r="C54" i="1"/>
  <c r="C53" i="1"/>
  <c r="H56" i="1"/>
  <c r="G56" i="1"/>
  <c r="F56" i="1"/>
  <c r="E56" i="1"/>
  <c r="D56" i="1"/>
  <c r="C56" i="1" s="1"/>
  <c r="H51" i="1"/>
  <c r="G51" i="1"/>
  <c r="F51" i="1"/>
  <c r="E51" i="1"/>
  <c r="C51" i="1" s="1"/>
  <c r="D51" i="1"/>
  <c r="C50" i="1"/>
  <c r="C49" i="1"/>
  <c r="H47" i="1"/>
  <c r="G47" i="1"/>
  <c r="F47" i="1"/>
  <c r="E47" i="1"/>
  <c r="C47" i="1" s="1"/>
  <c r="D47" i="1"/>
  <c r="C46" i="1"/>
  <c r="C45" i="1"/>
  <c r="D43" i="1"/>
  <c r="H43" i="1"/>
  <c r="G43" i="1"/>
  <c r="F43" i="1"/>
  <c r="E43" i="1"/>
  <c r="C42" i="1"/>
  <c r="C38" i="1"/>
  <c r="C37" i="1"/>
  <c r="H39" i="1"/>
  <c r="G39" i="1"/>
  <c r="F39" i="1"/>
  <c r="E39" i="1"/>
  <c r="C39" i="1" s="1"/>
  <c r="D39" i="1"/>
  <c r="C34" i="1"/>
  <c r="C33" i="1"/>
  <c r="C32" i="1"/>
  <c r="C31" i="1"/>
  <c r="C30" i="1"/>
  <c r="H35" i="1"/>
  <c r="F35" i="1"/>
  <c r="E35" i="1"/>
  <c r="D35" i="1"/>
  <c r="H24" i="1"/>
  <c r="H90" i="1" s="1"/>
  <c r="C90" i="1" s="1"/>
  <c r="G24" i="1"/>
  <c r="F24" i="1"/>
  <c r="E24" i="1"/>
  <c r="D24" i="1"/>
  <c r="C23" i="1"/>
  <c r="C22" i="1"/>
  <c r="C21" i="1"/>
  <c r="C20" i="1"/>
  <c r="C19" i="1"/>
  <c r="C18" i="1"/>
  <c r="C16" i="1"/>
  <c r="C26" i="1"/>
  <c r="C27" i="1"/>
  <c r="H28" i="1"/>
  <c r="G28" i="1"/>
  <c r="C13" i="1"/>
  <c r="C12" i="1"/>
  <c r="C11" i="1"/>
  <c r="C10" i="1"/>
  <c r="C9" i="1"/>
  <c r="C8" i="1"/>
  <c r="H14" i="1"/>
  <c r="G14" i="1"/>
  <c r="D14" i="1"/>
  <c r="C78" i="1"/>
  <c r="C43" i="1" l="1"/>
  <c r="C35" i="1"/>
  <c r="C14" i="1"/>
  <c r="C24" i="1"/>
  <c r="C28" i="1"/>
  <c r="A20" i="1"/>
  <c r="A19" i="1"/>
  <c r="A10" i="1"/>
  <c r="A9" i="1"/>
  <c r="A8" i="1"/>
  <c r="D5" i="1"/>
  <c r="E5" i="1" s="1"/>
  <c r="F5" i="1" s="1"/>
  <c r="G5" i="1" s="1"/>
  <c r="H5" i="1" s="1"/>
</calcChain>
</file>

<file path=xl/sharedStrings.xml><?xml version="1.0" encoding="utf-8"?>
<sst xmlns="http://schemas.openxmlformats.org/spreadsheetml/2006/main" count="96" uniqueCount="92">
  <si>
    <t>Հազար ՀՀ դրամ</t>
  </si>
  <si>
    <t xml:space="preserve">Գործողության անվանում </t>
  </si>
  <si>
    <t>Ընդամենը գործողության ֆինանսավորման կարիք</t>
  </si>
  <si>
    <t>Գործողության ֆինանսավորման կարիք ըստ տարիների</t>
  </si>
  <si>
    <t>Կրթության ինստիտուցիոնալ և բովանդակային արդիականացում</t>
  </si>
  <si>
    <t>Կրթության դերի վերարժևորմանն ուղղված սոցիալական արշավներ</t>
  </si>
  <si>
    <t>Կամավորության ինստիտուտի զարգացմանն ուղղված օրենսդրական և ինստիտուցիոնալ կարգավորումների մշակում և ներդրում</t>
  </si>
  <si>
    <t>ԸՆԴԱՄԵՆԸ Կրթության ինստիտուցիոնալ և բովանդակային արդիականացում</t>
  </si>
  <si>
    <t>Գործատուների արդյունավետ ներգրավվածութ-յուն մասնագիտական կրթության և ուսուցման գործընթացներում</t>
  </si>
  <si>
    <t>Որակավորումների ոլորտային շրջանակների մշակման գործընթացում գործատուների իրական մասնակցության ապահովում</t>
  </si>
  <si>
    <t>Բուհերին հետազոտական աշխատանքների և ծառայությունների պատվերի ինստիտուտի կայացման համար խթանների համակարգի ձևավորում և համակարգում</t>
  </si>
  <si>
    <t>Պետական կրթաթոշակների տրամադրման համակարգի արդիականացում և մասնագիտական աճի ու հմտությունների զարգացման պետական-մասնավոր կրթաթոշակային հիմնադրամի ձևավորում</t>
  </si>
  <si>
    <t>Մասնագիտական պրակտիկայի և փորձնակության մոդելների վերանայում և ներդրում</t>
  </si>
  <si>
    <t>Շրջանավարտների մրցունակության բարձրացում և իրացման հնարավորություն-ների ընդլայնում</t>
  </si>
  <si>
    <t>Բուհերի կարիերայի կենտրոնների գործունեության սկզբունքների վերանայում</t>
  </si>
  <si>
    <t>Մասնագիտական կրթության բոլոր օղակներում շրջանավարտների անհատական գործերի ստեղծում և միասնական շտեմարանի գործարկում</t>
  </si>
  <si>
    <t>ԸՆԴԱՄԵՆԸ Շրջանավարտների մրցունակության բարձրացում և իրացման հնարավորություն-ների ընդլայնում</t>
  </si>
  <si>
    <t>Զբաղվածության արդյունավետ և հասցեական ծրագրերի մշակում</t>
  </si>
  <si>
    <t>Զբաղվածության ծրագրերի` ըստ ուղղությունների պահանջարկի ուսումնասիրություն և առաջարկությունների փաթեթի մշակում</t>
  </si>
  <si>
    <t xml:space="preserve">Զբաղվածության առկա ծրագրերի արդյունավետության գնահատում և  լրամշակում </t>
  </si>
  <si>
    <t>Զբաղվածության նոր ծրագրերի մշակում, արդյունավետության գնահատում և ամբողջական իրականացում</t>
  </si>
  <si>
    <t>Զբաղվածության ծառայություններում աշխատանք փնտրողների և գործազուրկների հետ սոցիալական աշխատանքի իրականացման, նրանց կարիքների գնահատման նոր համակարգի ներդրում և գործարկում</t>
  </si>
  <si>
    <t>Զբաղվածության ծրագրերի իրազեկման տեղեկատվական արշավի իրականացում</t>
  </si>
  <si>
    <t>ԸՆԴԱՄԵՆԸ Զբաղվածության արդյունավետ և հասցեական ծրագրերի մշակում</t>
  </si>
  <si>
    <t xml:space="preserve">Զբաղվածության ծառայություններից օգտվելու հնարավորություն-ների ընդլայնման նորարարական լուծումներ </t>
  </si>
  <si>
    <t>Զբաղվածության պետական գործակալության շրջիկ գրասենյակների ներդրում</t>
  </si>
  <si>
    <t>ԸՆԴԱՄԵՆԸ Զբաղվածության ծառայություններից օգտվելու հնարավորություն-ների ընդլայնման նորարարական լուծումներ</t>
  </si>
  <si>
    <t>Զբաղվածության ծառայություն մատուցողների կարողությունների զարգացում</t>
  </si>
  <si>
    <t>Զբաղվածության ոլորտի ծառայություններ մատուցող աշխատողների վերապատրաստում</t>
  </si>
  <si>
    <t>ԸՆԴԱՄԵՆԸ Զբաղվածության ծառայություն մատուցողների կարողությունների զարգացում</t>
  </si>
  <si>
    <t>Զբաղվածության խթանում ՀՀ բոլոր տարածաշրջաննե-րում</t>
  </si>
  <si>
    <t>Յուրաքանչյուր տարածաշրջանի տնտեսական, սոցիալական կառուցվածքի, մարդկային կապիտալի  և զարգացման ներուժի գնահատման ուսումնասիրություն</t>
  </si>
  <si>
    <t>ԸՆԴԱՄԵՆԸ Զբաղվածության խթանում ՀՀ բոլոր տարածաշրջաննե-րում</t>
  </si>
  <si>
    <t>Նպաստների համակարգի առաջացրած շահադրդման փոփոխություն</t>
  </si>
  <si>
    <t>Նպաստների համակարգի նոր մոդելի մշակում և ընդունում</t>
  </si>
  <si>
    <t>Նպաստների համակարգի նոր մոդելի վերաբերյալ սոցիալական աշխատողների վերապատրաստում-ների անցկացում</t>
  </si>
  <si>
    <t>ԸՆԴԱՄԵՆԸ Նպաստների համակարգի առաջացրած շահադրդման փոփոխություն</t>
  </si>
  <si>
    <t xml:space="preserve">Աշխատանքային հարաբերություն-ների պետական կարգավորման և վերահսկողության բարելավում </t>
  </si>
  <si>
    <t xml:space="preserve">Գործող իրավական դաշտի վերլուծություն </t>
  </si>
  <si>
    <t xml:space="preserve">Աշխատանքային օրենսգրքի  և աշխատանքային հարաբերությունները կարգավորող այլ իրավական ակտերի վերանայում, փոփոխությունների ներկայացում  և ընդունում </t>
  </si>
  <si>
    <t xml:space="preserve">Աշխատանքային  հարաբերությունների պետական վերահսկողության համակարգի ինստիտուցիոնալ զարգացում </t>
  </si>
  <si>
    <t xml:space="preserve">ԸՆԴԱՄԵՆԸ Աշխատանքային հարաբերություն-ների պետական կարգավորման և վերահսկողության բարելավում </t>
  </si>
  <si>
    <t>Թիրախային խմբերի ներառում զբաղվածության ծրագրերում</t>
  </si>
  <si>
    <t xml:space="preserve">Երիտասարդներին ուղղված զբաղվածության նոր ծրագրերի մշակում և իրականացում </t>
  </si>
  <si>
    <t>Կանանց` աշխատաշուկայում ինտեգրվելու համար նոր ծրագրերի մշակում և իրականացում</t>
  </si>
  <si>
    <t>Առաջնագծում մարտական հերթապահության մեջ չընդգրկված զորամասերում ժամկետային զինծառայողների համար փորձնական ծրագրերի նախագծում և իրականացում</t>
  </si>
  <si>
    <t>Զորամասերում հասարակական ակտիվի ձևավորմամբ տեղեկատվական-խորհրդատվական  կետերի  ստեղծում և մասնագիտական կողմնորոշման հարցում աջակցության ցուցաբերում ու պահեստազոր արձակվելուց (զորացրվելուց) հետո  վերջիններիս ընդգրկում զբաղվածության ծառայություններում</t>
  </si>
  <si>
    <t>ԸՆԴԱՄԵՆԸ Թիրախային խմբերի ներառում զբաղվածության ծրագրերում</t>
  </si>
  <si>
    <t xml:space="preserve">Արհմիությունների ինստիտուտի դերի բարձրացում </t>
  </si>
  <si>
    <t xml:space="preserve">Արհմիությունների կոնֆեդերացիաների և ճյուղային արհմիությունների ինստիտուցիոնալ կարողությունների գնահատում </t>
  </si>
  <si>
    <t>Արհմիությունների մասին օրենքի լրամշակում և ընդունում</t>
  </si>
  <si>
    <t xml:space="preserve">Արհմիությունների կոնֆեդերացիայի և ճյուղային արհմիությունների  կարողությունների զարգացում </t>
  </si>
  <si>
    <t xml:space="preserve">Արհմիութենական շարժումը խթանող միջոցառումների իրականացում </t>
  </si>
  <si>
    <t>ԸՆԴԱՄԵՆԸ Արհմիությունների ինստիտուտի դերի բարձրացում</t>
  </si>
  <si>
    <t xml:space="preserve">Աշխատանքային  հարաբերությունների վերաբերյալ հանրության իրազեկվածության բարձրացում </t>
  </si>
  <si>
    <t>Աշխատանքային օրենսգրքի վերաբերյալ ուղեցույցի մշակում, ընդունում և դրա առցանց հասանելիության ապահովում</t>
  </si>
  <si>
    <t>Աշխատանքային պայմանագրերի գեներացման առցանց համակարգի ստեղծում</t>
  </si>
  <si>
    <t xml:space="preserve">Պաշտոնների և զբաղմունքների միասնական դասակարգչի  առցանց համակարգի  ներդրում </t>
  </si>
  <si>
    <t>Աշխատանքային  հարաբերությունների և պայմանների  մասին իրազեկվածության բարձրացման միջոցառումների կազմակերպում</t>
  </si>
  <si>
    <t xml:space="preserve">ԸՆԴԱՄԵՆԸ Աշխատանքային  հարաբերությունների վերաբերյալ հանրության իրազեկվածության բարձրացում </t>
  </si>
  <si>
    <t xml:space="preserve">Զբաղվածության փաստահենք քաղաքականության մշակման համար պահանջվող տվյալների հավաքագրում և վերլուծություն </t>
  </si>
  <si>
    <t>Մարդկային կապիտալին առնչվող շտեմարանների միջև փոխգործելիության ապահովում</t>
  </si>
  <si>
    <t>Մարդկային կապիտալի վերլուծության համար անհրաժեշտ բացակայող տվյալների հավաքագրում</t>
  </si>
  <si>
    <t xml:space="preserve">Զբաղվածության ոլորտի քաղաքականություն-ների և ծրագրերի ներդաշնակեցում և համակարգում </t>
  </si>
  <si>
    <t>Զբաղվածության ոլորտի առկա և ստեղծվելիք ծրագրերի քարտեզագրում</t>
  </si>
  <si>
    <t>Զբաղվածության ոլորտի քաղաքականություն-ներ մշակող ինստիտուտների մարդկային կարողությունների զարգացում</t>
  </si>
  <si>
    <t>Զբաղվածության ոլորտի քաղաքականութ-յունների հաղորդակցման ապահովում</t>
  </si>
  <si>
    <t>Ոլորտի հաղորդակցման գործողությունների ծրագրի մշակում</t>
  </si>
  <si>
    <t>Ոլորտի զարգացումների վերաբերյալ հանրային իրազեկման արշավների իրականացում</t>
  </si>
  <si>
    <t>ԸՆԴԱՄԵՆԸ ՖԻՆԱՆՍԱՎՈՐՄԱՆ ԿԱՐԻՔՆԵՐԻ ԳՆԱՀԱՏՈՒՄ</t>
  </si>
  <si>
    <t>ԸՆԴԱՄԵՆԸ Գործատուների արդյունավետ ներգրավվածություն մասնագիտական կրթության և ուսուցման գործընթացներում</t>
  </si>
  <si>
    <t>Կրթական ծրագրերի ներկայացման ազգային հարթակի ստեղծում*</t>
  </si>
  <si>
    <t>Բուհերի ուսանողների հորիզոնական մոբիլությանն ուղղված նախաձեռնությունների մշակում  և փորձնական իրագործում</t>
  </si>
  <si>
    <t>Մասնագիտական կրթության համակարգում հեռավար կրթության համակարգի և ընտրված մասնագիտություններով կրթական մոդուլների մշակում և ներդրում</t>
  </si>
  <si>
    <t>Դպրոցներում մասնագիտական կողմնորոշման ինստիտուտի համատարած ներդրում*</t>
  </si>
  <si>
    <t xml:space="preserve">Պետական խթանների համակարգի ձևավորում, այդ թվում՝ համագործակցության գերազանցության գնահատման միջոցով, և կիրարկում ՆՄՄԿՈՒ համակարգում կրթության գործընթացին գործատուների արդյունավետ ներգրավումն ապահովելու համար  </t>
  </si>
  <si>
    <t>Մասնավոր հատվածի ոլորտային միավորումների ձևավորման միջոցով ընտրված կրթական և հմտությունների զարգացման նպատակային ծրագրերի իրագործում*</t>
  </si>
  <si>
    <t>Միջբուհական և միջառարկայական փորձարարական թեմատիկ լաբերի ստեղծում և ծրագրերի իրագործում*</t>
  </si>
  <si>
    <t>Մասնավոր հատված-պետություն համագործակցության միջոցով վերապատրաստման հնարավորությունների ընդլայնում</t>
  </si>
  <si>
    <t>Զբաղվածության  առցանց հարթակի մշակում*</t>
  </si>
  <si>
    <t>ԶՊԳ տեղեկատվական ներքին համակարգի արդիականացում*</t>
  </si>
  <si>
    <t>Քարտեզագրման հիման վրա անհրաժեշտ ենթակառուցվածքների ստեղծում</t>
  </si>
  <si>
    <t xml:space="preserve">ՀԱՅԱՍՏԱՆԻ  ՀԱՆՐԱՊԵՏՈՒԹՅԱՆ
  ՎԱՐՉԱՊԵՏԻ ԱՇԽԱՏԱԿԱԶՄԻ ՂԵԿԱՎԱՐ                                                                                                                                            Է. ԱՂԱՋԱՆՅԱՆ
</t>
  </si>
  <si>
    <t>15</t>
  </si>
  <si>
    <t>Մասնագիտությունների ցանկի վերանայում և կրթական ծրագրերի արդիականացում</t>
  </si>
  <si>
    <t>*-ով նշված գործողությունները ֆինանսավորվում են/նախատեսում ենք ֆինանսավորել զարգացման գործընկերների կողմից</t>
  </si>
  <si>
    <t>Մասնագիտական կարողությունների զարգացման վերապատրաստումների իրականացում</t>
  </si>
  <si>
    <t>Ոլորտին առնչվող քաղաքականություններ մշակողների միջև մշտական հաղորդակցման ընթացակարգի մշակում և կիրառում</t>
  </si>
  <si>
    <t>«Աշխատիր, Հայաստան» ռազմավարության ծրագրի ֆինանսական գնահատական</t>
  </si>
  <si>
    <t>Գործողութ-յան համար</t>
  </si>
  <si>
    <t xml:space="preserve">N 3 հավելված
ՀՀ Կառավարության 
2019  թվականի 
նոյեմբերի -ի
 N -Լ որոշման
</t>
  </si>
  <si>
    <t xml:space="preserve">ՀՀ բյուջեից ակնկալվող լրացուցիչ ֆինանսական միջոցներ պահանջող միջոցառումների գծով 
2020թ. համար հատկացումները կատարել պետական բյուջեով նախատեսված հատկացումների շրջանակում, 2021-2022 թվականների համար՝ 2020-2022 թվականների պետական ՄԺԾԾ նախատեսված չափաքանակների շրջանակում, իսկ 2023թ. համար՝ հատկացման հնարավորության հարցը քննարկել տվյալ տարվա բյուջետային գործընթացի շրջանակում: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</si>
</sst>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-* #,##0.0_-;\-* #,##0.0_-;_-* &quot;-&quot;??_-;_-@_-"/>
    <numFmt numFmtId="165" formatCode="yyyy"/>
    <numFmt numFmtId="166" formatCode="_(* #,##0.0_);_(* \(#,##0.0\);_(* &quot;-&quot;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GHEA Grapalat"/>
      <family val="3"/>
    </font>
    <font>
      <b/>
      <sz val="10"/>
      <color theme="1"/>
      <name val="GHEA Grapalat"/>
      <family val="3"/>
    </font>
    <font>
      <sz val="9"/>
      <color theme="1"/>
      <name val="GHEA Grapalat"/>
      <family val="3"/>
    </font>
    <font>
      <b/>
      <i/>
      <sz val="10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2"/>
      <color theme="1"/>
      <name val="GHEA Grapalat"/>
      <family val="3"/>
    </font>
    <font>
      <b/>
      <sz val="9"/>
      <color rgb="FFFF000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8">
    <xf numFmtId="0" fontId="0" fillId="0" borderId="0" xfId="0"/>
    <xf numFmtId="0" fontId="4" fillId="0" borderId="0" xfId="0" applyFont="1"/>
    <xf numFmtId="0" fontId="6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wrapText="1"/>
    </xf>
    <xf numFmtId="165" fontId="9" fillId="0" borderId="1" xfId="0" applyNumberFormat="1" applyFont="1" applyBorder="1" applyAlignment="1">
      <alignment horizontal="center"/>
    </xf>
    <xf numFmtId="165" fontId="10" fillId="0" borderId="1" xfId="0" applyNumberFormat="1" applyFont="1" applyBorder="1" applyAlignment="1">
      <alignment horizontal="center"/>
    </xf>
    <xf numFmtId="0" fontId="7" fillId="0" borderId="0" xfId="0" applyFont="1"/>
    <xf numFmtId="0" fontId="8" fillId="3" borderId="1" xfId="0" applyFont="1" applyFill="1" applyBorder="1" applyAlignment="1">
      <alignment horizontal="left" wrapText="1"/>
    </xf>
    <xf numFmtId="164" fontId="7" fillId="3" borderId="1" xfId="1" applyNumberFormat="1" applyFont="1" applyFill="1" applyBorder="1" applyAlignment="1">
      <alignment horizontal="center"/>
    </xf>
    <xf numFmtId="164" fontId="7" fillId="3" borderId="1" xfId="1" applyNumberFormat="1" applyFont="1" applyFill="1" applyBorder="1"/>
    <xf numFmtId="0" fontId="7" fillId="0" borderId="1" xfId="0" applyFont="1" applyBorder="1" applyAlignment="1">
      <alignment horizontal="left" wrapText="1"/>
    </xf>
    <xf numFmtId="164" fontId="7" fillId="0" borderId="1" xfId="1" applyNumberFormat="1" applyFont="1" applyBorder="1" applyAlignment="1">
      <alignment horizontal="center"/>
    </xf>
    <xf numFmtId="164" fontId="7" fillId="0" borderId="1" xfId="1" applyNumberFormat="1" applyFont="1" applyBorder="1" applyAlignment="1">
      <alignment horizontal="left" indent="1"/>
    </xf>
    <xf numFmtId="164" fontId="9" fillId="0" borderId="1" xfId="1" applyNumberFormat="1" applyFont="1" applyBorder="1" applyAlignment="1">
      <alignment horizontal="center"/>
    </xf>
    <xf numFmtId="164" fontId="9" fillId="0" borderId="1" xfId="1" applyNumberFormat="1" applyFont="1" applyBorder="1" applyAlignment="1">
      <alignment horizontal="left" indent="1"/>
    </xf>
    <xf numFmtId="49" fontId="7" fillId="0" borderId="1" xfId="0" applyNumberFormat="1" applyFont="1" applyBorder="1" applyAlignment="1">
      <alignment horizontal="left" wrapText="1"/>
    </xf>
    <xf numFmtId="164" fontId="7" fillId="0" borderId="1" xfId="1" applyNumberFormat="1" applyFont="1" applyBorder="1" applyAlignment="1">
      <alignment horizontal="center" vertical="center"/>
    </xf>
    <xf numFmtId="0" fontId="8" fillId="0" borderId="0" xfId="0" applyFont="1"/>
    <xf numFmtId="0" fontId="11" fillId="0" borderId="0" xfId="0" applyFont="1"/>
    <xf numFmtId="0" fontId="7" fillId="4" borderId="1" xfId="0" applyFont="1" applyFill="1" applyBorder="1" applyAlignment="1">
      <alignment horizontal="left" wrapText="1"/>
    </xf>
    <xf numFmtId="164" fontId="7" fillId="4" borderId="1" xfId="1" applyNumberFormat="1" applyFont="1" applyFill="1" applyBorder="1" applyAlignment="1">
      <alignment horizontal="center"/>
    </xf>
    <xf numFmtId="164" fontId="7" fillId="4" borderId="1" xfId="1" applyNumberFormat="1" applyFont="1" applyFill="1" applyBorder="1" applyAlignment="1">
      <alignment horizontal="left" indent="1"/>
    </xf>
    <xf numFmtId="0" fontId="7" fillId="4" borderId="0" xfId="0" applyFont="1" applyFill="1"/>
    <xf numFmtId="164" fontId="9" fillId="4" borderId="1" xfId="1" applyNumberFormat="1" applyFont="1" applyFill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wrapText="1"/>
    </xf>
    <xf numFmtId="164" fontId="4" fillId="0" borderId="0" xfId="1" applyNumberFormat="1" applyFont="1" applyBorder="1" applyAlignment="1">
      <alignment horizontal="center"/>
    </xf>
    <xf numFmtId="164" fontId="4" fillId="0" borderId="0" xfId="1" applyNumberFormat="1" applyFont="1" applyBorder="1"/>
    <xf numFmtId="0" fontId="7" fillId="0" borderId="0" xfId="0" applyFont="1" applyBorder="1" applyAlignment="1">
      <alignment horizontal="center"/>
    </xf>
    <xf numFmtId="165" fontId="9" fillId="0" borderId="0" xfId="0" applyNumberFormat="1" applyFont="1" applyBorder="1" applyAlignment="1">
      <alignment horizontal="center"/>
    </xf>
    <xf numFmtId="0" fontId="7" fillId="0" borderId="0" xfId="0" applyFont="1" applyBorder="1"/>
    <xf numFmtId="0" fontId="7" fillId="4" borderId="0" xfId="0" applyFont="1" applyFill="1" applyBorder="1"/>
    <xf numFmtId="0" fontId="8" fillId="0" borderId="0" xfId="0" applyFont="1" applyBorder="1"/>
    <xf numFmtId="0" fontId="11" fillId="0" borderId="0" xfId="0" applyFont="1" applyBorder="1"/>
    <xf numFmtId="164" fontId="3" fillId="0" borderId="2" xfId="1" applyNumberFormat="1" applyFont="1" applyBorder="1" applyAlignment="1">
      <alignment horizontal="centerContinuous" wrapText="1"/>
    </xf>
    <xf numFmtId="164" fontId="3" fillId="0" borderId="3" xfId="1" applyNumberFormat="1" applyFont="1" applyBorder="1" applyAlignment="1">
      <alignment horizontal="centerContinuous" wrapText="1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164" fontId="4" fillId="0" borderId="1" xfId="1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Continuous"/>
    </xf>
    <xf numFmtId="0" fontId="4" fillId="0" borderId="1" xfId="0" applyFont="1" applyBorder="1" applyAlignment="1">
      <alignment horizontal="left" wrapText="1"/>
    </xf>
    <xf numFmtId="164" fontId="4" fillId="0" borderId="1" xfId="1" applyNumberFormat="1" applyFont="1" applyBorder="1"/>
    <xf numFmtId="164" fontId="4" fillId="0" borderId="5" xfId="1" applyNumberFormat="1" applyFont="1" applyBorder="1"/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Continuous" vertical="center" wrapText="1"/>
    </xf>
    <xf numFmtId="164" fontId="6" fillId="2" borderId="5" xfId="1" applyNumberFormat="1" applyFont="1" applyFill="1" applyBorder="1" applyAlignment="1">
      <alignment horizontal="centerContinuous" vertical="center" wrapText="1"/>
    </xf>
    <xf numFmtId="0" fontId="7" fillId="0" borderId="4" xfId="0" applyFont="1" applyBorder="1" applyAlignment="1">
      <alignment horizontal="center"/>
    </xf>
    <xf numFmtId="165" fontId="10" fillId="0" borderId="5" xfId="0" applyNumberFormat="1" applyFont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164" fontId="7" fillId="3" borderId="5" xfId="1" applyNumberFormat="1" applyFont="1" applyFill="1" applyBorder="1"/>
    <xf numFmtId="164" fontId="7" fillId="0" borderId="5" xfId="1" applyNumberFormat="1" applyFont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left" wrapText="1"/>
    </xf>
    <xf numFmtId="164" fontId="9" fillId="4" borderId="5" xfId="1" applyNumberFormat="1" applyFont="1" applyFill="1" applyBorder="1" applyAlignment="1">
      <alignment horizontal="center"/>
    </xf>
    <xf numFmtId="164" fontId="9" fillId="0" borderId="1" xfId="1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164" fontId="8" fillId="0" borderId="1" xfId="1" applyNumberFormat="1" applyFont="1" applyBorder="1" applyAlignment="1">
      <alignment horizontal="center"/>
    </xf>
    <xf numFmtId="164" fontId="8" fillId="0" borderId="1" xfId="1" applyNumberFormat="1" applyFont="1" applyBorder="1" applyAlignment="1">
      <alignment horizontal="left" indent="1"/>
    </xf>
    <xf numFmtId="164" fontId="8" fillId="0" borderId="5" xfId="1" applyNumberFormat="1" applyFont="1" applyBorder="1" applyAlignment="1">
      <alignment horizontal="left" indent="1"/>
    </xf>
    <xf numFmtId="164" fontId="7" fillId="0" borderId="5" xfId="1" applyNumberFormat="1" applyFont="1" applyBorder="1" applyAlignment="1">
      <alignment horizontal="left" indent="1"/>
    </xf>
    <xf numFmtId="0" fontId="7" fillId="4" borderId="4" xfId="0" applyFont="1" applyFill="1" applyBorder="1" applyAlignment="1">
      <alignment horizontal="center" wrapText="1"/>
    </xf>
    <xf numFmtId="0" fontId="7" fillId="4" borderId="4" xfId="0" applyFont="1" applyFill="1" applyBorder="1" applyAlignment="1">
      <alignment horizontal="center"/>
    </xf>
    <xf numFmtId="164" fontId="7" fillId="4" borderId="5" xfId="1" applyNumberFormat="1" applyFont="1" applyFill="1" applyBorder="1" applyAlignment="1">
      <alignment horizontal="center"/>
    </xf>
    <xf numFmtId="0" fontId="7" fillId="0" borderId="4" xfId="0" applyFont="1" applyBorder="1" applyAlignment="1">
      <alignment horizontal="center" wrapText="1"/>
    </xf>
    <xf numFmtId="49" fontId="7" fillId="0" borderId="4" xfId="0" applyNumberFormat="1" applyFont="1" applyBorder="1" applyAlignment="1">
      <alignment horizontal="center"/>
    </xf>
    <xf numFmtId="164" fontId="7" fillId="0" borderId="5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/>
    </xf>
    <xf numFmtId="164" fontId="8" fillId="0" borderId="5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/>
    <xf numFmtId="164" fontId="8" fillId="0" borderId="5" xfId="1" applyNumberFormat="1" applyFont="1" applyBorder="1" applyAlignment="1">
      <alignment horizontal="center"/>
    </xf>
    <xf numFmtId="164" fontId="8" fillId="0" borderId="1" xfId="1" applyNumberFormat="1" applyFont="1" applyBorder="1" applyAlignment="1">
      <alignment horizontal="left" vertic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left" wrapText="1"/>
    </xf>
    <xf numFmtId="164" fontId="6" fillId="2" borderId="7" xfId="1" applyNumberFormat="1" applyFont="1" applyFill="1" applyBorder="1" applyAlignment="1">
      <alignment horizontal="center"/>
    </xf>
    <xf numFmtId="164" fontId="6" fillId="2" borderId="7" xfId="1" applyNumberFormat="1" applyFont="1" applyFill="1" applyBorder="1" applyAlignment="1">
      <alignment horizontal="left" indent="1"/>
    </xf>
    <xf numFmtId="164" fontId="6" fillId="2" borderId="8" xfId="1" applyNumberFormat="1" applyFont="1" applyFill="1" applyBorder="1" applyAlignment="1">
      <alignment horizontal="left" indent="1"/>
    </xf>
    <xf numFmtId="164" fontId="7" fillId="3" borderId="1" xfId="1" applyNumberFormat="1" applyFont="1" applyFill="1" applyBorder="1" applyAlignment="1">
      <alignment horizontal="center" vertical="center"/>
    </xf>
    <xf numFmtId="164" fontId="7" fillId="3" borderId="5" xfId="1" applyNumberFormat="1" applyFont="1" applyFill="1" applyBorder="1" applyAlignment="1">
      <alignment horizontal="center" vertical="center"/>
    </xf>
    <xf numFmtId="164" fontId="7" fillId="4" borderId="1" xfId="1" applyNumberFormat="1" applyFont="1" applyFill="1" applyBorder="1" applyAlignment="1">
      <alignment horizontal="center" vertical="center"/>
    </xf>
    <xf numFmtId="164" fontId="7" fillId="4" borderId="5" xfId="1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/>
    </xf>
    <xf numFmtId="164" fontId="7" fillId="4" borderId="1" xfId="1" applyNumberFormat="1" applyFont="1" applyFill="1" applyBorder="1" applyAlignment="1">
      <alignment horizontal="left" vertical="center"/>
    </xf>
    <xf numFmtId="164" fontId="8" fillId="4" borderId="1" xfId="1" applyNumberFormat="1" applyFont="1" applyFill="1" applyBorder="1" applyAlignment="1">
      <alignment horizontal="center" vertical="center"/>
    </xf>
    <xf numFmtId="164" fontId="8" fillId="4" borderId="5" xfId="1" applyNumberFormat="1" applyFont="1" applyFill="1" applyBorder="1" applyAlignment="1">
      <alignment horizontal="center" vertical="center"/>
    </xf>
    <xf numFmtId="164" fontId="8" fillId="4" borderId="1" xfId="1" applyNumberFormat="1" applyFont="1" applyFill="1" applyBorder="1" applyAlignment="1">
      <alignment horizontal="center"/>
    </xf>
    <xf numFmtId="164" fontId="8" fillId="4" borderId="5" xfId="1" applyNumberFormat="1" applyFont="1" applyFill="1" applyBorder="1" applyAlignment="1">
      <alignment horizontal="center"/>
    </xf>
    <xf numFmtId="166" fontId="8" fillId="0" borderId="1" xfId="1" applyNumberFormat="1" applyFont="1" applyBorder="1" applyAlignment="1">
      <alignment horizontal="center"/>
    </xf>
    <xf numFmtId="0" fontId="12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164" fontId="7" fillId="0" borderId="1" xfId="1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esak\Desktop\edraft\19-1332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2n"/>
      <sheetName val="3n"/>
      <sheetName val="4n"/>
      <sheetName val="5n"/>
      <sheetName val="7n"/>
      <sheetName val="8n"/>
      <sheetName val="9n"/>
      <sheetName val="11n"/>
      <sheetName val="12n"/>
      <sheetName val="16n"/>
      <sheetName val="17n"/>
      <sheetName val="19n"/>
      <sheetName val="20n"/>
      <sheetName val="21n"/>
      <sheetName val="22n"/>
      <sheetName val="24n"/>
      <sheetName val="26n"/>
      <sheetName val="27n"/>
      <sheetName val="28n"/>
      <sheetName val="29n"/>
      <sheetName val="30n"/>
      <sheetName val="34n"/>
      <sheetName val="36n"/>
      <sheetName val="37n"/>
      <sheetName val="42n"/>
      <sheetName val="43n"/>
      <sheetName val="44n"/>
      <sheetName val="45n"/>
      <sheetName val="46n"/>
      <sheetName val="47n"/>
      <sheetName val="48n"/>
      <sheetName val="Rates and GI"/>
      <sheetName val="Soft"/>
      <sheetName val="Trips"/>
      <sheetName val="Training"/>
      <sheetName val="New building"/>
    </sheetNames>
    <sheetDataSet>
      <sheetData sheetId="0"/>
      <sheetData sheetId="1">
        <row r="1">
          <cell r="A1">
            <v>2</v>
          </cell>
        </row>
      </sheetData>
      <sheetData sheetId="2">
        <row r="1">
          <cell r="A1">
            <v>3</v>
          </cell>
        </row>
      </sheetData>
      <sheetData sheetId="3">
        <row r="1">
          <cell r="A1">
            <v>4</v>
          </cell>
        </row>
      </sheetData>
      <sheetData sheetId="4"/>
      <sheetData sheetId="5"/>
      <sheetData sheetId="6"/>
      <sheetData sheetId="7"/>
      <sheetData sheetId="8">
        <row r="1">
          <cell r="A1">
            <v>11</v>
          </cell>
        </row>
      </sheetData>
      <sheetData sheetId="9">
        <row r="1">
          <cell r="A1">
            <v>12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B2">
            <v>43466</v>
          </cell>
        </row>
      </sheetData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96"/>
  <sheetViews>
    <sheetView tabSelected="1" topLeftCell="A73" zoomScaleNormal="100" workbookViewId="0">
      <selection activeCell="B96" sqref="B96"/>
    </sheetView>
  </sheetViews>
  <sheetFormatPr defaultRowHeight="13.5" x14ac:dyDescent="0.25"/>
  <cols>
    <col min="1" max="1" width="14.140625" style="25" customWidth="1"/>
    <col min="2" max="2" width="94.28515625" style="26" bestFit="1" customWidth="1"/>
    <col min="3" max="3" width="23.140625" style="27" customWidth="1"/>
    <col min="4" max="4" width="12.5703125" style="28" bestFit="1" customWidth="1"/>
    <col min="5" max="5" width="15" style="28" bestFit="1" customWidth="1"/>
    <col min="6" max="6" width="15.7109375" style="28" bestFit="1" customWidth="1"/>
    <col min="7" max="7" width="15.28515625" style="28" bestFit="1" customWidth="1"/>
    <col min="8" max="8" width="15.42578125" style="28" bestFit="1" customWidth="1"/>
    <col min="9" max="9" width="11.5703125" style="24" bestFit="1" customWidth="1"/>
    <col min="10" max="51" width="9.140625" style="24"/>
    <col min="52" max="16384" width="9.140625" style="1"/>
  </cols>
  <sheetData>
    <row r="1" spans="1:51" ht="87.75" thickTop="1" x14ac:dyDescent="0.35">
      <c r="A1" s="95" t="s">
        <v>88</v>
      </c>
      <c r="B1" s="96"/>
      <c r="C1" s="96"/>
      <c r="D1" s="96"/>
      <c r="E1" s="96"/>
      <c r="F1" s="97"/>
      <c r="G1" s="35" t="s">
        <v>90</v>
      </c>
      <c r="H1" s="36"/>
    </row>
    <row r="2" spans="1:51" ht="14.25" x14ac:dyDescent="0.25">
      <c r="A2" s="37"/>
      <c r="B2" s="38"/>
      <c r="C2" s="39"/>
      <c r="D2" s="40"/>
      <c r="E2" s="40"/>
      <c r="F2" s="40"/>
      <c r="G2" s="93" t="s">
        <v>0</v>
      </c>
      <c r="H2" s="94"/>
    </row>
    <row r="3" spans="1:51" x14ac:dyDescent="0.25">
      <c r="A3" s="37"/>
      <c r="B3" s="41"/>
      <c r="C3" s="39"/>
      <c r="D3" s="42"/>
      <c r="E3" s="42"/>
      <c r="F3" s="42"/>
      <c r="G3" s="42"/>
      <c r="H3" s="43"/>
    </row>
    <row r="4" spans="1:51" s="2" customFormat="1" ht="69" x14ac:dyDescent="0.25">
      <c r="A4" s="44" t="s">
        <v>89</v>
      </c>
      <c r="B4" s="45" t="s">
        <v>1</v>
      </c>
      <c r="C4" s="46" t="s">
        <v>2</v>
      </c>
      <c r="D4" s="47" t="s">
        <v>3</v>
      </c>
      <c r="E4" s="47"/>
      <c r="F4" s="47"/>
      <c r="G4" s="47"/>
      <c r="H4" s="48"/>
    </row>
    <row r="5" spans="1:51" s="6" customFormat="1" ht="17.25" customHeight="1" x14ac:dyDescent="0.3">
      <c r="A5" s="49"/>
      <c r="B5" s="3"/>
      <c r="C5" s="4"/>
      <c r="D5" s="5">
        <f>start</f>
        <v>43466</v>
      </c>
      <c r="E5" s="5">
        <f>EOMONTH(D5,11)+1</f>
        <v>43831</v>
      </c>
      <c r="F5" s="5">
        <f>EOMONTH(E5,11)+1</f>
        <v>44197</v>
      </c>
      <c r="G5" s="5">
        <f>EOMONTH(F5,11)+1</f>
        <v>44562</v>
      </c>
      <c r="H5" s="50">
        <f>EOMONTH(G5,11)+1</f>
        <v>44927</v>
      </c>
      <c r="I5" s="30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</row>
    <row r="6" spans="1:51" s="6" customFormat="1" ht="16.5" x14ac:dyDescent="0.3">
      <c r="A6" s="51"/>
      <c r="B6" s="7" t="s">
        <v>4</v>
      </c>
      <c r="C6" s="8"/>
      <c r="D6" s="9"/>
      <c r="E6" s="9"/>
      <c r="F6" s="9"/>
      <c r="G6" s="9"/>
      <c r="H6" s="52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</row>
    <row r="7" spans="1:51" s="6" customFormat="1" ht="16.5" x14ac:dyDescent="0.3">
      <c r="A7" s="49">
        <v>1</v>
      </c>
      <c r="B7" s="10" t="s">
        <v>84</v>
      </c>
      <c r="C7" s="11">
        <f>SUM(D7:H7)</f>
        <v>19380</v>
      </c>
      <c r="D7" s="11">
        <v>0</v>
      </c>
      <c r="E7" s="11">
        <v>10000</v>
      </c>
      <c r="F7" s="11">
        <v>9380</v>
      </c>
      <c r="G7" s="11">
        <v>0</v>
      </c>
      <c r="H7" s="53">
        <v>0</v>
      </c>
      <c r="I7" s="29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</row>
    <row r="8" spans="1:51" s="6" customFormat="1" ht="16.5" x14ac:dyDescent="0.3">
      <c r="A8" s="49">
        <f>'[1]2n'!A1</f>
        <v>2</v>
      </c>
      <c r="B8" s="10" t="s">
        <v>71</v>
      </c>
      <c r="C8" s="11">
        <f t="shared" ref="C8:C13" si="0">SUM(D8:H8)</f>
        <v>20000</v>
      </c>
      <c r="D8" s="11">
        <v>0</v>
      </c>
      <c r="E8" s="12">
        <v>0</v>
      </c>
      <c r="F8" s="12">
        <v>15000</v>
      </c>
      <c r="G8" s="11">
        <v>5000</v>
      </c>
      <c r="H8" s="53">
        <v>0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</row>
    <row r="9" spans="1:51" s="6" customFormat="1" ht="33" x14ac:dyDescent="0.3">
      <c r="A9" s="49">
        <f>'[1]3n'!A1</f>
        <v>3</v>
      </c>
      <c r="B9" s="10" t="s">
        <v>72</v>
      </c>
      <c r="C9" s="11">
        <f t="shared" si="0"/>
        <v>2000</v>
      </c>
      <c r="D9" s="13">
        <v>0</v>
      </c>
      <c r="E9" s="13">
        <v>0</v>
      </c>
      <c r="F9" s="14">
        <v>500</v>
      </c>
      <c r="G9" s="11">
        <v>1500</v>
      </c>
      <c r="H9" s="53">
        <v>0</v>
      </c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</row>
    <row r="10" spans="1:51" s="6" customFormat="1" ht="33" x14ac:dyDescent="0.3">
      <c r="A10" s="49">
        <f>'[1]4n'!A1</f>
        <v>4</v>
      </c>
      <c r="B10" s="10" t="s">
        <v>73</v>
      </c>
      <c r="C10" s="11">
        <f t="shared" si="0"/>
        <v>13000</v>
      </c>
      <c r="D10" s="14">
        <v>0</v>
      </c>
      <c r="E10" s="14">
        <v>9000</v>
      </c>
      <c r="F10" s="14">
        <v>4000</v>
      </c>
      <c r="G10" s="11">
        <v>0</v>
      </c>
      <c r="H10" s="53">
        <v>0</v>
      </c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</row>
    <row r="11" spans="1:51" s="22" customFormat="1" ht="16.5" x14ac:dyDescent="0.3">
      <c r="A11" s="54">
        <v>5</v>
      </c>
      <c r="B11" s="55" t="s">
        <v>74</v>
      </c>
      <c r="C11" s="23">
        <f t="shared" si="0"/>
        <v>0</v>
      </c>
      <c r="D11" s="23">
        <v>0</v>
      </c>
      <c r="E11" s="23">
        <v>0</v>
      </c>
      <c r="F11" s="23">
        <v>0</v>
      </c>
      <c r="G11" s="23">
        <v>0</v>
      </c>
      <c r="H11" s="56">
        <v>0</v>
      </c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</row>
    <row r="12" spans="1:51" s="6" customFormat="1" ht="16.5" x14ac:dyDescent="0.3">
      <c r="A12" s="49">
        <v>6</v>
      </c>
      <c r="B12" s="10" t="s">
        <v>5</v>
      </c>
      <c r="C12" s="11">
        <f t="shared" si="0"/>
        <v>25000</v>
      </c>
      <c r="D12" s="57">
        <v>0</v>
      </c>
      <c r="E12" s="14">
        <v>12375</v>
      </c>
      <c r="F12" s="14">
        <v>12625</v>
      </c>
      <c r="G12" s="11">
        <v>0</v>
      </c>
      <c r="H12" s="53">
        <v>0</v>
      </c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</row>
    <row r="13" spans="1:51" s="6" customFormat="1" ht="33" x14ac:dyDescent="0.3">
      <c r="A13" s="49">
        <v>7</v>
      </c>
      <c r="B13" s="10" t="s">
        <v>6</v>
      </c>
      <c r="C13" s="11">
        <f t="shared" si="0"/>
        <v>3000</v>
      </c>
      <c r="D13" s="11">
        <v>0</v>
      </c>
      <c r="E13" s="12">
        <v>3000</v>
      </c>
      <c r="F13" s="11">
        <v>0</v>
      </c>
      <c r="G13" s="11">
        <v>0</v>
      </c>
      <c r="H13" s="53">
        <v>0</v>
      </c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</row>
    <row r="14" spans="1:51" s="6" customFormat="1" ht="16.5" x14ac:dyDescent="0.3">
      <c r="A14" s="58"/>
      <c r="B14" s="3" t="s">
        <v>7</v>
      </c>
      <c r="C14" s="59">
        <f>SUM(D14:H14)</f>
        <v>82380</v>
      </c>
      <c r="D14" s="60">
        <f>SUM(D7:D13)</f>
        <v>0</v>
      </c>
      <c r="E14" s="60">
        <f>SUM(E7:E13)</f>
        <v>34375</v>
      </c>
      <c r="F14" s="60">
        <f>SUM(F7:F13)</f>
        <v>41505</v>
      </c>
      <c r="G14" s="60">
        <f>SUM(G7:G13)</f>
        <v>6500</v>
      </c>
      <c r="H14" s="61">
        <f>SUM(H7:H13)</f>
        <v>0</v>
      </c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</row>
    <row r="15" spans="1:51" s="6" customFormat="1" ht="33" x14ac:dyDescent="0.3">
      <c r="A15" s="51"/>
      <c r="B15" s="7" t="s">
        <v>8</v>
      </c>
      <c r="C15" s="8"/>
      <c r="D15" s="9"/>
      <c r="E15" s="9"/>
      <c r="F15" s="9"/>
      <c r="G15" s="9"/>
      <c r="H15" s="52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</row>
    <row r="16" spans="1:51" s="6" customFormat="1" ht="49.5" x14ac:dyDescent="0.3">
      <c r="A16" s="49">
        <v>8</v>
      </c>
      <c r="B16" s="10" t="s">
        <v>75</v>
      </c>
      <c r="C16" s="11">
        <f t="shared" ref="C16:C24" si="1">SUM(D16:H16)</f>
        <v>0</v>
      </c>
      <c r="D16" s="11">
        <v>0</v>
      </c>
      <c r="E16" s="11">
        <v>0</v>
      </c>
      <c r="F16" s="11">
        <v>0</v>
      </c>
      <c r="G16" s="11">
        <v>0</v>
      </c>
      <c r="H16" s="53">
        <v>0</v>
      </c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</row>
    <row r="17" spans="1:51" s="22" customFormat="1" ht="33" x14ac:dyDescent="0.3">
      <c r="A17" s="63">
        <v>9</v>
      </c>
      <c r="B17" s="19" t="s">
        <v>9</v>
      </c>
      <c r="C17" s="11">
        <f>SUM(D17:H17)</f>
        <v>60000</v>
      </c>
      <c r="D17" s="11">
        <v>0</v>
      </c>
      <c r="E17" s="11">
        <v>15000</v>
      </c>
      <c r="F17" s="11">
        <v>15000</v>
      </c>
      <c r="G17" s="11">
        <v>15000</v>
      </c>
      <c r="H17" s="65">
        <v>15000</v>
      </c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</row>
    <row r="18" spans="1:51" s="22" customFormat="1" ht="33" x14ac:dyDescent="0.3">
      <c r="A18" s="64">
        <v>10</v>
      </c>
      <c r="B18" s="19" t="s">
        <v>76</v>
      </c>
      <c r="C18" s="20">
        <f t="shared" si="1"/>
        <v>9000</v>
      </c>
      <c r="D18" s="21">
        <v>6000</v>
      </c>
      <c r="E18" s="21">
        <v>3000</v>
      </c>
      <c r="F18" s="20">
        <v>0</v>
      </c>
      <c r="G18" s="20">
        <v>0</v>
      </c>
      <c r="H18" s="65">
        <v>0</v>
      </c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</row>
    <row r="19" spans="1:51" s="6" customFormat="1" ht="33" x14ac:dyDescent="0.3">
      <c r="A19" s="49">
        <f>'[1]11n'!A1</f>
        <v>11</v>
      </c>
      <c r="B19" s="10" t="s">
        <v>10</v>
      </c>
      <c r="C19" s="11">
        <f t="shared" si="1"/>
        <v>0</v>
      </c>
      <c r="D19" s="11">
        <v>0</v>
      </c>
      <c r="E19" s="11">
        <v>0</v>
      </c>
      <c r="F19" s="11">
        <v>0</v>
      </c>
      <c r="G19" s="11">
        <v>0</v>
      </c>
      <c r="H19" s="53">
        <v>0</v>
      </c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</row>
    <row r="20" spans="1:51" s="22" customFormat="1" ht="33" x14ac:dyDescent="0.3">
      <c r="A20" s="64">
        <f>'[1]12n'!A1</f>
        <v>12</v>
      </c>
      <c r="B20" s="19" t="s">
        <v>77</v>
      </c>
      <c r="C20" s="20">
        <f t="shared" si="1"/>
        <v>440000</v>
      </c>
      <c r="D20" s="11">
        <v>0</v>
      </c>
      <c r="E20" s="21"/>
      <c r="F20" s="21"/>
      <c r="G20" s="21">
        <v>220000</v>
      </c>
      <c r="H20" s="53">
        <v>220000</v>
      </c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</row>
    <row r="21" spans="1:51" s="6" customFormat="1" ht="49.5" x14ac:dyDescent="0.3">
      <c r="A21" s="49">
        <v>13</v>
      </c>
      <c r="B21" s="10" t="s">
        <v>11</v>
      </c>
      <c r="C21" s="11">
        <f t="shared" si="1"/>
        <v>300000</v>
      </c>
      <c r="D21" s="11">
        <v>0</v>
      </c>
      <c r="E21" s="12">
        <v>300000</v>
      </c>
      <c r="F21" s="11">
        <v>0</v>
      </c>
      <c r="G21" s="11">
        <v>0</v>
      </c>
      <c r="H21" s="53">
        <v>0</v>
      </c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</row>
    <row r="22" spans="1:51" s="6" customFormat="1" ht="16.5" x14ac:dyDescent="0.3">
      <c r="A22" s="66">
        <v>14</v>
      </c>
      <c r="B22" s="10" t="s">
        <v>12</v>
      </c>
      <c r="C22" s="11">
        <f t="shared" si="1"/>
        <v>25000</v>
      </c>
      <c r="D22" s="12"/>
      <c r="E22" s="12">
        <v>10000</v>
      </c>
      <c r="F22" s="12">
        <v>5000</v>
      </c>
      <c r="G22" s="12">
        <v>5000</v>
      </c>
      <c r="H22" s="62">
        <v>5000</v>
      </c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</row>
    <row r="23" spans="1:51" s="6" customFormat="1" ht="33" x14ac:dyDescent="0.3">
      <c r="A23" s="67" t="s">
        <v>83</v>
      </c>
      <c r="B23" s="15" t="s">
        <v>78</v>
      </c>
      <c r="C23" s="11">
        <f t="shared" si="1"/>
        <v>55000</v>
      </c>
      <c r="D23" s="12">
        <v>0</v>
      </c>
      <c r="E23" s="12">
        <v>40000</v>
      </c>
      <c r="F23" s="12">
        <v>5000</v>
      </c>
      <c r="G23" s="12">
        <v>5000</v>
      </c>
      <c r="H23" s="62">
        <v>5000</v>
      </c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</row>
    <row r="24" spans="1:51" s="6" customFormat="1" ht="33" x14ac:dyDescent="0.3">
      <c r="A24" s="58"/>
      <c r="B24" s="3" t="s">
        <v>70</v>
      </c>
      <c r="C24" s="59">
        <f t="shared" si="1"/>
        <v>889000</v>
      </c>
      <c r="D24" s="60">
        <f>SUM(D16:D23)</f>
        <v>6000</v>
      </c>
      <c r="E24" s="60">
        <f>SUM(E16:E23)</f>
        <v>368000</v>
      </c>
      <c r="F24" s="60">
        <f>SUM(F16:F23)</f>
        <v>25000</v>
      </c>
      <c r="G24" s="60">
        <f>SUM(G16:G23)</f>
        <v>245000</v>
      </c>
      <c r="H24" s="61">
        <f>SUM(H16:H23)</f>
        <v>245000</v>
      </c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</row>
    <row r="25" spans="1:51" s="6" customFormat="1" ht="33" x14ac:dyDescent="0.3">
      <c r="A25" s="51"/>
      <c r="B25" s="7" t="s">
        <v>13</v>
      </c>
      <c r="C25" s="8"/>
      <c r="D25" s="9"/>
      <c r="E25" s="9"/>
      <c r="F25" s="9"/>
      <c r="G25" s="9"/>
      <c r="H25" s="52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</row>
    <row r="26" spans="1:51" s="6" customFormat="1" ht="16.5" x14ac:dyDescent="0.3">
      <c r="A26" s="49">
        <v>16</v>
      </c>
      <c r="B26" s="10" t="s">
        <v>14</v>
      </c>
      <c r="C26" s="11">
        <f>SUM(D26:H26)</f>
        <v>0</v>
      </c>
      <c r="D26" s="11">
        <v>0</v>
      </c>
      <c r="E26" s="11">
        <v>0</v>
      </c>
      <c r="F26" s="11">
        <v>0</v>
      </c>
      <c r="G26" s="11">
        <v>0</v>
      </c>
      <c r="H26" s="53">
        <v>0</v>
      </c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</row>
    <row r="27" spans="1:51" s="6" customFormat="1" ht="33" x14ac:dyDescent="0.3">
      <c r="A27" s="49">
        <v>17</v>
      </c>
      <c r="B27" s="10" t="s">
        <v>15</v>
      </c>
      <c r="C27" s="11">
        <f>SUM(D27:H27)</f>
        <v>17100</v>
      </c>
      <c r="D27" s="11">
        <v>0</v>
      </c>
      <c r="E27" s="12">
        <v>8550</v>
      </c>
      <c r="F27" s="12">
        <v>8550</v>
      </c>
      <c r="G27" s="11">
        <v>0</v>
      </c>
      <c r="H27" s="53">
        <v>0</v>
      </c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</row>
    <row r="28" spans="1:51" s="6" customFormat="1" ht="33" x14ac:dyDescent="0.3">
      <c r="A28" s="58"/>
      <c r="B28" s="3" t="s">
        <v>16</v>
      </c>
      <c r="C28" s="59">
        <f>SUM(D28:H28)</f>
        <v>17100</v>
      </c>
      <c r="D28" s="60">
        <f>SUM(D26:D27)</f>
        <v>0</v>
      </c>
      <c r="E28" s="60">
        <f>SUM(E26:E27)</f>
        <v>8550</v>
      </c>
      <c r="F28" s="60">
        <f>SUM(F26:F27)</f>
        <v>8550</v>
      </c>
      <c r="G28" s="60">
        <f>SUM(G26:G27)</f>
        <v>0</v>
      </c>
      <c r="H28" s="61">
        <f>SUM(H26:H27)</f>
        <v>0</v>
      </c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</row>
    <row r="29" spans="1:51" s="6" customFormat="1" ht="16.5" x14ac:dyDescent="0.3">
      <c r="A29" s="51"/>
      <c r="B29" s="7" t="s">
        <v>17</v>
      </c>
      <c r="C29" s="8"/>
      <c r="D29" s="9"/>
      <c r="E29" s="9"/>
      <c r="F29" s="9"/>
      <c r="G29" s="9"/>
      <c r="H29" s="52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</row>
    <row r="30" spans="1:51" s="6" customFormat="1" ht="33" x14ac:dyDescent="0.3">
      <c r="A30" s="49">
        <v>18</v>
      </c>
      <c r="B30" s="10" t="s">
        <v>18</v>
      </c>
      <c r="C30" s="11">
        <f t="shared" ref="C30:C35" si="2">SUM(D30:H30)</f>
        <v>2000</v>
      </c>
      <c r="D30" s="11">
        <v>0</v>
      </c>
      <c r="E30" s="12">
        <v>2000</v>
      </c>
      <c r="F30" s="16">
        <v>0</v>
      </c>
      <c r="G30" s="16">
        <v>0</v>
      </c>
      <c r="H30" s="68">
        <v>0</v>
      </c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</row>
    <row r="31" spans="1:51" s="6" customFormat="1" ht="16.5" x14ac:dyDescent="0.3">
      <c r="A31" s="49">
        <v>19</v>
      </c>
      <c r="B31" s="10" t="s">
        <v>19</v>
      </c>
      <c r="C31" s="11">
        <f t="shared" si="2"/>
        <v>3000</v>
      </c>
      <c r="D31" s="11">
        <v>0</v>
      </c>
      <c r="E31" s="12">
        <v>3000</v>
      </c>
      <c r="F31" s="16">
        <v>0</v>
      </c>
      <c r="G31" s="16">
        <v>0</v>
      </c>
      <c r="H31" s="68">
        <v>0</v>
      </c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</row>
    <row r="32" spans="1:51" s="6" customFormat="1" ht="33" x14ac:dyDescent="0.3">
      <c r="A32" s="49">
        <v>20</v>
      </c>
      <c r="B32" s="10" t="s">
        <v>20</v>
      </c>
      <c r="C32" s="11">
        <f t="shared" si="2"/>
        <v>8000</v>
      </c>
      <c r="D32" s="11">
        <v>0</v>
      </c>
      <c r="E32" s="12">
        <v>4000</v>
      </c>
      <c r="F32" s="16">
        <v>4000</v>
      </c>
      <c r="G32" s="16">
        <v>0</v>
      </c>
      <c r="H32" s="68">
        <v>0</v>
      </c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</row>
    <row r="33" spans="1:51" s="6" customFormat="1" ht="49.5" x14ac:dyDescent="0.3">
      <c r="A33" s="49">
        <v>21</v>
      </c>
      <c r="B33" s="10" t="s">
        <v>21</v>
      </c>
      <c r="C33" s="11">
        <f t="shared" si="2"/>
        <v>8000</v>
      </c>
      <c r="D33" s="11">
        <v>0</v>
      </c>
      <c r="E33" s="12">
        <v>8000</v>
      </c>
      <c r="F33" s="16">
        <v>0</v>
      </c>
      <c r="G33" s="16">
        <v>0</v>
      </c>
      <c r="H33" s="68">
        <v>0</v>
      </c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</row>
    <row r="34" spans="1:51" s="6" customFormat="1" ht="16.5" x14ac:dyDescent="0.3">
      <c r="A34" s="49">
        <v>22</v>
      </c>
      <c r="B34" s="10" t="s">
        <v>22</v>
      </c>
      <c r="C34" s="11">
        <f t="shared" si="2"/>
        <v>10000</v>
      </c>
      <c r="D34" s="11">
        <v>0</v>
      </c>
      <c r="E34" s="12">
        <v>10000</v>
      </c>
      <c r="F34" s="16">
        <v>0</v>
      </c>
      <c r="G34" s="16">
        <v>0</v>
      </c>
      <c r="H34" s="68">
        <v>0</v>
      </c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</row>
    <row r="35" spans="1:51" s="6" customFormat="1" ht="16.5" x14ac:dyDescent="0.3">
      <c r="A35" s="58"/>
      <c r="B35" s="3" t="s">
        <v>23</v>
      </c>
      <c r="C35" s="59">
        <f t="shared" si="2"/>
        <v>31000</v>
      </c>
      <c r="D35" s="11">
        <f>SUM(D30:D34)</f>
        <v>0</v>
      </c>
      <c r="E35" s="60">
        <f>SUM(E30:E34)</f>
        <v>27000</v>
      </c>
      <c r="F35" s="16">
        <f>SUM(F30:F34)</f>
        <v>4000</v>
      </c>
      <c r="G35" s="16">
        <f>SUM(G30:G34)</f>
        <v>0</v>
      </c>
      <c r="H35" s="70">
        <f>SUM(H30:H34)</f>
        <v>0</v>
      </c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</row>
    <row r="36" spans="1:51" s="6" customFormat="1" ht="33" x14ac:dyDescent="0.3">
      <c r="A36" s="51"/>
      <c r="B36" s="7" t="s">
        <v>24</v>
      </c>
      <c r="C36" s="8"/>
      <c r="D36" s="9"/>
      <c r="E36" s="9"/>
      <c r="F36" s="9"/>
      <c r="G36" s="9"/>
      <c r="H36" s="52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</row>
    <row r="37" spans="1:51" s="6" customFormat="1" ht="16.5" x14ac:dyDescent="0.3">
      <c r="A37" s="49">
        <v>23</v>
      </c>
      <c r="B37" s="10" t="s">
        <v>79</v>
      </c>
      <c r="C37" s="11">
        <f>SUM(D37:H37)</f>
        <v>0</v>
      </c>
      <c r="D37" s="11">
        <v>0</v>
      </c>
      <c r="E37" s="11">
        <v>0</v>
      </c>
      <c r="F37" s="16">
        <v>0</v>
      </c>
      <c r="G37" s="16">
        <v>0</v>
      </c>
      <c r="H37" s="68">
        <v>0</v>
      </c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</row>
    <row r="38" spans="1:51" s="6" customFormat="1" ht="16.5" x14ac:dyDescent="0.3">
      <c r="A38" s="49">
        <v>24</v>
      </c>
      <c r="B38" s="10" t="s">
        <v>25</v>
      </c>
      <c r="C38" s="11">
        <f>SUM(D38:H38)</f>
        <v>50000</v>
      </c>
      <c r="D38" s="11">
        <v>0</v>
      </c>
      <c r="E38" s="12">
        <v>50000</v>
      </c>
      <c r="F38" s="16">
        <v>0</v>
      </c>
      <c r="G38" s="16">
        <v>0</v>
      </c>
      <c r="H38" s="68">
        <v>0</v>
      </c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</row>
    <row r="39" spans="1:51" s="6" customFormat="1" ht="33" x14ac:dyDescent="0.3">
      <c r="A39" s="58"/>
      <c r="B39" s="3" t="s">
        <v>26</v>
      </c>
      <c r="C39" s="59">
        <f>SUM(D39:H39)</f>
        <v>50000</v>
      </c>
      <c r="D39" s="59">
        <f>SUM(D37:D38)</f>
        <v>0</v>
      </c>
      <c r="E39" s="59">
        <f>SUM(E37:E38)</f>
        <v>50000</v>
      </c>
      <c r="F39" s="69">
        <f>SUM(F37:F38)</f>
        <v>0</v>
      </c>
      <c r="G39" s="69">
        <f>SUM(G37:G38)</f>
        <v>0</v>
      </c>
      <c r="H39" s="70">
        <f>SUM(H37:H38)</f>
        <v>0</v>
      </c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</row>
    <row r="40" spans="1:51" s="6" customFormat="1" ht="16.5" x14ac:dyDescent="0.3">
      <c r="A40" s="51"/>
      <c r="B40" s="7" t="s">
        <v>27</v>
      </c>
      <c r="C40" s="8"/>
      <c r="D40" s="9"/>
      <c r="E40" s="9"/>
      <c r="F40" s="9"/>
      <c r="G40" s="9"/>
      <c r="H40" s="52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</row>
    <row r="41" spans="1:51" s="6" customFormat="1" ht="16.5" x14ac:dyDescent="0.3">
      <c r="A41" s="49">
        <v>25</v>
      </c>
      <c r="B41" s="10" t="s">
        <v>80</v>
      </c>
      <c r="C41" s="20">
        <f>SUM(D41:H41)</f>
        <v>0</v>
      </c>
      <c r="D41" s="11">
        <v>0</v>
      </c>
      <c r="E41" s="12">
        <v>0</v>
      </c>
      <c r="F41" s="12">
        <v>0</v>
      </c>
      <c r="G41" s="16">
        <v>0</v>
      </c>
      <c r="H41" s="68">
        <v>0</v>
      </c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</row>
    <row r="42" spans="1:51" s="6" customFormat="1" ht="16.5" x14ac:dyDescent="0.3">
      <c r="A42" s="49">
        <v>26</v>
      </c>
      <c r="B42" s="10" t="s">
        <v>28</v>
      </c>
      <c r="C42" s="11">
        <f>SUM(D42:H42)</f>
        <v>7500</v>
      </c>
      <c r="D42" s="11">
        <v>0</v>
      </c>
      <c r="E42" s="12">
        <v>2000</v>
      </c>
      <c r="F42" s="16">
        <v>3000</v>
      </c>
      <c r="G42" s="16">
        <v>2500</v>
      </c>
      <c r="H42" s="68">
        <v>0</v>
      </c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</row>
    <row r="43" spans="1:51" s="6" customFormat="1" ht="33" x14ac:dyDescent="0.3">
      <c r="A43" s="58"/>
      <c r="B43" s="3" t="s">
        <v>29</v>
      </c>
      <c r="C43" s="59">
        <f>SUM(D43:H43)</f>
        <v>7500</v>
      </c>
      <c r="D43" s="11">
        <f>SUM(D41:D42)</f>
        <v>0</v>
      </c>
      <c r="E43" s="60">
        <f>SUM(E41:E42)</f>
        <v>2000</v>
      </c>
      <c r="F43" s="60">
        <f>SUM(F41:F42)</f>
        <v>3000</v>
      </c>
      <c r="G43" s="59">
        <f>SUM(G41:G42)</f>
        <v>2500</v>
      </c>
      <c r="H43" s="70">
        <f>SUM(H41:H42)</f>
        <v>0</v>
      </c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</row>
    <row r="44" spans="1:51" s="6" customFormat="1" ht="16.5" x14ac:dyDescent="0.3">
      <c r="A44" s="51"/>
      <c r="B44" s="7" t="s">
        <v>30</v>
      </c>
      <c r="C44" s="8"/>
      <c r="D44" s="9"/>
      <c r="E44" s="9"/>
      <c r="F44" s="9"/>
      <c r="G44" s="9"/>
      <c r="H44" s="52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</row>
    <row r="45" spans="1:51" s="22" customFormat="1" ht="33" x14ac:dyDescent="0.3">
      <c r="A45" s="83">
        <v>27</v>
      </c>
      <c r="B45" s="19" t="s">
        <v>31</v>
      </c>
      <c r="C45" s="81">
        <f>SUM(D45:H45)</f>
        <v>60000</v>
      </c>
      <c r="D45" s="81">
        <v>0</v>
      </c>
      <c r="E45" s="84">
        <v>60000</v>
      </c>
      <c r="F45" s="85">
        <v>0</v>
      </c>
      <c r="G45" s="85">
        <v>0</v>
      </c>
      <c r="H45" s="86">
        <v>0</v>
      </c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</row>
    <row r="46" spans="1:51" s="22" customFormat="1" ht="16.5" x14ac:dyDescent="0.3">
      <c r="A46" s="83">
        <v>28</v>
      </c>
      <c r="B46" s="19" t="s">
        <v>81</v>
      </c>
      <c r="C46" s="87">
        <f>SUM(D46:H46)</f>
        <v>0</v>
      </c>
      <c r="D46" s="87">
        <v>0</v>
      </c>
      <c r="E46" s="87">
        <v>0</v>
      </c>
      <c r="F46" s="87">
        <v>0</v>
      </c>
      <c r="G46" s="87">
        <v>0</v>
      </c>
      <c r="H46" s="88">
        <v>0</v>
      </c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</row>
    <row r="47" spans="1:51" s="6" customFormat="1" ht="16.5" x14ac:dyDescent="0.3">
      <c r="A47" s="58"/>
      <c r="B47" s="3" t="s">
        <v>32</v>
      </c>
      <c r="C47" s="59">
        <f>SUM(D47:H47)</f>
        <v>60000</v>
      </c>
      <c r="D47" s="60">
        <f>SUM(D45:D46)</f>
        <v>0</v>
      </c>
      <c r="E47" s="60">
        <f>SUM(E45:E46)</f>
        <v>60000</v>
      </c>
      <c r="F47" s="60">
        <f>SUM(F45:F46)</f>
        <v>0</v>
      </c>
      <c r="G47" s="69">
        <f>SUM(G45:G46)</f>
        <v>0</v>
      </c>
      <c r="H47" s="70">
        <f>SUM(H45:H46)</f>
        <v>0</v>
      </c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</row>
    <row r="48" spans="1:51" s="6" customFormat="1" ht="16.5" x14ac:dyDescent="0.3">
      <c r="A48" s="51"/>
      <c r="B48" s="7" t="s">
        <v>33</v>
      </c>
      <c r="C48" s="8"/>
      <c r="D48" s="9"/>
      <c r="E48" s="9"/>
      <c r="F48" s="9"/>
      <c r="G48" s="9"/>
      <c r="H48" s="52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</row>
    <row r="49" spans="1:51" s="6" customFormat="1" ht="16.5" x14ac:dyDescent="0.3">
      <c r="A49" s="49">
        <v>29</v>
      </c>
      <c r="B49" s="10" t="s">
        <v>34</v>
      </c>
      <c r="C49" s="11">
        <f>SUM(D49:H49)</f>
        <v>0</v>
      </c>
      <c r="D49" s="11">
        <v>0</v>
      </c>
      <c r="E49" s="11">
        <v>0</v>
      </c>
      <c r="F49" s="11">
        <v>0</v>
      </c>
      <c r="G49" s="11">
        <v>0</v>
      </c>
      <c r="H49" s="53">
        <v>0</v>
      </c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</row>
    <row r="50" spans="1:51" s="6" customFormat="1" ht="33" x14ac:dyDescent="0.3">
      <c r="A50" s="49">
        <v>30</v>
      </c>
      <c r="B50" s="10" t="s">
        <v>35</v>
      </c>
      <c r="C50" s="11">
        <f>SUM(D50:H50)</f>
        <v>5000</v>
      </c>
      <c r="D50" s="11">
        <v>0</v>
      </c>
      <c r="E50" s="12">
        <v>2500</v>
      </c>
      <c r="F50" s="12">
        <v>2500</v>
      </c>
      <c r="G50" s="16">
        <v>0</v>
      </c>
      <c r="H50" s="53">
        <v>0</v>
      </c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</row>
    <row r="51" spans="1:51" s="6" customFormat="1" ht="16.5" x14ac:dyDescent="0.3">
      <c r="A51" s="58"/>
      <c r="B51" s="3" t="s">
        <v>36</v>
      </c>
      <c r="C51" s="59">
        <f>SUM(D51:H51)</f>
        <v>5000</v>
      </c>
      <c r="D51" s="71">
        <f>SUM(D49:D50)</f>
        <v>0</v>
      </c>
      <c r="E51" s="60">
        <f>SUM(E49:E50)</f>
        <v>2500</v>
      </c>
      <c r="F51" s="60">
        <f>SUM(F49:F50)</f>
        <v>2500</v>
      </c>
      <c r="G51" s="69">
        <f>SUM(G49:G50)</f>
        <v>0</v>
      </c>
      <c r="H51" s="53">
        <f>SUM(H49:H50)</f>
        <v>0</v>
      </c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</row>
    <row r="52" spans="1:51" s="6" customFormat="1" ht="33" x14ac:dyDescent="0.3">
      <c r="A52" s="51"/>
      <c r="B52" s="7" t="s">
        <v>37</v>
      </c>
      <c r="C52" s="8"/>
      <c r="D52" s="9"/>
      <c r="E52" s="9"/>
      <c r="F52" s="9"/>
      <c r="G52" s="9"/>
      <c r="H52" s="52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</row>
    <row r="53" spans="1:51" s="6" customFormat="1" ht="16.5" x14ac:dyDescent="0.3">
      <c r="A53" s="49">
        <v>31</v>
      </c>
      <c r="B53" s="10" t="s">
        <v>38</v>
      </c>
      <c r="C53" s="11">
        <f>SUM(D53:H53)</f>
        <v>1500</v>
      </c>
      <c r="D53" s="11">
        <v>0</v>
      </c>
      <c r="E53" s="12">
        <v>1500</v>
      </c>
      <c r="F53" s="12">
        <v>0</v>
      </c>
      <c r="G53" s="12">
        <v>0</v>
      </c>
      <c r="H53" s="62">
        <v>0</v>
      </c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</row>
    <row r="54" spans="1:51" s="6" customFormat="1" ht="33" x14ac:dyDescent="0.3">
      <c r="A54" s="49">
        <v>32</v>
      </c>
      <c r="B54" s="10" t="s">
        <v>39</v>
      </c>
      <c r="C54" s="11">
        <f>SUM(D54:H54)</f>
        <v>5000</v>
      </c>
      <c r="D54" s="11">
        <v>0</v>
      </c>
      <c r="E54" s="12">
        <v>2500</v>
      </c>
      <c r="F54" s="12">
        <v>2500</v>
      </c>
      <c r="G54" s="12">
        <v>0</v>
      </c>
      <c r="H54" s="62">
        <v>0</v>
      </c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</row>
    <row r="55" spans="1:51" s="6" customFormat="1" ht="33" x14ac:dyDescent="0.3">
      <c r="A55" s="49">
        <v>33</v>
      </c>
      <c r="B55" s="10" t="s">
        <v>40</v>
      </c>
      <c r="C55" s="11">
        <f>SUM(D55:H55)</f>
        <v>300000</v>
      </c>
      <c r="D55" s="11">
        <v>0</v>
      </c>
      <c r="E55" s="12">
        <v>150000</v>
      </c>
      <c r="F55" s="12">
        <v>150000</v>
      </c>
      <c r="G55" s="12">
        <v>0</v>
      </c>
      <c r="H55" s="62">
        <v>0</v>
      </c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51" s="6" customFormat="1" ht="33" x14ac:dyDescent="0.3">
      <c r="A56" s="58"/>
      <c r="B56" s="3" t="s">
        <v>41</v>
      </c>
      <c r="C56" s="59">
        <f>SUM(D56:H56)</f>
        <v>306500</v>
      </c>
      <c r="D56" s="60">
        <f>SUM(D53:D55)</f>
        <v>0</v>
      </c>
      <c r="E56" s="60">
        <f>SUM(E53:E55)</f>
        <v>154000</v>
      </c>
      <c r="F56" s="60">
        <f>SUM(F53:F55)</f>
        <v>152500</v>
      </c>
      <c r="G56" s="69">
        <f>SUM(G53:G55)</f>
        <v>0</v>
      </c>
      <c r="H56" s="70">
        <f>SUM(H53:H55)</f>
        <v>0</v>
      </c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</row>
    <row r="57" spans="1:51" s="6" customFormat="1" ht="16.5" x14ac:dyDescent="0.3">
      <c r="A57" s="51"/>
      <c r="B57" s="7" t="s">
        <v>42</v>
      </c>
      <c r="C57" s="8"/>
      <c r="D57" s="9"/>
      <c r="E57" s="9"/>
      <c r="F57" s="9"/>
      <c r="G57" s="9"/>
      <c r="H57" s="52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51" s="6" customFormat="1" ht="16.5" x14ac:dyDescent="0.3">
      <c r="A58" s="49">
        <v>34</v>
      </c>
      <c r="B58" s="10" t="s">
        <v>43</v>
      </c>
      <c r="C58" s="11">
        <f>SUM(D58:H58)</f>
        <v>150000</v>
      </c>
      <c r="D58" s="11">
        <v>0</v>
      </c>
      <c r="E58" s="12">
        <v>37500</v>
      </c>
      <c r="F58" s="12">
        <v>37500</v>
      </c>
      <c r="G58" s="12">
        <v>37500</v>
      </c>
      <c r="H58" s="62">
        <v>37500</v>
      </c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</row>
    <row r="59" spans="1:51" s="6" customFormat="1" ht="16.5" x14ac:dyDescent="0.3">
      <c r="A59" s="49">
        <v>35</v>
      </c>
      <c r="B59" s="10" t="s">
        <v>44</v>
      </c>
      <c r="C59" s="11">
        <f>SUM(D59:H59)</f>
        <v>150000</v>
      </c>
      <c r="D59" s="11">
        <v>0</v>
      </c>
      <c r="E59" s="12">
        <v>37500</v>
      </c>
      <c r="F59" s="12">
        <v>37500</v>
      </c>
      <c r="G59" s="12">
        <v>37500</v>
      </c>
      <c r="H59" s="62">
        <v>37500</v>
      </c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51" s="6" customFormat="1" ht="33" x14ac:dyDescent="0.3">
      <c r="A60" s="49">
        <v>36</v>
      </c>
      <c r="B60" s="10" t="s">
        <v>45</v>
      </c>
      <c r="C60" s="11">
        <f>SUM(D60:H60)</f>
        <v>0</v>
      </c>
      <c r="D60" s="11">
        <v>0</v>
      </c>
      <c r="E60" s="11">
        <v>0</v>
      </c>
      <c r="F60" s="11">
        <v>0</v>
      </c>
      <c r="G60" s="11">
        <v>0</v>
      </c>
      <c r="H60" s="53">
        <v>0</v>
      </c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</row>
    <row r="61" spans="1:51" s="6" customFormat="1" ht="66" x14ac:dyDescent="0.3">
      <c r="A61" s="49">
        <v>37</v>
      </c>
      <c r="B61" s="10" t="s">
        <v>46</v>
      </c>
      <c r="C61" s="11">
        <f>SUM(D61:H61)</f>
        <v>0</v>
      </c>
      <c r="D61" s="11">
        <v>0</v>
      </c>
      <c r="E61" s="11">
        <v>0</v>
      </c>
      <c r="F61" s="11">
        <v>0</v>
      </c>
      <c r="G61" s="11">
        <v>0</v>
      </c>
      <c r="H61" s="53">
        <v>0</v>
      </c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</row>
    <row r="62" spans="1:51" s="6" customFormat="1" ht="16.5" x14ac:dyDescent="0.3">
      <c r="A62" s="58"/>
      <c r="B62" s="3" t="s">
        <v>47</v>
      </c>
      <c r="C62" s="59">
        <f>SUM(D62:H62)</f>
        <v>300000</v>
      </c>
      <c r="D62" s="59">
        <f>SUM(D58:D61)</f>
        <v>0</v>
      </c>
      <c r="E62" s="60">
        <f>SUM(E58:E61)</f>
        <v>75000</v>
      </c>
      <c r="F62" s="60">
        <f>SUM(F58:F61)</f>
        <v>75000</v>
      </c>
      <c r="G62" s="59">
        <f>SUM(G58:G61)</f>
        <v>75000</v>
      </c>
      <c r="H62" s="72">
        <f>SUM(H58:H61)</f>
        <v>75000</v>
      </c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</row>
    <row r="63" spans="1:51" s="6" customFormat="1" ht="16.5" x14ac:dyDescent="0.3">
      <c r="A63" s="51"/>
      <c r="B63" s="7" t="s">
        <v>48</v>
      </c>
      <c r="C63" s="8"/>
      <c r="D63" s="9"/>
      <c r="E63" s="9"/>
      <c r="F63" s="9"/>
      <c r="G63" s="9"/>
      <c r="H63" s="52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</row>
    <row r="64" spans="1:51" s="6" customFormat="1" ht="33" x14ac:dyDescent="0.3">
      <c r="A64" s="49">
        <v>38</v>
      </c>
      <c r="B64" s="10" t="s">
        <v>49</v>
      </c>
      <c r="C64" s="11">
        <f>SUM(D64:H64)</f>
        <v>8000</v>
      </c>
      <c r="D64" s="11">
        <v>0</v>
      </c>
      <c r="E64" s="12">
        <v>8000</v>
      </c>
      <c r="F64" s="12">
        <v>0</v>
      </c>
      <c r="G64" s="12">
        <v>0</v>
      </c>
      <c r="H64" s="62">
        <v>0</v>
      </c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</row>
    <row r="65" spans="1:51" s="6" customFormat="1" ht="16.5" x14ac:dyDescent="0.3">
      <c r="A65" s="49">
        <v>39</v>
      </c>
      <c r="B65" s="10" t="s">
        <v>50</v>
      </c>
      <c r="C65" s="11">
        <f>SUM(D65:H65)</f>
        <v>0</v>
      </c>
      <c r="D65" s="11">
        <v>0</v>
      </c>
      <c r="E65" s="11">
        <v>0</v>
      </c>
      <c r="F65" s="11">
        <v>0</v>
      </c>
      <c r="G65" s="11">
        <v>0</v>
      </c>
      <c r="H65" s="53">
        <v>0</v>
      </c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</row>
    <row r="66" spans="1:51" s="6" customFormat="1" ht="33" x14ac:dyDescent="0.3">
      <c r="A66" s="49">
        <v>40</v>
      </c>
      <c r="B66" s="10" t="s">
        <v>51</v>
      </c>
      <c r="C66" s="11">
        <f>SUM(D66:H66)</f>
        <v>15000</v>
      </c>
      <c r="D66" s="11">
        <v>0</v>
      </c>
      <c r="E66" s="12">
        <v>3750</v>
      </c>
      <c r="F66" s="12">
        <v>3750</v>
      </c>
      <c r="G66" s="12">
        <v>3750</v>
      </c>
      <c r="H66" s="62">
        <v>3750</v>
      </c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</row>
    <row r="67" spans="1:51" s="6" customFormat="1" ht="16.5" x14ac:dyDescent="0.3">
      <c r="A67" s="49">
        <v>41</v>
      </c>
      <c r="B67" s="10" t="s">
        <v>52</v>
      </c>
      <c r="C67" s="11">
        <f>SUM(D67:H67)</f>
        <v>10000</v>
      </c>
      <c r="D67" s="11">
        <v>0</v>
      </c>
      <c r="E67" s="12">
        <v>2500</v>
      </c>
      <c r="F67" s="12">
        <v>2500</v>
      </c>
      <c r="G67" s="12">
        <v>2500</v>
      </c>
      <c r="H67" s="62">
        <v>2500</v>
      </c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</row>
    <row r="68" spans="1:51" s="6" customFormat="1" ht="16.5" x14ac:dyDescent="0.3">
      <c r="A68" s="49"/>
      <c r="B68" s="3" t="s">
        <v>53</v>
      </c>
      <c r="C68" s="59">
        <f>SUM(D68:H68)</f>
        <v>33000</v>
      </c>
      <c r="D68" s="59">
        <f>SUM(D64:D67)</f>
        <v>0</v>
      </c>
      <c r="E68" s="60">
        <f>SUM(E64:E67)</f>
        <v>14250</v>
      </c>
      <c r="F68" s="60">
        <f>SUM(F64:F67)</f>
        <v>6250</v>
      </c>
      <c r="G68" s="59">
        <f>SUM(G64:G67)</f>
        <v>6250</v>
      </c>
      <c r="H68" s="72">
        <f>SUM(H64:H67)</f>
        <v>6250</v>
      </c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</row>
    <row r="69" spans="1:51" s="6" customFormat="1" ht="33" x14ac:dyDescent="0.3">
      <c r="A69" s="51"/>
      <c r="B69" s="7" t="s">
        <v>54</v>
      </c>
      <c r="C69" s="8"/>
      <c r="D69" s="9"/>
      <c r="E69" s="9"/>
      <c r="F69" s="9"/>
      <c r="G69" s="9"/>
      <c r="H69" s="52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</row>
    <row r="70" spans="1:51" s="6" customFormat="1" ht="33" x14ac:dyDescent="0.3">
      <c r="A70" s="49">
        <v>42</v>
      </c>
      <c r="B70" s="10" t="s">
        <v>55</v>
      </c>
      <c r="C70" s="11">
        <f>SUM(D70:H70)</f>
        <v>15000</v>
      </c>
      <c r="D70" s="11">
        <v>0</v>
      </c>
      <c r="E70" s="11">
        <v>5000</v>
      </c>
      <c r="F70" s="11">
        <v>5000</v>
      </c>
      <c r="G70" s="11">
        <v>5000</v>
      </c>
      <c r="H70" s="53">
        <v>0</v>
      </c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</row>
    <row r="71" spans="1:51" s="6" customFormat="1" ht="16.5" x14ac:dyDescent="0.3">
      <c r="A71" s="49">
        <v>43</v>
      </c>
      <c r="B71" s="10" t="s">
        <v>56</v>
      </c>
      <c r="C71" s="11">
        <f>SUM(D71:H71)</f>
        <v>10000</v>
      </c>
      <c r="D71" s="11">
        <v>0</v>
      </c>
      <c r="E71" s="11">
        <v>5000</v>
      </c>
      <c r="F71" s="11">
        <v>5000</v>
      </c>
      <c r="G71" s="11">
        <v>0</v>
      </c>
      <c r="H71" s="53">
        <v>0</v>
      </c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</row>
    <row r="72" spans="1:51" s="6" customFormat="1" ht="16.5" x14ac:dyDescent="0.3">
      <c r="A72" s="49">
        <v>44</v>
      </c>
      <c r="B72" s="10" t="s">
        <v>57</v>
      </c>
      <c r="C72" s="11">
        <f>SUM(D72:H72)</f>
        <v>15000</v>
      </c>
      <c r="D72" s="11">
        <v>0</v>
      </c>
      <c r="E72" s="12">
        <v>15000</v>
      </c>
      <c r="F72" s="16">
        <v>0</v>
      </c>
      <c r="G72" s="11">
        <v>0</v>
      </c>
      <c r="H72" s="53">
        <v>0</v>
      </c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</row>
    <row r="73" spans="1:51" s="6" customFormat="1" ht="33" x14ac:dyDescent="0.3">
      <c r="A73" s="49">
        <v>45</v>
      </c>
      <c r="B73" s="10" t="s">
        <v>58</v>
      </c>
      <c r="C73" s="11">
        <f>SUM(D73:H73)</f>
        <v>10000</v>
      </c>
      <c r="D73" s="11">
        <v>0</v>
      </c>
      <c r="E73" s="12">
        <v>2500</v>
      </c>
      <c r="F73" s="12">
        <v>2500</v>
      </c>
      <c r="G73" s="12">
        <v>2500</v>
      </c>
      <c r="H73" s="62">
        <v>2500</v>
      </c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</row>
    <row r="74" spans="1:51" s="6" customFormat="1" ht="33" x14ac:dyDescent="0.3">
      <c r="A74" s="49"/>
      <c r="B74" s="3" t="s">
        <v>59</v>
      </c>
      <c r="C74" s="59">
        <f>SUM(D74:H74)</f>
        <v>50000</v>
      </c>
      <c r="D74" s="59">
        <f>SUM(D70:D73)</f>
        <v>0</v>
      </c>
      <c r="E74" s="60">
        <f>SUM(E70:E73)</f>
        <v>27500</v>
      </c>
      <c r="F74" s="60">
        <f>SUM(F70:F73)</f>
        <v>12500</v>
      </c>
      <c r="G74" s="59">
        <f>SUM(G70:G73)</f>
        <v>7500</v>
      </c>
      <c r="H74" s="72">
        <f>SUM(H70:H73)</f>
        <v>2500</v>
      </c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</row>
    <row r="75" spans="1:51" s="6" customFormat="1" ht="33" x14ac:dyDescent="0.3">
      <c r="A75" s="51"/>
      <c r="B75" s="7" t="s">
        <v>60</v>
      </c>
      <c r="C75" s="8"/>
      <c r="D75" s="9"/>
      <c r="E75" s="9"/>
      <c r="F75" s="9"/>
      <c r="G75" s="9"/>
      <c r="H75" s="52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</row>
    <row r="76" spans="1:51" s="6" customFormat="1" ht="16.5" x14ac:dyDescent="0.3">
      <c r="A76" s="49">
        <v>46</v>
      </c>
      <c r="B76" s="10" t="s">
        <v>61</v>
      </c>
      <c r="C76" s="11">
        <v>120000</v>
      </c>
      <c r="D76" s="11">
        <v>0</v>
      </c>
      <c r="E76" s="12">
        <v>120000</v>
      </c>
      <c r="F76" s="12">
        <v>0</v>
      </c>
      <c r="G76" s="12">
        <v>0</v>
      </c>
      <c r="H76" s="62">
        <v>0</v>
      </c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</row>
    <row r="77" spans="1:51" s="6" customFormat="1" ht="33" x14ac:dyDescent="0.3">
      <c r="A77" s="49">
        <v>47</v>
      </c>
      <c r="B77" s="10" t="s">
        <v>62</v>
      </c>
      <c r="C77" s="11">
        <v>0</v>
      </c>
      <c r="D77" s="11">
        <v>0</v>
      </c>
      <c r="E77" s="11">
        <v>0</v>
      </c>
      <c r="F77" s="11">
        <v>0</v>
      </c>
      <c r="G77" s="11">
        <v>0</v>
      </c>
      <c r="H77" s="53">
        <v>0</v>
      </c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</row>
    <row r="78" spans="1:51" s="17" customFormat="1" ht="33" x14ac:dyDescent="0.3">
      <c r="A78" s="49"/>
      <c r="B78" s="3" t="s">
        <v>59</v>
      </c>
      <c r="C78" s="89">
        <f>SUM(C76+C77)</f>
        <v>120000</v>
      </c>
      <c r="D78" s="59">
        <f>SUM(D76:D77)</f>
        <v>0</v>
      </c>
      <c r="E78" s="60">
        <f>SUM(E76:E77)</f>
        <v>120000</v>
      </c>
      <c r="F78" s="60">
        <f>SUM(F76:F77)</f>
        <v>0</v>
      </c>
      <c r="G78" s="59">
        <f>SUM(G76:G77)</f>
        <v>0</v>
      </c>
      <c r="H78" s="72">
        <f>SUM(H76:H77)</f>
        <v>0</v>
      </c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</row>
    <row r="79" spans="1:51" s="6" customFormat="1" ht="33" x14ac:dyDescent="0.3">
      <c r="A79" s="51"/>
      <c r="B79" s="7" t="s">
        <v>63</v>
      </c>
      <c r="C79" s="8"/>
      <c r="D79" s="9"/>
      <c r="E79" s="9"/>
      <c r="F79" s="9"/>
      <c r="G79" s="9"/>
      <c r="H79" s="52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</row>
    <row r="80" spans="1:51" s="6" customFormat="1" ht="16.5" x14ac:dyDescent="0.3">
      <c r="A80" s="49">
        <v>48</v>
      </c>
      <c r="B80" s="10" t="s">
        <v>64</v>
      </c>
      <c r="C80" s="16">
        <f>SUM(D80:H80)</f>
        <v>0</v>
      </c>
      <c r="D80" s="16">
        <v>0</v>
      </c>
      <c r="E80" s="16">
        <v>0</v>
      </c>
      <c r="F80" s="16">
        <v>0</v>
      </c>
      <c r="G80" s="16">
        <v>0</v>
      </c>
      <c r="H80" s="68">
        <v>0</v>
      </c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</row>
    <row r="81" spans="1:51" s="6" customFormat="1" ht="33" x14ac:dyDescent="0.3">
      <c r="A81" s="49">
        <v>49</v>
      </c>
      <c r="B81" s="10" t="s">
        <v>87</v>
      </c>
      <c r="C81" s="16">
        <f>SUM(D81:H81)</f>
        <v>0</v>
      </c>
      <c r="D81" s="16">
        <v>0</v>
      </c>
      <c r="E81" s="16">
        <v>0</v>
      </c>
      <c r="F81" s="16">
        <v>0</v>
      </c>
      <c r="G81" s="16">
        <v>0</v>
      </c>
      <c r="H81" s="68">
        <v>0</v>
      </c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  <c r="AY81" s="31"/>
    </row>
    <row r="82" spans="1:51" s="17" customFormat="1" ht="33" x14ac:dyDescent="0.3">
      <c r="A82" s="49"/>
      <c r="B82" s="3" t="s">
        <v>59</v>
      </c>
      <c r="C82" s="69">
        <f>SUM(D82:H82)</f>
        <v>0</v>
      </c>
      <c r="D82" s="69">
        <f>SUM(D80:D81)</f>
        <v>0</v>
      </c>
      <c r="E82" s="69">
        <f>SUM(E80:E81)</f>
        <v>0</v>
      </c>
      <c r="F82" s="69">
        <f>SUM(F80:F81)</f>
        <v>0</v>
      </c>
      <c r="G82" s="69">
        <f>SUM(G80:G81)</f>
        <v>0</v>
      </c>
      <c r="H82" s="70">
        <f>SUM(H80:H81)</f>
        <v>0</v>
      </c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</row>
    <row r="83" spans="1:51" s="6" customFormat="1" ht="33" x14ac:dyDescent="0.3">
      <c r="A83" s="51"/>
      <c r="B83" s="7" t="s">
        <v>65</v>
      </c>
      <c r="C83" s="79"/>
      <c r="D83" s="79"/>
      <c r="E83" s="79"/>
      <c r="F83" s="79"/>
      <c r="G83" s="79"/>
      <c r="H83" s="80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</row>
    <row r="84" spans="1:51" s="22" customFormat="1" ht="16.5" x14ac:dyDescent="0.3">
      <c r="A84" s="64">
        <v>50</v>
      </c>
      <c r="B84" s="19" t="s">
        <v>86</v>
      </c>
      <c r="C84" s="81">
        <f>SUM(D84:H84)</f>
        <v>0</v>
      </c>
      <c r="D84" s="81">
        <v>0</v>
      </c>
      <c r="E84" s="81">
        <v>0</v>
      </c>
      <c r="F84" s="81">
        <v>0</v>
      </c>
      <c r="G84" s="81">
        <v>0</v>
      </c>
      <c r="H84" s="82">
        <v>0</v>
      </c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</row>
    <row r="85" spans="1:51" s="17" customFormat="1" ht="33" x14ac:dyDescent="0.3">
      <c r="A85" s="49"/>
      <c r="B85" s="3" t="s">
        <v>59</v>
      </c>
      <c r="C85" s="69">
        <f>SUM(D85:H85)</f>
        <v>0</v>
      </c>
      <c r="D85" s="69">
        <f>SUM(D84)</f>
        <v>0</v>
      </c>
      <c r="E85" s="69">
        <f>SUM(E84)</f>
        <v>0</v>
      </c>
      <c r="F85" s="69">
        <f>SUM(F84)</f>
        <v>0</v>
      </c>
      <c r="G85" s="69">
        <f>SUM(G84)</f>
        <v>0</v>
      </c>
      <c r="H85" s="82">
        <f>SUM(H84)</f>
        <v>0</v>
      </c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</row>
    <row r="86" spans="1:51" s="6" customFormat="1" ht="16.5" x14ac:dyDescent="0.3">
      <c r="A86" s="51"/>
      <c r="B86" s="7" t="s">
        <v>66</v>
      </c>
      <c r="C86" s="79"/>
      <c r="D86" s="79"/>
      <c r="E86" s="79"/>
      <c r="F86" s="79"/>
      <c r="G86" s="79"/>
      <c r="H86" s="80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</row>
    <row r="87" spans="1:51" s="17" customFormat="1" ht="16.5" x14ac:dyDescent="0.3">
      <c r="A87" s="49">
        <v>51</v>
      </c>
      <c r="B87" s="10" t="s">
        <v>67</v>
      </c>
      <c r="C87" s="69">
        <f>SUM(D87:H87)</f>
        <v>0</v>
      </c>
      <c r="D87" s="69">
        <v>0</v>
      </c>
      <c r="E87" s="69">
        <v>0</v>
      </c>
      <c r="F87" s="69">
        <v>0</v>
      </c>
      <c r="G87" s="69">
        <v>0</v>
      </c>
      <c r="H87" s="70">
        <v>0</v>
      </c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</row>
    <row r="88" spans="1:51" s="17" customFormat="1" ht="16.5" x14ac:dyDescent="0.3">
      <c r="A88" s="49">
        <v>52</v>
      </c>
      <c r="B88" s="10" t="s">
        <v>68</v>
      </c>
      <c r="C88" s="16">
        <f>SUM(D88:H88)</f>
        <v>12000</v>
      </c>
      <c r="D88" s="16">
        <v>0</v>
      </c>
      <c r="E88" s="92">
        <v>12000</v>
      </c>
      <c r="F88" s="60">
        <v>0</v>
      </c>
      <c r="G88" s="59">
        <v>0</v>
      </c>
      <c r="H88" s="72">
        <v>0</v>
      </c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</row>
    <row r="89" spans="1:51" s="17" customFormat="1" ht="33" x14ac:dyDescent="0.3">
      <c r="A89" s="58"/>
      <c r="B89" s="3" t="s">
        <v>59</v>
      </c>
      <c r="C89" s="69">
        <f>SUM(D89:H89)</f>
        <v>12000</v>
      </c>
      <c r="D89" s="69">
        <f>SUM(D87:D88)</f>
        <v>0</v>
      </c>
      <c r="E89" s="73">
        <f>SUM(E87:E88)</f>
        <v>12000</v>
      </c>
      <c r="F89" s="60">
        <f>SUM(F87:F88)</f>
        <v>0</v>
      </c>
      <c r="G89" s="59">
        <f>SUM(G87:G88)</f>
        <v>0</v>
      </c>
      <c r="H89" s="72">
        <f>SUM(H87:H88)</f>
        <v>0</v>
      </c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</row>
    <row r="90" spans="1:51" s="18" customFormat="1" ht="18" thickBot="1" x14ac:dyDescent="0.35">
      <c r="A90" s="74"/>
      <c r="B90" s="75" t="s">
        <v>69</v>
      </c>
      <c r="C90" s="76">
        <f>SUM(D90:H90)</f>
        <v>1963480</v>
      </c>
      <c r="D90" s="77">
        <f>SUM(D14+D24+D28+D35+D39+D43+D47+D51+D56+D62+D68+D74+D78+D82+D85+D89)</f>
        <v>6000</v>
      </c>
      <c r="E90" s="77">
        <f>SUM(E14+E24+E28+E35+E39+E43+E47+E51+E56+E62+E68+E74+E78+E82+E85+E89)</f>
        <v>955175</v>
      </c>
      <c r="F90" s="77">
        <f>SUM(F14+F24+F28+F35+F39+F43+F47+F51+F56+F62+F68+F74+F78+F82+F85+F89)</f>
        <v>330805</v>
      </c>
      <c r="G90" s="77">
        <f>SUM(G14+G24+G28+G35+G39+G43+G47+G51+G56+G62+G68+G74+G78+G82+G85+G89)</f>
        <v>342750</v>
      </c>
      <c r="H90" s="78">
        <f>SUM(H14+H24+H28+H35+H39+H43+H47+H51+H56+H62+H68+H74+H78+H82+H85+H89)</f>
        <v>328750</v>
      </c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</row>
    <row r="91" spans="1:51" ht="14.25" thickTop="1" x14ac:dyDescent="0.25"/>
    <row r="92" spans="1:51" ht="81" x14ac:dyDescent="0.25">
      <c r="B92" s="90" t="s">
        <v>91</v>
      </c>
    </row>
    <row r="93" spans="1:51" ht="27" x14ac:dyDescent="0.25">
      <c r="B93" s="90" t="s">
        <v>85</v>
      </c>
    </row>
    <row r="96" spans="1:51" ht="54" x14ac:dyDescent="0.25">
      <c r="B96" s="91" t="s">
        <v>82</v>
      </c>
    </row>
  </sheetData>
  <mergeCells count="2">
    <mergeCell ref="G2:H2"/>
    <mergeCell ref="A1:F1"/>
  </mergeCells>
  <pageMargins left="0.45" right="0.45" top="0.5" bottom="0.75" header="1" footer="0.3"/>
  <pageSetup paperSize="9" scale="60" fitToWidth="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 Armenia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2019-11-28T10:43:59Z</dcterms:modified>
</cp:coreProperties>
</file>