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120" yWindow="300" windowWidth="15135" windowHeight="9120" activeTab="3"/>
  </bookViews>
  <sheets>
    <sheet name="1" sheetId="36" r:id="rId1"/>
    <sheet name="2" sheetId="29" r:id="rId2"/>
    <sheet name="3" sheetId="27" r:id="rId3"/>
    <sheet name="4" sheetId="34" r:id="rId4"/>
    <sheet name="5" sheetId="35" r:id="rId5"/>
  </sheets>
  <definedNames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>#REF!,#REF!,#REF!,#REF!,#REF!</definedName>
    <definedName name="par_time" localSheetId="0">#REF!,#REF!,#REF!,#REF!</definedName>
    <definedName name="par_time">#REF!,#REF!,#REF!,#REF!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81" i="35" l="1"/>
  <c r="I80" i="35"/>
  <c r="C229" i="34" l="1"/>
  <c r="C205" i="27"/>
  <c r="C163" i="27"/>
  <c r="C106" i="27"/>
  <c r="D143" i="29"/>
  <c r="D75" i="29"/>
  <c r="G21" i="36"/>
  <c r="G19" i="36" s="1"/>
  <c r="G26" i="36"/>
  <c r="G25" i="36" s="1"/>
  <c r="G24" i="36" s="1"/>
  <c r="G23" i="36" s="1"/>
  <c r="G32" i="36"/>
  <c r="G30" i="36" s="1"/>
  <c r="G36" i="36"/>
  <c r="G35" i="36" s="1"/>
  <c r="G34" i="36" s="1"/>
  <c r="G37" i="36"/>
  <c r="G41" i="36"/>
  <c r="G39" i="36" s="1"/>
  <c r="C62" i="27" s="1"/>
  <c r="G46" i="36"/>
  <c r="G45" i="36" s="1"/>
  <c r="G44" i="36" s="1"/>
  <c r="G43" i="36" s="1"/>
  <c r="G48" i="36"/>
  <c r="G50" i="36"/>
  <c r="D125" i="29" s="1"/>
  <c r="G52" i="36"/>
  <c r="G56" i="36"/>
  <c r="G55" i="36" s="1"/>
  <c r="G54" i="36" s="1"/>
  <c r="G57" i="36"/>
  <c r="G63" i="36"/>
  <c r="G61" i="36" s="1"/>
  <c r="G67" i="36"/>
  <c r="G66" i="36" s="1"/>
  <c r="G65" i="36" s="1"/>
  <c r="G68" i="36"/>
  <c r="G76" i="36"/>
  <c r="G74" i="36" s="1"/>
  <c r="G80" i="36"/>
  <c r="G79" i="36" s="1"/>
  <c r="G78" i="36" s="1"/>
  <c r="G81" i="36"/>
  <c r="G89" i="36"/>
  <c r="G87" i="36" s="1"/>
  <c r="G93" i="36"/>
  <c r="G92" i="36" s="1"/>
  <c r="G91" i="36" s="1"/>
  <c r="G94" i="36"/>
  <c r="G110" i="36"/>
  <c r="G104" i="36" s="1"/>
  <c r="G102" i="36" s="1"/>
  <c r="C173" i="27" s="1"/>
  <c r="G115" i="36"/>
  <c r="G113" i="36" s="1"/>
  <c r="G120" i="36"/>
  <c r="G119" i="36" s="1"/>
  <c r="G118" i="36" s="1"/>
  <c r="G117" i="36" s="1"/>
  <c r="G124" i="36"/>
  <c r="G122" i="36" s="1"/>
  <c r="C225" i="27" s="1"/>
  <c r="G129" i="36"/>
  <c r="G128" i="36" s="1"/>
  <c r="G127" i="36" s="1"/>
  <c r="G126" i="36" s="1"/>
  <c r="G137" i="36"/>
  <c r="G135" i="36" s="1"/>
  <c r="G142" i="36"/>
  <c r="G141" i="36" s="1"/>
  <c r="G140" i="36" s="1"/>
  <c r="G139" i="36" s="1"/>
  <c r="G152" i="36"/>
  <c r="G146" i="36" s="1"/>
  <c r="G144" i="36" s="1"/>
  <c r="G159" i="36"/>
  <c r="G157" i="36" s="1"/>
  <c r="G164" i="36"/>
  <c r="G163" i="36" s="1"/>
  <c r="G162" i="36" s="1"/>
  <c r="G161" i="36" s="1"/>
  <c r="G166" i="36"/>
  <c r="I60" i="35" s="1"/>
  <c r="G168" i="36"/>
  <c r="C106" i="34" s="1"/>
  <c r="G173" i="36"/>
  <c r="G172" i="36" s="1"/>
  <c r="G171" i="36" s="1"/>
  <c r="G170" i="36" s="1"/>
  <c r="G177" i="36"/>
  <c r="G175" i="36" s="1"/>
  <c r="C86" i="27" s="1"/>
  <c r="G182" i="36"/>
  <c r="G181" i="36" s="1"/>
  <c r="G180" i="36" s="1"/>
  <c r="G179" i="36" s="1"/>
  <c r="G186" i="36"/>
  <c r="G184" i="36" s="1"/>
  <c r="G190" i="36"/>
  <c r="G189" i="36" s="1"/>
  <c r="G188" i="36" s="1"/>
  <c r="G191" i="36"/>
  <c r="G201" i="36"/>
  <c r="G199" i="36" s="1"/>
  <c r="I70" i="35" s="1"/>
  <c r="G206" i="36"/>
  <c r="G205" i="36" s="1"/>
  <c r="G204" i="36" s="1"/>
  <c r="G203" i="36" s="1"/>
  <c r="G216" i="36"/>
  <c r="G214" i="36" s="1"/>
  <c r="G221" i="36"/>
  <c r="G220" i="36" s="1"/>
  <c r="G219" i="36" s="1"/>
  <c r="G218" i="36" s="1"/>
  <c r="G234" i="36"/>
  <c r="G233" i="36" s="1"/>
  <c r="G236" i="36"/>
  <c r="G238" i="36"/>
  <c r="C138" i="34" l="1"/>
  <c r="I66" i="35"/>
  <c r="D99" i="29"/>
  <c r="C138" i="27"/>
  <c r="G59" i="36"/>
  <c r="C116" i="34"/>
  <c r="I28" i="35"/>
  <c r="D87" i="29"/>
  <c r="C116" i="27"/>
  <c r="G70" i="36"/>
  <c r="C215" i="34"/>
  <c r="I32" i="35"/>
  <c r="D162" i="29"/>
  <c r="C215" i="27"/>
  <c r="G83" i="36"/>
  <c r="I36" i="35"/>
  <c r="C53" i="34"/>
  <c r="I22" i="35"/>
  <c r="I20" i="35" s="1"/>
  <c r="C53" i="27"/>
  <c r="D37" i="29"/>
  <c r="D24" i="29" s="1"/>
  <c r="C44" i="34"/>
  <c r="I15" i="35"/>
  <c r="I13" i="35" s="1"/>
  <c r="C183" i="34"/>
  <c r="I50" i="35"/>
  <c r="C205" i="34"/>
  <c r="I43" i="35"/>
  <c r="D81" i="29"/>
  <c r="D156" i="29"/>
  <c r="D149" i="29" s="1"/>
  <c r="C96" i="34"/>
  <c r="I57" i="35"/>
  <c r="G100" i="36"/>
  <c r="C173" i="34"/>
  <c r="I40" i="35"/>
  <c r="C62" i="34"/>
  <c r="I25" i="35"/>
  <c r="D43" i="29"/>
  <c r="D131" i="29"/>
  <c r="C183" i="27"/>
  <c r="C86" i="34"/>
  <c r="I63" i="35"/>
  <c r="C193" i="34"/>
  <c r="I53" i="35"/>
  <c r="C225" i="34"/>
  <c r="I46" i="35"/>
  <c r="C163" i="34"/>
  <c r="I19" i="35"/>
  <c r="I17" i="35" s="1"/>
  <c r="D69" i="29"/>
  <c r="D137" i="29"/>
  <c r="D168" i="29"/>
  <c r="C96" i="27"/>
  <c r="C193" i="27"/>
  <c r="C44" i="27"/>
  <c r="G231" i="36"/>
  <c r="G232" i="36" s="1"/>
  <c r="G131" i="36"/>
  <c r="G133" i="36"/>
  <c r="G212" i="36"/>
  <c r="G28" i="36"/>
  <c r="G98" i="36"/>
  <c r="G111" i="36"/>
  <c r="G197" i="36"/>
  <c r="G195" i="36"/>
  <c r="G193" i="36" s="1"/>
  <c r="G155" i="36"/>
  <c r="G153" i="36"/>
  <c r="G227" i="36"/>
  <c r="G210" i="36" s="1"/>
  <c r="G208" i="36" s="1"/>
  <c r="G17" i="36"/>
  <c r="G14" i="36"/>
  <c r="G85" i="36"/>
  <c r="G72" i="36"/>
  <c r="G151" i="36"/>
  <c r="G150" i="36" s="1"/>
  <c r="G149" i="36" s="1"/>
  <c r="G148" i="36" s="1"/>
  <c r="G109" i="36"/>
  <c r="G108" i="36" s="1"/>
  <c r="G107" i="36" s="1"/>
  <c r="G106" i="36" s="1"/>
  <c r="C151" i="34" l="1"/>
  <c r="C151" i="27"/>
  <c r="D112" i="29"/>
  <c r="G12" i="36"/>
  <c r="G10" i="36" s="1"/>
  <c r="G96" i="36"/>
  <c r="G225" i="36"/>
  <c r="G224" i="36" s="1"/>
  <c r="G229" i="36"/>
  <c r="D11" i="29" l="1"/>
  <c r="I78" i="35" l="1"/>
  <c r="I77" i="35" s="1"/>
  <c r="I76" i="35"/>
  <c r="I75" i="35"/>
  <c r="I74" i="35"/>
  <c r="I72" i="35" l="1"/>
  <c r="I12" i="35"/>
  <c r="I30" i="35"/>
  <c r="I29" i="35" s="1"/>
  <c r="I68" i="35"/>
  <c r="I67" i="35" s="1"/>
  <c r="I23" i="35"/>
  <c r="I48" i="35"/>
  <c r="I61" i="35"/>
  <c r="I51" i="35"/>
  <c r="D105" i="29"/>
  <c r="I34" i="35"/>
  <c r="I33" i="35" s="1"/>
  <c r="I58" i="35"/>
  <c r="I41" i="35"/>
  <c r="I38" i="35"/>
  <c r="I44" i="35"/>
  <c r="I55" i="35"/>
  <c r="I26" i="35"/>
  <c r="I64" i="35"/>
  <c r="I16" i="35" l="1"/>
  <c r="I71" i="35"/>
  <c r="I47" i="35"/>
  <c r="I54" i="35"/>
  <c r="D118" i="29"/>
  <c r="I37" i="35"/>
  <c r="D62" i="29"/>
  <c r="D49" i="29"/>
</calcChain>
</file>

<file path=xl/sharedStrings.xml><?xml version="1.0" encoding="utf-8"?>
<sst xmlns="http://schemas.openxmlformats.org/spreadsheetml/2006/main" count="1327" uniqueCount="289">
  <si>
    <t>Տարի</t>
  </si>
  <si>
    <t>Ծրագրային դասիչը</t>
  </si>
  <si>
    <t>այդ թվում՝</t>
  </si>
  <si>
    <t>ՀՀ կառավարության 2019 թվականի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</si>
  <si>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</si>
  <si>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թվում՝ բյուջետային ծախսերի տնտեսագիտական դասակարգման հոդվածներ</t>
  </si>
  <si>
    <t>ԸՆԴԱՄԵՆԸ ԾԱԽՍԵՐ</t>
  </si>
  <si>
    <t>ԸՆԹԱՑԻԿ ԾԱԽՍԵՐ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</si>
  <si>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</si>
  <si>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</si>
  <si>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</si>
  <si>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</si>
  <si>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</si>
  <si>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</si>
  <si>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</si>
  <si>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</si>
  <si>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</si>
  <si>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</si>
  <si>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</si>
  <si>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</si>
  <si>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</si>
  <si>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  </t>
  </si>
  <si>
    <t xml:space="preserve">Գործառական դասիչը </t>
  </si>
  <si>
    <t>(հազար դրամներով)</t>
  </si>
  <si>
    <t>բաժին</t>
  </si>
  <si>
    <t>խումբ</t>
  </si>
  <si>
    <t>դաս</t>
  </si>
  <si>
    <t>Ծրագիր</t>
  </si>
  <si>
    <t>Միջոցառում</t>
  </si>
  <si>
    <t>01</t>
  </si>
  <si>
    <t>ԸՆԴԱՄԵՆԸ</t>
  </si>
  <si>
    <t>Հավելված  № 2</t>
  </si>
  <si>
    <t>Բյուջետային հատկացումների գլխավոր կարգադրիչների, ծրագրերի և միջոցառումների անվանումները</t>
  </si>
  <si>
    <t>Ծրագրի նպատակը՝</t>
  </si>
  <si>
    <t>Ծրագրի անվանումը՝</t>
  </si>
  <si>
    <t>Ծրագրի միջոցառումներ</t>
  </si>
  <si>
    <t>Միջոցառման անվանումը՝</t>
  </si>
  <si>
    <t>Վերջնական արդյունքի նկարագրությունը՝</t>
  </si>
  <si>
    <t>Միջոցառման նկարագրությունը՝</t>
  </si>
  <si>
    <t>Միջոցառման տեսակը՝</t>
  </si>
  <si>
    <t>Ծառայությունների մատուցում</t>
  </si>
  <si>
    <t>Ցուցանիշների փոփոխությունները (ավելացումները նշված են դրական նշանով իսկ նվազեցումները` փակագծերում)</t>
  </si>
  <si>
    <t xml:space="preserve">Ծառայությունների մատուցում </t>
  </si>
  <si>
    <t>07</t>
  </si>
  <si>
    <t>ԱՌՈՂՋԱՊԱՀՈՒԹՅՈՒՆ</t>
  </si>
  <si>
    <t>06</t>
  </si>
  <si>
    <t>Առողջապահություն (այլ դասերին չպատկանող)</t>
  </si>
  <si>
    <t>Առողջապահական հարակից ծառայություններ և ծրագրեր</t>
  </si>
  <si>
    <t>ՀՀ առողջապահության նախարարություն</t>
  </si>
  <si>
    <t>02</t>
  </si>
  <si>
    <t>Առողջապահության ոլորտի պետական քաղաքականության մշակում, ծրագրերի համակարգում և մոնիտորինգ</t>
  </si>
  <si>
    <t>ԾԱՌԱՅՈՒԹՅՈՒՆՆԵՐԻ ԵՎ ԱՊՐԱՆՔՆԵՐԻ ՁԵՌՔԲԵՐՈՒՄ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</si>
  <si>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</si>
  <si>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GHEA Grapalat"/>
        <family val="3"/>
      </rPr>
      <t xml:space="preserve">ՀԱՅԱՍՏԱՆԻ ՀԱՆՐԱՊԵՏՈՒԹՅԱՆ ԿԱՌԱՎԱՐՈՒԹՅԱՆ 2018 ԹՎԱԿԱՆԻ ԴԵԿՏԵՄԲԵՐԻ 27-Ի N 1515-Ն ՈՐՈՇՄԱՆ N  11 ՀԱՎԵԼՎԱԾԻ 11.9 ԱՂՅՈՒՍԱԿՈՒՄ ԿԱՏԱՐՎՈՂ ՓՈՓՈԽՈՒԹՅՈՒՆՆԵՐԸ </t>
    </r>
    <r>
      <rPr>
        <sz val="9"/>
        <color indexed="8"/>
        <rFont val="GHEA Grapalat"/>
        <family val="3"/>
      </rPr>
      <t xml:space="preserve">   _x000D_
 </t>
    </r>
  </si>
  <si>
    <t>ՀՀ Առողջապահության նախարարություն</t>
  </si>
  <si>
    <t>«Գնումների մասին» ՀՀ օրենքի համաձայն ընտրված կազմակերպություն</t>
  </si>
  <si>
    <t>Հավելված  № 5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</si>
  <si>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</si>
  <si>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</si>
  <si>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</si>
  <si>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</si>
  <si>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</si>
  <si>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Ցուցանիշների փոփոխությունը (նվազեցումները` փակագծերում)                                 (հազ. դրամ)</t>
  </si>
  <si>
    <t>Միջանցիկ կոդը` ըստ CPV դասակարգման</t>
  </si>
  <si>
    <t>անվանումը</t>
  </si>
  <si>
    <t>Բաժին 07</t>
  </si>
  <si>
    <t xml:space="preserve">Դաս 01   </t>
  </si>
  <si>
    <t>ՄԱՍ III. ԾԱՌԱՅՈՒԹՅՈՒՆՆԵՐ</t>
  </si>
  <si>
    <t>ՄԱ</t>
  </si>
  <si>
    <t>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</si>
  <si>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GHEA Grapalat"/>
        <family val="3"/>
      </rPr>
      <t xml:space="preserve">ՀԱՅԱՍՏԱՆԻ ՀԱՆՐԱՊԵՏՈՒԹՅԱՆ ԿԱՌԱՎԱՐՈՒԹՅԱՆ 2018 ԹՎԱԿԱՆԻ ԴԵԿՏԵՄԲԵՐԻ 27-Ի N 1515-Ն ՈՐՈՇՄԱՆ N 12 ՀԱՎԵԼՎԱԾՈՒՄ ԿԱՏԱՐՎՈՂ ՓՈՓՈԽՈՒԹՅՈՒՆՆԵՐԸ   
</t>
    </r>
    <r>
      <rPr>
        <sz val="9"/>
        <rFont val="GHEA Grapalat"/>
        <family val="3"/>
      </rPr>
      <t xml:space="preserve">
   _x000D_
 </t>
    </r>
  </si>
  <si>
    <t>Պայմանագրային այլ ծառայությունների ձեռքբերում</t>
  </si>
  <si>
    <t xml:space="preserve">այդ թվում՝ </t>
  </si>
  <si>
    <t>03</t>
  </si>
  <si>
    <t>Ընդհանուր բնույթի այլ ծառայություններ</t>
  </si>
  <si>
    <t>Արտահիվանդանոցային ծառայություններ</t>
  </si>
  <si>
    <t xml:space="preserve">Ընդհանուր բնույթի բժշկական ծառայություններ </t>
  </si>
  <si>
    <t>Ամբուլատոր_պոլիկլինիկական բժշկական օգնության ծառայություններ</t>
  </si>
  <si>
    <t>Մասնագիտացված բժշկական ծառայություններ</t>
  </si>
  <si>
    <t xml:space="preserve">Շարունակական հսկողություն պահանջող և առանձին հիվանդությունների բուժման ծառայություններ </t>
  </si>
  <si>
    <t>Հեմոդիալիզի և պերիտոնիալ դիալիզի անցկացման ծառայություններ</t>
  </si>
  <si>
    <t>Ստոմատոլոգիական ծառայություններ</t>
  </si>
  <si>
    <t xml:space="preserve">Ստոմատոլոգիական բժշկական օգնության ծառայություններ </t>
  </si>
  <si>
    <t>04</t>
  </si>
  <si>
    <t>Պարաբժշկական ծառայություններ</t>
  </si>
  <si>
    <t xml:space="preserve">Շտապ բժշկական օգնության ծառայություններ </t>
  </si>
  <si>
    <t xml:space="preserve">Հիվանդանոցային ծառայություններ </t>
  </si>
  <si>
    <t xml:space="preserve">Ընդհանուր բնույթի հիվանդանոցային ծառայություններ </t>
  </si>
  <si>
    <t>Անհետաձգելի բժշկական օգնության ծառայություններ</t>
  </si>
  <si>
    <t xml:space="preserve">Սոցիալապես անապահով և հատուկ խմբերում ընդգրկվածներին բժշկական օգնության ծառայություններ </t>
  </si>
  <si>
    <t>Զինծառայողներին,ինչպես նաև փրկարար ծառայողներին և նրանց ընտանիքի անդամներին բժշկական օգնության ծառայություններ</t>
  </si>
  <si>
    <t>Մասնագիտացված հիվանդանոցային ծառայություններ</t>
  </si>
  <si>
    <t>Հոգեկան և նարկոլոգիական հիվանդների բժշկական օգնության ծառայություններ</t>
  </si>
  <si>
    <t>Ուռուցքաբանական և արյունաբանական հիվանդությունների բժշկական օգնության ծառայություններ</t>
  </si>
  <si>
    <t>Մոր և մանկան բժշկական ծառայություններ</t>
  </si>
  <si>
    <t>Գինեկոլոգիական հիվանդությունների բժշկական օգնության ծառայություններ</t>
  </si>
  <si>
    <t>Երեխաներին բժշկական օգնության ծառայություններ</t>
  </si>
  <si>
    <t>Հանրային առողջապահական ծառայություններ</t>
  </si>
  <si>
    <t>Շարունակական ծախսեր</t>
  </si>
  <si>
    <t>Ապահովագրական ծառայություններ</t>
  </si>
  <si>
    <t>Հանրային առողջության պահպանում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</si>
  <si>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պատրաստուկների անհրաժեշտ քանակի ապահովում</t>
  </si>
  <si>
    <t>Մարդու օրգանիզմի վրա շրջակա միջավայրի վնասակար և վտանգավոր գործոնների ազդեցության բացառում և նվազեցում,կառավարելի վարակիչ հիվանդությունների դեմ պայքար</t>
  </si>
  <si>
    <t>Առողջության առաջնային պահպանում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</si>
  <si>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</si>
  <si>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</si>
  <si>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Ամբուլատոր-պոլիկլինիկական բժշկական օգնության ծառայություններ</t>
  </si>
  <si>
    <t>Շարունական հսկողություն պահանջող և առանձին հիվանդությունների բուժման ծառայություններ</t>
  </si>
  <si>
    <t>Առանձին հիվանդությունների (քրոնիկ ,դիսպանսեր հսկողություն պահանջող) բժշկական օգնության համալիր միջոցառումների իրականացում (հետազոտում,ախտորոշում,բուժում)</t>
  </si>
  <si>
    <t>Բնածին հիպոթիրեոզի, ֆենիլկենտոնուրիայի և լսողության խանգարումների վաղ հայտնաբերման նպատակով նորածնային սքրինինգի անցկացում</t>
  </si>
  <si>
    <t>Բնածին հիպոթիրեոզի, ֆենիլկենտոնուրիայի և լսողության խանգարումների վաղ հայտնաբերման նպատակով նորածնային սքրինինգի շրջանակներում լաբորատոր և գործիքային ախտորոշիչ հետազոտությունների անցկացում</t>
  </si>
  <si>
    <t>Առողջապահության ոլորտում պետական քաղաքականության մշակում,ծրագրերի համակարգում և մոնիտորինգ</t>
  </si>
  <si>
    <t>Առողջապահության ոլորտում իրականացվող ծրագրերի ազդեցության և արդյունավետության բարելավում</t>
  </si>
  <si>
    <t>Առողջապահության ոլորտի պետական քաղաքականության մշակում,ծրագրերի համակարգում և մոնիտորինգ</t>
  </si>
  <si>
    <t>Մոր և մանկան առողջության պահպանում</t>
  </si>
  <si>
    <t>Մոր և մանկան առողջության պահպանում,կանանց և երեխաներին մատուցվող բժշկական ծառայությունների մատչելիություն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</si>
  <si>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</si>
  <si>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Գինեկոլոգիական հիվանդությունների բուժման համալիր միջոցառումների իրականացում</t>
  </si>
  <si>
    <t>Շտապ բժշկական օգնության ծրագիր</t>
  </si>
  <si>
    <t>Մարդու կյանքին և առողջությանը վտանգ սպառնացող վիճակներում որակյալ շտապ բժշկական օգնության ծառայությունների տրամադրում</t>
  </si>
  <si>
    <t>Շտապ օգնության համակարգի պատրաստվածության բարելավում, արձագանքման արագության,հասանելիության և բժշկական օգնության ծառայությունների որակի բարելավում</t>
  </si>
  <si>
    <t>Շտապ բժշկական օգնության ծառայություններ</t>
  </si>
  <si>
    <t>Շտապ բժշկական օգնության իրականացում</t>
  </si>
  <si>
    <t>Ոչ վարակիչ հիվանդությունների բժշկական օգնության ապահովում</t>
  </si>
  <si>
    <t>Ոչ վարակիչ հիվանդությունների (մասնավորապես` սիրտանոթային,շաքարային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</si>
  <si>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</si>
  <si>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Հեմոդիալիզի կարիք ունեցող հիվանդների բժշկական օգնության հհամալիր միջոցառումների իրականացում</t>
  </si>
  <si>
    <t>Անհետաձգելի բժշկական օգնության իրականացում` ՀՀ առողջապահության նախարարի կողմից հաստատված հիվանդությունների, վիճակների ցանցի համաձայն</t>
  </si>
  <si>
    <t>Հոգեկան և նարկոլոգիական հիվանդների բուժում և շարունակական հսկողության հանալիր միջոցառումների իրականացում</t>
  </si>
  <si>
    <t>Ուռուցքաբանական և արյունաբանական հիվանդների բուժում և շարունակական հսկողության համալիր միջոցառումների իրականացում</t>
  </si>
  <si>
    <t>Ուռուցքաբանական և արյունաբերական  հիվանդությունների բժշկական օգնության ծառայություններ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</si>
  <si>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</si>
  <si>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հասցեակաբության բարելավում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</si>
  <si>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</si>
  <si>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ընդգրկվածներին բժշկական օգնության իրականացում` ՀՀ կառավարության որոշմամբ հաստատված բնակչության խմբերի և ծառայությունների ցանկի համաձայն</t>
  </si>
  <si>
    <t>Ստոմատոլոգիական բժշկական ծառայություններ</t>
  </si>
  <si>
    <t>Ստոմատոլոգիական բժշկական օգնության համալիր միջոցառումների (հետազոտում,ախտորոշում, բուժում) իրականացում սոցիալապես անապահով և հատուկ խմբերում ընդգրկվածներին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</si>
  <si>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</si>
  <si>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անձանց,ինչպես նաև փրկարար ծառայողներին և նրանց ընտանիքի անդամներին բժշկական օգնության իրականացում (հետազոտում.ախտորոշում, բուժում)</t>
  </si>
  <si>
    <t>Բնակչության առողջության առաջնային պահպանման գծով կազմակերպություններում գրանցված բնակչության թիվ, մարդ</t>
  </si>
  <si>
    <t>Տեղամասային թերապևտի,ընտանեկան բժշկի կողմից,կազմակերպություններում գրանցված բնակչության թիվ` 18 և ավելի բարձր տարիքի անձինք,մարդ</t>
  </si>
  <si>
    <t>Դպրոցում բժշկական օգնություն և սպասարկում ստացող աշակերտների թիվ,մարդ</t>
  </si>
  <si>
    <t>Անվճար և արտոնյալ պայմաններով դեղեր ստանալու իրավունք ունեցող անձանց ընդամենը թիվ,մարդ</t>
  </si>
  <si>
    <t>Տեղամասային մանկաբույժի, ընտանեկան բժշկի կողմից կազմակերպություններում գրանցված բնակչության թիվ` մինչև 18 տ. երեխաներ,մարդ</t>
  </si>
  <si>
    <t>Հղիների նախածննդյան և հետծննդյան հսկողության ընթացքում իրականացվող լաբորատոր-գործիքային ախտորոշիչ հետազոտությունների թիվ,հատ</t>
  </si>
  <si>
    <t>Զինկոմիսարիատներին կից բժշկական հանձնաժողովներում ընդգրկված բժիշկ-փորձագետների և բուժքույրերի թիվ,մարդ</t>
  </si>
  <si>
    <t>Հղիության առաջին եռամսյակում նախածննդյան խնամք ստացող հղի կանանց թիվ,տոկոս</t>
  </si>
  <si>
    <t>ԱՊ հաստատություններում մեկ բժշկի կողմից սպասարկված հիվանդների թիվ,միջին օրական դեպքեր</t>
  </si>
  <si>
    <t>Հետազատությունների քանակ,հատ</t>
  </si>
  <si>
    <t xml:space="preserve">Սահմանված են առանձին ծրագրերում </t>
  </si>
  <si>
    <t>Շտապ  բժշկական օգնության գծով կանչերի թիվ,հատ</t>
  </si>
  <si>
    <t>Շտապ բժշկական օգնության ծառայության մեքենաների ընդհանուր թիվ,հատ</t>
  </si>
  <si>
    <t>Շտապ բժշկական օգնության ծառայության մարզային մեքենաների ընդհանուր թիվ,հատ</t>
  </si>
  <si>
    <t>Հեմոդիալիզի անցկացման սեանցսների թիվ,հատ</t>
  </si>
  <si>
    <t>Անհետաձգելի բժշկական օգնության ծառայություններից օգտվելու դեպքերի թիվ,հատ</t>
  </si>
  <si>
    <t>Սոցիալապես անապահով և հատուկ խմբերում ընդգրկված  անձանց բժշկական օգնության հասանելիության և մատչելիության մակարդակի բարձրացում, հիվանդանոցային որակյալ բժշկական օգնության ապահովում</t>
  </si>
  <si>
    <t>Բժշկական օգնության գծով ծառայություններից օգտվելու դեպքերի թիվ,հատ</t>
  </si>
  <si>
    <t>Խումբ 02</t>
  </si>
  <si>
    <t>Ընդհանուր բնույթի բժշկական ծառայություններ</t>
  </si>
  <si>
    <t>1099 11001</t>
  </si>
  <si>
    <t>85121120-1</t>
  </si>
  <si>
    <t>հատ</t>
  </si>
  <si>
    <t xml:space="preserve">Դաս 02 </t>
  </si>
  <si>
    <t>85121100-1</t>
  </si>
  <si>
    <t>բժշկական ծառայություններ</t>
  </si>
  <si>
    <t>1202  11001</t>
  </si>
  <si>
    <t>85111230-1</t>
  </si>
  <si>
    <t>հիվանդանոցային պայմաններում դիալիզի ծառայություններ</t>
  </si>
  <si>
    <t>1099  11003</t>
  </si>
  <si>
    <t>ամբուլատոր-բժշկական ծառայություններ</t>
  </si>
  <si>
    <t xml:space="preserve">Դաս 03 </t>
  </si>
  <si>
    <t>Ստոմատոլոգիական բժշկական օգնության ծառայություններ</t>
  </si>
  <si>
    <t>1207 11002</t>
  </si>
  <si>
    <t>85131100-1</t>
  </si>
  <si>
    <t>ատամնաբուժական ծառայություններ</t>
  </si>
  <si>
    <t xml:space="preserve">Դաս 04 </t>
  </si>
  <si>
    <t xml:space="preserve">Պարաբժշկական ծառայություններ </t>
  </si>
  <si>
    <t>1201 11001</t>
  </si>
  <si>
    <t>85141210-1</t>
  </si>
  <si>
    <t>Խումբ 03</t>
  </si>
  <si>
    <t xml:space="preserve">Դաս 01 </t>
  </si>
  <si>
    <t>Ընդհանուր բնույթի հիվանդանոցային ծառայություններ</t>
  </si>
  <si>
    <t>1202  11002</t>
  </si>
  <si>
    <t>85111100-1</t>
  </si>
  <si>
    <t>հիվանդանոցային ծառայություններ</t>
  </si>
  <si>
    <t>1207   11001</t>
  </si>
  <si>
    <t xml:space="preserve">Սոցիալապես անապահով և հատուկ  խմբերում ընդգրկվածներին բժշկական օգնության ծառայություններ </t>
  </si>
  <si>
    <t>1207   11003</t>
  </si>
  <si>
    <t xml:space="preserve">Մասնագիտացված հիվանդանոցային ծառայություններ </t>
  </si>
  <si>
    <t>85111120-1</t>
  </si>
  <si>
    <t>հիվանդանոցների կողմից մատուցվող բժշկական ծառայություններ</t>
  </si>
  <si>
    <t>1202  11003</t>
  </si>
  <si>
    <t>85121310-1</t>
  </si>
  <si>
    <t>ուրոլոգիական ծառայություններ</t>
  </si>
  <si>
    <t>1202  11004</t>
  </si>
  <si>
    <t>Մոր և մանկան բժշկական օգնության ծառայություններ</t>
  </si>
  <si>
    <t>հիվանդանոցների կողմից մատուցվող գինեկոլոգիական ծառայություններ</t>
  </si>
  <si>
    <t>85111130-1</t>
  </si>
  <si>
    <t>1200   11003</t>
  </si>
  <si>
    <t>Խումբ 04</t>
  </si>
  <si>
    <t>Դաս 01</t>
  </si>
  <si>
    <t>Հանրային առողջապահական ծառություններ</t>
  </si>
  <si>
    <t>Խումբ 06</t>
  </si>
  <si>
    <t>ԳՀ</t>
  </si>
  <si>
    <t>1126  11001</t>
  </si>
  <si>
    <t>66511170-1</t>
  </si>
  <si>
    <t>փոխադրամիջոցների հետ կապված ապահովագրական ծառայություններ</t>
  </si>
  <si>
    <t>ՀՀ կառավարության           2019 թվականի</t>
  </si>
  <si>
    <t xml:space="preserve">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 №  1515-Ն ՈՐՈՇՄԱՆ  № 5 ՀԱՎԵԼՎԱԾԻ № 1 ԱՂՅՈՒՍԱԿՈՒՄ ԿԱՏԱՐՎՈՂ ՓՈՓՈԽՈՒԹՅՈՒՆՆԵՐԸ </t>
  </si>
  <si>
    <t>ՄԱՍ 2. ՊԵՏԱԿԱՆ ՄԱՐՄՆԻ ԳԾՈՎ ԱՐԴՅՈՒՆՔԱՅԻՆ (ԿԱՏԱՐՈՂԱԿԱՆ) ՑՈՒՑԱՆԻՇՆԵՐԸ</t>
  </si>
  <si>
    <t xml:space="preserve">Միջոցառման տեսակը` </t>
  </si>
  <si>
    <t>Շարունակական հսկողություն պահանջող և առանձին հիվանդությունների բուժման գծով ծառայությունների օգտվելու դեպքերի թիվ, հատ</t>
  </si>
  <si>
    <t>Քաղաքականության մշակման և իրականացման,իրավական ակտերի նախագծերի մշակման, խորհրդատվության, ծրագրերի համակարգման, կանոնակարգման,առողջապահական, փորձագիտական, կազմակերպամեթոդական, գնման, մոնիտորինգի ծառայություններ</t>
  </si>
  <si>
    <t xml:space="preserve">Գինեկոլոգիական բժշկական օգնության գծով ծառայություններից օգտվելու դեպքերի թիվ,հատ </t>
  </si>
  <si>
    <t>Երեխաների բժշկական օգնության գծով ծառայություններից օգտվելու դեպքերի թիվ, հատ</t>
  </si>
  <si>
    <t>Հեմոդիալիզի կարիք ունեցող հիվանդների բժշկական օգնության համալիր միջոցառումների իրականացում</t>
  </si>
  <si>
    <t>Բնակչության սոցիալապես անապահով և հատուկ խմբերում ընդգրկվածների բժշկական օգնության ծառայություններից օգտվելու դեքպերի թիվ, հատ</t>
  </si>
  <si>
    <t>Հոգեկան և նարկոլոգիական հիվանդների բժշկական օգնության գծով ծառայություններից օգտվելու դեպքերի թիվ, հատ</t>
  </si>
  <si>
    <t>Հոգեկան և նարկոլոգիական հիվադների բժշկական օգնության ծառայություններ</t>
  </si>
  <si>
    <t>Ուռուցքաբանական և արյունաբանական հիվանդությունների բժշկական օգնության գծով ծառայություններից օգտվելու դեպքերի թիվ, հատ</t>
  </si>
  <si>
    <t>Ստոմատոլոգիական բժշկական օգնության գծով դեպքերի թիվ, հատ</t>
  </si>
  <si>
    <t>1099  11002</t>
  </si>
  <si>
    <t>Շարունակական հսկողություն պահանջող և առանձին հիվանդությունների բուժման ծառայություններ</t>
  </si>
  <si>
    <t>հոգեբուժական հիվանդանոցների կողմից մատուցվող ծառայություններ</t>
  </si>
  <si>
    <t>այդ թվում՝ ըստ կատարողների</t>
  </si>
  <si>
    <t xml:space="preserve"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</si>
  <si>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>Մանկաբարձական բժշկական օգնության ծառայություններ</t>
  </si>
  <si>
    <t>Անպտուղ զույգերի համար վերարտադրողական օժանդակ տեխնոլոգիաների կիրառմամբ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</si>
  <si>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</si>
  <si>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Մտավոր, հոգեկան (վարքագծային), լսողական, ֆիզիկական (շարժողական) և զարգացման այլ խանգարումներով երեխաների առողջական վիճակի գնահատումը և վերականգնողական ամբուլատոր բուժման կազմակերպումը</t>
  </si>
  <si>
    <t xml:space="preserve">Բնակչության առանձին և հատուկ խմբերում ընդգրկված անպտուղ զույգերին վերարտադրողական օժանդակ տեխնոլոգիաների կիրառմամբ բժշկական օգնության տրամադրում  </t>
  </si>
  <si>
    <t>Հավելված  № 1</t>
  </si>
  <si>
    <t>Մանկաբարձական բժշկական օգնության համալիր միջոցառումների իրականացում, հղիության ախտաբանական ըւնթացքի բժշկական օգնություն և ծննդօգնություն</t>
  </si>
  <si>
    <t>Մանկաբարձական բժշկական օգնության ծառայություններից օգտվելու դեպքերի թիվ հատ</t>
  </si>
  <si>
    <t>Մտավոր, հոգեկան(վարքագծային), լսողական, ֆիզիկական(շարժողական) և զարգացման այլ խանգարումներով երեխաների գնահատման և վերականգնողականբուժման ծառյություններ</t>
  </si>
  <si>
    <t>Մտավոր, հոգեկան(վարքագծային), լսողական, ֆիզիկական(շարժողական) և զարգացման այլ խանգարումներով երեխաների առողջական վիճակի գնահատումը և վերականգնողական ամբուլատոր բուժման կազմակերպումը</t>
  </si>
  <si>
    <t>Մտավոր, հոգեկան (վարքագծային), լսողական, ֆիզիկական(շարժողական) և զարգացման այլ խանգարումներով երեխաների վերականգնողական բուժման գծով ծառայություններից օգտվելու դեպքերի թիվ հատ</t>
  </si>
  <si>
    <t>Անպտուղ զույգերի համար վերարտադրողական օժանդակ տեխնոլոգիաների կիրառմամբ բժշկական օգնության ծառայութուններ</t>
  </si>
  <si>
    <t>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</si>
  <si>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>Վերատադրողական օժանդակ տեխնոլոգիաների կիրառմամբ բժշկական օգնության ծառայություններ ստացած զույգերի թիվ հատ</t>
  </si>
  <si>
    <t>Հետազոտությունների քանակ հատ</t>
  </si>
  <si>
    <t>Ներկայացուցչական ծախսեր</t>
  </si>
  <si>
    <t>ԱՅԼ ԾԱԽՍԵՐ</t>
  </si>
  <si>
    <t>Հարկեր, պարտադիր վճարներ և տույժեր, որոնք կառավարման տարբեր մակարդակների կողմից կիրառվում են միմյանց նկատմամբ</t>
  </si>
  <si>
    <t>Արյան հավաքագրման ծառայություններ</t>
  </si>
  <si>
    <t>Հաշմանդամ և կարիքավոր երեխաներին օրթեզներով և կորսետներով ապահովման ծառայություններ</t>
  </si>
  <si>
    <t>Մարդու դոնորական արյան հավաքագրում, վարակիչ հիվանդությունների նկատմամբ հետազոտություն, համապատասխան պայմաններում և ժամկետներում պահպանում, դրան առնչվող ծառայությունների իրականացում</t>
  </si>
  <si>
    <t xml:space="preserve">ՀԱՅԱՍՏԱՆԻ ՀԱՆՐԱՊԵՏՈՒԹՅԱՆ ԿԱՌԱՎԱՐՈՒԹՅԱՆ 2018 ԹՎԱԿԱՆԻ ԴԵԿՏԵՄԲԵՐԻ 27-Ի № 1515-Ն ՈՐՈՇՄԱՆ NN 3 և 4 ՀԱՎԵԼՎԱԾՆԵՐՈՒՄ ԿԱՏԱՐՎՈՂ ՓՈՓՈԽՈՒԹՅՈՒՆՆԵՐԸ </t>
  </si>
  <si>
    <t>1200  11004</t>
  </si>
  <si>
    <t>Մտավոր, հոգեկան (վարքագծային), լսողական, ֆիաիկական (շարժողական) և զարգացման այլ խանգարումներով երեխաների գնահատման և վերականգնողական բուժման ծառայություններ</t>
  </si>
  <si>
    <t>85111170-1</t>
  </si>
  <si>
    <t>1200   11002</t>
  </si>
  <si>
    <t>1200   11001</t>
  </si>
  <si>
    <t>85111150-1</t>
  </si>
  <si>
    <t>հիվանդանոցների կողմից մատուցվող մանկաբարձական ծառայություններ</t>
  </si>
  <si>
    <t>1200   11006</t>
  </si>
  <si>
    <t>Անպտուղ զույգերի համար վերարտադրողական օճանդակ տեխնոլոգիաների կիրառմամբ բժշկական օգնության ծառայություններ</t>
  </si>
  <si>
    <t>1003  11003</t>
  </si>
  <si>
    <t>1200  11005</t>
  </si>
  <si>
    <t>Հաշմանդամ և կարիքավոր երեխաներին օրթեզներով և կորսետներովապահովման ծառայություններ</t>
  </si>
  <si>
    <t>85111180/3</t>
  </si>
  <si>
    <t>օրթոպեդիկ ծառայություններ</t>
  </si>
  <si>
    <t>85111180/9</t>
  </si>
  <si>
    <t>85111180/10</t>
  </si>
  <si>
    <t>79111200-1</t>
  </si>
  <si>
    <t>ներկայացուցչական ծառայություններ</t>
  </si>
  <si>
    <t xml:space="preserve">Հաշմանդամ և կարիքավոր երեխաներին օրթեզներով և կորսետներով ապահովման ծառայություններ </t>
  </si>
  <si>
    <t>Հաշմանդամ երեխաների համար օրթեզների և կորսետների օգտագործմամբ բժշկական օգնություն</t>
  </si>
  <si>
    <t>Մարդու դոնորական արյան հավաքագրում,, վարակիչ հիվանդությունների նկատմամբ հետազոտություն, համապատասխան պայմաններում և ժամկետներում պահպանում, դրանց առնչվող ծառայությունների իրականացում</t>
  </si>
  <si>
    <t>ՀՀ-ում  ծննդօգնության շրջանակում հակառեզուս RH(D) իմունոգլոբուլինի ապահովման դեպքերի թիվ, հատ</t>
  </si>
  <si>
    <t>Վարակիչ հիվանդություններիր նկատմամբ դոնորական փորձանմուշների չափորոշիչով հաստատված լաբորատոր փաթեթային հետազոտություններիր թիվ, հատ</t>
  </si>
  <si>
    <t>Հավաքագրված արյան նմուշների(միավորների) ընդհանուր թվից օգտագործման համար պիտանի արյան բաղադրամասերի թիվ, հատ</t>
  </si>
  <si>
    <t>հավաքագրված արյան բաղադրամասերի թվում պահպանման ժամկետների ընթացքում թափոնված նմուշների առավելագույն մասնաբաժին, տոկոս</t>
  </si>
  <si>
    <t>Դոնորական արյան փորձանմուշի փաթեթի հետազոտման առավելագույն ժամկետ, ժամ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</si>
  <si>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GHEA Grapalat"/>
        <family val="3"/>
      </rPr>
      <t xml:space="preserve">ՀԱՅԱՍՏԱՆԻ ՀԱՆՐԱՊԵՏՈՒԹՅԱՆ ԿԱՌԱՎԱՐՈՒԹՅԱՆ 2018 ԹՎԱԿԱՆԻ ԴԵԿՏԵՄԲԵՐԻ 27-Ի N 1515-Ն ՈՐՈՇՄԱՆ N  11 ՀԱՎԵԼՎԱԾԻ 11.9.1 ԱՂՅՈՒՍԱԿՈՒՄ ԿԱՏԱՐՎՈՂ ՓՈՓՈԽՈՒԹՅՈՒՆՆԵՐԸ </t>
    </r>
    <r>
      <rPr>
        <sz val="9"/>
        <color indexed="8"/>
        <rFont val="GHEA Grapalat"/>
        <family val="3"/>
      </rPr>
      <t xml:space="preserve">   _x000D_
 </t>
    </r>
  </si>
  <si>
    <t>Հավելված  № 3</t>
  </si>
  <si>
    <t>Հավելված  № 4</t>
  </si>
  <si>
    <t xml:space="preserve">Սոցիալապես անապահով և առանձին խմբերի անձանց բժշկական օգնություն </t>
  </si>
  <si>
    <t>Քաղաքականության մշակման և իրականացման,իրավական ակտերի նախագծերի մշակման , խորհրդատվության, ծրագրերի համակարգման, կանոնակարգման,առողջապահական, փորձագիտական,կազմակերպամեթոդական,գնման,մոնիտորինգի ծառայություններ</t>
  </si>
  <si>
    <t>Երեխաների (0-7 տարեկան, 7-18 տարեկան սոցիալապես անապահով և հատուկ խմբերում ընդգրկված երեխաներին) հիվանդանոցային բժշկական օգնության իրականացում (հետազոտում, ախտորոշում, բուժում)</t>
  </si>
  <si>
    <t xml:space="preserve"> </t>
  </si>
  <si>
    <t xml:space="preserve">Հաշմանդամ երեխաների համար օրթեզների և կորսետների օգտագործմամբ բժշկական օգնություն </t>
  </si>
  <si>
    <t>Պատրաստված օրթեզների թիվ, հատ</t>
  </si>
  <si>
    <t>Պատրաստված կորսետների թիվ, հատ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</si>
  <si>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</si>
  <si>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</si>
  <si>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>Առողջապահության ոլորտում պետական քաղաքականության մշակում, ծրագրերի համակարգում և մոնիտորինգ</t>
  </si>
  <si>
    <t>Առողջապահության (այլ դասերին չպատկանող)</t>
  </si>
  <si>
    <t>այդ թվում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</si>
</sst>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-* #,##0.00_р_._-;\-* #,##0.00_р_._-;_-* &quot;-&quot;??_р_._-;_-@_-"/>
    <numFmt numFmtId="166" formatCode="0.0"/>
    <numFmt numFmtId="167" formatCode="#,##0.0"/>
    <numFmt numFmtId="168" formatCode="#,##0.0_);\(#,##0.0\)"/>
    <numFmt numFmtId="169" formatCode="&quot;$&quot;#,##0.0_);\(&quot;$&quot;#,##0.0\)"/>
    <numFmt numFmtId="170" formatCode="#,##0.0;\ \(#,##0.0\)"/>
    <numFmt numFmtId="171" formatCode="#,##0.0000000000000000"/>
    <numFmt numFmtId="172" formatCode="#,##0.000"/>
    <numFmt numFmtId="173" formatCode="#,##0.00000000000000"/>
  </numFmts>
  <fonts count="4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9"/>
      <color indexed="8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b/>
      <u/>
      <sz val="12"/>
      <name val="GHEA Grapalat"/>
      <family val="3"/>
    </font>
    <font>
      <sz val="10"/>
      <name val="Arial"/>
      <family val="2"/>
      <charset val="204"/>
    </font>
    <font>
      <b/>
      <i/>
      <sz val="9"/>
      <name val="GHEA Grapalat"/>
      <family val="3"/>
    </font>
    <font>
      <sz val="9"/>
      <color theme="1"/>
      <name val="GHEA Grapalat"/>
      <family val="3"/>
    </font>
    <font>
      <sz val="10"/>
      <color rgb="FFFF0000"/>
      <name val="GHEA Grapalat"/>
      <family val="3"/>
    </font>
    <font>
      <sz val="10"/>
      <color rgb="FFFF0000"/>
      <name val="Arial"/>
      <family val="2"/>
    </font>
    <font>
      <i/>
      <sz val="10"/>
      <color rgb="FFFF0000"/>
      <name val="GHEA Grapalat"/>
      <family val="3"/>
    </font>
    <font>
      <b/>
      <sz val="9"/>
      <color theme="1"/>
      <name val="GHEA Grapalat"/>
      <family val="3"/>
    </font>
    <font>
      <sz val="10"/>
      <color rgb="FFFF0000"/>
      <name val="Arial"/>
      <family val="2"/>
      <charset val="204"/>
    </font>
    <font>
      <b/>
      <i/>
      <sz val="9"/>
      <color theme="1"/>
      <name val="GHEA Grapalat"/>
      <family val="3"/>
    </font>
    <font>
      <b/>
      <sz val="9"/>
      <color theme="4"/>
      <name val="GHEA Grapalat"/>
      <family val="3"/>
    </font>
    <font>
      <sz val="9"/>
      <color theme="4"/>
      <name val="GHEA Grapalat"/>
      <family val="3"/>
    </font>
    <font>
      <b/>
      <sz val="10"/>
      <color rgb="FFFF0000"/>
      <name val="GHEA Grapalat"/>
      <family val="3"/>
    </font>
    <font>
      <i/>
      <sz val="9"/>
      <color theme="1"/>
      <name val="GHEA Grapalat"/>
      <family val="3"/>
    </font>
    <font>
      <b/>
      <i/>
      <u/>
      <sz val="12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3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</cellStyleXfs>
  <cellXfs count="284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/>
    <xf numFmtId="0" fontId="24" fillId="0" borderId="0" xfId="0" applyFont="1" applyFill="1" applyBorder="1"/>
    <xf numFmtId="0" fontId="25" fillId="0" borderId="0" xfId="0" applyFont="1"/>
    <xf numFmtId="0" fontId="37" fillId="0" borderId="0" xfId="0" applyFont="1"/>
    <xf numFmtId="0" fontId="37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38" fillId="0" borderId="0" xfId="0" applyFont="1" applyFill="1"/>
    <xf numFmtId="0" fontId="39" fillId="0" borderId="0" xfId="0" applyFont="1"/>
    <xf numFmtId="0" fontId="24" fillId="0" borderId="0" xfId="0" applyFont="1" applyFill="1" applyBorder="1" applyAlignment="1">
      <alignment horizontal="centerContinuous"/>
    </xf>
    <xf numFmtId="0" fontId="2" fillId="0" borderId="0" xfId="0" applyFont="1"/>
    <xf numFmtId="0" fontId="31" fillId="0" borderId="0" xfId="0" applyFont="1" applyAlignment="1">
      <alignment horizontal="left" vertical="top" wrapText="1"/>
    </xf>
    <xf numFmtId="0" fontId="30" fillId="0" borderId="0" xfId="0" applyFont="1"/>
    <xf numFmtId="0" fontId="29" fillId="0" borderId="10" xfId="0" applyFont="1" applyFill="1" applyBorder="1" applyAlignment="1">
      <alignment horizontal="left" vertical="top" wrapText="1"/>
    </xf>
    <xf numFmtId="0" fontId="28" fillId="0" borderId="0" xfId="0" applyFont="1" applyBorder="1" applyAlignment="1">
      <alignment horizontal="center" vertical="top" wrapText="1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horizontal="centerContinuous"/>
    </xf>
    <xf numFmtId="0" fontId="37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6" fillId="0" borderId="0" xfId="0" applyFont="1" applyFill="1" applyBorder="1" applyAlignment="1"/>
    <xf numFmtId="168" fontId="25" fillId="25" borderId="11" xfId="0" applyNumberFormat="1" applyFont="1" applyFill="1" applyBorder="1" applyAlignment="1">
      <alignment vertical="top" wrapText="1"/>
    </xf>
    <xf numFmtId="168" fontId="25" fillId="25" borderId="12" xfId="0" applyNumberFormat="1" applyFont="1" applyFill="1" applyBorder="1" applyAlignment="1">
      <alignment vertical="top" wrapText="1"/>
    </xf>
    <xf numFmtId="168" fontId="25" fillId="25" borderId="10" xfId="0" applyNumberFormat="1" applyFont="1" applyFill="1" applyBorder="1" applyAlignment="1">
      <alignment horizontal="center" vertical="top" wrapText="1"/>
    </xf>
    <xf numFmtId="0" fontId="1" fillId="24" borderId="10" xfId="26" applyFont="1" applyFill="1" applyBorder="1" applyAlignment="1">
      <alignment horizontal="center" vertical="center" wrapText="1"/>
    </xf>
    <xf numFmtId="0" fontId="33" fillId="24" borderId="10" xfId="26" applyFont="1" applyFill="1" applyBorder="1" applyAlignment="1">
      <alignment horizontal="center" vertical="center" wrapText="1"/>
    </xf>
    <xf numFmtId="0" fontId="33" fillId="25" borderId="10" xfId="26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9" fillId="0" borderId="10" xfId="0" applyFont="1" applyFill="1" applyBorder="1" applyAlignment="1">
      <alignment horizontal="right" vertical="top" wrapText="1"/>
    </xf>
    <xf numFmtId="167" fontId="29" fillId="0" borderId="10" xfId="0" applyNumberFormat="1" applyFont="1" applyFill="1" applyBorder="1" applyAlignment="1">
      <alignment horizontal="right" vertical="top" wrapText="1"/>
    </xf>
    <xf numFmtId="0" fontId="28" fillId="0" borderId="13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8" fillId="0" borderId="15" xfId="0" applyFont="1" applyFill="1" applyBorder="1" applyAlignment="1">
      <alignment horizontal="left" vertical="top" wrapText="1"/>
    </xf>
    <xf numFmtId="0" fontId="37" fillId="0" borderId="10" xfId="0" applyFont="1" applyBorder="1"/>
    <xf numFmtId="0" fontId="37" fillId="0" borderId="10" xfId="0" applyFont="1" applyBorder="1" applyAlignment="1">
      <alignment vertical="top" wrapText="1"/>
    </xf>
    <xf numFmtId="0" fontId="33" fillId="24" borderId="11" xfId="26" applyFont="1" applyFill="1" applyBorder="1" applyAlignment="1">
      <alignment horizontal="center" vertical="center" wrapText="1"/>
    </xf>
    <xf numFmtId="0" fontId="2" fillId="0" borderId="0" xfId="0" applyFont="1" applyBorder="1"/>
    <xf numFmtId="0" fontId="33" fillId="25" borderId="13" xfId="26" applyFont="1" applyFill="1" applyBorder="1" applyAlignment="1">
      <alignment vertical="center"/>
    </xf>
    <xf numFmtId="0" fontId="33" fillId="25" borderId="14" xfId="26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/>
    </xf>
    <xf numFmtId="49" fontId="32" fillId="0" borderId="10" xfId="0" applyNumberFormat="1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24" borderId="14" xfId="26" applyFont="1" applyFill="1" applyBorder="1" applyAlignment="1">
      <alignment horizontal="center" vertical="center" wrapText="1"/>
    </xf>
    <xf numFmtId="0" fontId="40" fillId="0" borderId="0" xfId="0" applyFont="1" applyFill="1" applyBorder="1" applyAlignment="1"/>
    <xf numFmtId="0" fontId="37" fillId="0" borderId="16" xfId="0" applyFont="1" applyBorder="1" applyAlignment="1">
      <alignment horizontal="left" vertical="top" wrapText="1"/>
    </xf>
    <xf numFmtId="0" fontId="30" fillId="0" borderId="16" xfId="0" applyFont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vertical="top" wrapText="1"/>
    </xf>
    <xf numFmtId="0" fontId="30" fillId="0" borderId="16" xfId="0" applyFont="1" applyFill="1" applyBorder="1" applyAlignment="1">
      <alignment vertical="top" wrapText="1"/>
    </xf>
    <xf numFmtId="170" fontId="41" fillId="0" borderId="10" xfId="0" applyNumberFormat="1" applyFont="1" applyBorder="1"/>
    <xf numFmtId="0" fontId="36" fillId="0" borderId="10" xfId="0" applyFont="1" applyBorder="1" applyAlignment="1">
      <alignment horizontal="left" vertical="top" wrapText="1"/>
    </xf>
    <xf numFmtId="0" fontId="42" fillId="0" borderId="0" xfId="0" applyFont="1"/>
    <xf numFmtId="0" fontId="43" fillId="0" borderId="10" xfId="0" applyFont="1" applyBorder="1" applyAlignment="1">
      <alignment vertical="center" wrapText="1"/>
    </xf>
    <xf numFmtId="170" fontId="37" fillId="0" borderId="10" xfId="0" applyNumberFormat="1" applyFont="1" applyBorder="1"/>
    <xf numFmtId="0" fontId="30" fillId="0" borderId="10" xfId="0" applyFont="1" applyBorder="1"/>
    <xf numFmtId="0" fontId="6" fillId="0" borderId="0" xfId="0" applyFont="1"/>
    <xf numFmtId="170" fontId="30" fillId="0" borderId="10" xfId="0" applyNumberFormat="1" applyFont="1" applyBorder="1"/>
    <xf numFmtId="0" fontId="1" fillId="0" borderId="14" xfId="0" applyFont="1" applyBorder="1"/>
    <xf numFmtId="0" fontId="1" fillId="0" borderId="15" xfId="0" applyFont="1" applyBorder="1"/>
    <xf numFmtId="0" fontId="24" fillId="0" borderId="0" xfId="0" applyFont="1" applyFill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33" fillId="25" borderId="14" xfId="26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72" fontId="2" fillId="0" borderId="0" xfId="0" applyNumberFormat="1" applyFont="1"/>
    <xf numFmtId="0" fontId="32" fillId="0" borderId="10" xfId="0" applyFont="1" applyFill="1" applyBorder="1" applyAlignment="1">
      <alignment horizontal="left" vertical="center"/>
    </xf>
    <xf numFmtId="168" fontId="32" fillId="0" borderId="10" xfId="0" applyNumberFormat="1" applyFont="1" applyFill="1" applyBorder="1" applyAlignment="1">
      <alignment horizontal="center" vertical="center" wrapText="1"/>
    </xf>
    <xf numFmtId="169" fontId="25" fillId="0" borderId="10" xfId="0" applyNumberFormat="1" applyFont="1" applyFill="1" applyBorder="1" applyAlignment="1">
      <alignment horizontal="center" vertical="center" wrapText="1"/>
    </xf>
    <xf numFmtId="167" fontId="25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/>
    <xf numFmtId="167" fontId="25" fillId="0" borderId="0" xfId="0" applyNumberFormat="1" applyFont="1" applyFill="1"/>
    <xf numFmtId="168" fontId="25" fillId="0" borderId="10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  <xf numFmtId="168" fontId="25" fillId="0" borderId="10" xfId="0" applyNumberFormat="1" applyFont="1" applyFill="1" applyBorder="1" applyAlignment="1">
      <alignment vertical="center" wrapText="1"/>
    </xf>
    <xf numFmtId="0" fontId="25" fillId="0" borderId="10" xfId="0" applyFont="1" applyFill="1" applyBorder="1" applyAlignment="1">
      <alignment horizontal="left" vertical="center" wrapText="1"/>
    </xf>
    <xf numFmtId="167" fontId="32" fillId="0" borderId="10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vertical="top"/>
    </xf>
    <xf numFmtId="0" fontId="25" fillId="0" borderId="0" xfId="0" applyFont="1" applyFill="1" applyBorder="1" applyAlignment="1">
      <alignment vertical="center" wrapText="1"/>
    </xf>
    <xf numFmtId="170" fontId="1" fillId="24" borderId="0" xfId="26" applyNumberFormat="1" applyFont="1" applyFill="1" applyBorder="1" applyAlignment="1">
      <alignment horizontal="center" vertical="center" wrapText="1"/>
    </xf>
    <xf numFmtId="167" fontId="2" fillId="0" borderId="0" xfId="0" applyNumberFormat="1" applyFont="1" applyBorder="1"/>
    <xf numFmtId="0" fontId="26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left" vertical="top" wrapText="1"/>
    </xf>
    <xf numFmtId="0" fontId="44" fillId="0" borderId="14" xfId="0" applyFont="1" applyFill="1" applyBorder="1" applyAlignment="1">
      <alignment horizontal="left" vertical="top" wrapText="1"/>
    </xf>
    <xf numFmtId="0" fontId="45" fillId="0" borderId="16" xfId="0" applyFont="1" applyFill="1" applyBorder="1" applyAlignment="1">
      <alignment vertical="top" wrapText="1"/>
    </xf>
    <xf numFmtId="0" fontId="32" fillId="0" borderId="10" xfId="0" applyFont="1" applyFill="1" applyBorder="1"/>
    <xf numFmtId="0" fontId="25" fillId="0" borderId="10" xfId="0" applyFont="1" applyFill="1" applyBorder="1" applyAlignment="1">
      <alignment horizontal="left" wrapText="1"/>
    </xf>
    <xf numFmtId="0" fontId="25" fillId="25" borderId="0" xfId="0" applyFont="1" applyFill="1"/>
    <xf numFmtId="0" fontId="25" fillId="25" borderId="0" xfId="0" applyFont="1" applyFill="1" applyBorder="1" applyAlignment="1">
      <alignment horizontal="centerContinuous"/>
    </xf>
    <xf numFmtId="0" fontId="26" fillId="25" borderId="0" xfId="0" applyFont="1" applyFill="1" applyBorder="1" applyAlignment="1">
      <alignment horizontal="centerContinuous"/>
    </xf>
    <xf numFmtId="0" fontId="26" fillId="25" borderId="0" xfId="0" applyFont="1" applyFill="1" applyBorder="1" applyAlignment="1">
      <alignment horizontal="left"/>
    </xf>
    <xf numFmtId="0" fontId="25" fillId="25" borderId="0" xfId="0" applyFont="1" applyFill="1" applyAlignment="1">
      <alignment horizontal="left"/>
    </xf>
    <xf numFmtId="0" fontId="25" fillId="25" borderId="0" xfId="0" applyFont="1" applyFill="1" applyAlignment="1">
      <alignment horizontal="centerContinuous"/>
    </xf>
    <xf numFmtId="0" fontId="26" fillId="25" borderId="0" xfId="0" applyFont="1" applyFill="1" applyBorder="1" applyAlignment="1"/>
    <xf numFmtId="0" fontId="25" fillId="25" borderId="0" xfId="0" applyFont="1" applyFill="1" applyBorder="1" applyAlignment="1">
      <alignment wrapText="1"/>
    </xf>
    <xf numFmtId="0" fontId="32" fillId="25" borderId="17" xfId="0" applyFont="1" applyFill="1" applyBorder="1" applyAlignment="1">
      <alignment horizontal="center" vertical="top" wrapText="1"/>
    </xf>
    <xf numFmtId="0" fontId="25" fillId="25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wrapText="1"/>
    </xf>
    <xf numFmtId="0" fontId="32" fillId="25" borderId="10" xfId="0" applyFont="1" applyFill="1" applyBorder="1" applyAlignment="1">
      <alignment horizontal="center" wrapText="1"/>
    </xf>
    <xf numFmtId="0" fontId="25" fillId="25" borderId="16" xfId="0" applyFont="1" applyFill="1" applyBorder="1" applyAlignment="1">
      <alignment horizontal="center"/>
    </xf>
    <xf numFmtId="169" fontId="25" fillId="25" borderId="10" xfId="0" applyNumberFormat="1" applyFont="1" applyFill="1" applyBorder="1" applyAlignment="1">
      <alignment horizontal="right" wrapText="1"/>
    </xf>
    <xf numFmtId="0" fontId="26" fillId="25" borderId="15" xfId="0" applyFont="1" applyFill="1" applyBorder="1"/>
    <xf numFmtId="0" fontId="32" fillId="25" borderId="15" xfId="0" applyFont="1" applyFill="1" applyBorder="1"/>
    <xf numFmtId="0" fontId="25" fillId="25" borderId="15" xfId="0" applyFont="1" applyFill="1" applyBorder="1" applyAlignment="1">
      <alignment wrapText="1"/>
    </xf>
    <xf numFmtId="0" fontId="25" fillId="25" borderId="18" xfId="0" applyFont="1" applyFill="1" applyBorder="1" applyAlignment="1">
      <alignment vertical="center" wrapText="1"/>
    </xf>
    <xf numFmtId="0" fontId="25" fillId="25" borderId="19" xfId="0" applyFont="1" applyFill="1" applyBorder="1" applyAlignment="1">
      <alignment wrapText="1"/>
    </xf>
    <xf numFmtId="0" fontId="25" fillId="25" borderId="13" xfId="0" applyFont="1" applyFill="1" applyBorder="1" applyAlignment="1">
      <alignment wrapText="1"/>
    </xf>
    <xf numFmtId="0" fontId="26" fillId="25" borderId="12" xfId="0" applyFont="1" applyFill="1" applyBorder="1"/>
    <xf numFmtId="0" fontId="32" fillId="25" borderId="10" xfId="0" applyFont="1" applyFill="1" applyBorder="1" applyAlignment="1">
      <alignment wrapText="1"/>
    </xf>
    <xf numFmtId="0" fontId="25" fillId="25" borderId="10" xfId="0" applyFont="1" applyFill="1" applyBorder="1" applyAlignment="1">
      <alignment wrapText="1"/>
    </xf>
    <xf numFmtId="0" fontId="25" fillId="25" borderId="10" xfId="0" applyFont="1" applyFill="1" applyBorder="1"/>
    <xf numFmtId="0" fontId="25" fillId="25" borderId="10" xfId="0" applyFont="1" applyFill="1" applyBorder="1" applyAlignment="1">
      <alignment vertical="center" wrapText="1"/>
    </xf>
    <xf numFmtId="0" fontId="32" fillId="25" borderId="15" xfId="0" applyFont="1" applyFill="1" applyBorder="1" applyAlignment="1">
      <alignment horizontal="left" wrapText="1"/>
    </xf>
    <xf numFmtId="0" fontId="32" fillId="25" borderId="10" xfId="0" applyFont="1" applyFill="1" applyBorder="1" applyAlignment="1">
      <alignment horizontal="left" vertical="center" wrapText="1"/>
    </xf>
    <xf numFmtId="49" fontId="32" fillId="25" borderId="10" xfId="0" applyNumberFormat="1" applyFont="1" applyFill="1" applyBorder="1" applyAlignment="1">
      <alignment horizontal="left" vertical="center" wrapText="1"/>
    </xf>
    <xf numFmtId="0" fontId="25" fillId="25" borderId="0" xfId="0" applyFont="1" applyFill="1" applyBorder="1" applyAlignment="1">
      <alignment vertical="top"/>
    </xf>
    <xf numFmtId="0" fontId="25" fillId="25" borderId="10" xfId="0" applyFont="1" applyFill="1" applyBorder="1" applyAlignment="1">
      <alignment horizontal="center"/>
    </xf>
    <xf numFmtId="0" fontId="34" fillId="25" borderId="10" xfId="0" applyFont="1" applyFill="1" applyBorder="1" applyAlignment="1">
      <alignment horizontal="left" vertical="center" wrapText="1"/>
    </xf>
    <xf numFmtId="168" fontId="32" fillId="25" borderId="10" xfId="0" applyNumberFormat="1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 vertical="center"/>
    </xf>
    <xf numFmtId="168" fontId="25" fillId="25" borderId="10" xfId="0" applyNumberFormat="1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left" vertical="center"/>
    </xf>
    <xf numFmtId="0" fontId="32" fillId="25" borderId="10" xfId="0" applyFont="1" applyFill="1" applyBorder="1" applyAlignment="1">
      <alignment horizontal="left" vertical="center"/>
    </xf>
    <xf numFmtId="168" fontId="32" fillId="25" borderId="10" xfId="0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31" fillId="0" borderId="0" xfId="0" applyFont="1" applyFill="1" applyAlignment="1">
      <alignment horizontal="left" vertical="top" wrapText="1"/>
    </xf>
    <xf numFmtId="0" fontId="28" fillId="0" borderId="17" xfId="0" applyFont="1" applyFill="1" applyBorder="1" applyAlignment="1">
      <alignment horizontal="center" vertical="center" wrapText="1"/>
    </xf>
    <xf numFmtId="0" fontId="1" fillId="0" borderId="10" xfId="26" applyFont="1" applyFill="1" applyBorder="1" applyAlignment="1">
      <alignment horizontal="center" vertical="center" wrapText="1"/>
    </xf>
    <xf numFmtId="170" fontId="33" fillId="0" borderId="10" xfId="26" applyNumberFormat="1" applyFont="1" applyFill="1" applyBorder="1" applyAlignment="1">
      <alignment horizontal="center" vertical="center" wrapText="1"/>
    </xf>
    <xf numFmtId="170" fontId="1" fillId="0" borderId="10" xfId="26" applyNumberFormat="1" applyFont="1" applyFill="1" applyBorder="1" applyAlignment="1">
      <alignment horizontal="center" vertical="center" wrapText="1"/>
    </xf>
    <xf numFmtId="0" fontId="1" fillId="0" borderId="10" xfId="0" applyFont="1" applyFill="1" applyBorder="1"/>
    <xf numFmtId="0" fontId="33" fillId="0" borderId="10" xfId="26" applyFont="1" applyFill="1" applyBorder="1" applyAlignment="1">
      <alignment horizontal="center" vertical="center"/>
    </xf>
    <xf numFmtId="0" fontId="33" fillId="0" borderId="10" xfId="26" applyFont="1" applyFill="1" applyBorder="1" applyAlignment="1">
      <alignment horizontal="center" vertical="center" wrapText="1"/>
    </xf>
    <xf numFmtId="0" fontId="46" fillId="0" borderId="10" xfId="26" applyFont="1" applyFill="1" applyBorder="1" applyAlignment="1">
      <alignment horizontal="center" vertical="center" wrapText="1"/>
    </xf>
    <xf numFmtId="0" fontId="38" fillId="0" borderId="10" xfId="26" applyFont="1" applyFill="1" applyBorder="1" applyAlignment="1">
      <alignment horizontal="center" vertical="center" wrapText="1"/>
    </xf>
    <xf numFmtId="4" fontId="2" fillId="0" borderId="0" xfId="0" applyNumberFormat="1" applyFont="1" applyFill="1"/>
    <xf numFmtId="171" fontId="2" fillId="0" borderId="0" xfId="0" applyNumberFormat="1" applyFont="1" applyFill="1"/>
    <xf numFmtId="167" fontId="2" fillId="0" borderId="0" xfId="0" applyNumberFormat="1" applyFont="1" applyFill="1"/>
    <xf numFmtId="3" fontId="33" fillId="0" borderId="10" xfId="26" applyNumberFormat="1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32" fillId="25" borderId="10" xfId="0" applyFont="1" applyFill="1" applyBorder="1"/>
    <xf numFmtId="168" fontId="25" fillId="25" borderId="10" xfId="0" applyNumberFormat="1" applyFont="1" applyFill="1" applyBorder="1" applyAlignment="1">
      <alignment vertical="top" wrapText="1"/>
    </xf>
    <xf numFmtId="167" fontId="30" fillId="0" borderId="0" xfId="0" applyNumberFormat="1" applyFont="1"/>
    <xf numFmtId="170" fontId="28" fillId="0" borderId="10" xfId="0" applyNumberFormat="1" applyFont="1" applyBorder="1"/>
    <xf numFmtId="0" fontId="37" fillId="0" borderId="16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37" fillId="0" borderId="10" xfId="0" applyFont="1" applyFill="1" applyBorder="1" applyAlignment="1">
      <alignment vertical="top" wrapText="1"/>
    </xf>
    <xf numFmtId="166" fontId="47" fillId="0" borderId="10" xfId="0" applyNumberFormat="1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3" xfId="0" applyFont="1" applyFill="1" applyBorder="1" applyAlignment="1">
      <alignment horizontal="left" vertical="top" wrapText="1"/>
    </xf>
    <xf numFmtId="0" fontId="30" fillId="0" borderId="15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right"/>
    </xf>
    <xf numFmtId="0" fontId="25" fillId="0" borderId="16" xfId="0" applyFont="1" applyFill="1" applyBorder="1" applyAlignment="1">
      <alignment horizontal="center" wrapText="1"/>
    </xf>
    <xf numFmtId="173" fontId="2" fillId="0" borderId="0" xfId="0" applyNumberFormat="1" applyFont="1" applyFill="1"/>
    <xf numFmtId="0" fontId="48" fillId="0" borderId="10" xfId="0" applyFont="1" applyFill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/>
    </xf>
    <xf numFmtId="0" fontId="32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/>
    </xf>
    <xf numFmtId="0" fontId="48" fillId="0" borderId="10" xfId="0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3" xfId="0" applyFont="1" applyFill="1" applyBorder="1" applyAlignment="1">
      <alignment horizontal="left" vertical="top" wrapText="1"/>
    </xf>
    <xf numFmtId="0" fontId="30" fillId="0" borderId="15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49" fontId="25" fillId="0" borderId="10" xfId="0" applyNumberFormat="1" applyFont="1" applyFill="1" applyBorder="1" applyAlignment="1">
      <alignment horizontal="center" vertical="top"/>
    </xf>
    <xf numFmtId="0" fontId="25" fillId="0" borderId="10" xfId="0" applyFont="1" applyFill="1" applyBorder="1" applyAlignment="1">
      <alignment horizontal="center"/>
    </xf>
    <xf numFmtId="0" fontId="25" fillId="0" borderId="16" xfId="0" applyFont="1" applyFill="1" applyBorder="1" applyAlignment="1">
      <alignment horizontal="center" vertical="top"/>
    </xf>
    <xf numFmtId="0" fontId="25" fillId="0" borderId="11" xfId="0" applyFont="1" applyFill="1" applyBorder="1" applyAlignment="1">
      <alignment horizontal="center" vertical="top"/>
    </xf>
    <xf numFmtId="0" fontId="25" fillId="0" borderId="12" xfId="0" applyFont="1" applyFill="1" applyBorder="1" applyAlignment="1">
      <alignment horizontal="center" vertical="top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top"/>
    </xf>
    <xf numFmtId="0" fontId="25" fillId="0" borderId="10" xfId="0" applyFont="1" applyFill="1" applyBorder="1" applyAlignment="1">
      <alignment horizont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wrapText="1"/>
    </xf>
    <xf numFmtId="0" fontId="25" fillId="0" borderId="12" xfId="0" applyFont="1" applyFill="1" applyBorder="1" applyAlignment="1">
      <alignment horizontal="center" wrapText="1"/>
    </xf>
    <xf numFmtId="0" fontId="25" fillId="0" borderId="16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/>
    </xf>
    <xf numFmtId="49" fontId="25" fillId="0" borderId="16" xfId="0" applyNumberFormat="1" applyFont="1" applyFill="1" applyBorder="1" applyAlignment="1">
      <alignment horizontal="center" vertical="top"/>
    </xf>
    <xf numFmtId="49" fontId="25" fillId="0" borderId="11" xfId="0" applyNumberFormat="1" applyFont="1" applyFill="1" applyBorder="1" applyAlignment="1">
      <alignment horizontal="center" vertical="top"/>
    </xf>
    <xf numFmtId="49" fontId="25" fillId="0" borderId="12" xfId="0" applyNumberFormat="1" applyFont="1" applyFill="1" applyBorder="1" applyAlignment="1">
      <alignment horizontal="center" vertical="top"/>
    </xf>
    <xf numFmtId="0" fontId="25" fillId="0" borderId="22" xfId="0" applyFont="1" applyFill="1" applyBorder="1" applyAlignment="1">
      <alignment horizontal="center" vertical="top"/>
    </xf>
    <xf numFmtId="0" fontId="25" fillId="0" borderId="18" xfId="0" applyFont="1" applyFill="1" applyBorder="1" applyAlignment="1">
      <alignment horizontal="center" vertical="top"/>
    </xf>
    <xf numFmtId="0" fontId="25" fillId="0" borderId="19" xfId="0" applyFont="1" applyFill="1" applyBorder="1" applyAlignment="1">
      <alignment horizontal="center" vertical="top"/>
    </xf>
    <xf numFmtId="0" fontId="25" fillId="0" borderId="21" xfId="0" applyFont="1" applyFill="1" applyBorder="1" applyAlignment="1">
      <alignment horizontal="center" vertical="top"/>
    </xf>
    <xf numFmtId="0" fontId="26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top"/>
    </xf>
    <xf numFmtId="0" fontId="25" fillId="25" borderId="20" xfId="0" applyFont="1" applyFill="1" applyBorder="1" applyAlignment="1">
      <alignment horizontal="center" vertical="top"/>
    </xf>
    <xf numFmtId="0" fontId="25" fillId="25" borderId="0" xfId="0" applyFont="1" applyFill="1" applyBorder="1" applyAlignment="1">
      <alignment horizontal="center" vertical="top"/>
    </xf>
    <xf numFmtId="0" fontId="25" fillId="25" borderId="17" xfId="0" applyFont="1" applyFill="1" applyBorder="1" applyAlignment="1">
      <alignment horizontal="center" vertical="top"/>
    </xf>
    <xf numFmtId="0" fontId="25" fillId="25" borderId="16" xfId="0" applyFont="1" applyFill="1" applyBorder="1" applyAlignment="1">
      <alignment horizontal="center" vertical="top"/>
    </xf>
    <xf numFmtId="0" fontId="25" fillId="25" borderId="11" xfId="0" applyFont="1" applyFill="1" applyBorder="1" applyAlignment="1">
      <alignment horizontal="center" vertical="top"/>
    </xf>
    <xf numFmtId="0" fontId="25" fillId="25" borderId="12" xfId="0" applyFont="1" applyFill="1" applyBorder="1" applyAlignment="1">
      <alignment horizontal="center" vertical="top"/>
    </xf>
    <xf numFmtId="0" fontId="25" fillId="25" borderId="10" xfId="0" applyFont="1" applyFill="1" applyBorder="1" applyAlignment="1">
      <alignment horizontal="center" vertical="top"/>
    </xf>
    <xf numFmtId="168" fontId="25" fillId="25" borderId="16" xfId="0" applyNumberFormat="1" applyFont="1" applyFill="1" applyBorder="1" applyAlignment="1">
      <alignment horizontal="center" vertical="top" wrapText="1"/>
    </xf>
    <xf numFmtId="168" fontId="25" fillId="25" borderId="11" xfId="0" applyNumberFormat="1" applyFont="1" applyFill="1" applyBorder="1" applyAlignment="1">
      <alignment horizontal="center" vertical="top" wrapText="1"/>
    </xf>
    <xf numFmtId="168" fontId="25" fillId="25" borderId="12" xfId="0" applyNumberFormat="1" applyFont="1" applyFill="1" applyBorder="1" applyAlignment="1">
      <alignment horizontal="center" vertical="top" wrapText="1"/>
    </xf>
    <xf numFmtId="0" fontId="25" fillId="25" borderId="10" xfId="0" applyFont="1" applyFill="1" applyBorder="1" applyAlignment="1">
      <alignment horizontal="center"/>
    </xf>
    <xf numFmtId="0" fontId="25" fillId="25" borderId="13" xfId="0" applyFont="1" applyFill="1" applyBorder="1" applyAlignment="1">
      <alignment horizontal="center" vertical="center"/>
    </xf>
    <xf numFmtId="0" fontId="25" fillId="25" borderId="15" xfId="0" applyFont="1" applyFill="1" applyBorder="1" applyAlignment="1">
      <alignment horizontal="center" vertical="center"/>
    </xf>
    <xf numFmtId="0" fontId="25" fillId="25" borderId="16" xfId="0" applyFont="1" applyFill="1" applyBorder="1" applyAlignment="1">
      <alignment horizontal="center" vertical="center" wrapText="1"/>
    </xf>
    <xf numFmtId="0" fontId="25" fillId="25" borderId="12" xfId="0" applyFont="1" applyFill="1" applyBorder="1" applyAlignment="1">
      <alignment horizontal="center" vertical="center" wrapText="1"/>
    </xf>
    <xf numFmtId="0" fontId="26" fillId="25" borderId="0" xfId="0" applyFont="1" applyFill="1" applyAlignment="1">
      <alignment horizontal="right"/>
    </xf>
    <xf numFmtId="168" fontId="25" fillId="25" borderId="10" xfId="0" applyNumberFormat="1" applyFont="1" applyFill="1" applyBorder="1" applyAlignment="1">
      <alignment horizontal="center" vertical="top" wrapText="1"/>
    </xf>
    <xf numFmtId="0" fontId="25" fillId="25" borderId="0" xfId="0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/>
    </xf>
    <xf numFmtId="0" fontId="41" fillId="0" borderId="10" xfId="0" applyFont="1" applyBorder="1" applyAlignment="1">
      <alignment horizontal="left" vertical="top" wrapText="1"/>
    </xf>
    <xf numFmtId="0" fontId="26" fillId="0" borderId="0" xfId="0" applyFont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37" fillId="0" borderId="0" xfId="0" applyFont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7" fillId="0" borderId="16" xfId="0" applyFont="1" applyBorder="1" applyAlignment="1">
      <alignment horizontal="center" vertical="top" wrapText="1"/>
    </xf>
    <xf numFmtId="0" fontId="37" fillId="0" borderId="11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center" vertical="top" wrapText="1"/>
    </xf>
    <xf numFmtId="0" fontId="30" fillId="0" borderId="13" xfId="0" applyFont="1" applyFill="1" applyBorder="1" applyAlignment="1">
      <alignment horizontal="left" vertical="top" wrapText="1"/>
    </xf>
    <xf numFmtId="0" fontId="30" fillId="0" borderId="15" xfId="0" applyFont="1" applyFill="1" applyBorder="1" applyAlignment="1">
      <alignment horizontal="left" vertical="top" wrapText="1"/>
    </xf>
    <xf numFmtId="0" fontId="36" fillId="0" borderId="13" xfId="0" applyFont="1" applyFill="1" applyBorder="1" applyAlignment="1">
      <alignment horizontal="left" vertical="top" wrapText="1"/>
    </xf>
    <xf numFmtId="0" fontId="36" fillId="0" borderId="15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center" vertical="top" wrapText="1"/>
    </xf>
    <xf numFmtId="0" fontId="37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0" fontId="30" fillId="0" borderId="13" xfId="0" applyFont="1" applyFill="1" applyBorder="1" applyAlignment="1">
      <alignment vertical="top" wrapText="1"/>
    </xf>
    <xf numFmtId="0" fontId="30" fillId="0" borderId="15" xfId="0" applyFont="1" applyFill="1" applyBorder="1" applyAlignment="1">
      <alignment vertical="top" wrapText="1"/>
    </xf>
    <xf numFmtId="0" fontId="30" fillId="0" borderId="13" xfId="0" applyFont="1" applyFill="1" applyBorder="1" applyAlignment="1">
      <alignment horizontal="center" vertical="top" wrapText="1"/>
    </xf>
    <xf numFmtId="0" fontId="30" fillId="0" borderId="15" xfId="0" applyFont="1" applyFill="1" applyBorder="1" applyAlignment="1">
      <alignment horizontal="center" vertical="top" wrapText="1"/>
    </xf>
    <xf numFmtId="0" fontId="30" fillId="0" borderId="0" xfId="0" applyFont="1" applyAlignment="1">
      <alignment horizontal="center" vertical="center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33" fillId="24" borderId="10" xfId="26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top"/>
    </xf>
    <xf numFmtId="0" fontId="1" fillId="24" borderId="10" xfId="26" applyFont="1" applyFill="1" applyBorder="1" applyAlignment="1">
      <alignment horizontal="center" vertical="center" wrapText="1"/>
    </xf>
    <xf numFmtId="0" fontId="1" fillId="0" borderId="16" xfId="26" applyFont="1" applyFill="1" applyBorder="1" applyAlignment="1">
      <alignment horizontal="center" vertical="center" wrapText="1"/>
    </xf>
    <xf numFmtId="0" fontId="1" fillId="0" borderId="12" xfId="26" applyFont="1" applyFill="1" applyBorder="1" applyAlignment="1">
      <alignment horizontal="center" vertical="center" wrapText="1"/>
    </xf>
    <xf numFmtId="0" fontId="1" fillId="24" borderId="13" xfId="26" applyFont="1" applyFill="1" applyBorder="1" applyAlignment="1">
      <alignment horizontal="center" vertical="center" wrapText="1"/>
    </xf>
    <xf numFmtId="0" fontId="1" fillId="24" borderId="14" xfId="26" applyFont="1" applyFill="1" applyBorder="1" applyAlignment="1">
      <alignment horizontal="center" vertical="center" wrapText="1"/>
    </xf>
    <xf numFmtId="0" fontId="1" fillId="24" borderId="15" xfId="26" applyFont="1" applyFill="1" applyBorder="1" applyAlignment="1">
      <alignment horizontal="center" vertical="center" wrapText="1"/>
    </xf>
    <xf numFmtId="0" fontId="33" fillId="24" borderId="13" xfId="26" applyFont="1" applyFill="1" applyBorder="1" applyAlignment="1">
      <alignment horizontal="left" vertical="center" wrapText="1"/>
    </xf>
    <xf numFmtId="0" fontId="33" fillId="24" borderId="14" xfId="26" applyFont="1" applyFill="1" applyBorder="1" applyAlignment="1">
      <alignment horizontal="left" vertical="center" wrapText="1"/>
    </xf>
    <xf numFmtId="0" fontId="33" fillId="24" borderId="15" xfId="26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/>
    </xf>
    <xf numFmtId="0" fontId="33" fillId="0" borderId="13" xfId="26" applyFont="1" applyFill="1" applyBorder="1" applyAlignment="1">
      <alignment horizontal="left" vertical="center" wrapText="1"/>
    </xf>
    <xf numFmtId="0" fontId="33" fillId="0" borderId="14" xfId="26" applyFont="1" applyFill="1" applyBorder="1" applyAlignment="1">
      <alignment horizontal="left" vertical="center" wrapText="1"/>
    </xf>
    <xf numFmtId="0" fontId="33" fillId="0" borderId="15" xfId="26" applyFont="1" applyFill="1" applyBorder="1" applyAlignment="1">
      <alignment horizontal="left" vertical="center" wrapText="1"/>
    </xf>
    <xf numFmtId="0" fontId="33" fillId="0" borderId="10" xfId="26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/>
    </xf>
    <xf numFmtId="0" fontId="33" fillId="24" borderId="13" xfId="26" applyFont="1" applyFill="1" applyBorder="1" applyAlignment="1">
      <alignment horizontal="center" vertical="center" wrapText="1"/>
    </xf>
    <xf numFmtId="0" fontId="33" fillId="24" borderId="14" xfId="26" applyFont="1" applyFill="1" applyBorder="1" applyAlignment="1">
      <alignment horizontal="center" vertical="center" wrapText="1"/>
    </xf>
    <xf numFmtId="0" fontId="33" fillId="24" borderId="15" xfId="26" applyFont="1" applyFill="1" applyBorder="1" applyAlignment="1">
      <alignment horizontal="center" vertical="center" wrapText="1"/>
    </xf>
  </cellXfs>
  <cellStyles count="57">
    <cellStyle name="_artabyuje" xfId="1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Comma 2" xfId="20"/>
    <cellStyle name="Comma 2 2" xfId="21"/>
    <cellStyle name="Comma 3" xfId="22"/>
    <cellStyle name="Comma 4" xfId="23"/>
    <cellStyle name="Comma 5" xfId="24"/>
    <cellStyle name="Normal" xfId="0" builtinId="0"/>
    <cellStyle name="Normal 2" xfId="25"/>
    <cellStyle name="Normal 3" xfId="26"/>
    <cellStyle name="Normal 4" xfId="27"/>
    <cellStyle name="Normal 4 2" xfId="28"/>
    <cellStyle name="Normal 5" xfId="29"/>
    <cellStyle name="Normal 6" xfId="30"/>
    <cellStyle name="Normal 7" xfId="31"/>
    <cellStyle name="Percent 2" xfId="32"/>
    <cellStyle name="Style 1" xfId="3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2"/>
  <sheetViews>
    <sheetView topLeftCell="A226" zoomScale="90" zoomScaleNormal="90" workbookViewId="0">
      <selection activeCell="F244" sqref="F244"/>
    </sheetView>
  </sheetViews>
  <sheetFormatPr defaultColWidth="9.140625" defaultRowHeight="17.25" x14ac:dyDescent="0.3"/>
  <cols>
    <col min="1" max="1" width="8.42578125" style="21" bestFit="1" customWidth="1"/>
    <col min="2" max="2" width="7.7109375" style="21" bestFit="1" customWidth="1"/>
    <col min="3" max="3" width="6" style="21" bestFit="1" customWidth="1"/>
    <col min="4" max="4" width="10.140625" style="21" bestFit="1" customWidth="1"/>
    <col min="5" max="5" width="14.7109375" style="21" bestFit="1" customWidth="1"/>
    <col min="6" max="6" width="57.85546875" style="21" customWidth="1"/>
    <col min="7" max="7" width="20.5703125" style="21" customWidth="1"/>
    <col min="8" max="8" width="11.85546875" style="21" bestFit="1" customWidth="1"/>
    <col min="9" max="9" width="16.28515625" style="21" bestFit="1" customWidth="1"/>
    <col min="10" max="10" width="11.140625" style="21" bestFit="1" customWidth="1"/>
    <col min="11" max="11" width="9.140625" style="21"/>
    <col min="12" max="12" width="14.28515625" style="21" bestFit="1" customWidth="1"/>
    <col min="13" max="16384" width="9.140625" style="21"/>
  </cols>
  <sheetData>
    <row r="1" spans="1:255" x14ac:dyDescent="0.3">
      <c r="A1" s="167"/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20"/>
      <c r="P1" s="167"/>
      <c r="Q1" s="167"/>
      <c r="R1" s="167"/>
      <c r="S1" s="167"/>
      <c r="T1" s="167"/>
      <c r="U1" s="167"/>
      <c r="V1" s="167"/>
      <c r="W1" s="20"/>
      <c r="X1" s="167"/>
      <c r="Y1" s="167"/>
      <c r="Z1" s="167"/>
      <c r="AA1" s="167"/>
      <c r="AB1" s="167"/>
      <c r="AC1" s="167"/>
      <c r="AD1" s="167"/>
      <c r="AE1" s="20"/>
      <c r="AF1" s="167"/>
      <c r="AG1" s="167"/>
      <c r="AH1" s="167"/>
      <c r="AI1" s="167"/>
      <c r="AJ1" s="167"/>
      <c r="AK1" s="167"/>
      <c r="AL1" s="167"/>
      <c r="AM1" s="20"/>
      <c r="AN1" s="167"/>
      <c r="AO1" s="167"/>
      <c r="AP1" s="167"/>
      <c r="AQ1" s="167"/>
      <c r="AR1" s="167"/>
      <c r="AS1" s="167"/>
      <c r="AT1" s="167"/>
      <c r="AU1" s="20"/>
      <c r="AV1" s="167"/>
      <c r="AW1" s="167"/>
      <c r="AX1" s="167"/>
      <c r="AY1" s="167"/>
      <c r="AZ1" s="167"/>
      <c r="BA1" s="167"/>
      <c r="BB1" s="167"/>
      <c r="BC1" s="20"/>
      <c r="BD1" s="167"/>
      <c r="BE1" s="167"/>
      <c r="BF1" s="167"/>
      <c r="BG1" s="167"/>
      <c r="BH1" s="167"/>
      <c r="BI1" s="167"/>
      <c r="BJ1" s="167"/>
      <c r="BK1" s="20"/>
      <c r="BL1" s="167"/>
      <c r="BM1" s="167"/>
      <c r="BN1" s="167"/>
      <c r="BO1" s="167"/>
      <c r="BP1" s="167"/>
      <c r="BQ1" s="167"/>
      <c r="BR1" s="167"/>
      <c r="BS1" s="20"/>
      <c r="BT1" s="167"/>
      <c r="BU1" s="167"/>
      <c r="BV1" s="167"/>
      <c r="BW1" s="167"/>
      <c r="BX1" s="167"/>
      <c r="BY1" s="167"/>
      <c r="BZ1" s="167"/>
      <c r="CA1" s="20"/>
      <c r="CB1" s="167"/>
      <c r="CC1" s="167"/>
      <c r="CD1" s="167"/>
      <c r="CE1" s="167"/>
      <c r="CF1" s="167"/>
      <c r="CG1" s="167"/>
      <c r="CH1" s="167"/>
      <c r="CI1" s="20"/>
      <c r="CJ1" s="167"/>
      <c r="CK1" s="167"/>
      <c r="CL1" s="167"/>
      <c r="CM1" s="167"/>
      <c r="CN1" s="167"/>
      <c r="CO1" s="167"/>
      <c r="CP1" s="167"/>
      <c r="CQ1" s="20"/>
      <c r="CR1" s="167"/>
      <c r="CS1" s="167"/>
      <c r="CT1" s="167"/>
      <c r="CU1" s="167"/>
      <c r="CV1" s="167"/>
      <c r="CW1" s="167"/>
      <c r="CX1" s="167"/>
      <c r="CY1" s="20"/>
      <c r="CZ1" s="167"/>
      <c r="DA1" s="167"/>
      <c r="DB1" s="167"/>
      <c r="DC1" s="167"/>
      <c r="DD1" s="167"/>
      <c r="DE1" s="167"/>
      <c r="DF1" s="167"/>
      <c r="DG1" s="20"/>
      <c r="DH1" s="167"/>
      <c r="DI1" s="167"/>
      <c r="DJ1" s="167"/>
      <c r="DK1" s="167"/>
      <c r="DL1" s="167"/>
      <c r="DM1" s="167"/>
      <c r="DN1" s="167"/>
      <c r="DO1" s="20"/>
      <c r="DP1" s="167"/>
      <c r="DQ1" s="167"/>
      <c r="DR1" s="167"/>
      <c r="DS1" s="167"/>
      <c r="DT1" s="167"/>
      <c r="DU1" s="167"/>
      <c r="DV1" s="167"/>
      <c r="DW1" s="20"/>
      <c r="DX1" s="167"/>
      <c r="DY1" s="167"/>
      <c r="DZ1" s="167"/>
      <c r="EA1" s="167"/>
      <c r="EB1" s="167"/>
      <c r="EC1" s="167"/>
      <c r="ED1" s="167"/>
      <c r="EE1" s="20"/>
      <c r="EF1" s="167"/>
      <c r="EG1" s="167"/>
      <c r="EH1" s="167"/>
      <c r="EI1" s="167"/>
      <c r="EJ1" s="167"/>
      <c r="EK1" s="167"/>
      <c r="EL1" s="167"/>
      <c r="EM1" s="20"/>
      <c r="EN1" s="167"/>
      <c r="EO1" s="167"/>
      <c r="EP1" s="167"/>
      <c r="EQ1" s="167"/>
      <c r="ER1" s="167"/>
      <c r="ES1" s="167"/>
      <c r="ET1" s="167"/>
      <c r="EU1" s="20"/>
      <c r="EV1" s="167"/>
      <c r="EW1" s="167"/>
      <c r="EX1" s="167"/>
      <c r="EY1" s="167"/>
      <c r="EZ1" s="167"/>
      <c r="FA1" s="167"/>
      <c r="FB1" s="167"/>
      <c r="FC1" s="20"/>
      <c r="FD1" s="167"/>
      <c r="FE1" s="167"/>
      <c r="FF1" s="167"/>
      <c r="FG1" s="167"/>
      <c r="FH1" s="167"/>
      <c r="FI1" s="167"/>
      <c r="FJ1" s="167"/>
      <c r="FK1" s="20"/>
      <c r="FL1" s="167"/>
      <c r="FM1" s="167"/>
      <c r="FN1" s="167"/>
      <c r="FO1" s="167"/>
      <c r="FP1" s="167"/>
      <c r="FQ1" s="167"/>
      <c r="FR1" s="167"/>
      <c r="FS1" s="20"/>
      <c r="FT1" s="167"/>
      <c r="FU1" s="167"/>
      <c r="FV1" s="167"/>
      <c r="FW1" s="167"/>
      <c r="FX1" s="167"/>
      <c r="FY1" s="167"/>
      <c r="FZ1" s="167"/>
      <c r="GA1" s="20"/>
      <c r="GB1" s="167"/>
      <c r="GC1" s="167"/>
      <c r="GD1" s="167"/>
      <c r="GE1" s="167"/>
      <c r="GF1" s="167"/>
      <c r="GG1" s="167"/>
      <c r="GH1" s="167"/>
      <c r="GI1" s="20"/>
      <c r="GJ1" s="167"/>
      <c r="GK1" s="167"/>
      <c r="GL1" s="167"/>
      <c r="GM1" s="167"/>
      <c r="GN1" s="167"/>
      <c r="GO1" s="167"/>
      <c r="GP1" s="167"/>
      <c r="GQ1" s="20"/>
      <c r="GR1" s="167"/>
      <c r="GS1" s="167"/>
      <c r="GT1" s="167"/>
      <c r="GU1" s="167"/>
      <c r="GV1" s="167"/>
      <c r="GW1" s="167"/>
      <c r="GX1" s="167"/>
      <c r="GY1" s="20"/>
      <c r="GZ1" s="167"/>
      <c r="HA1" s="167"/>
      <c r="HB1" s="167"/>
      <c r="HC1" s="167"/>
      <c r="HD1" s="167"/>
      <c r="HE1" s="167"/>
      <c r="HF1" s="167"/>
      <c r="HG1" s="20"/>
      <c r="HH1" s="167"/>
      <c r="HI1" s="167"/>
      <c r="HJ1" s="167"/>
      <c r="HK1" s="167"/>
      <c r="HL1" s="167"/>
      <c r="HM1" s="167"/>
      <c r="HN1" s="167"/>
      <c r="HO1" s="20"/>
      <c r="HP1" s="167"/>
      <c r="HQ1" s="167"/>
      <c r="HR1" s="167"/>
      <c r="HS1" s="167"/>
      <c r="HT1" s="167"/>
      <c r="HU1" s="167"/>
      <c r="HV1" s="167"/>
      <c r="HW1" s="20"/>
      <c r="HX1" s="167"/>
      <c r="HY1" s="167"/>
      <c r="HZ1" s="167"/>
      <c r="IA1" s="167"/>
      <c r="IB1" s="167"/>
      <c r="IC1" s="167"/>
      <c r="ID1" s="167"/>
      <c r="IE1" s="20"/>
      <c r="IF1" s="167"/>
      <c r="IG1" s="167"/>
      <c r="IH1" s="167"/>
      <c r="II1" s="167"/>
      <c r="IJ1" s="167"/>
      <c r="IK1" s="167"/>
      <c r="IL1" s="167"/>
      <c r="IM1" s="20"/>
      <c r="IN1" s="167"/>
      <c r="IO1" s="167"/>
      <c r="IP1" s="167"/>
      <c r="IQ1" s="167"/>
      <c r="IR1" s="167"/>
      <c r="IS1" s="167"/>
      <c r="IT1" s="167"/>
      <c r="IU1" s="20"/>
    </row>
    <row r="2" spans="1:255" x14ac:dyDescent="0.3">
      <c r="G2" s="166" t="s">
        <v>231</v>
      </c>
      <c r="H2" s="167"/>
      <c r="I2" s="167"/>
      <c r="J2" s="167"/>
      <c r="K2" s="167"/>
      <c r="L2" s="167"/>
      <c r="M2" s="167"/>
      <c r="N2" s="167"/>
      <c r="O2" s="20"/>
      <c r="P2" s="167"/>
      <c r="Q2" s="167"/>
      <c r="R2" s="167"/>
      <c r="S2" s="167"/>
      <c r="T2" s="167"/>
      <c r="U2" s="167"/>
      <c r="V2" s="167"/>
      <c r="W2" s="20"/>
      <c r="X2" s="167"/>
      <c r="Y2" s="167"/>
      <c r="Z2" s="167"/>
      <c r="AA2" s="167"/>
      <c r="AB2" s="167"/>
      <c r="AC2" s="167"/>
      <c r="AD2" s="167"/>
      <c r="AE2" s="20"/>
      <c r="AF2" s="167"/>
      <c r="AG2" s="167"/>
      <c r="AH2" s="167"/>
      <c r="AI2" s="167"/>
      <c r="AJ2" s="167"/>
      <c r="AK2" s="167"/>
      <c r="AL2" s="167"/>
      <c r="AM2" s="20"/>
      <c r="AN2" s="167"/>
      <c r="AO2" s="167"/>
      <c r="AP2" s="167"/>
      <c r="AQ2" s="167"/>
      <c r="AR2" s="167"/>
      <c r="AS2" s="167"/>
      <c r="AT2" s="167"/>
      <c r="AU2" s="20"/>
      <c r="AV2" s="167"/>
      <c r="AW2" s="167"/>
      <c r="AX2" s="167"/>
      <c r="AY2" s="167"/>
      <c r="AZ2" s="167"/>
      <c r="BA2" s="167"/>
      <c r="BB2" s="167"/>
      <c r="BC2" s="20"/>
      <c r="BD2" s="167"/>
      <c r="BE2" s="167"/>
      <c r="BF2" s="167"/>
      <c r="BG2" s="167"/>
      <c r="BH2" s="167"/>
      <c r="BI2" s="167"/>
      <c r="BJ2" s="167"/>
      <c r="BK2" s="20"/>
      <c r="BL2" s="167"/>
      <c r="BM2" s="167"/>
      <c r="BN2" s="167"/>
      <c r="BO2" s="167"/>
      <c r="BP2" s="167"/>
      <c r="BQ2" s="167"/>
      <c r="BR2" s="167"/>
      <c r="BS2" s="20"/>
      <c r="BT2" s="167"/>
      <c r="BU2" s="167"/>
      <c r="BV2" s="167"/>
      <c r="BW2" s="167"/>
      <c r="BX2" s="167"/>
      <c r="BY2" s="167"/>
      <c r="BZ2" s="167"/>
      <c r="CA2" s="20"/>
      <c r="CB2" s="167"/>
      <c r="CC2" s="167"/>
      <c r="CD2" s="167"/>
      <c r="CE2" s="167"/>
      <c r="CF2" s="167"/>
      <c r="CG2" s="167"/>
      <c r="CH2" s="167"/>
      <c r="CI2" s="20"/>
      <c r="CJ2" s="167"/>
      <c r="CK2" s="167"/>
      <c r="CL2" s="167"/>
      <c r="CM2" s="167"/>
      <c r="CN2" s="167"/>
      <c r="CO2" s="167"/>
      <c r="CP2" s="167"/>
      <c r="CQ2" s="20"/>
      <c r="CR2" s="167"/>
      <c r="CS2" s="167"/>
      <c r="CT2" s="167"/>
      <c r="CU2" s="167"/>
      <c r="CV2" s="167"/>
      <c r="CW2" s="167"/>
      <c r="CX2" s="167"/>
      <c r="CY2" s="20"/>
      <c r="CZ2" s="167"/>
      <c r="DA2" s="167"/>
      <c r="DB2" s="167"/>
      <c r="DC2" s="167"/>
      <c r="DD2" s="167"/>
      <c r="DE2" s="167"/>
      <c r="DF2" s="167"/>
      <c r="DG2" s="20"/>
      <c r="DH2" s="167"/>
      <c r="DI2" s="167"/>
      <c r="DJ2" s="167"/>
      <c r="DK2" s="167"/>
      <c r="DL2" s="167"/>
      <c r="DM2" s="167"/>
      <c r="DN2" s="167"/>
      <c r="DO2" s="20"/>
      <c r="DP2" s="167"/>
      <c r="DQ2" s="167"/>
      <c r="DR2" s="167"/>
      <c r="DS2" s="167"/>
      <c r="DT2" s="167"/>
      <c r="DU2" s="167"/>
      <c r="DV2" s="167"/>
      <c r="DW2" s="20"/>
      <c r="DX2" s="167"/>
      <c r="DY2" s="167"/>
      <c r="DZ2" s="167"/>
      <c r="EA2" s="167"/>
      <c r="EB2" s="167"/>
      <c r="EC2" s="167"/>
      <c r="ED2" s="167"/>
      <c r="EE2" s="20"/>
      <c r="EF2" s="167"/>
      <c r="EG2" s="167"/>
      <c r="EH2" s="167"/>
      <c r="EI2" s="167"/>
      <c r="EJ2" s="167"/>
      <c r="EK2" s="167"/>
      <c r="EL2" s="167"/>
      <c r="EM2" s="20"/>
      <c r="EN2" s="167"/>
      <c r="EO2" s="167"/>
      <c r="EP2" s="167"/>
      <c r="EQ2" s="167"/>
      <c r="ER2" s="167"/>
      <c r="ES2" s="167"/>
      <c r="ET2" s="167"/>
      <c r="EU2" s="20"/>
      <c r="EV2" s="167"/>
      <c r="EW2" s="167"/>
      <c r="EX2" s="167"/>
      <c r="EY2" s="167"/>
      <c r="EZ2" s="167"/>
      <c r="FA2" s="167"/>
      <c r="FB2" s="167"/>
      <c r="FC2" s="20"/>
      <c r="FD2" s="167"/>
      <c r="FE2" s="167"/>
      <c r="FF2" s="167"/>
      <c r="FG2" s="167"/>
      <c r="FH2" s="167"/>
      <c r="FI2" s="167"/>
      <c r="FJ2" s="167"/>
      <c r="FK2" s="20"/>
      <c r="FL2" s="167"/>
      <c r="FM2" s="167"/>
      <c r="FN2" s="167"/>
      <c r="FO2" s="167"/>
      <c r="FP2" s="167"/>
      <c r="FQ2" s="167"/>
      <c r="FR2" s="167"/>
      <c r="FS2" s="20"/>
      <c r="FT2" s="167"/>
      <c r="FU2" s="167"/>
      <c r="FV2" s="167"/>
      <c r="FW2" s="167"/>
      <c r="FX2" s="167"/>
      <c r="FY2" s="167"/>
      <c r="FZ2" s="167"/>
      <c r="GA2" s="20"/>
      <c r="GB2" s="167"/>
      <c r="GC2" s="167"/>
      <c r="GD2" s="167"/>
      <c r="GE2" s="167"/>
      <c r="GF2" s="167"/>
      <c r="GG2" s="167"/>
      <c r="GH2" s="167"/>
      <c r="GI2" s="20"/>
      <c r="GJ2" s="167"/>
      <c r="GK2" s="167"/>
      <c r="GL2" s="167"/>
      <c r="GM2" s="167"/>
      <c r="GN2" s="167"/>
      <c r="GO2" s="167"/>
      <c r="GP2" s="167"/>
      <c r="GQ2" s="20"/>
      <c r="GR2" s="167"/>
      <c r="GS2" s="167"/>
      <c r="GT2" s="167"/>
      <c r="GU2" s="167"/>
      <c r="GV2" s="167"/>
      <c r="GW2" s="167"/>
      <c r="GX2" s="167"/>
      <c r="GY2" s="20"/>
      <c r="GZ2" s="167"/>
      <c r="HA2" s="167"/>
      <c r="HB2" s="167"/>
      <c r="HC2" s="167"/>
      <c r="HD2" s="167"/>
      <c r="HE2" s="167"/>
      <c r="HF2" s="167"/>
      <c r="HG2" s="20"/>
      <c r="HH2" s="167"/>
      <c r="HI2" s="167"/>
      <c r="HJ2" s="167"/>
      <c r="HK2" s="167"/>
      <c r="HL2" s="167"/>
      <c r="HM2" s="167"/>
      <c r="HN2" s="167"/>
      <c r="HO2" s="20"/>
      <c r="HP2" s="167"/>
      <c r="HQ2" s="167"/>
      <c r="HR2" s="167"/>
      <c r="HS2" s="167"/>
      <c r="HT2" s="167"/>
      <c r="HU2" s="167"/>
      <c r="HV2" s="167"/>
      <c r="HW2" s="20"/>
      <c r="HX2" s="167"/>
      <c r="HY2" s="167"/>
      <c r="HZ2" s="167"/>
      <c r="IA2" s="167"/>
      <c r="IB2" s="167"/>
      <c r="IC2" s="167"/>
      <c r="ID2" s="167"/>
      <c r="IE2" s="20"/>
      <c r="IF2" s="167"/>
      <c r="IG2" s="167"/>
      <c r="IH2" s="167"/>
      <c r="II2" s="167"/>
      <c r="IJ2" s="167"/>
      <c r="IK2" s="167"/>
      <c r="IL2" s="167"/>
      <c r="IM2" s="20"/>
      <c r="IN2" s="167"/>
      <c r="IO2" s="167"/>
      <c r="IP2" s="167"/>
      <c r="IQ2" s="167"/>
      <c r="IR2" s="167"/>
      <c r="IS2" s="167"/>
      <c r="IT2" s="167"/>
      <c r="IU2" s="20"/>
    </row>
    <row r="3" spans="1:255" x14ac:dyDescent="0.3">
      <c r="F3" s="211" t="s">
        <v>207</v>
      </c>
      <c r="G3" s="211"/>
      <c r="H3" s="167"/>
      <c r="I3" s="167"/>
      <c r="J3" s="167"/>
      <c r="K3" s="167"/>
      <c r="L3" s="167"/>
      <c r="M3" s="167"/>
      <c r="N3" s="167"/>
      <c r="O3" s="20"/>
      <c r="P3" s="167"/>
      <c r="Q3" s="167"/>
      <c r="R3" s="167"/>
      <c r="S3" s="167"/>
      <c r="T3" s="167"/>
      <c r="U3" s="167"/>
      <c r="V3" s="167"/>
      <c r="W3" s="20"/>
      <c r="X3" s="167"/>
      <c r="Y3" s="167"/>
      <c r="Z3" s="167"/>
      <c r="AA3" s="167"/>
      <c r="AB3" s="167"/>
      <c r="AC3" s="167"/>
      <c r="AD3" s="167"/>
      <c r="AE3" s="20"/>
      <c r="AF3" s="167"/>
      <c r="AG3" s="167"/>
      <c r="AH3" s="167"/>
      <c r="AI3" s="167"/>
      <c r="AJ3" s="167"/>
      <c r="AK3" s="167"/>
      <c r="AL3" s="167"/>
      <c r="AM3" s="20"/>
      <c r="AN3" s="167"/>
      <c r="AO3" s="167"/>
      <c r="AP3" s="167"/>
      <c r="AQ3" s="167"/>
      <c r="AR3" s="167"/>
      <c r="AS3" s="167"/>
      <c r="AT3" s="167"/>
      <c r="AU3" s="20"/>
      <c r="AV3" s="167"/>
      <c r="AW3" s="167"/>
      <c r="AX3" s="167"/>
      <c r="AY3" s="167"/>
      <c r="AZ3" s="167"/>
      <c r="BA3" s="167"/>
      <c r="BB3" s="167"/>
      <c r="BC3" s="20"/>
      <c r="BD3" s="167"/>
      <c r="BE3" s="167"/>
      <c r="BF3" s="167"/>
      <c r="BG3" s="167"/>
      <c r="BH3" s="167"/>
      <c r="BI3" s="167"/>
      <c r="BJ3" s="167"/>
      <c r="BK3" s="20"/>
      <c r="BL3" s="167"/>
      <c r="BM3" s="167"/>
      <c r="BN3" s="167"/>
      <c r="BO3" s="167"/>
      <c r="BP3" s="167"/>
      <c r="BQ3" s="167"/>
      <c r="BR3" s="167"/>
      <c r="BS3" s="20"/>
      <c r="BT3" s="167"/>
      <c r="BU3" s="167"/>
      <c r="BV3" s="167"/>
      <c r="BW3" s="167"/>
      <c r="BX3" s="167"/>
      <c r="BY3" s="167"/>
      <c r="BZ3" s="167"/>
      <c r="CA3" s="20"/>
      <c r="CB3" s="167"/>
      <c r="CC3" s="167"/>
      <c r="CD3" s="167"/>
      <c r="CE3" s="167"/>
      <c r="CF3" s="167"/>
      <c r="CG3" s="167"/>
      <c r="CH3" s="167"/>
      <c r="CI3" s="20"/>
      <c r="CJ3" s="167"/>
      <c r="CK3" s="167"/>
      <c r="CL3" s="167"/>
      <c r="CM3" s="167"/>
      <c r="CN3" s="167"/>
      <c r="CO3" s="167"/>
      <c r="CP3" s="167"/>
      <c r="CQ3" s="20"/>
      <c r="CR3" s="167"/>
      <c r="CS3" s="167"/>
      <c r="CT3" s="167"/>
      <c r="CU3" s="167"/>
      <c r="CV3" s="167"/>
      <c r="CW3" s="167"/>
      <c r="CX3" s="167"/>
      <c r="CY3" s="20"/>
      <c r="CZ3" s="167"/>
      <c r="DA3" s="167"/>
      <c r="DB3" s="167"/>
      <c r="DC3" s="167"/>
      <c r="DD3" s="167"/>
      <c r="DE3" s="167"/>
      <c r="DF3" s="167"/>
      <c r="DG3" s="20"/>
      <c r="DH3" s="167"/>
      <c r="DI3" s="167"/>
      <c r="DJ3" s="167"/>
      <c r="DK3" s="167"/>
      <c r="DL3" s="167"/>
      <c r="DM3" s="167"/>
      <c r="DN3" s="167"/>
      <c r="DO3" s="20"/>
      <c r="DP3" s="167"/>
      <c r="DQ3" s="167"/>
      <c r="DR3" s="167"/>
      <c r="DS3" s="167"/>
      <c r="DT3" s="167"/>
      <c r="DU3" s="167"/>
      <c r="DV3" s="167"/>
      <c r="DW3" s="20"/>
      <c r="DX3" s="167"/>
      <c r="DY3" s="167"/>
      <c r="DZ3" s="167"/>
      <c r="EA3" s="167"/>
      <c r="EB3" s="167"/>
      <c r="EC3" s="167"/>
      <c r="ED3" s="167"/>
      <c r="EE3" s="20"/>
      <c r="EF3" s="167"/>
      <c r="EG3" s="167"/>
      <c r="EH3" s="167"/>
      <c r="EI3" s="167"/>
      <c r="EJ3" s="167"/>
      <c r="EK3" s="167"/>
      <c r="EL3" s="167"/>
      <c r="EM3" s="20"/>
      <c r="EN3" s="167"/>
      <c r="EO3" s="167"/>
      <c r="EP3" s="167"/>
      <c r="EQ3" s="167"/>
      <c r="ER3" s="167"/>
      <c r="ES3" s="167"/>
      <c r="ET3" s="167"/>
      <c r="EU3" s="20"/>
      <c r="EV3" s="167"/>
      <c r="EW3" s="167"/>
      <c r="EX3" s="167"/>
      <c r="EY3" s="167"/>
      <c r="EZ3" s="167"/>
      <c r="FA3" s="167"/>
      <c r="FB3" s="167"/>
      <c r="FC3" s="20"/>
      <c r="FD3" s="167"/>
      <c r="FE3" s="167"/>
      <c r="FF3" s="167"/>
      <c r="FG3" s="167"/>
      <c r="FH3" s="167"/>
      <c r="FI3" s="167"/>
      <c r="FJ3" s="167"/>
      <c r="FK3" s="20"/>
      <c r="FL3" s="167"/>
      <c r="FM3" s="167"/>
      <c r="FN3" s="167"/>
      <c r="FO3" s="167"/>
      <c r="FP3" s="167"/>
      <c r="FQ3" s="167"/>
      <c r="FR3" s="167"/>
      <c r="FS3" s="20"/>
      <c r="FT3" s="167"/>
      <c r="FU3" s="167"/>
      <c r="FV3" s="167"/>
      <c r="FW3" s="167"/>
      <c r="FX3" s="167"/>
      <c r="FY3" s="167"/>
      <c r="FZ3" s="167"/>
      <c r="GA3" s="20"/>
      <c r="GB3" s="167"/>
      <c r="GC3" s="167"/>
      <c r="GD3" s="167"/>
      <c r="GE3" s="167"/>
      <c r="GF3" s="167"/>
      <c r="GG3" s="167"/>
      <c r="GH3" s="167"/>
      <c r="GI3" s="20"/>
      <c r="GJ3" s="167"/>
      <c r="GK3" s="167"/>
      <c r="GL3" s="167"/>
      <c r="GM3" s="167"/>
      <c r="GN3" s="167"/>
      <c r="GO3" s="167"/>
      <c r="GP3" s="167"/>
      <c r="GQ3" s="20"/>
      <c r="GR3" s="167"/>
      <c r="GS3" s="167"/>
      <c r="GT3" s="167"/>
      <c r="GU3" s="167"/>
      <c r="GV3" s="167"/>
      <c r="GW3" s="167"/>
      <c r="GX3" s="167"/>
      <c r="GY3" s="20"/>
      <c r="GZ3" s="167"/>
      <c r="HA3" s="167"/>
      <c r="HB3" s="167"/>
      <c r="HC3" s="167"/>
      <c r="HD3" s="167"/>
      <c r="HE3" s="167"/>
      <c r="HF3" s="167"/>
      <c r="HG3" s="20"/>
      <c r="HH3" s="167"/>
      <c r="HI3" s="167"/>
      <c r="HJ3" s="167"/>
      <c r="HK3" s="167"/>
      <c r="HL3" s="167"/>
      <c r="HM3" s="167"/>
      <c r="HN3" s="167"/>
      <c r="HO3" s="20"/>
      <c r="HP3" s="167"/>
      <c r="HQ3" s="167"/>
      <c r="HR3" s="167"/>
      <c r="HS3" s="167"/>
      <c r="HT3" s="167"/>
      <c r="HU3" s="167"/>
      <c r="HV3" s="167"/>
      <c r="HW3" s="20"/>
      <c r="HX3" s="167"/>
      <c r="HY3" s="167"/>
      <c r="HZ3" s="167"/>
      <c r="IA3" s="167"/>
      <c r="IB3" s="167"/>
      <c r="IC3" s="167"/>
      <c r="ID3" s="167"/>
      <c r="IE3" s="20"/>
      <c r="IF3" s="167"/>
      <c r="IG3" s="167"/>
      <c r="IH3" s="167"/>
      <c r="II3" s="167"/>
      <c r="IJ3" s="167"/>
      <c r="IK3" s="167"/>
      <c r="IL3" s="167"/>
      <c r="IM3" s="20"/>
      <c r="IN3" s="167"/>
      <c r="IO3" s="167"/>
      <c r="IP3" s="167"/>
      <c r="IQ3" s="167"/>
      <c r="IR3" s="167"/>
      <c r="IS3" s="167"/>
      <c r="IT3" s="167"/>
      <c r="IU3" s="20"/>
    </row>
    <row r="4" spans="1:255" x14ac:dyDescent="0.3">
      <c r="E4" s="22"/>
      <c r="F4" s="23"/>
      <c r="G4" s="170" t="s">
        <v>20</v>
      </c>
      <c r="H4" s="167"/>
      <c r="I4" s="167"/>
      <c r="J4" s="167"/>
      <c r="K4" s="167"/>
      <c r="L4" s="167"/>
      <c r="M4" s="167"/>
      <c r="N4" s="167"/>
      <c r="O4" s="20"/>
      <c r="P4" s="167"/>
      <c r="Q4" s="167"/>
      <c r="R4" s="167"/>
      <c r="S4" s="167"/>
      <c r="T4" s="167"/>
      <c r="U4" s="167"/>
      <c r="V4" s="167"/>
      <c r="W4" s="20"/>
      <c r="X4" s="167"/>
      <c r="Y4" s="167"/>
      <c r="Z4" s="167"/>
      <c r="AA4" s="167"/>
      <c r="AB4" s="167"/>
      <c r="AC4" s="167"/>
      <c r="AD4" s="167"/>
      <c r="AE4" s="20"/>
      <c r="AF4" s="167"/>
      <c r="AG4" s="167"/>
      <c r="AH4" s="167"/>
      <c r="AI4" s="167"/>
      <c r="AJ4" s="167"/>
      <c r="AK4" s="167"/>
      <c r="AL4" s="167"/>
      <c r="AM4" s="20"/>
      <c r="AN4" s="167"/>
      <c r="AO4" s="167"/>
      <c r="AP4" s="167"/>
      <c r="AQ4" s="167"/>
      <c r="AR4" s="167"/>
      <c r="AS4" s="167"/>
      <c r="AT4" s="167"/>
      <c r="AU4" s="20"/>
      <c r="AV4" s="167"/>
      <c r="AW4" s="167"/>
      <c r="AX4" s="167"/>
      <c r="AY4" s="167"/>
      <c r="AZ4" s="167"/>
      <c r="BA4" s="167"/>
      <c r="BB4" s="167"/>
      <c r="BC4" s="20"/>
      <c r="BD4" s="167"/>
      <c r="BE4" s="167"/>
      <c r="BF4" s="167"/>
      <c r="BG4" s="167"/>
      <c r="BH4" s="167"/>
      <c r="BI4" s="167"/>
      <c r="BJ4" s="167"/>
      <c r="BK4" s="20"/>
      <c r="BL4" s="167"/>
      <c r="BM4" s="167"/>
      <c r="BN4" s="167"/>
      <c r="BO4" s="167"/>
      <c r="BP4" s="167"/>
      <c r="BQ4" s="167"/>
      <c r="BR4" s="167"/>
      <c r="BS4" s="20"/>
      <c r="BT4" s="167"/>
      <c r="BU4" s="167"/>
      <c r="BV4" s="167"/>
      <c r="BW4" s="167"/>
      <c r="BX4" s="167"/>
      <c r="BY4" s="167"/>
      <c r="BZ4" s="167"/>
      <c r="CA4" s="20"/>
      <c r="CB4" s="167"/>
      <c r="CC4" s="167"/>
      <c r="CD4" s="167"/>
      <c r="CE4" s="167"/>
      <c r="CF4" s="167"/>
      <c r="CG4" s="167"/>
      <c r="CH4" s="167"/>
      <c r="CI4" s="20"/>
      <c r="CJ4" s="167"/>
      <c r="CK4" s="167"/>
      <c r="CL4" s="167"/>
      <c r="CM4" s="167"/>
      <c r="CN4" s="167"/>
      <c r="CO4" s="167"/>
      <c r="CP4" s="167"/>
      <c r="CQ4" s="20"/>
      <c r="CR4" s="167"/>
      <c r="CS4" s="167"/>
      <c r="CT4" s="167"/>
      <c r="CU4" s="167"/>
      <c r="CV4" s="167"/>
      <c r="CW4" s="167"/>
      <c r="CX4" s="167"/>
      <c r="CY4" s="20"/>
      <c r="CZ4" s="167"/>
      <c r="DA4" s="167"/>
      <c r="DB4" s="167"/>
      <c r="DC4" s="167"/>
      <c r="DD4" s="167"/>
      <c r="DE4" s="167"/>
      <c r="DF4" s="167"/>
      <c r="DG4" s="20"/>
      <c r="DH4" s="167"/>
      <c r="DI4" s="167"/>
      <c r="DJ4" s="167"/>
      <c r="DK4" s="167"/>
      <c r="DL4" s="167"/>
      <c r="DM4" s="167"/>
      <c r="DN4" s="167"/>
      <c r="DO4" s="20"/>
      <c r="DP4" s="167"/>
      <c r="DQ4" s="167"/>
      <c r="DR4" s="167"/>
      <c r="DS4" s="167"/>
      <c r="DT4" s="167"/>
      <c r="DU4" s="167"/>
      <c r="DV4" s="167"/>
      <c r="DW4" s="20"/>
      <c r="DX4" s="167"/>
      <c r="DY4" s="167"/>
      <c r="DZ4" s="167"/>
      <c r="EA4" s="167"/>
      <c r="EB4" s="167"/>
      <c r="EC4" s="167"/>
      <c r="ED4" s="167"/>
      <c r="EE4" s="20"/>
      <c r="EF4" s="167"/>
      <c r="EG4" s="167"/>
      <c r="EH4" s="167"/>
      <c r="EI4" s="167"/>
      <c r="EJ4" s="167"/>
      <c r="EK4" s="167"/>
      <c r="EL4" s="167"/>
      <c r="EM4" s="20"/>
      <c r="EN4" s="167"/>
      <c r="EO4" s="167"/>
      <c r="EP4" s="167"/>
      <c r="EQ4" s="167"/>
      <c r="ER4" s="167"/>
      <c r="ES4" s="167"/>
      <c r="ET4" s="167"/>
      <c r="EU4" s="20"/>
      <c r="EV4" s="167"/>
      <c r="EW4" s="167"/>
      <c r="EX4" s="167"/>
      <c r="EY4" s="167"/>
      <c r="EZ4" s="167"/>
      <c r="FA4" s="167"/>
      <c r="FB4" s="167"/>
      <c r="FC4" s="20"/>
      <c r="FD4" s="167"/>
      <c r="FE4" s="167"/>
      <c r="FF4" s="167"/>
      <c r="FG4" s="167"/>
      <c r="FH4" s="167"/>
      <c r="FI4" s="167"/>
      <c r="FJ4" s="167"/>
      <c r="FK4" s="20"/>
      <c r="FL4" s="167"/>
      <c r="FM4" s="167"/>
      <c r="FN4" s="167"/>
      <c r="FO4" s="167"/>
      <c r="FP4" s="167"/>
      <c r="FQ4" s="167"/>
      <c r="FR4" s="167"/>
      <c r="FS4" s="20"/>
      <c r="FT4" s="167"/>
      <c r="FU4" s="167"/>
      <c r="FV4" s="167"/>
      <c r="FW4" s="167"/>
      <c r="FX4" s="167"/>
      <c r="FY4" s="167"/>
      <c r="FZ4" s="167"/>
      <c r="GA4" s="20"/>
      <c r="GB4" s="167"/>
      <c r="GC4" s="167"/>
      <c r="GD4" s="167"/>
      <c r="GE4" s="167"/>
      <c r="GF4" s="167"/>
      <c r="GG4" s="167"/>
      <c r="GH4" s="167"/>
      <c r="GI4" s="20"/>
      <c r="GJ4" s="167"/>
      <c r="GK4" s="167"/>
      <c r="GL4" s="167"/>
      <c r="GM4" s="167"/>
      <c r="GN4" s="167"/>
      <c r="GO4" s="167"/>
      <c r="GP4" s="167"/>
      <c r="GQ4" s="20"/>
      <c r="GR4" s="167"/>
      <c r="GS4" s="167"/>
      <c r="GT4" s="167"/>
      <c r="GU4" s="167"/>
      <c r="GV4" s="167"/>
      <c r="GW4" s="167"/>
      <c r="GX4" s="167"/>
      <c r="GY4" s="20"/>
      <c r="GZ4" s="167"/>
      <c r="HA4" s="167"/>
      <c r="HB4" s="167"/>
      <c r="HC4" s="167"/>
      <c r="HD4" s="167"/>
      <c r="HE4" s="167"/>
      <c r="HF4" s="167"/>
      <c r="HG4" s="20"/>
      <c r="HH4" s="167"/>
      <c r="HI4" s="167"/>
      <c r="HJ4" s="167"/>
      <c r="HK4" s="167"/>
      <c r="HL4" s="167"/>
      <c r="HM4" s="167"/>
      <c r="HN4" s="167"/>
      <c r="HO4" s="20"/>
      <c r="HP4" s="167"/>
      <c r="HQ4" s="167"/>
      <c r="HR4" s="167"/>
      <c r="HS4" s="167"/>
      <c r="HT4" s="167"/>
      <c r="HU4" s="167"/>
      <c r="HV4" s="167"/>
      <c r="HW4" s="20"/>
      <c r="HX4" s="167"/>
      <c r="HY4" s="167"/>
      <c r="HZ4" s="167"/>
      <c r="IA4" s="167"/>
      <c r="IB4" s="167"/>
      <c r="IC4" s="167"/>
      <c r="ID4" s="167"/>
      <c r="IE4" s="20"/>
      <c r="IF4" s="167"/>
      <c r="IG4" s="167"/>
      <c r="IH4" s="167"/>
      <c r="II4" s="167"/>
      <c r="IJ4" s="167"/>
      <c r="IK4" s="167"/>
      <c r="IL4" s="167"/>
      <c r="IM4" s="20"/>
      <c r="IN4" s="167"/>
      <c r="IO4" s="167"/>
      <c r="IP4" s="167"/>
      <c r="IQ4" s="167"/>
      <c r="IR4" s="167"/>
      <c r="IS4" s="167"/>
      <c r="IT4" s="167"/>
      <c r="IU4" s="20"/>
    </row>
    <row r="5" spans="1:255" x14ac:dyDescent="0.3">
      <c r="E5" s="22"/>
      <c r="F5" s="22"/>
      <c r="G5" s="27"/>
      <c r="H5" s="167"/>
      <c r="I5" s="167"/>
      <c r="J5" s="167"/>
      <c r="K5" s="167"/>
      <c r="L5" s="167"/>
      <c r="M5" s="167"/>
      <c r="N5" s="167"/>
      <c r="O5" s="20"/>
      <c r="P5" s="167"/>
      <c r="Q5" s="167"/>
      <c r="R5" s="167"/>
      <c r="S5" s="167"/>
      <c r="T5" s="167"/>
      <c r="U5" s="167"/>
      <c r="V5" s="167"/>
      <c r="W5" s="20"/>
      <c r="X5" s="167"/>
      <c r="Y5" s="167"/>
      <c r="Z5" s="167"/>
      <c r="AA5" s="167"/>
      <c r="AB5" s="167"/>
      <c r="AC5" s="167"/>
      <c r="AD5" s="167"/>
      <c r="AE5" s="20"/>
      <c r="AF5" s="167"/>
      <c r="AG5" s="167"/>
      <c r="AH5" s="167"/>
      <c r="AI5" s="167"/>
      <c r="AJ5" s="167"/>
      <c r="AK5" s="167"/>
      <c r="AL5" s="167"/>
      <c r="AM5" s="20"/>
      <c r="AN5" s="167"/>
      <c r="AO5" s="167"/>
      <c r="AP5" s="167"/>
      <c r="AQ5" s="167"/>
      <c r="AR5" s="167"/>
      <c r="AS5" s="167"/>
      <c r="AT5" s="167"/>
      <c r="AU5" s="20"/>
      <c r="AV5" s="167"/>
      <c r="AW5" s="167"/>
      <c r="AX5" s="167"/>
      <c r="AY5" s="167"/>
      <c r="AZ5" s="167"/>
      <c r="BA5" s="167"/>
      <c r="BB5" s="167"/>
      <c r="BC5" s="20"/>
      <c r="BD5" s="167"/>
      <c r="BE5" s="167"/>
      <c r="BF5" s="167"/>
      <c r="BG5" s="167"/>
      <c r="BH5" s="167"/>
      <c r="BI5" s="167"/>
      <c r="BJ5" s="167"/>
      <c r="BK5" s="20"/>
      <c r="BL5" s="167"/>
      <c r="BM5" s="167"/>
      <c r="BN5" s="167"/>
      <c r="BO5" s="167"/>
      <c r="BP5" s="167"/>
      <c r="BQ5" s="167"/>
      <c r="BR5" s="167"/>
      <c r="BS5" s="20"/>
      <c r="BT5" s="167"/>
      <c r="BU5" s="167"/>
      <c r="BV5" s="167"/>
      <c r="BW5" s="167"/>
      <c r="BX5" s="167"/>
      <c r="BY5" s="167"/>
      <c r="BZ5" s="167"/>
      <c r="CA5" s="20"/>
      <c r="CB5" s="167"/>
      <c r="CC5" s="167"/>
      <c r="CD5" s="167"/>
      <c r="CE5" s="167"/>
      <c r="CF5" s="167"/>
      <c r="CG5" s="167"/>
      <c r="CH5" s="167"/>
      <c r="CI5" s="20"/>
      <c r="CJ5" s="167"/>
      <c r="CK5" s="167"/>
      <c r="CL5" s="167"/>
      <c r="CM5" s="167"/>
      <c r="CN5" s="167"/>
      <c r="CO5" s="167"/>
      <c r="CP5" s="167"/>
      <c r="CQ5" s="20"/>
      <c r="CR5" s="167"/>
      <c r="CS5" s="167"/>
      <c r="CT5" s="167"/>
      <c r="CU5" s="167"/>
      <c r="CV5" s="167"/>
      <c r="CW5" s="167"/>
      <c r="CX5" s="167"/>
      <c r="CY5" s="20"/>
      <c r="CZ5" s="167"/>
      <c r="DA5" s="167"/>
      <c r="DB5" s="167"/>
      <c r="DC5" s="167"/>
      <c r="DD5" s="167"/>
      <c r="DE5" s="167"/>
      <c r="DF5" s="167"/>
      <c r="DG5" s="20"/>
      <c r="DH5" s="167"/>
      <c r="DI5" s="167"/>
      <c r="DJ5" s="167"/>
      <c r="DK5" s="167"/>
      <c r="DL5" s="167"/>
      <c r="DM5" s="167"/>
      <c r="DN5" s="167"/>
      <c r="DO5" s="20"/>
      <c r="DP5" s="167"/>
      <c r="DQ5" s="167"/>
      <c r="DR5" s="167"/>
      <c r="DS5" s="167"/>
      <c r="DT5" s="167"/>
      <c r="DU5" s="167"/>
      <c r="DV5" s="167"/>
      <c r="DW5" s="20"/>
      <c r="DX5" s="167"/>
      <c r="DY5" s="167"/>
      <c r="DZ5" s="167"/>
      <c r="EA5" s="167"/>
      <c r="EB5" s="167"/>
      <c r="EC5" s="167"/>
      <c r="ED5" s="167"/>
      <c r="EE5" s="20"/>
      <c r="EF5" s="167"/>
      <c r="EG5" s="167"/>
      <c r="EH5" s="167"/>
      <c r="EI5" s="167"/>
      <c r="EJ5" s="167"/>
      <c r="EK5" s="167"/>
      <c r="EL5" s="167"/>
      <c r="EM5" s="20"/>
      <c r="EN5" s="167"/>
      <c r="EO5" s="167"/>
      <c r="EP5" s="167"/>
      <c r="EQ5" s="167"/>
      <c r="ER5" s="167"/>
      <c r="ES5" s="167"/>
      <c r="ET5" s="167"/>
      <c r="EU5" s="20"/>
      <c r="EV5" s="167"/>
      <c r="EW5" s="167"/>
      <c r="EX5" s="167"/>
      <c r="EY5" s="167"/>
      <c r="EZ5" s="167"/>
      <c r="FA5" s="167"/>
      <c r="FB5" s="167"/>
      <c r="FC5" s="20"/>
      <c r="FD5" s="167"/>
      <c r="FE5" s="167"/>
      <c r="FF5" s="167"/>
      <c r="FG5" s="167"/>
      <c r="FH5" s="167"/>
      <c r="FI5" s="167"/>
      <c r="FJ5" s="167"/>
      <c r="FK5" s="20"/>
      <c r="FL5" s="167"/>
      <c r="FM5" s="167"/>
      <c r="FN5" s="167"/>
      <c r="FO5" s="167"/>
      <c r="FP5" s="167"/>
      <c r="FQ5" s="167"/>
      <c r="FR5" s="167"/>
      <c r="FS5" s="20"/>
      <c r="FT5" s="167"/>
      <c r="FU5" s="167"/>
      <c r="FV5" s="167"/>
      <c r="FW5" s="167"/>
      <c r="FX5" s="167"/>
      <c r="FY5" s="167"/>
      <c r="FZ5" s="167"/>
      <c r="GA5" s="20"/>
      <c r="GB5" s="167"/>
      <c r="GC5" s="167"/>
      <c r="GD5" s="167"/>
      <c r="GE5" s="167"/>
      <c r="GF5" s="167"/>
      <c r="GG5" s="167"/>
      <c r="GH5" s="167"/>
      <c r="GI5" s="20"/>
      <c r="GJ5" s="167"/>
      <c r="GK5" s="167"/>
      <c r="GL5" s="167"/>
      <c r="GM5" s="167"/>
      <c r="GN5" s="167"/>
      <c r="GO5" s="167"/>
      <c r="GP5" s="167"/>
      <c r="GQ5" s="20"/>
      <c r="GR5" s="167"/>
      <c r="GS5" s="167"/>
      <c r="GT5" s="167"/>
      <c r="GU5" s="167"/>
      <c r="GV5" s="167"/>
      <c r="GW5" s="167"/>
      <c r="GX5" s="167"/>
      <c r="GY5" s="20"/>
      <c r="GZ5" s="167"/>
      <c r="HA5" s="167"/>
      <c r="HB5" s="167"/>
      <c r="HC5" s="167"/>
      <c r="HD5" s="167"/>
      <c r="HE5" s="167"/>
      <c r="HF5" s="167"/>
      <c r="HG5" s="20"/>
      <c r="HH5" s="167"/>
      <c r="HI5" s="167"/>
      <c r="HJ5" s="167"/>
      <c r="HK5" s="167"/>
      <c r="HL5" s="167"/>
      <c r="HM5" s="167"/>
      <c r="HN5" s="167"/>
      <c r="HO5" s="20"/>
      <c r="HP5" s="167"/>
      <c r="HQ5" s="167"/>
      <c r="HR5" s="167"/>
      <c r="HS5" s="167"/>
      <c r="HT5" s="167"/>
      <c r="HU5" s="167"/>
      <c r="HV5" s="167"/>
      <c r="HW5" s="20"/>
      <c r="HX5" s="167"/>
      <c r="HY5" s="167"/>
      <c r="HZ5" s="167"/>
      <c r="IA5" s="167"/>
      <c r="IB5" s="167"/>
      <c r="IC5" s="167"/>
      <c r="ID5" s="167"/>
      <c r="IE5" s="20"/>
      <c r="IF5" s="167"/>
      <c r="IG5" s="167"/>
      <c r="IH5" s="167"/>
      <c r="II5" s="167"/>
      <c r="IJ5" s="167"/>
      <c r="IK5" s="167"/>
      <c r="IL5" s="167"/>
      <c r="IM5" s="20"/>
      <c r="IN5" s="167"/>
      <c r="IO5" s="167"/>
      <c r="IP5" s="167"/>
      <c r="IQ5" s="167"/>
      <c r="IR5" s="167"/>
      <c r="IS5" s="167"/>
      <c r="IT5" s="167"/>
      <c r="IU5" s="20"/>
    </row>
    <row r="6" spans="1:255" ht="73.150000000000006" customHeight="1" x14ac:dyDescent="0.3">
      <c r="A6" s="212" t="s">
        <v>247</v>
      </c>
      <c r="B6" s="212"/>
      <c r="C6" s="212"/>
      <c r="D6" s="212"/>
      <c r="E6" s="212"/>
      <c r="F6" s="212"/>
      <c r="G6" s="212"/>
      <c r="H6" s="167"/>
      <c r="I6" s="167"/>
      <c r="J6" s="167"/>
      <c r="K6" s="167"/>
      <c r="L6" s="167"/>
      <c r="M6" s="167"/>
      <c r="N6" s="167"/>
      <c r="O6" s="20"/>
      <c r="P6" s="167"/>
      <c r="Q6" s="167"/>
      <c r="R6" s="167"/>
      <c r="S6" s="167"/>
      <c r="T6" s="167"/>
      <c r="U6" s="167"/>
      <c r="V6" s="167"/>
      <c r="W6" s="20"/>
      <c r="X6" s="167"/>
      <c r="Y6" s="167"/>
      <c r="Z6" s="167"/>
      <c r="AA6" s="167"/>
      <c r="AB6" s="167"/>
      <c r="AC6" s="167"/>
      <c r="AD6" s="167"/>
      <c r="AE6" s="20"/>
      <c r="AF6" s="167"/>
      <c r="AG6" s="167"/>
      <c r="AH6" s="167"/>
      <c r="AI6" s="167"/>
      <c r="AJ6" s="167"/>
      <c r="AK6" s="167"/>
      <c r="AL6" s="167"/>
      <c r="AM6" s="20"/>
      <c r="AN6" s="167"/>
      <c r="AO6" s="167"/>
      <c r="AP6" s="167"/>
      <c r="AQ6" s="167"/>
      <c r="AR6" s="167"/>
      <c r="AS6" s="167"/>
      <c r="AT6" s="167"/>
      <c r="AU6" s="20"/>
      <c r="AV6" s="167"/>
      <c r="AW6" s="167"/>
      <c r="AX6" s="167"/>
      <c r="AY6" s="167"/>
      <c r="AZ6" s="167"/>
      <c r="BA6" s="167"/>
      <c r="BB6" s="167"/>
      <c r="BC6" s="20"/>
      <c r="BD6" s="167"/>
      <c r="BE6" s="167"/>
      <c r="BF6" s="167"/>
      <c r="BG6" s="167"/>
      <c r="BH6" s="167"/>
      <c r="BI6" s="167"/>
      <c r="BJ6" s="167"/>
      <c r="BK6" s="20"/>
      <c r="BL6" s="167"/>
      <c r="BM6" s="167"/>
      <c r="BN6" s="167"/>
      <c r="BO6" s="167"/>
      <c r="BP6" s="167"/>
      <c r="BQ6" s="167"/>
      <c r="BR6" s="167"/>
      <c r="BS6" s="20"/>
      <c r="BT6" s="167"/>
      <c r="BU6" s="167"/>
      <c r="BV6" s="167"/>
      <c r="BW6" s="167"/>
      <c r="BX6" s="167"/>
      <c r="BY6" s="167"/>
      <c r="BZ6" s="167"/>
      <c r="CA6" s="20"/>
      <c r="CB6" s="167"/>
      <c r="CC6" s="167"/>
      <c r="CD6" s="167"/>
      <c r="CE6" s="167"/>
      <c r="CF6" s="167"/>
      <c r="CG6" s="167"/>
      <c r="CH6" s="167"/>
      <c r="CI6" s="20"/>
      <c r="CJ6" s="167"/>
      <c r="CK6" s="167"/>
      <c r="CL6" s="167"/>
      <c r="CM6" s="167"/>
      <c r="CN6" s="167"/>
      <c r="CO6" s="167"/>
      <c r="CP6" s="167"/>
      <c r="CQ6" s="20"/>
      <c r="CR6" s="167"/>
      <c r="CS6" s="167"/>
      <c r="CT6" s="167"/>
      <c r="CU6" s="167"/>
      <c r="CV6" s="167"/>
      <c r="CW6" s="167"/>
      <c r="CX6" s="167"/>
      <c r="CY6" s="20"/>
      <c r="CZ6" s="167"/>
      <c r="DA6" s="167"/>
      <c r="DB6" s="167"/>
      <c r="DC6" s="167"/>
      <c r="DD6" s="167"/>
      <c r="DE6" s="167"/>
      <c r="DF6" s="167"/>
      <c r="DG6" s="20"/>
      <c r="DH6" s="167"/>
      <c r="DI6" s="167"/>
      <c r="DJ6" s="167"/>
      <c r="DK6" s="167"/>
      <c r="DL6" s="167"/>
      <c r="DM6" s="167"/>
      <c r="DN6" s="167"/>
      <c r="DO6" s="20"/>
      <c r="DP6" s="167"/>
      <c r="DQ6" s="167"/>
      <c r="DR6" s="167"/>
      <c r="DS6" s="167"/>
      <c r="DT6" s="167"/>
      <c r="DU6" s="167"/>
      <c r="DV6" s="167"/>
      <c r="DW6" s="20"/>
      <c r="DX6" s="167"/>
      <c r="DY6" s="167"/>
      <c r="DZ6" s="167"/>
      <c r="EA6" s="167"/>
      <c r="EB6" s="167"/>
      <c r="EC6" s="167"/>
      <c r="ED6" s="167"/>
      <c r="EE6" s="20"/>
      <c r="EF6" s="167"/>
      <c r="EG6" s="167"/>
      <c r="EH6" s="167"/>
      <c r="EI6" s="167"/>
      <c r="EJ6" s="167"/>
      <c r="EK6" s="167"/>
      <c r="EL6" s="167"/>
      <c r="EM6" s="20"/>
      <c r="EN6" s="167"/>
      <c r="EO6" s="167"/>
      <c r="EP6" s="167"/>
      <c r="EQ6" s="167"/>
      <c r="ER6" s="167"/>
      <c r="ES6" s="167"/>
      <c r="ET6" s="167"/>
      <c r="EU6" s="20"/>
      <c r="EV6" s="167"/>
      <c r="EW6" s="167"/>
      <c r="EX6" s="167"/>
      <c r="EY6" s="167"/>
      <c r="EZ6" s="167"/>
      <c r="FA6" s="167"/>
      <c r="FB6" s="167"/>
      <c r="FC6" s="20"/>
      <c r="FD6" s="167"/>
      <c r="FE6" s="167"/>
      <c r="FF6" s="167"/>
      <c r="FG6" s="167"/>
      <c r="FH6" s="167"/>
      <c r="FI6" s="167"/>
      <c r="FJ6" s="167"/>
      <c r="FK6" s="20"/>
      <c r="FL6" s="167"/>
      <c r="FM6" s="167"/>
      <c r="FN6" s="167"/>
      <c r="FO6" s="167"/>
      <c r="FP6" s="167"/>
      <c r="FQ6" s="167"/>
      <c r="FR6" s="167"/>
      <c r="FS6" s="20"/>
      <c r="FT6" s="167"/>
      <c r="FU6" s="167"/>
      <c r="FV6" s="167"/>
      <c r="FW6" s="167"/>
      <c r="FX6" s="167"/>
      <c r="FY6" s="167"/>
      <c r="FZ6" s="167"/>
      <c r="GA6" s="20"/>
      <c r="GB6" s="167"/>
      <c r="GC6" s="167"/>
      <c r="GD6" s="167"/>
      <c r="GE6" s="167"/>
      <c r="GF6" s="167"/>
      <c r="GG6" s="167"/>
      <c r="GH6" s="167"/>
      <c r="GI6" s="20"/>
      <c r="GJ6" s="167"/>
      <c r="GK6" s="167"/>
      <c r="GL6" s="167"/>
      <c r="GM6" s="167"/>
      <c r="GN6" s="167"/>
      <c r="GO6" s="167"/>
      <c r="GP6" s="167"/>
      <c r="GQ6" s="20"/>
      <c r="GR6" s="167"/>
      <c r="GS6" s="167"/>
      <c r="GT6" s="167"/>
      <c r="GU6" s="167"/>
      <c r="GV6" s="167"/>
      <c r="GW6" s="167"/>
      <c r="GX6" s="167"/>
      <c r="GY6" s="20"/>
      <c r="GZ6" s="167"/>
      <c r="HA6" s="167"/>
      <c r="HB6" s="167"/>
      <c r="HC6" s="167"/>
      <c r="HD6" s="167"/>
      <c r="HE6" s="167"/>
      <c r="HF6" s="167"/>
      <c r="HG6" s="20"/>
      <c r="HH6" s="167"/>
      <c r="HI6" s="167"/>
      <c r="HJ6" s="167"/>
      <c r="HK6" s="167"/>
      <c r="HL6" s="167"/>
      <c r="HM6" s="167"/>
      <c r="HN6" s="167"/>
      <c r="HO6" s="20"/>
      <c r="HP6" s="167"/>
      <c r="HQ6" s="167"/>
      <c r="HR6" s="167"/>
      <c r="HS6" s="167"/>
      <c r="HT6" s="167"/>
      <c r="HU6" s="167"/>
      <c r="HV6" s="167"/>
      <c r="HW6" s="20"/>
      <c r="HX6" s="167"/>
      <c r="HY6" s="167"/>
      <c r="HZ6" s="167"/>
      <c r="IA6" s="167"/>
      <c r="IB6" s="167"/>
      <c r="IC6" s="167"/>
      <c r="ID6" s="167"/>
      <c r="IE6" s="20"/>
      <c r="IF6" s="167"/>
      <c r="IG6" s="167"/>
      <c r="IH6" s="167"/>
      <c r="II6" s="167"/>
      <c r="IJ6" s="167"/>
      <c r="IK6" s="167"/>
      <c r="IL6" s="167"/>
      <c r="IM6" s="20"/>
      <c r="IN6" s="167"/>
      <c r="IO6" s="167"/>
      <c r="IP6" s="167"/>
      <c r="IQ6" s="167"/>
      <c r="IR6" s="167"/>
      <c r="IS6" s="167"/>
      <c r="IT6" s="167"/>
      <c r="IU6" s="20"/>
    </row>
    <row r="7" spans="1:255" x14ac:dyDescent="0.3">
      <c r="A7" s="167"/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20"/>
      <c r="P7" s="167"/>
      <c r="Q7" s="167"/>
      <c r="R7" s="167"/>
      <c r="S7" s="167"/>
      <c r="T7" s="167"/>
      <c r="U7" s="167"/>
      <c r="V7" s="167"/>
      <c r="W7" s="20"/>
      <c r="X7" s="167"/>
      <c r="Y7" s="167"/>
      <c r="Z7" s="167"/>
      <c r="AA7" s="167"/>
      <c r="AB7" s="167"/>
      <c r="AC7" s="167"/>
      <c r="AD7" s="167"/>
      <c r="AE7" s="20"/>
      <c r="AF7" s="167"/>
      <c r="AG7" s="167"/>
      <c r="AH7" s="167"/>
      <c r="AI7" s="167"/>
      <c r="AJ7" s="167"/>
      <c r="AK7" s="167"/>
      <c r="AL7" s="167"/>
      <c r="AM7" s="20"/>
      <c r="AN7" s="167"/>
      <c r="AO7" s="167"/>
      <c r="AP7" s="167"/>
      <c r="AQ7" s="167"/>
      <c r="AR7" s="167"/>
      <c r="AS7" s="167"/>
      <c r="AT7" s="167"/>
      <c r="AU7" s="20"/>
      <c r="AV7" s="167"/>
      <c r="AW7" s="167"/>
      <c r="AX7" s="167"/>
      <c r="AY7" s="167"/>
      <c r="AZ7" s="167"/>
      <c r="BA7" s="167"/>
      <c r="BB7" s="167"/>
      <c r="BC7" s="20"/>
      <c r="BD7" s="167"/>
      <c r="BE7" s="167"/>
      <c r="BF7" s="167"/>
      <c r="BG7" s="167"/>
      <c r="BH7" s="167"/>
      <c r="BI7" s="167"/>
      <c r="BJ7" s="167"/>
      <c r="BK7" s="20"/>
      <c r="BL7" s="167"/>
      <c r="BM7" s="167"/>
      <c r="BN7" s="167"/>
      <c r="BO7" s="167"/>
      <c r="BP7" s="167"/>
      <c r="BQ7" s="167"/>
      <c r="BR7" s="167"/>
      <c r="BS7" s="20"/>
      <c r="BT7" s="167"/>
      <c r="BU7" s="167"/>
      <c r="BV7" s="167"/>
      <c r="BW7" s="167"/>
      <c r="BX7" s="167"/>
      <c r="BY7" s="167"/>
      <c r="BZ7" s="167"/>
      <c r="CA7" s="20"/>
      <c r="CB7" s="167"/>
      <c r="CC7" s="167"/>
      <c r="CD7" s="167"/>
      <c r="CE7" s="167"/>
      <c r="CF7" s="167"/>
      <c r="CG7" s="167"/>
      <c r="CH7" s="167"/>
      <c r="CI7" s="20"/>
      <c r="CJ7" s="167"/>
      <c r="CK7" s="167"/>
      <c r="CL7" s="167"/>
      <c r="CM7" s="167"/>
      <c r="CN7" s="167"/>
      <c r="CO7" s="167"/>
      <c r="CP7" s="167"/>
      <c r="CQ7" s="20"/>
      <c r="CR7" s="167"/>
      <c r="CS7" s="167"/>
      <c r="CT7" s="167"/>
      <c r="CU7" s="167"/>
      <c r="CV7" s="167"/>
      <c r="CW7" s="167"/>
      <c r="CX7" s="167"/>
      <c r="CY7" s="20"/>
      <c r="CZ7" s="167"/>
      <c r="DA7" s="167"/>
      <c r="DB7" s="167"/>
      <c r="DC7" s="167"/>
      <c r="DD7" s="167"/>
      <c r="DE7" s="167"/>
      <c r="DF7" s="167"/>
      <c r="DG7" s="20"/>
      <c r="DH7" s="167"/>
      <c r="DI7" s="167"/>
      <c r="DJ7" s="167"/>
      <c r="DK7" s="167"/>
      <c r="DL7" s="167"/>
      <c r="DM7" s="167"/>
      <c r="DN7" s="167"/>
      <c r="DO7" s="20"/>
      <c r="DP7" s="167"/>
      <c r="DQ7" s="167"/>
      <c r="DR7" s="167"/>
      <c r="DS7" s="167"/>
      <c r="DT7" s="167"/>
      <c r="DU7" s="167"/>
      <c r="DV7" s="167"/>
      <c r="DW7" s="20"/>
      <c r="DX7" s="167"/>
      <c r="DY7" s="167"/>
      <c r="DZ7" s="167"/>
      <c r="EA7" s="167"/>
      <c r="EB7" s="167"/>
      <c r="EC7" s="167"/>
      <c r="ED7" s="167"/>
      <c r="EE7" s="20"/>
      <c r="EF7" s="167"/>
      <c r="EG7" s="167"/>
      <c r="EH7" s="167"/>
      <c r="EI7" s="167"/>
      <c r="EJ7" s="167"/>
      <c r="EK7" s="167"/>
      <c r="EL7" s="167"/>
      <c r="EM7" s="20"/>
      <c r="EN7" s="167"/>
      <c r="EO7" s="167"/>
      <c r="EP7" s="167"/>
      <c r="EQ7" s="167"/>
      <c r="ER7" s="167"/>
      <c r="ES7" s="167"/>
      <c r="ET7" s="167"/>
      <c r="EU7" s="20"/>
      <c r="EV7" s="167"/>
      <c r="EW7" s="167"/>
      <c r="EX7" s="167"/>
      <c r="EY7" s="167"/>
      <c r="EZ7" s="167"/>
      <c r="FA7" s="167"/>
      <c r="FB7" s="167"/>
      <c r="FC7" s="20"/>
      <c r="FD7" s="167"/>
      <c r="FE7" s="167"/>
      <c r="FF7" s="167"/>
      <c r="FG7" s="167"/>
      <c r="FH7" s="167"/>
      <c r="FI7" s="167"/>
      <c r="FJ7" s="167"/>
      <c r="FK7" s="20"/>
      <c r="FL7" s="167"/>
      <c r="FM7" s="167"/>
      <c r="FN7" s="167"/>
      <c r="FO7" s="167"/>
      <c r="FP7" s="167"/>
      <c r="FQ7" s="167"/>
      <c r="FR7" s="167"/>
      <c r="FS7" s="20"/>
      <c r="FT7" s="167"/>
      <c r="FU7" s="167"/>
      <c r="FV7" s="167"/>
      <c r="FW7" s="167"/>
      <c r="FX7" s="167"/>
      <c r="FY7" s="167"/>
      <c r="FZ7" s="167"/>
      <c r="GA7" s="20"/>
      <c r="GB7" s="167"/>
      <c r="GC7" s="167"/>
      <c r="GD7" s="167"/>
      <c r="GE7" s="167"/>
      <c r="GF7" s="167"/>
      <c r="GG7" s="167"/>
      <c r="GH7" s="167"/>
      <c r="GI7" s="20"/>
      <c r="GJ7" s="167"/>
      <c r="GK7" s="167"/>
      <c r="GL7" s="167"/>
      <c r="GM7" s="167"/>
      <c r="GN7" s="167"/>
      <c r="GO7" s="167"/>
      <c r="GP7" s="167"/>
      <c r="GQ7" s="20"/>
      <c r="GR7" s="167"/>
      <c r="GS7" s="167"/>
      <c r="GT7" s="167"/>
      <c r="GU7" s="167"/>
      <c r="GV7" s="167"/>
      <c r="GW7" s="167"/>
      <c r="GX7" s="167"/>
      <c r="GY7" s="20"/>
      <c r="GZ7" s="167"/>
      <c r="HA7" s="167"/>
      <c r="HB7" s="167"/>
      <c r="HC7" s="167"/>
      <c r="HD7" s="167"/>
      <c r="HE7" s="167"/>
      <c r="HF7" s="167"/>
      <c r="HG7" s="20"/>
      <c r="HH7" s="167"/>
      <c r="HI7" s="167"/>
      <c r="HJ7" s="167"/>
      <c r="HK7" s="167"/>
      <c r="HL7" s="167"/>
      <c r="HM7" s="167"/>
      <c r="HN7" s="167"/>
      <c r="HO7" s="20"/>
      <c r="HP7" s="167"/>
      <c r="HQ7" s="167"/>
      <c r="HR7" s="167"/>
      <c r="HS7" s="167"/>
      <c r="HT7" s="167"/>
      <c r="HU7" s="167"/>
      <c r="HV7" s="167"/>
      <c r="HW7" s="20"/>
      <c r="HX7" s="167"/>
      <c r="HY7" s="167"/>
      <c r="HZ7" s="167"/>
      <c r="IA7" s="167"/>
      <c r="IB7" s="167"/>
      <c r="IC7" s="167"/>
      <c r="ID7" s="167"/>
      <c r="IE7" s="20"/>
      <c r="IF7" s="167"/>
      <c r="IG7" s="167"/>
      <c r="IH7" s="167"/>
      <c r="II7" s="167"/>
      <c r="IJ7" s="167"/>
      <c r="IK7" s="167"/>
      <c r="IL7" s="167"/>
      <c r="IM7" s="20"/>
      <c r="IN7" s="167"/>
      <c r="IO7" s="167"/>
      <c r="IP7" s="167"/>
      <c r="IQ7" s="167"/>
      <c r="IR7" s="167"/>
      <c r="IS7" s="167"/>
      <c r="IT7" s="167"/>
      <c r="IU7" s="20"/>
    </row>
    <row r="8" spans="1:255" ht="155.25" x14ac:dyDescent="0.3">
      <c r="A8" s="200" t="s">
        <v>22</v>
      </c>
      <c r="B8" s="201"/>
      <c r="C8" s="202"/>
      <c r="D8" s="200" t="s">
        <v>1</v>
      </c>
      <c r="E8" s="201"/>
      <c r="F8" s="198" t="s">
        <v>4</v>
      </c>
      <c r="G8" s="165" t="s">
        <v>41</v>
      </c>
    </row>
    <row r="9" spans="1:255" x14ac:dyDescent="0.3">
      <c r="A9" s="164" t="s">
        <v>24</v>
      </c>
      <c r="B9" s="164" t="s">
        <v>25</v>
      </c>
      <c r="C9" s="164" t="s">
        <v>26</v>
      </c>
      <c r="D9" s="164" t="s">
        <v>27</v>
      </c>
      <c r="E9" s="164" t="s">
        <v>28</v>
      </c>
      <c r="F9" s="199"/>
      <c r="G9" s="171" t="s">
        <v>0</v>
      </c>
    </row>
    <row r="10" spans="1:255" x14ac:dyDescent="0.3">
      <c r="A10" s="185" t="s">
        <v>43</v>
      </c>
      <c r="B10" s="186"/>
      <c r="C10" s="186"/>
      <c r="D10" s="186"/>
      <c r="E10" s="192"/>
      <c r="F10" s="74" t="s">
        <v>44</v>
      </c>
      <c r="G10" s="128">
        <f>+G12+G96+G193+G208</f>
        <v>0</v>
      </c>
    </row>
    <row r="11" spans="1:255" x14ac:dyDescent="0.3">
      <c r="A11" s="185"/>
      <c r="B11" s="186"/>
      <c r="C11" s="186"/>
      <c r="D11" s="186"/>
      <c r="E11" s="192"/>
      <c r="F11" s="48" t="s">
        <v>2</v>
      </c>
      <c r="G11" s="76"/>
    </row>
    <row r="12" spans="1:255" x14ac:dyDescent="0.3">
      <c r="A12" s="185"/>
      <c r="B12" s="185" t="s">
        <v>49</v>
      </c>
      <c r="C12" s="186"/>
      <c r="D12" s="186"/>
      <c r="E12" s="192"/>
      <c r="F12" s="74" t="s">
        <v>75</v>
      </c>
      <c r="G12" s="75">
        <f>G14+G28+G70+G83</f>
        <v>-60500</v>
      </c>
      <c r="H12" s="79"/>
    </row>
    <row r="13" spans="1:255" x14ac:dyDescent="0.3">
      <c r="A13" s="185"/>
      <c r="B13" s="185"/>
      <c r="C13" s="186"/>
      <c r="D13" s="186"/>
      <c r="E13" s="192"/>
      <c r="F13" s="48" t="s">
        <v>2</v>
      </c>
      <c r="G13" s="78"/>
    </row>
    <row r="14" spans="1:255" x14ac:dyDescent="0.3">
      <c r="A14" s="185"/>
      <c r="B14" s="185"/>
      <c r="C14" s="185" t="s">
        <v>29</v>
      </c>
      <c r="D14" s="186"/>
      <c r="E14" s="192"/>
      <c r="F14" s="74" t="s">
        <v>76</v>
      </c>
      <c r="G14" s="75">
        <f>G19</f>
        <v>-110000</v>
      </c>
    </row>
    <row r="15" spans="1:255" ht="15.75" customHeight="1" x14ac:dyDescent="0.3">
      <c r="A15" s="185"/>
      <c r="B15" s="185"/>
      <c r="C15" s="185"/>
      <c r="D15" s="186"/>
      <c r="E15" s="192"/>
      <c r="F15" s="213" t="s">
        <v>2</v>
      </c>
      <c r="G15" s="75"/>
    </row>
    <row r="16" spans="1:255" ht="3.75" hidden="1" customHeight="1" x14ac:dyDescent="0.3">
      <c r="A16" s="185"/>
      <c r="B16" s="185"/>
      <c r="C16" s="185"/>
      <c r="D16" s="186"/>
      <c r="E16" s="192"/>
      <c r="F16" s="213"/>
      <c r="G16" s="80"/>
    </row>
    <row r="17" spans="1:9" ht="29.25" customHeight="1" x14ac:dyDescent="0.3">
      <c r="A17" s="185"/>
      <c r="B17" s="185"/>
      <c r="C17" s="185"/>
      <c r="D17" s="187">
        <v>1099</v>
      </c>
      <c r="E17" s="194"/>
      <c r="F17" s="177" t="s">
        <v>103</v>
      </c>
      <c r="G17" s="75">
        <f>G19+G30+G39</f>
        <v>-97500</v>
      </c>
    </row>
    <row r="18" spans="1:9" x14ac:dyDescent="0.3">
      <c r="A18" s="185"/>
      <c r="B18" s="185"/>
      <c r="C18" s="185"/>
      <c r="D18" s="188"/>
      <c r="E18" s="195"/>
      <c r="F18" s="90" t="s">
        <v>288</v>
      </c>
      <c r="G18" s="80"/>
    </row>
    <row r="19" spans="1:9" ht="34.5" x14ac:dyDescent="0.3">
      <c r="A19" s="185"/>
      <c r="B19" s="185"/>
      <c r="C19" s="185"/>
      <c r="D19" s="188"/>
      <c r="E19" s="190">
        <v>11001</v>
      </c>
      <c r="F19" s="81" t="s">
        <v>77</v>
      </c>
      <c r="G19" s="128">
        <f>G21</f>
        <v>-110000</v>
      </c>
      <c r="I19" s="79"/>
    </row>
    <row r="20" spans="1:9" x14ac:dyDescent="0.3">
      <c r="A20" s="185"/>
      <c r="B20" s="185"/>
      <c r="C20" s="185"/>
      <c r="D20" s="188"/>
      <c r="E20" s="190"/>
      <c r="F20" s="46" t="s">
        <v>224</v>
      </c>
      <c r="G20" s="78"/>
    </row>
    <row r="21" spans="1:9" x14ac:dyDescent="0.3">
      <c r="A21" s="185"/>
      <c r="B21" s="185"/>
      <c r="C21" s="185"/>
      <c r="D21" s="188"/>
      <c r="E21" s="190"/>
      <c r="F21" s="46" t="s">
        <v>48</v>
      </c>
      <c r="G21" s="80">
        <f>G27</f>
        <v>-110000</v>
      </c>
    </row>
    <row r="22" spans="1:9" ht="36.75" customHeight="1" x14ac:dyDescent="0.3">
      <c r="A22" s="185"/>
      <c r="B22" s="185"/>
      <c r="C22" s="185"/>
      <c r="D22" s="188"/>
      <c r="E22" s="190"/>
      <c r="F22" s="91" t="s">
        <v>5</v>
      </c>
      <c r="G22" s="78"/>
    </row>
    <row r="23" spans="1:9" x14ac:dyDescent="0.3">
      <c r="A23" s="185"/>
      <c r="B23" s="185"/>
      <c r="C23" s="185"/>
      <c r="D23" s="188"/>
      <c r="E23" s="190"/>
      <c r="F23" s="48" t="s">
        <v>6</v>
      </c>
      <c r="G23" s="80">
        <f>G24</f>
        <v>-110000</v>
      </c>
    </row>
    <row r="24" spans="1:9" x14ac:dyDescent="0.3">
      <c r="A24" s="185"/>
      <c r="B24" s="185"/>
      <c r="C24" s="185"/>
      <c r="D24" s="188"/>
      <c r="E24" s="190"/>
      <c r="F24" s="48" t="s">
        <v>7</v>
      </c>
      <c r="G24" s="80">
        <f>G25</f>
        <v>-110000</v>
      </c>
    </row>
    <row r="25" spans="1:9" ht="34.5" x14ac:dyDescent="0.3">
      <c r="A25" s="185"/>
      <c r="B25" s="185"/>
      <c r="C25" s="185"/>
      <c r="D25" s="188"/>
      <c r="E25" s="190"/>
      <c r="F25" s="83" t="s">
        <v>51</v>
      </c>
      <c r="G25" s="80">
        <f>G26</f>
        <v>-110000</v>
      </c>
    </row>
    <row r="26" spans="1:9" x14ac:dyDescent="0.3">
      <c r="A26" s="185"/>
      <c r="B26" s="185"/>
      <c r="C26" s="185"/>
      <c r="D26" s="188"/>
      <c r="E26" s="190"/>
      <c r="F26" s="48" t="s">
        <v>71</v>
      </c>
      <c r="G26" s="80">
        <f>G27</f>
        <v>-110000</v>
      </c>
    </row>
    <row r="27" spans="1:9" x14ac:dyDescent="0.3">
      <c r="A27" s="185"/>
      <c r="B27" s="185"/>
      <c r="C27" s="185"/>
      <c r="D27" s="188"/>
      <c r="E27" s="190"/>
      <c r="F27" s="48" t="s">
        <v>74</v>
      </c>
      <c r="G27" s="75">
        <v>-110000</v>
      </c>
    </row>
    <row r="28" spans="1:9" x14ac:dyDescent="0.3">
      <c r="A28" s="185"/>
      <c r="B28" s="185"/>
      <c r="C28" s="185" t="s">
        <v>49</v>
      </c>
      <c r="D28" s="188"/>
      <c r="E28" s="191"/>
      <c r="F28" s="74" t="s">
        <v>78</v>
      </c>
      <c r="G28" s="75">
        <f>G30+G39+G50+G61</f>
        <v>16500</v>
      </c>
    </row>
    <row r="29" spans="1:9" x14ac:dyDescent="0.3">
      <c r="A29" s="185"/>
      <c r="B29" s="185"/>
      <c r="C29" s="185"/>
      <c r="D29" s="188"/>
      <c r="E29" s="191"/>
      <c r="F29" s="46" t="s">
        <v>72</v>
      </c>
      <c r="G29" s="78"/>
    </row>
    <row r="30" spans="1:9" ht="51.75" x14ac:dyDescent="0.3">
      <c r="A30" s="185"/>
      <c r="B30" s="185"/>
      <c r="C30" s="185"/>
      <c r="D30" s="188"/>
      <c r="E30" s="193">
        <v>11002</v>
      </c>
      <c r="F30" s="47" t="s">
        <v>79</v>
      </c>
      <c r="G30" s="75">
        <f>G32</f>
        <v>8500</v>
      </c>
    </row>
    <row r="31" spans="1:9" x14ac:dyDescent="0.3">
      <c r="A31" s="185"/>
      <c r="B31" s="185"/>
      <c r="C31" s="185"/>
      <c r="D31" s="188"/>
      <c r="E31" s="193"/>
      <c r="F31" s="46" t="s">
        <v>224</v>
      </c>
      <c r="G31" s="78"/>
    </row>
    <row r="32" spans="1:9" x14ac:dyDescent="0.3">
      <c r="A32" s="185"/>
      <c r="B32" s="185"/>
      <c r="C32" s="185"/>
      <c r="D32" s="188"/>
      <c r="E32" s="193"/>
      <c r="F32" s="46" t="s">
        <v>48</v>
      </c>
      <c r="G32" s="80">
        <f>G38</f>
        <v>8500</v>
      </c>
    </row>
    <row r="33" spans="1:7" ht="34.5" x14ac:dyDescent="0.3">
      <c r="A33" s="185"/>
      <c r="B33" s="185"/>
      <c r="C33" s="185"/>
      <c r="D33" s="188"/>
      <c r="E33" s="193"/>
      <c r="F33" s="89" t="s">
        <v>5</v>
      </c>
      <c r="G33" s="78"/>
    </row>
    <row r="34" spans="1:7" x14ac:dyDescent="0.3">
      <c r="A34" s="185"/>
      <c r="B34" s="185"/>
      <c r="C34" s="185"/>
      <c r="D34" s="188"/>
      <c r="E34" s="193"/>
      <c r="F34" s="48" t="s">
        <v>6</v>
      </c>
      <c r="G34" s="80">
        <f>G35</f>
        <v>8500</v>
      </c>
    </row>
    <row r="35" spans="1:7" x14ac:dyDescent="0.3">
      <c r="A35" s="185"/>
      <c r="B35" s="185"/>
      <c r="C35" s="185"/>
      <c r="D35" s="188"/>
      <c r="E35" s="193"/>
      <c r="F35" s="48" t="s">
        <v>7</v>
      </c>
      <c r="G35" s="80">
        <f>G36</f>
        <v>8500</v>
      </c>
    </row>
    <row r="36" spans="1:7" x14ac:dyDescent="0.3">
      <c r="A36" s="185"/>
      <c r="B36" s="185"/>
      <c r="C36" s="185"/>
      <c r="D36" s="188"/>
      <c r="E36" s="193"/>
      <c r="F36" s="48" t="s">
        <v>51</v>
      </c>
      <c r="G36" s="80">
        <f>G37</f>
        <v>8500</v>
      </c>
    </row>
    <row r="37" spans="1:7" x14ac:dyDescent="0.3">
      <c r="A37" s="185"/>
      <c r="B37" s="185"/>
      <c r="C37" s="185"/>
      <c r="D37" s="188"/>
      <c r="E37" s="193"/>
      <c r="F37" s="48" t="s">
        <v>71</v>
      </c>
      <c r="G37" s="80">
        <f>G38</f>
        <v>8500</v>
      </c>
    </row>
    <row r="38" spans="1:7" x14ac:dyDescent="0.3">
      <c r="A38" s="185"/>
      <c r="B38" s="185"/>
      <c r="C38" s="185"/>
      <c r="D38" s="188"/>
      <c r="E38" s="193"/>
      <c r="F38" s="74" t="s">
        <v>74</v>
      </c>
      <c r="G38" s="75">
        <v>8500</v>
      </c>
    </row>
    <row r="39" spans="1:7" ht="69" x14ac:dyDescent="0.3">
      <c r="A39" s="185"/>
      <c r="B39" s="185"/>
      <c r="C39" s="185"/>
      <c r="D39" s="188"/>
      <c r="E39" s="193">
        <v>11003</v>
      </c>
      <c r="F39" s="47" t="s">
        <v>109</v>
      </c>
      <c r="G39" s="75">
        <f>G41</f>
        <v>4000</v>
      </c>
    </row>
    <row r="40" spans="1:7" x14ac:dyDescent="0.3">
      <c r="A40" s="185"/>
      <c r="B40" s="185"/>
      <c r="C40" s="185"/>
      <c r="D40" s="188"/>
      <c r="E40" s="193"/>
      <c r="F40" s="46" t="s">
        <v>224</v>
      </c>
      <c r="G40" s="78"/>
    </row>
    <row r="41" spans="1:7" x14ac:dyDescent="0.3">
      <c r="A41" s="185"/>
      <c r="B41" s="185"/>
      <c r="C41" s="185"/>
      <c r="D41" s="188"/>
      <c r="E41" s="193"/>
      <c r="F41" s="46" t="s">
        <v>48</v>
      </c>
      <c r="G41" s="80">
        <f>G47</f>
        <v>4000</v>
      </c>
    </row>
    <row r="42" spans="1:7" ht="34.5" x14ac:dyDescent="0.3">
      <c r="A42" s="185"/>
      <c r="B42" s="185"/>
      <c r="C42" s="185"/>
      <c r="D42" s="188"/>
      <c r="E42" s="193"/>
      <c r="F42" s="89" t="s">
        <v>5</v>
      </c>
      <c r="G42" s="78"/>
    </row>
    <row r="43" spans="1:7" x14ac:dyDescent="0.3">
      <c r="A43" s="185"/>
      <c r="B43" s="185"/>
      <c r="C43" s="185"/>
      <c r="D43" s="188"/>
      <c r="E43" s="193"/>
      <c r="F43" s="48" t="s">
        <v>6</v>
      </c>
      <c r="G43" s="80">
        <f>G44</f>
        <v>4000</v>
      </c>
    </row>
    <row r="44" spans="1:7" x14ac:dyDescent="0.3">
      <c r="A44" s="185"/>
      <c r="B44" s="185"/>
      <c r="C44" s="185"/>
      <c r="D44" s="188"/>
      <c r="E44" s="193"/>
      <c r="F44" s="48" t="s">
        <v>7</v>
      </c>
      <c r="G44" s="80">
        <f>G45</f>
        <v>4000</v>
      </c>
    </row>
    <row r="45" spans="1:7" x14ac:dyDescent="0.3">
      <c r="A45" s="185"/>
      <c r="B45" s="185"/>
      <c r="C45" s="185"/>
      <c r="D45" s="188"/>
      <c r="E45" s="193"/>
      <c r="F45" s="48" t="s">
        <v>51</v>
      </c>
      <c r="G45" s="80">
        <f>G46</f>
        <v>4000</v>
      </c>
    </row>
    <row r="46" spans="1:7" x14ac:dyDescent="0.3">
      <c r="A46" s="185"/>
      <c r="B46" s="185"/>
      <c r="C46" s="185"/>
      <c r="D46" s="188"/>
      <c r="E46" s="193"/>
      <c r="F46" s="48" t="s">
        <v>71</v>
      </c>
      <c r="G46" s="80">
        <f>G47</f>
        <v>4000</v>
      </c>
    </row>
    <row r="47" spans="1:7" x14ac:dyDescent="0.3">
      <c r="A47" s="185"/>
      <c r="B47" s="185"/>
      <c r="C47" s="185"/>
      <c r="D47" s="189"/>
      <c r="E47" s="193"/>
      <c r="F47" s="48" t="s">
        <v>74</v>
      </c>
      <c r="G47" s="75">
        <v>4000</v>
      </c>
    </row>
    <row r="48" spans="1:7" ht="34.5" x14ac:dyDescent="0.3">
      <c r="A48" s="185"/>
      <c r="B48" s="185"/>
      <c r="C48" s="185"/>
      <c r="D48" s="187">
        <v>1202</v>
      </c>
      <c r="E48" s="198"/>
      <c r="F48" s="177" t="s">
        <v>123</v>
      </c>
      <c r="G48" s="75">
        <f>G50</f>
        <v>-8000</v>
      </c>
    </row>
    <row r="49" spans="1:7" x14ac:dyDescent="0.3">
      <c r="A49" s="185"/>
      <c r="B49" s="185"/>
      <c r="C49" s="185"/>
      <c r="D49" s="188"/>
      <c r="E49" s="199"/>
      <c r="F49" s="48" t="s">
        <v>288</v>
      </c>
      <c r="G49" s="75"/>
    </row>
    <row r="50" spans="1:7" ht="34.5" x14ac:dyDescent="0.3">
      <c r="A50" s="185"/>
      <c r="B50" s="185"/>
      <c r="C50" s="185"/>
      <c r="D50" s="188"/>
      <c r="E50" s="193">
        <v>11001</v>
      </c>
      <c r="F50" s="47" t="s">
        <v>80</v>
      </c>
      <c r="G50" s="75">
        <f>G52</f>
        <v>-8000</v>
      </c>
    </row>
    <row r="51" spans="1:7" x14ac:dyDescent="0.3">
      <c r="A51" s="185"/>
      <c r="B51" s="185"/>
      <c r="C51" s="185"/>
      <c r="D51" s="188"/>
      <c r="E51" s="193"/>
      <c r="F51" s="46" t="s">
        <v>224</v>
      </c>
      <c r="G51" s="78"/>
    </row>
    <row r="52" spans="1:7" x14ac:dyDescent="0.3">
      <c r="A52" s="185"/>
      <c r="B52" s="185"/>
      <c r="C52" s="185"/>
      <c r="D52" s="188"/>
      <c r="E52" s="193"/>
      <c r="F52" s="46" t="s">
        <v>48</v>
      </c>
      <c r="G52" s="80">
        <f>G58</f>
        <v>-8000</v>
      </c>
    </row>
    <row r="53" spans="1:7" ht="34.5" x14ac:dyDescent="0.3">
      <c r="A53" s="185"/>
      <c r="B53" s="185"/>
      <c r="C53" s="185"/>
      <c r="D53" s="188"/>
      <c r="E53" s="193"/>
      <c r="F53" s="89" t="s">
        <v>5</v>
      </c>
      <c r="G53" s="78"/>
    </row>
    <row r="54" spans="1:7" x14ac:dyDescent="0.3">
      <c r="A54" s="185"/>
      <c r="B54" s="185"/>
      <c r="C54" s="185"/>
      <c r="D54" s="188"/>
      <c r="E54" s="193"/>
      <c r="F54" s="48" t="s">
        <v>6</v>
      </c>
      <c r="G54" s="80">
        <f>G55</f>
        <v>-8000</v>
      </c>
    </row>
    <row r="55" spans="1:7" x14ac:dyDescent="0.3">
      <c r="A55" s="185"/>
      <c r="B55" s="185"/>
      <c r="C55" s="185"/>
      <c r="D55" s="188"/>
      <c r="E55" s="193"/>
      <c r="F55" s="48" t="s">
        <v>7</v>
      </c>
      <c r="G55" s="80">
        <f>G56</f>
        <v>-8000</v>
      </c>
    </row>
    <row r="56" spans="1:7" x14ac:dyDescent="0.3">
      <c r="A56" s="185"/>
      <c r="B56" s="185"/>
      <c r="C56" s="185"/>
      <c r="D56" s="188"/>
      <c r="E56" s="193"/>
      <c r="F56" s="48" t="s">
        <v>51</v>
      </c>
      <c r="G56" s="80">
        <f>G57</f>
        <v>-8000</v>
      </c>
    </row>
    <row r="57" spans="1:7" x14ac:dyDescent="0.3">
      <c r="A57" s="185"/>
      <c r="B57" s="185"/>
      <c r="C57" s="185"/>
      <c r="D57" s="188"/>
      <c r="E57" s="193"/>
      <c r="F57" s="48" t="s">
        <v>71</v>
      </c>
      <c r="G57" s="80">
        <f>G58</f>
        <v>-8000</v>
      </c>
    </row>
    <row r="58" spans="1:7" x14ac:dyDescent="0.3">
      <c r="A58" s="185"/>
      <c r="B58" s="185"/>
      <c r="C58" s="185"/>
      <c r="D58" s="189"/>
      <c r="E58" s="193"/>
      <c r="F58" s="48" t="s">
        <v>74</v>
      </c>
      <c r="G58" s="75">
        <v>-8000</v>
      </c>
    </row>
    <row r="59" spans="1:7" x14ac:dyDescent="0.3">
      <c r="A59" s="185"/>
      <c r="B59" s="185"/>
      <c r="C59" s="185"/>
      <c r="D59" s="187">
        <v>1200</v>
      </c>
      <c r="E59" s="198"/>
      <c r="F59" s="177" t="s">
        <v>114</v>
      </c>
      <c r="G59" s="75">
        <f>G61</f>
        <v>12000</v>
      </c>
    </row>
    <row r="60" spans="1:7" x14ac:dyDescent="0.3">
      <c r="A60" s="185"/>
      <c r="B60" s="185"/>
      <c r="C60" s="185"/>
      <c r="D60" s="188"/>
      <c r="E60" s="199"/>
      <c r="F60" s="48" t="s">
        <v>288</v>
      </c>
      <c r="G60" s="75"/>
    </row>
    <row r="61" spans="1:7" ht="69" x14ac:dyDescent="0.3">
      <c r="A61" s="185"/>
      <c r="B61" s="185"/>
      <c r="C61" s="185"/>
      <c r="D61" s="188"/>
      <c r="E61" s="193">
        <v>11004</v>
      </c>
      <c r="F61" s="47" t="s">
        <v>225</v>
      </c>
      <c r="G61" s="75">
        <f>G63</f>
        <v>12000</v>
      </c>
    </row>
    <row r="62" spans="1:7" x14ac:dyDescent="0.3">
      <c r="A62" s="185"/>
      <c r="B62" s="185"/>
      <c r="C62" s="185"/>
      <c r="D62" s="188"/>
      <c r="E62" s="193"/>
      <c r="F62" s="46" t="s">
        <v>224</v>
      </c>
      <c r="G62" s="78"/>
    </row>
    <row r="63" spans="1:7" x14ac:dyDescent="0.3">
      <c r="A63" s="185"/>
      <c r="B63" s="185"/>
      <c r="C63" s="185"/>
      <c r="D63" s="188"/>
      <c r="E63" s="193"/>
      <c r="F63" s="46" t="s">
        <v>48</v>
      </c>
      <c r="G63" s="80">
        <f>G69</f>
        <v>12000</v>
      </c>
    </row>
    <row r="64" spans="1:7" ht="34.5" x14ac:dyDescent="0.3">
      <c r="A64" s="185"/>
      <c r="B64" s="185"/>
      <c r="C64" s="185"/>
      <c r="D64" s="188"/>
      <c r="E64" s="193"/>
      <c r="F64" s="89" t="s">
        <v>5</v>
      </c>
      <c r="G64" s="78"/>
    </row>
    <row r="65" spans="1:7" x14ac:dyDescent="0.3">
      <c r="A65" s="185"/>
      <c r="B65" s="185"/>
      <c r="C65" s="185"/>
      <c r="D65" s="188"/>
      <c r="E65" s="193"/>
      <c r="F65" s="48" t="s">
        <v>6</v>
      </c>
      <c r="G65" s="80">
        <f>G66</f>
        <v>12000</v>
      </c>
    </row>
    <row r="66" spans="1:7" x14ac:dyDescent="0.3">
      <c r="A66" s="185"/>
      <c r="B66" s="185"/>
      <c r="C66" s="185"/>
      <c r="D66" s="188"/>
      <c r="E66" s="193"/>
      <c r="F66" s="48" t="s">
        <v>7</v>
      </c>
      <c r="G66" s="80">
        <f>G67</f>
        <v>12000</v>
      </c>
    </row>
    <row r="67" spans="1:7" x14ac:dyDescent="0.3">
      <c r="A67" s="185"/>
      <c r="B67" s="185"/>
      <c r="C67" s="185"/>
      <c r="D67" s="188"/>
      <c r="E67" s="193"/>
      <c r="F67" s="48" t="s">
        <v>51</v>
      </c>
      <c r="G67" s="80">
        <f>G68</f>
        <v>12000</v>
      </c>
    </row>
    <row r="68" spans="1:7" x14ac:dyDescent="0.3">
      <c r="A68" s="185"/>
      <c r="B68" s="185"/>
      <c r="C68" s="185"/>
      <c r="D68" s="188"/>
      <c r="E68" s="193"/>
      <c r="F68" s="48" t="s">
        <v>71</v>
      </c>
      <c r="G68" s="80">
        <f>G69</f>
        <v>12000</v>
      </c>
    </row>
    <row r="69" spans="1:7" x14ac:dyDescent="0.3">
      <c r="A69" s="185"/>
      <c r="B69" s="185"/>
      <c r="C69" s="185"/>
      <c r="D69" s="189"/>
      <c r="E69" s="193"/>
      <c r="F69" s="74" t="s">
        <v>74</v>
      </c>
      <c r="G69" s="75">
        <v>12000</v>
      </c>
    </row>
    <row r="70" spans="1:7" x14ac:dyDescent="0.3">
      <c r="A70" s="185"/>
      <c r="B70" s="185"/>
      <c r="C70" s="185" t="s">
        <v>73</v>
      </c>
      <c r="D70" s="191"/>
      <c r="E70" s="191"/>
      <c r="F70" s="74" t="s">
        <v>81</v>
      </c>
      <c r="G70" s="75">
        <f>G74</f>
        <v>-14000</v>
      </c>
    </row>
    <row r="71" spans="1:7" x14ac:dyDescent="0.3">
      <c r="A71" s="185"/>
      <c r="B71" s="185"/>
      <c r="C71" s="185"/>
      <c r="D71" s="191"/>
      <c r="E71" s="191"/>
      <c r="F71" s="46" t="s">
        <v>72</v>
      </c>
      <c r="G71" s="78"/>
    </row>
    <row r="72" spans="1:7" ht="34.5" x14ac:dyDescent="0.3">
      <c r="A72" s="185"/>
      <c r="B72" s="185"/>
      <c r="C72" s="185"/>
      <c r="D72" s="187">
        <v>1207</v>
      </c>
      <c r="E72" s="187"/>
      <c r="F72" s="177" t="s">
        <v>277</v>
      </c>
      <c r="G72" s="75">
        <f>G74</f>
        <v>-14000</v>
      </c>
    </row>
    <row r="73" spans="1:7" x14ac:dyDescent="0.3">
      <c r="A73" s="185"/>
      <c r="B73" s="185"/>
      <c r="C73" s="185"/>
      <c r="D73" s="188"/>
      <c r="E73" s="189"/>
      <c r="F73" s="48" t="s">
        <v>72</v>
      </c>
      <c r="G73" s="78"/>
    </row>
    <row r="74" spans="1:7" ht="34.5" x14ac:dyDescent="0.3">
      <c r="A74" s="185"/>
      <c r="B74" s="185"/>
      <c r="C74" s="185"/>
      <c r="D74" s="188"/>
      <c r="E74" s="193">
        <v>11002</v>
      </c>
      <c r="F74" s="47" t="s">
        <v>82</v>
      </c>
      <c r="G74" s="75">
        <f>G76</f>
        <v>-14000</v>
      </c>
    </row>
    <row r="75" spans="1:7" x14ac:dyDescent="0.3">
      <c r="A75" s="185"/>
      <c r="B75" s="185"/>
      <c r="C75" s="185"/>
      <c r="D75" s="188"/>
      <c r="E75" s="193"/>
      <c r="F75" s="46" t="s">
        <v>224</v>
      </c>
      <c r="G75" s="78"/>
    </row>
    <row r="76" spans="1:7" x14ac:dyDescent="0.3">
      <c r="A76" s="185"/>
      <c r="B76" s="185"/>
      <c r="C76" s="185"/>
      <c r="D76" s="188"/>
      <c r="E76" s="193"/>
      <c r="F76" s="46" t="s">
        <v>48</v>
      </c>
      <c r="G76" s="80">
        <f>G82</f>
        <v>-14000</v>
      </c>
    </row>
    <row r="77" spans="1:7" ht="34.5" x14ac:dyDescent="0.3">
      <c r="A77" s="185"/>
      <c r="B77" s="185"/>
      <c r="C77" s="185"/>
      <c r="D77" s="188"/>
      <c r="E77" s="193"/>
      <c r="F77" s="89" t="s">
        <v>5</v>
      </c>
      <c r="G77" s="78"/>
    </row>
    <row r="78" spans="1:7" x14ac:dyDescent="0.3">
      <c r="A78" s="185"/>
      <c r="B78" s="185"/>
      <c r="C78" s="185"/>
      <c r="D78" s="188"/>
      <c r="E78" s="193"/>
      <c r="F78" s="48" t="s">
        <v>6</v>
      </c>
      <c r="G78" s="80">
        <f>G79</f>
        <v>-14000</v>
      </c>
    </row>
    <row r="79" spans="1:7" x14ac:dyDescent="0.3">
      <c r="A79" s="185"/>
      <c r="B79" s="185"/>
      <c r="C79" s="185"/>
      <c r="D79" s="188"/>
      <c r="E79" s="193"/>
      <c r="F79" s="48" t="s">
        <v>7</v>
      </c>
      <c r="G79" s="80">
        <f>G80</f>
        <v>-14000</v>
      </c>
    </row>
    <row r="80" spans="1:7" x14ac:dyDescent="0.3">
      <c r="A80" s="185"/>
      <c r="B80" s="185"/>
      <c r="C80" s="185"/>
      <c r="D80" s="188"/>
      <c r="E80" s="193"/>
      <c r="F80" s="48" t="s">
        <v>51</v>
      </c>
      <c r="G80" s="80">
        <f>G81</f>
        <v>-14000</v>
      </c>
    </row>
    <row r="81" spans="1:7" x14ac:dyDescent="0.3">
      <c r="A81" s="185"/>
      <c r="B81" s="185"/>
      <c r="C81" s="185"/>
      <c r="D81" s="188"/>
      <c r="E81" s="193"/>
      <c r="F81" s="48" t="s">
        <v>71</v>
      </c>
      <c r="G81" s="80">
        <f>G82</f>
        <v>-14000</v>
      </c>
    </row>
    <row r="82" spans="1:7" x14ac:dyDescent="0.3">
      <c r="A82" s="185"/>
      <c r="B82" s="185"/>
      <c r="C82" s="185"/>
      <c r="D82" s="189"/>
      <c r="E82" s="193"/>
      <c r="F82" s="74" t="s">
        <v>74</v>
      </c>
      <c r="G82" s="75">
        <v>-14000</v>
      </c>
    </row>
    <row r="83" spans="1:7" x14ac:dyDescent="0.3">
      <c r="A83" s="185"/>
      <c r="B83" s="185"/>
      <c r="C83" s="185" t="s">
        <v>83</v>
      </c>
      <c r="D83" s="191"/>
      <c r="E83" s="191"/>
      <c r="F83" s="74" t="s">
        <v>84</v>
      </c>
      <c r="G83" s="75">
        <f>G87</f>
        <v>47000</v>
      </c>
    </row>
    <row r="84" spans="1:7" x14ac:dyDescent="0.3">
      <c r="A84" s="185"/>
      <c r="B84" s="185"/>
      <c r="C84" s="185"/>
      <c r="D84" s="191"/>
      <c r="E84" s="191"/>
      <c r="F84" s="46" t="s">
        <v>72</v>
      </c>
      <c r="G84" s="78"/>
    </row>
    <row r="85" spans="1:7" x14ac:dyDescent="0.3">
      <c r="A85" s="185"/>
      <c r="B85" s="185"/>
      <c r="C85" s="185"/>
      <c r="D85" s="187">
        <v>1201</v>
      </c>
      <c r="E85" s="187"/>
      <c r="F85" s="176" t="s">
        <v>118</v>
      </c>
      <c r="G85" s="75">
        <f>G87</f>
        <v>47000</v>
      </c>
    </row>
    <row r="86" spans="1:7" x14ac:dyDescent="0.3">
      <c r="A86" s="185"/>
      <c r="B86" s="185"/>
      <c r="C86" s="185"/>
      <c r="D86" s="188"/>
      <c r="E86" s="189"/>
      <c r="F86" s="48" t="s">
        <v>2</v>
      </c>
      <c r="G86" s="78"/>
    </row>
    <row r="87" spans="1:7" x14ac:dyDescent="0.3">
      <c r="A87" s="185"/>
      <c r="B87" s="185"/>
      <c r="C87" s="185"/>
      <c r="D87" s="188"/>
      <c r="E87" s="193">
        <v>11001</v>
      </c>
      <c r="F87" s="47" t="s">
        <v>85</v>
      </c>
      <c r="G87" s="75">
        <f>G89</f>
        <v>47000</v>
      </c>
    </row>
    <row r="88" spans="1:7" x14ac:dyDescent="0.3">
      <c r="A88" s="185"/>
      <c r="B88" s="185"/>
      <c r="C88" s="185"/>
      <c r="D88" s="188"/>
      <c r="E88" s="193"/>
      <c r="F88" s="46" t="s">
        <v>224</v>
      </c>
      <c r="G88" s="78"/>
    </row>
    <row r="89" spans="1:7" x14ac:dyDescent="0.3">
      <c r="A89" s="185"/>
      <c r="B89" s="185"/>
      <c r="C89" s="185"/>
      <c r="D89" s="188"/>
      <c r="E89" s="193"/>
      <c r="F89" s="46" t="s">
        <v>48</v>
      </c>
      <c r="G89" s="80">
        <f>G95</f>
        <v>47000</v>
      </c>
    </row>
    <row r="90" spans="1:7" ht="34.5" x14ac:dyDescent="0.3">
      <c r="A90" s="185"/>
      <c r="B90" s="185"/>
      <c r="C90" s="185"/>
      <c r="D90" s="188"/>
      <c r="E90" s="193"/>
      <c r="F90" s="89" t="s">
        <v>5</v>
      </c>
      <c r="G90" s="78"/>
    </row>
    <row r="91" spans="1:7" x14ac:dyDescent="0.3">
      <c r="A91" s="185"/>
      <c r="B91" s="185"/>
      <c r="C91" s="185"/>
      <c r="D91" s="188"/>
      <c r="E91" s="193"/>
      <c r="F91" s="48" t="s">
        <v>6</v>
      </c>
      <c r="G91" s="80">
        <f>G92</f>
        <v>47000</v>
      </c>
    </row>
    <row r="92" spans="1:7" x14ac:dyDescent="0.3">
      <c r="A92" s="185"/>
      <c r="B92" s="185"/>
      <c r="C92" s="185"/>
      <c r="D92" s="188"/>
      <c r="E92" s="193"/>
      <c r="F92" s="48" t="s">
        <v>7</v>
      </c>
      <c r="G92" s="80">
        <f>G93</f>
        <v>47000</v>
      </c>
    </row>
    <row r="93" spans="1:7" x14ac:dyDescent="0.3">
      <c r="A93" s="185"/>
      <c r="B93" s="185"/>
      <c r="C93" s="185"/>
      <c r="D93" s="188"/>
      <c r="E93" s="193"/>
      <c r="F93" s="48" t="s">
        <v>51</v>
      </c>
      <c r="G93" s="80">
        <f>G94</f>
        <v>47000</v>
      </c>
    </row>
    <row r="94" spans="1:7" x14ac:dyDescent="0.3">
      <c r="A94" s="185"/>
      <c r="B94" s="185"/>
      <c r="C94" s="185"/>
      <c r="D94" s="188"/>
      <c r="E94" s="193"/>
      <c r="F94" s="48" t="s">
        <v>71</v>
      </c>
      <c r="G94" s="80">
        <f>G95</f>
        <v>47000</v>
      </c>
    </row>
    <row r="95" spans="1:7" x14ac:dyDescent="0.3">
      <c r="A95" s="185"/>
      <c r="B95" s="185"/>
      <c r="C95" s="185"/>
      <c r="D95" s="189"/>
      <c r="E95" s="193"/>
      <c r="F95" s="74" t="s">
        <v>74</v>
      </c>
      <c r="G95" s="75">
        <v>47000</v>
      </c>
    </row>
    <row r="96" spans="1:7" x14ac:dyDescent="0.3">
      <c r="A96" s="185"/>
      <c r="B96" s="185" t="s">
        <v>73</v>
      </c>
      <c r="C96" s="185"/>
      <c r="D96" s="186"/>
      <c r="E96" s="192"/>
      <c r="F96" s="74" t="s">
        <v>86</v>
      </c>
      <c r="G96" s="75">
        <f>G98+G131+G153</f>
        <v>60500</v>
      </c>
    </row>
    <row r="97" spans="1:7" x14ac:dyDescent="0.3">
      <c r="A97" s="185"/>
      <c r="B97" s="185"/>
      <c r="C97" s="185"/>
      <c r="D97" s="186"/>
      <c r="E97" s="192"/>
      <c r="F97" s="48" t="s">
        <v>2</v>
      </c>
      <c r="G97" s="76"/>
    </row>
    <row r="98" spans="1:7" x14ac:dyDescent="0.3">
      <c r="A98" s="185"/>
      <c r="B98" s="185"/>
      <c r="C98" s="185" t="s">
        <v>29</v>
      </c>
      <c r="D98" s="186"/>
      <c r="E98" s="192"/>
      <c r="F98" s="74" t="s">
        <v>87</v>
      </c>
      <c r="G98" s="75">
        <f>G113+G102+G122</f>
        <v>179370</v>
      </c>
    </row>
    <row r="99" spans="1:7" x14ac:dyDescent="0.3">
      <c r="A99" s="185"/>
      <c r="B99" s="185"/>
      <c r="C99" s="185"/>
      <c r="D99" s="186"/>
      <c r="E99" s="192"/>
      <c r="F99" s="90" t="s">
        <v>2</v>
      </c>
      <c r="G99" s="80"/>
    </row>
    <row r="100" spans="1:7" ht="34.5" x14ac:dyDescent="0.3">
      <c r="A100" s="185"/>
      <c r="B100" s="185"/>
      <c r="C100" s="185"/>
      <c r="D100" s="187">
        <v>1202</v>
      </c>
      <c r="E100" s="194"/>
      <c r="F100" s="173" t="s">
        <v>123</v>
      </c>
      <c r="G100" s="75">
        <f>G102</f>
        <v>-64500</v>
      </c>
    </row>
    <row r="101" spans="1:7" x14ac:dyDescent="0.3">
      <c r="A101" s="185"/>
      <c r="B101" s="185"/>
      <c r="C101" s="185"/>
      <c r="D101" s="188"/>
      <c r="E101" s="195"/>
      <c r="F101" s="90" t="s">
        <v>2</v>
      </c>
      <c r="G101" s="80"/>
    </row>
    <row r="102" spans="1:7" ht="34.5" x14ac:dyDescent="0.3">
      <c r="A102" s="185"/>
      <c r="B102" s="185"/>
      <c r="C102" s="185"/>
      <c r="D102" s="188"/>
      <c r="E102" s="190">
        <v>11002</v>
      </c>
      <c r="F102" s="81" t="s">
        <v>88</v>
      </c>
      <c r="G102" s="75">
        <f>G104</f>
        <v>-64500</v>
      </c>
    </row>
    <row r="103" spans="1:7" x14ac:dyDescent="0.3">
      <c r="A103" s="185"/>
      <c r="B103" s="185"/>
      <c r="C103" s="185"/>
      <c r="D103" s="188"/>
      <c r="E103" s="190"/>
      <c r="F103" s="46" t="s">
        <v>224</v>
      </c>
      <c r="G103" s="78"/>
    </row>
    <row r="104" spans="1:7" x14ac:dyDescent="0.3">
      <c r="A104" s="185"/>
      <c r="B104" s="185"/>
      <c r="C104" s="185"/>
      <c r="D104" s="188"/>
      <c r="E104" s="190"/>
      <c r="F104" s="46" t="s">
        <v>48</v>
      </c>
      <c r="G104" s="80">
        <f>G110</f>
        <v>-64500</v>
      </c>
    </row>
    <row r="105" spans="1:7" ht="34.5" x14ac:dyDescent="0.3">
      <c r="A105" s="185"/>
      <c r="B105" s="185"/>
      <c r="C105" s="185"/>
      <c r="D105" s="188"/>
      <c r="E105" s="190"/>
      <c r="F105" s="89" t="s">
        <v>5</v>
      </c>
      <c r="G105" s="78"/>
    </row>
    <row r="106" spans="1:7" x14ac:dyDescent="0.3">
      <c r="A106" s="185"/>
      <c r="B106" s="185"/>
      <c r="C106" s="185"/>
      <c r="D106" s="188"/>
      <c r="E106" s="190"/>
      <c r="F106" s="48" t="s">
        <v>6</v>
      </c>
      <c r="G106" s="80">
        <f>G107</f>
        <v>-64500</v>
      </c>
    </row>
    <row r="107" spans="1:7" x14ac:dyDescent="0.3">
      <c r="A107" s="185"/>
      <c r="B107" s="185"/>
      <c r="C107" s="185"/>
      <c r="D107" s="188"/>
      <c r="E107" s="190"/>
      <c r="F107" s="48" t="s">
        <v>7</v>
      </c>
      <c r="G107" s="80">
        <f>G108</f>
        <v>-64500</v>
      </c>
    </row>
    <row r="108" spans="1:7" x14ac:dyDescent="0.3">
      <c r="A108" s="185"/>
      <c r="B108" s="185"/>
      <c r="C108" s="185"/>
      <c r="D108" s="188"/>
      <c r="E108" s="190"/>
      <c r="F108" s="48" t="s">
        <v>51</v>
      </c>
      <c r="G108" s="80">
        <f>G109</f>
        <v>-64500</v>
      </c>
    </row>
    <row r="109" spans="1:7" x14ac:dyDescent="0.3">
      <c r="A109" s="185"/>
      <c r="B109" s="185"/>
      <c r="C109" s="185"/>
      <c r="D109" s="188"/>
      <c r="E109" s="190"/>
      <c r="F109" s="48" t="s">
        <v>71</v>
      </c>
      <c r="G109" s="80">
        <f>G110</f>
        <v>-64500</v>
      </c>
    </row>
    <row r="110" spans="1:7" x14ac:dyDescent="0.3">
      <c r="A110" s="185"/>
      <c r="B110" s="185"/>
      <c r="C110" s="185"/>
      <c r="D110" s="189"/>
      <c r="E110" s="190"/>
      <c r="F110" s="74" t="s">
        <v>74</v>
      </c>
      <c r="G110" s="75">
        <f>-60000-4500</f>
        <v>-64500</v>
      </c>
    </row>
    <row r="111" spans="1:7" ht="34.5" x14ac:dyDescent="0.3">
      <c r="A111" s="185"/>
      <c r="B111" s="185"/>
      <c r="C111" s="185"/>
      <c r="D111" s="187">
        <v>1207</v>
      </c>
      <c r="E111" s="196"/>
      <c r="F111" s="173" t="s">
        <v>277</v>
      </c>
      <c r="G111" s="75">
        <f>G113+G122</f>
        <v>243870</v>
      </c>
    </row>
    <row r="112" spans="1:7" x14ac:dyDescent="0.3">
      <c r="A112" s="185"/>
      <c r="B112" s="185"/>
      <c r="C112" s="185"/>
      <c r="D112" s="188"/>
      <c r="E112" s="197"/>
      <c r="F112" s="90" t="s">
        <v>2</v>
      </c>
      <c r="G112" s="75"/>
    </row>
    <row r="113" spans="1:7" ht="51.75" x14ac:dyDescent="0.3">
      <c r="A113" s="185"/>
      <c r="B113" s="185"/>
      <c r="C113" s="185"/>
      <c r="D113" s="188"/>
      <c r="E113" s="190">
        <v>11001</v>
      </c>
      <c r="F113" s="81" t="s">
        <v>89</v>
      </c>
      <c r="G113" s="75">
        <f>G115</f>
        <v>338870</v>
      </c>
    </row>
    <row r="114" spans="1:7" x14ac:dyDescent="0.3">
      <c r="A114" s="185"/>
      <c r="B114" s="185"/>
      <c r="C114" s="185"/>
      <c r="D114" s="188"/>
      <c r="E114" s="190"/>
      <c r="F114" s="46" t="s">
        <v>224</v>
      </c>
      <c r="G114" s="78"/>
    </row>
    <row r="115" spans="1:7" x14ac:dyDescent="0.3">
      <c r="A115" s="185"/>
      <c r="B115" s="185"/>
      <c r="C115" s="185"/>
      <c r="D115" s="188"/>
      <c r="E115" s="190"/>
      <c r="F115" s="46" t="s">
        <v>48</v>
      </c>
      <c r="G115" s="80">
        <f>G121</f>
        <v>338870</v>
      </c>
    </row>
    <row r="116" spans="1:7" ht="34.5" x14ac:dyDescent="0.3">
      <c r="A116" s="185"/>
      <c r="B116" s="185"/>
      <c r="C116" s="185"/>
      <c r="D116" s="188"/>
      <c r="E116" s="190"/>
      <c r="F116" s="89" t="s">
        <v>5</v>
      </c>
      <c r="G116" s="78"/>
    </row>
    <row r="117" spans="1:7" x14ac:dyDescent="0.3">
      <c r="A117" s="185"/>
      <c r="B117" s="185"/>
      <c r="C117" s="185"/>
      <c r="D117" s="188"/>
      <c r="E117" s="190"/>
      <c r="F117" s="48" t="s">
        <v>6</v>
      </c>
      <c r="G117" s="80">
        <f>G118</f>
        <v>338870</v>
      </c>
    </row>
    <row r="118" spans="1:7" x14ac:dyDescent="0.3">
      <c r="A118" s="185"/>
      <c r="B118" s="185"/>
      <c r="C118" s="185"/>
      <c r="D118" s="188"/>
      <c r="E118" s="190"/>
      <c r="F118" s="48" t="s">
        <v>7</v>
      </c>
      <c r="G118" s="80">
        <f>G119</f>
        <v>338870</v>
      </c>
    </row>
    <row r="119" spans="1:7" ht="34.5" x14ac:dyDescent="0.3">
      <c r="A119" s="185"/>
      <c r="B119" s="185"/>
      <c r="C119" s="185"/>
      <c r="D119" s="188"/>
      <c r="E119" s="190"/>
      <c r="F119" s="83" t="s">
        <v>51</v>
      </c>
      <c r="G119" s="80">
        <f>G120</f>
        <v>338870</v>
      </c>
    </row>
    <row r="120" spans="1:7" x14ac:dyDescent="0.3">
      <c r="A120" s="185"/>
      <c r="B120" s="185"/>
      <c r="C120" s="185"/>
      <c r="D120" s="188"/>
      <c r="E120" s="190"/>
      <c r="F120" s="48" t="s">
        <v>71</v>
      </c>
      <c r="G120" s="80">
        <f>G121</f>
        <v>338870</v>
      </c>
    </row>
    <row r="121" spans="1:7" x14ac:dyDescent="0.3">
      <c r="A121" s="185"/>
      <c r="B121" s="185"/>
      <c r="C121" s="185"/>
      <c r="D121" s="188"/>
      <c r="E121" s="190"/>
      <c r="F121" s="74" t="s">
        <v>74</v>
      </c>
      <c r="G121" s="75">
        <v>338870</v>
      </c>
    </row>
    <row r="122" spans="1:7" ht="51.75" x14ac:dyDescent="0.3">
      <c r="A122" s="185"/>
      <c r="B122" s="185"/>
      <c r="C122" s="185"/>
      <c r="D122" s="188"/>
      <c r="E122" s="190">
        <v>11003</v>
      </c>
      <c r="F122" s="81" t="s">
        <v>90</v>
      </c>
      <c r="G122" s="75">
        <f>G124</f>
        <v>-95000</v>
      </c>
    </row>
    <row r="123" spans="1:7" x14ac:dyDescent="0.3">
      <c r="A123" s="185"/>
      <c r="B123" s="185"/>
      <c r="C123" s="185"/>
      <c r="D123" s="188"/>
      <c r="E123" s="190"/>
      <c r="F123" s="46" t="s">
        <v>224</v>
      </c>
      <c r="G123" s="78"/>
    </row>
    <row r="124" spans="1:7" x14ac:dyDescent="0.3">
      <c r="A124" s="185"/>
      <c r="B124" s="185"/>
      <c r="C124" s="185"/>
      <c r="D124" s="188"/>
      <c r="E124" s="190"/>
      <c r="F124" s="46" t="s">
        <v>48</v>
      </c>
      <c r="G124" s="80">
        <f>G130</f>
        <v>-95000</v>
      </c>
    </row>
    <row r="125" spans="1:7" ht="34.5" x14ac:dyDescent="0.3">
      <c r="A125" s="185"/>
      <c r="B125" s="185"/>
      <c r="C125" s="185"/>
      <c r="D125" s="188"/>
      <c r="E125" s="190"/>
      <c r="F125" s="89" t="s">
        <v>5</v>
      </c>
      <c r="G125" s="78"/>
    </row>
    <row r="126" spans="1:7" x14ac:dyDescent="0.3">
      <c r="A126" s="185"/>
      <c r="B126" s="185"/>
      <c r="C126" s="185"/>
      <c r="D126" s="188"/>
      <c r="E126" s="190"/>
      <c r="F126" s="48" t="s">
        <v>6</v>
      </c>
      <c r="G126" s="80">
        <f>G127</f>
        <v>-95000</v>
      </c>
    </row>
    <row r="127" spans="1:7" x14ac:dyDescent="0.3">
      <c r="A127" s="185"/>
      <c r="B127" s="185"/>
      <c r="C127" s="185"/>
      <c r="D127" s="188"/>
      <c r="E127" s="190"/>
      <c r="F127" s="48" t="s">
        <v>7</v>
      </c>
      <c r="G127" s="80">
        <f>G128</f>
        <v>-95000</v>
      </c>
    </row>
    <row r="128" spans="1:7" x14ac:dyDescent="0.3">
      <c r="A128" s="185"/>
      <c r="B128" s="185"/>
      <c r="C128" s="185"/>
      <c r="D128" s="188"/>
      <c r="E128" s="190"/>
      <c r="F128" s="48" t="s">
        <v>51</v>
      </c>
      <c r="G128" s="80">
        <f>G129</f>
        <v>-95000</v>
      </c>
    </row>
    <row r="129" spans="1:7" x14ac:dyDescent="0.3">
      <c r="A129" s="185"/>
      <c r="B129" s="185"/>
      <c r="C129" s="185"/>
      <c r="D129" s="188"/>
      <c r="E129" s="190"/>
      <c r="F129" s="48" t="s">
        <v>71</v>
      </c>
      <c r="G129" s="80">
        <f>G130</f>
        <v>-95000</v>
      </c>
    </row>
    <row r="130" spans="1:7" x14ac:dyDescent="0.3">
      <c r="A130" s="185"/>
      <c r="B130" s="185"/>
      <c r="C130" s="185"/>
      <c r="D130" s="189"/>
      <c r="E130" s="190"/>
      <c r="F130" s="74" t="s">
        <v>74</v>
      </c>
      <c r="G130" s="75">
        <v>-95000</v>
      </c>
    </row>
    <row r="131" spans="1:7" x14ac:dyDescent="0.3">
      <c r="A131" s="185"/>
      <c r="B131" s="185"/>
      <c r="C131" s="185" t="s">
        <v>49</v>
      </c>
      <c r="D131" s="191"/>
      <c r="E131" s="193"/>
      <c r="F131" s="74" t="s">
        <v>91</v>
      </c>
      <c r="G131" s="75">
        <f>G135+G144</f>
        <v>-69370</v>
      </c>
    </row>
    <row r="132" spans="1:7" x14ac:dyDescent="0.3">
      <c r="A132" s="185"/>
      <c r="B132" s="185"/>
      <c r="C132" s="185"/>
      <c r="D132" s="191"/>
      <c r="E132" s="193"/>
      <c r="F132" s="90" t="s">
        <v>2</v>
      </c>
      <c r="G132" s="80"/>
    </row>
    <row r="133" spans="1:7" ht="34.5" x14ac:dyDescent="0.3">
      <c r="A133" s="185"/>
      <c r="B133" s="185"/>
      <c r="C133" s="185"/>
      <c r="D133" s="187">
        <v>1202</v>
      </c>
      <c r="E133" s="198"/>
      <c r="F133" s="173" t="s">
        <v>123</v>
      </c>
      <c r="G133" s="75">
        <f>G135+G144</f>
        <v>-69370</v>
      </c>
    </row>
    <row r="134" spans="1:7" x14ac:dyDescent="0.3">
      <c r="A134" s="185"/>
      <c r="B134" s="185"/>
      <c r="C134" s="185"/>
      <c r="D134" s="188"/>
      <c r="E134" s="199"/>
      <c r="F134" s="90" t="s">
        <v>2</v>
      </c>
      <c r="G134" s="80"/>
    </row>
    <row r="135" spans="1:7" ht="34.5" x14ac:dyDescent="0.3">
      <c r="A135" s="185"/>
      <c r="B135" s="185"/>
      <c r="C135" s="185"/>
      <c r="D135" s="188"/>
      <c r="E135" s="190">
        <v>11003</v>
      </c>
      <c r="F135" s="81" t="s">
        <v>92</v>
      </c>
      <c r="G135" s="75">
        <f>G137</f>
        <v>27000</v>
      </c>
    </row>
    <row r="136" spans="1:7" x14ac:dyDescent="0.3">
      <c r="A136" s="185"/>
      <c r="B136" s="185"/>
      <c r="C136" s="185"/>
      <c r="D136" s="188"/>
      <c r="E136" s="190"/>
      <c r="F136" s="46" t="s">
        <v>224</v>
      </c>
      <c r="G136" s="78"/>
    </row>
    <row r="137" spans="1:7" x14ac:dyDescent="0.3">
      <c r="A137" s="185"/>
      <c r="B137" s="185"/>
      <c r="C137" s="185"/>
      <c r="D137" s="188"/>
      <c r="E137" s="190"/>
      <c r="F137" s="46" t="s">
        <v>48</v>
      </c>
      <c r="G137" s="80">
        <f>G143</f>
        <v>27000</v>
      </c>
    </row>
    <row r="138" spans="1:7" ht="34.5" x14ac:dyDescent="0.3">
      <c r="A138" s="185"/>
      <c r="B138" s="185"/>
      <c r="C138" s="185"/>
      <c r="D138" s="188"/>
      <c r="E138" s="190"/>
      <c r="F138" s="89" t="s">
        <v>5</v>
      </c>
      <c r="G138" s="78"/>
    </row>
    <row r="139" spans="1:7" x14ac:dyDescent="0.3">
      <c r="A139" s="185"/>
      <c r="B139" s="185"/>
      <c r="C139" s="185"/>
      <c r="D139" s="188"/>
      <c r="E139" s="190"/>
      <c r="F139" s="48" t="s">
        <v>6</v>
      </c>
      <c r="G139" s="80">
        <f>G140</f>
        <v>27000</v>
      </c>
    </row>
    <row r="140" spans="1:7" x14ac:dyDescent="0.3">
      <c r="A140" s="185"/>
      <c r="B140" s="185"/>
      <c r="C140" s="185"/>
      <c r="D140" s="188"/>
      <c r="E140" s="190"/>
      <c r="F140" s="48" t="s">
        <v>7</v>
      </c>
      <c r="G140" s="80">
        <f>G141</f>
        <v>27000</v>
      </c>
    </row>
    <row r="141" spans="1:7" x14ac:dyDescent="0.3">
      <c r="A141" s="185"/>
      <c r="B141" s="185"/>
      <c r="C141" s="185"/>
      <c r="D141" s="188"/>
      <c r="E141" s="190"/>
      <c r="F141" s="48" t="s">
        <v>51</v>
      </c>
      <c r="G141" s="80">
        <f>G142</f>
        <v>27000</v>
      </c>
    </row>
    <row r="142" spans="1:7" x14ac:dyDescent="0.3">
      <c r="A142" s="185"/>
      <c r="B142" s="185"/>
      <c r="C142" s="185"/>
      <c r="D142" s="188"/>
      <c r="E142" s="190"/>
      <c r="F142" s="48" t="s">
        <v>71</v>
      </c>
      <c r="G142" s="80">
        <f>G143</f>
        <v>27000</v>
      </c>
    </row>
    <row r="143" spans="1:7" x14ac:dyDescent="0.3">
      <c r="A143" s="185"/>
      <c r="B143" s="185"/>
      <c r="C143" s="185"/>
      <c r="D143" s="188"/>
      <c r="E143" s="190"/>
      <c r="F143" s="74" t="s">
        <v>74</v>
      </c>
      <c r="G143" s="75">
        <v>27000</v>
      </c>
    </row>
    <row r="144" spans="1:7" ht="51.75" x14ac:dyDescent="0.3">
      <c r="A144" s="185"/>
      <c r="B144" s="185"/>
      <c r="C144" s="185"/>
      <c r="D144" s="188"/>
      <c r="E144" s="190">
        <v>11004</v>
      </c>
      <c r="F144" s="81" t="s">
        <v>93</v>
      </c>
      <c r="G144" s="75">
        <f>G146</f>
        <v>-96370</v>
      </c>
    </row>
    <row r="145" spans="1:7" x14ac:dyDescent="0.3">
      <c r="A145" s="185"/>
      <c r="B145" s="185"/>
      <c r="C145" s="185"/>
      <c r="D145" s="188"/>
      <c r="E145" s="190"/>
      <c r="F145" s="46" t="s">
        <v>224</v>
      </c>
      <c r="G145" s="78"/>
    </row>
    <row r="146" spans="1:7" x14ac:dyDescent="0.3">
      <c r="A146" s="185"/>
      <c r="B146" s="185"/>
      <c r="C146" s="185"/>
      <c r="D146" s="188"/>
      <c r="E146" s="190"/>
      <c r="F146" s="46" t="s">
        <v>48</v>
      </c>
      <c r="G146" s="80">
        <f>G152</f>
        <v>-96370</v>
      </c>
    </row>
    <row r="147" spans="1:7" ht="34.5" x14ac:dyDescent="0.3">
      <c r="A147" s="185"/>
      <c r="B147" s="185"/>
      <c r="C147" s="185"/>
      <c r="D147" s="188"/>
      <c r="E147" s="190"/>
      <c r="F147" s="89" t="s">
        <v>5</v>
      </c>
      <c r="G147" s="78"/>
    </row>
    <row r="148" spans="1:7" x14ac:dyDescent="0.3">
      <c r="A148" s="185"/>
      <c r="B148" s="185"/>
      <c r="C148" s="185"/>
      <c r="D148" s="188"/>
      <c r="E148" s="190"/>
      <c r="F148" s="48" t="s">
        <v>6</v>
      </c>
      <c r="G148" s="80">
        <f>G149</f>
        <v>-96370</v>
      </c>
    </row>
    <row r="149" spans="1:7" x14ac:dyDescent="0.3">
      <c r="A149" s="185"/>
      <c r="B149" s="185"/>
      <c r="C149" s="185"/>
      <c r="D149" s="188"/>
      <c r="E149" s="190"/>
      <c r="F149" s="48" t="s">
        <v>7</v>
      </c>
      <c r="G149" s="80">
        <f>G150</f>
        <v>-96370</v>
      </c>
    </row>
    <row r="150" spans="1:7" x14ac:dyDescent="0.3">
      <c r="A150" s="185"/>
      <c r="B150" s="185"/>
      <c r="C150" s="185"/>
      <c r="D150" s="188"/>
      <c r="E150" s="190"/>
      <c r="F150" s="48" t="s">
        <v>51</v>
      </c>
      <c r="G150" s="80">
        <f>G151</f>
        <v>-96370</v>
      </c>
    </row>
    <row r="151" spans="1:7" x14ac:dyDescent="0.3">
      <c r="A151" s="185"/>
      <c r="B151" s="185"/>
      <c r="C151" s="185"/>
      <c r="D151" s="188"/>
      <c r="E151" s="190"/>
      <c r="F151" s="48" t="s">
        <v>71</v>
      </c>
      <c r="G151" s="80">
        <f>G152</f>
        <v>-96370</v>
      </c>
    </row>
    <row r="152" spans="1:7" x14ac:dyDescent="0.3">
      <c r="A152" s="185"/>
      <c r="B152" s="185"/>
      <c r="C152" s="185"/>
      <c r="D152" s="189"/>
      <c r="E152" s="190"/>
      <c r="F152" s="74" t="s">
        <v>74</v>
      </c>
      <c r="G152" s="75">
        <f>-96000-370</f>
        <v>-96370</v>
      </c>
    </row>
    <row r="153" spans="1:7" x14ac:dyDescent="0.3">
      <c r="A153" s="185"/>
      <c r="B153" s="185"/>
      <c r="C153" s="185" t="s">
        <v>73</v>
      </c>
      <c r="D153" s="186"/>
      <c r="E153" s="192"/>
      <c r="F153" s="74" t="s">
        <v>94</v>
      </c>
      <c r="G153" s="75">
        <f>G157+G166+G175+G184</f>
        <v>-49500</v>
      </c>
    </row>
    <row r="154" spans="1:7" x14ac:dyDescent="0.3">
      <c r="A154" s="185"/>
      <c r="B154" s="185"/>
      <c r="C154" s="185"/>
      <c r="D154" s="186"/>
      <c r="E154" s="192"/>
      <c r="F154" s="90" t="s">
        <v>2</v>
      </c>
      <c r="G154" s="80"/>
    </row>
    <row r="155" spans="1:7" x14ac:dyDescent="0.3">
      <c r="A155" s="185"/>
      <c r="B155" s="185"/>
      <c r="C155" s="185"/>
      <c r="D155" s="187">
        <v>1200</v>
      </c>
      <c r="E155" s="194"/>
      <c r="F155" s="174" t="s">
        <v>114</v>
      </c>
      <c r="G155" s="75">
        <f>G157+G166+G175+G184</f>
        <v>-49500</v>
      </c>
    </row>
    <row r="156" spans="1:7" x14ac:dyDescent="0.3">
      <c r="A156" s="185"/>
      <c r="B156" s="185"/>
      <c r="C156" s="185"/>
      <c r="D156" s="188"/>
      <c r="E156" s="195"/>
      <c r="F156" s="90" t="s">
        <v>2</v>
      </c>
      <c r="G156" s="80"/>
    </row>
    <row r="157" spans="1:7" ht="15.75" customHeight="1" x14ac:dyDescent="0.3">
      <c r="A157" s="185"/>
      <c r="B157" s="185"/>
      <c r="C157" s="185"/>
      <c r="D157" s="188"/>
      <c r="E157" s="190">
        <v>11002</v>
      </c>
      <c r="F157" s="81" t="s">
        <v>95</v>
      </c>
      <c r="G157" s="75">
        <f>G159</f>
        <v>-13000</v>
      </c>
    </row>
    <row r="158" spans="1:7" x14ac:dyDescent="0.3">
      <c r="A158" s="185"/>
      <c r="B158" s="185"/>
      <c r="C158" s="185"/>
      <c r="D158" s="188"/>
      <c r="E158" s="190"/>
      <c r="F158" s="46" t="s">
        <v>224</v>
      </c>
      <c r="G158" s="78"/>
    </row>
    <row r="159" spans="1:7" x14ac:dyDescent="0.3">
      <c r="A159" s="185"/>
      <c r="B159" s="185"/>
      <c r="C159" s="185"/>
      <c r="D159" s="188"/>
      <c r="E159" s="190"/>
      <c r="F159" s="46" t="s">
        <v>48</v>
      </c>
      <c r="G159" s="80">
        <f>G165</f>
        <v>-13000</v>
      </c>
    </row>
    <row r="160" spans="1:7" ht="34.5" x14ac:dyDescent="0.3">
      <c r="A160" s="185"/>
      <c r="B160" s="185"/>
      <c r="C160" s="185"/>
      <c r="D160" s="188"/>
      <c r="E160" s="190"/>
      <c r="F160" s="89" t="s">
        <v>5</v>
      </c>
      <c r="G160" s="78"/>
    </row>
    <row r="161" spans="1:7" x14ac:dyDescent="0.3">
      <c r="A161" s="185"/>
      <c r="B161" s="185"/>
      <c r="C161" s="185"/>
      <c r="D161" s="188"/>
      <c r="E161" s="190"/>
      <c r="F161" s="48" t="s">
        <v>6</v>
      </c>
      <c r="G161" s="80">
        <f>G162</f>
        <v>-13000</v>
      </c>
    </row>
    <row r="162" spans="1:7" x14ac:dyDescent="0.3">
      <c r="A162" s="185"/>
      <c r="B162" s="185"/>
      <c r="C162" s="185"/>
      <c r="D162" s="188"/>
      <c r="E162" s="190"/>
      <c r="F162" s="48" t="s">
        <v>7</v>
      </c>
      <c r="G162" s="80">
        <f>G163</f>
        <v>-13000</v>
      </c>
    </row>
    <row r="163" spans="1:7" x14ac:dyDescent="0.3">
      <c r="A163" s="185"/>
      <c r="B163" s="185"/>
      <c r="C163" s="185"/>
      <c r="D163" s="188"/>
      <c r="E163" s="190"/>
      <c r="F163" s="48" t="s">
        <v>51</v>
      </c>
      <c r="G163" s="80">
        <f>G164</f>
        <v>-13000</v>
      </c>
    </row>
    <row r="164" spans="1:7" x14ac:dyDescent="0.3">
      <c r="A164" s="185"/>
      <c r="B164" s="185"/>
      <c r="C164" s="185"/>
      <c r="D164" s="188"/>
      <c r="E164" s="190"/>
      <c r="F164" s="48" t="s">
        <v>71</v>
      </c>
      <c r="G164" s="80">
        <f>G165</f>
        <v>-13000</v>
      </c>
    </row>
    <row r="165" spans="1:7" x14ac:dyDescent="0.3">
      <c r="A165" s="185"/>
      <c r="B165" s="185"/>
      <c r="C165" s="185"/>
      <c r="D165" s="188"/>
      <c r="E165" s="190"/>
      <c r="F165" s="74" t="s">
        <v>74</v>
      </c>
      <c r="G165" s="75">
        <v>-13000</v>
      </c>
    </row>
    <row r="166" spans="1:7" ht="34.5" x14ac:dyDescent="0.3">
      <c r="A166" s="185"/>
      <c r="B166" s="185"/>
      <c r="C166" s="185"/>
      <c r="D166" s="188"/>
      <c r="E166" s="190">
        <v>11003</v>
      </c>
      <c r="F166" s="81" t="s">
        <v>96</v>
      </c>
      <c r="G166" s="75">
        <f>G168</f>
        <v>-90500</v>
      </c>
    </row>
    <row r="167" spans="1:7" x14ac:dyDescent="0.3">
      <c r="A167" s="185"/>
      <c r="B167" s="185"/>
      <c r="C167" s="185"/>
      <c r="D167" s="188"/>
      <c r="E167" s="190"/>
      <c r="F167" s="46" t="s">
        <v>224</v>
      </c>
      <c r="G167" s="78"/>
    </row>
    <row r="168" spans="1:7" x14ac:dyDescent="0.3">
      <c r="A168" s="185"/>
      <c r="B168" s="185"/>
      <c r="C168" s="185"/>
      <c r="D168" s="188"/>
      <c r="E168" s="190"/>
      <c r="F168" s="46" t="s">
        <v>48</v>
      </c>
      <c r="G168" s="80">
        <f>G174</f>
        <v>-90500</v>
      </c>
    </row>
    <row r="169" spans="1:7" ht="34.5" x14ac:dyDescent="0.3">
      <c r="A169" s="185"/>
      <c r="B169" s="185"/>
      <c r="C169" s="185"/>
      <c r="D169" s="188"/>
      <c r="E169" s="190"/>
      <c r="F169" s="89" t="s">
        <v>5</v>
      </c>
      <c r="G169" s="78"/>
    </row>
    <row r="170" spans="1:7" x14ac:dyDescent="0.3">
      <c r="A170" s="185"/>
      <c r="B170" s="185"/>
      <c r="C170" s="185"/>
      <c r="D170" s="188"/>
      <c r="E170" s="190"/>
      <c r="F170" s="48" t="s">
        <v>6</v>
      </c>
      <c r="G170" s="80">
        <f>G171</f>
        <v>-90500</v>
      </c>
    </row>
    <row r="171" spans="1:7" x14ac:dyDescent="0.3">
      <c r="A171" s="185"/>
      <c r="B171" s="185"/>
      <c r="C171" s="185"/>
      <c r="D171" s="188"/>
      <c r="E171" s="190"/>
      <c r="F171" s="48" t="s">
        <v>7</v>
      </c>
      <c r="G171" s="80">
        <f>G172</f>
        <v>-90500</v>
      </c>
    </row>
    <row r="172" spans="1:7" x14ac:dyDescent="0.3">
      <c r="A172" s="185"/>
      <c r="B172" s="185"/>
      <c r="C172" s="185"/>
      <c r="D172" s="188"/>
      <c r="E172" s="190"/>
      <c r="F172" s="48" t="s">
        <v>51</v>
      </c>
      <c r="G172" s="80">
        <f>G173</f>
        <v>-90500</v>
      </c>
    </row>
    <row r="173" spans="1:7" x14ac:dyDescent="0.3">
      <c r="A173" s="185"/>
      <c r="B173" s="185"/>
      <c r="C173" s="185"/>
      <c r="D173" s="188"/>
      <c r="E173" s="190"/>
      <c r="F173" s="48" t="s">
        <v>71</v>
      </c>
      <c r="G173" s="80">
        <f>G174</f>
        <v>-90500</v>
      </c>
    </row>
    <row r="174" spans="1:7" x14ac:dyDescent="0.3">
      <c r="A174" s="185"/>
      <c r="B174" s="185"/>
      <c r="C174" s="185"/>
      <c r="D174" s="188"/>
      <c r="E174" s="190"/>
      <c r="F174" s="74" t="s">
        <v>74</v>
      </c>
      <c r="G174" s="75">
        <v>-90500</v>
      </c>
    </row>
    <row r="175" spans="1:7" ht="34.5" x14ac:dyDescent="0.3">
      <c r="A175" s="185"/>
      <c r="B175" s="185"/>
      <c r="C175" s="185"/>
      <c r="D175" s="188"/>
      <c r="E175" s="203">
        <v>11001</v>
      </c>
      <c r="F175" s="127" t="s">
        <v>226</v>
      </c>
      <c r="G175" s="128">
        <f>G177</f>
        <v>74000</v>
      </c>
    </row>
    <row r="176" spans="1:7" x14ac:dyDescent="0.3">
      <c r="A176" s="185"/>
      <c r="B176" s="185"/>
      <c r="C176" s="185"/>
      <c r="D176" s="188"/>
      <c r="E176" s="203"/>
      <c r="F176" s="129" t="s">
        <v>224</v>
      </c>
      <c r="G176" s="120"/>
    </row>
    <row r="177" spans="1:7" x14ac:dyDescent="0.3">
      <c r="A177" s="185"/>
      <c r="B177" s="185"/>
      <c r="C177" s="185"/>
      <c r="D177" s="188"/>
      <c r="E177" s="203"/>
      <c r="F177" s="129" t="s">
        <v>48</v>
      </c>
      <c r="G177" s="130">
        <f>G183</f>
        <v>74000</v>
      </c>
    </row>
    <row r="178" spans="1:7" ht="34.5" x14ac:dyDescent="0.3">
      <c r="A178" s="185"/>
      <c r="B178" s="185"/>
      <c r="C178" s="185"/>
      <c r="D178" s="188"/>
      <c r="E178" s="203"/>
      <c r="F178" s="131" t="s">
        <v>5</v>
      </c>
      <c r="G178" s="120"/>
    </row>
    <row r="179" spans="1:7" x14ac:dyDescent="0.3">
      <c r="A179" s="185"/>
      <c r="B179" s="185"/>
      <c r="C179" s="185"/>
      <c r="D179" s="188"/>
      <c r="E179" s="203"/>
      <c r="F179" s="132" t="s">
        <v>6</v>
      </c>
      <c r="G179" s="130">
        <f>G180</f>
        <v>74000</v>
      </c>
    </row>
    <row r="180" spans="1:7" x14ac:dyDescent="0.3">
      <c r="A180" s="185"/>
      <c r="B180" s="185"/>
      <c r="C180" s="185"/>
      <c r="D180" s="188"/>
      <c r="E180" s="203"/>
      <c r="F180" s="132" t="s">
        <v>7</v>
      </c>
      <c r="G180" s="130">
        <f>G181</f>
        <v>74000</v>
      </c>
    </row>
    <row r="181" spans="1:7" x14ac:dyDescent="0.3">
      <c r="A181" s="185"/>
      <c r="B181" s="185"/>
      <c r="C181" s="185"/>
      <c r="D181" s="188"/>
      <c r="E181" s="203"/>
      <c r="F181" s="132" t="s">
        <v>51</v>
      </c>
      <c r="G181" s="130">
        <f>G182</f>
        <v>74000</v>
      </c>
    </row>
    <row r="182" spans="1:7" x14ac:dyDescent="0.3">
      <c r="A182" s="185"/>
      <c r="B182" s="185"/>
      <c r="C182" s="185"/>
      <c r="D182" s="188"/>
      <c r="E182" s="203"/>
      <c r="F182" s="132" t="s">
        <v>71</v>
      </c>
      <c r="G182" s="130">
        <f>G183</f>
        <v>74000</v>
      </c>
    </row>
    <row r="183" spans="1:7" x14ac:dyDescent="0.3">
      <c r="A183" s="185"/>
      <c r="B183" s="185"/>
      <c r="C183" s="185"/>
      <c r="D183" s="188"/>
      <c r="E183" s="203"/>
      <c r="F183" s="133" t="s">
        <v>74</v>
      </c>
      <c r="G183" s="128">
        <v>74000</v>
      </c>
    </row>
    <row r="184" spans="1:7" ht="51.75" x14ac:dyDescent="0.3">
      <c r="A184" s="185"/>
      <c r="B184" s="185"/>
      <c r="C184" s="185"/>
      <c r="D184" s="188"/>
      <c r="E184" s="190">
        <v>11006</v>
      </c>
      <c r="F184" s="81" t="s">
        <v>227</v>
      </c>
      <c r="G184" s="75">
        <f>G186</f>
        <v>-20000</v>
      </c>
    </row>
    <row r="185" spans="1:7" x14ac:dyDescent="0.3">
      <c r="A185" s="185"/>
      <c r="B185" s="185"/>
      <c r="C185" s="185"/>
      <c r="D185" s="188"/>
      <c r="E185" s="190"/>
      <c r="F185" s="46" t="s">
        <v>224</v>
      </c>
      <c r="G185" s="78"/>
    </row>
    <row r="186" spans="1:7" x14ac:dyDescent="0.3">
      <c r="A186" s="185"/>
      <c r="B186" s="185"/>
      <c r="C186" s="185"/>
      <c r="D186" s="188"/>
      <c r="E186" s="190"/>
      <c r="F186" s="46" t="s">
        <v>48</v>
      </c>
      <c r="G186" s="80">
        <f>G192</f>
        <v>-20000</v>
      </c>
    </row>
    <row r="187" spans="1:7" ht="34.5" x14ac:dyDescent="0.3">
      <c r="A187" s="185"/>
      <c r="B187" s="185"/>
      <c r="C187" s="185"/>
      <c r="D187" s="188"/>
      <c r="E187" s="190"/>
      <c r="F187" s="89" t="s">
        <v>5</v>
      </c>
      <c r="G187" s="78"/>
    </row>
    <row r="188" spans="1:7" x14ac:dyDescent="0.3">
      <c r="A188" s="185"/>
      <c r="B188" s="185"/>
      <c r="C188" s="185"/>
      <c r="D188" s="188"/>
      <c r="E188" s="190"/>
      <c r="F188" s="48" t="s">
        <v>6</v>
      </c>
      <c r="G188" s="80">
        <f>G189</f>
        <v>-20000</v>
      </c>
    </row>
    <row r="189" spans="1:7" x14ac:dyDescent="0.3">
      <c r="A189" s="185"/>
      <c r="B189" s="185"/>
      <c r="C189" s="185"/>
      <c r="D189" s="188"/>
      <c r="E189" s="190"/>
      <c r="F189" s="48" t="s">
        <v>7</v>
      </c>
      <c r="G189" s="80">
        <f>G190</f>
        <v>-20000</v>
      </c>
    </row>
    <row r="190" spans="1:7" x14ac:dyDescent="0.3">
      <c r="A190" s="185"/>
      <c r="B190" s="185"/>
      <c r="C190" s="185"/>
      <c r="D190" s="188"/>
      <c r="E190" s="190"/>
      <c r="F190" s="48" t="s">
        <v>51</v>
      </c>
      <c r="G190" s="80">
        <f>G191</f>
        <v>-20000</v>
      </c>
    </row>
    <row r="191" spans="1:7" x14ac:dyDescent="0.3">
      <c r="A191" s="185"/>
      <c r="B191" s="185"/>
      <c r="C191" s="185"/>
      <c r="D191" s="188"/>
      <c r="E191" s="190"/>
      <c r="F191" s="48" t="s">
        <v>71</v>
      </c>
      <c r="G191" s="80">
        <f>G192</f>
        <v>-20000</v>
      </c>
    </row>
    <row r="192" spans="1:7" x14ac:dyDescent="0.3">
      <c r="A192" s="185"/>
      <c r="B192" s="185"/>
      <c r="C192" s="185"/>
      <c r="D192" s="189"/>
      <c r="E192" s="190"/>
      <c r="F192" s="74" t="s">
        <v>74</v>
      </c>
      <c r="G192" s="75">
        <v>-20000</v>
      </c>
    </row>
    <row r="193" spans="1:7" x14ac:dyDescent="0.3">
      <c r="A193" s="185"/>
      <c r="B193" s="185" t="s">
        <v>83</v>
      </c>
      <c r="C193" s="185"/>
      <c r="D193" s="186"/>
      <c r="E193" s="192"/>
      <c r="F193" s="74" t="s">
        <v>97</v>
      </c>
      <c r="G193" s="75">
        <f>G195</f>
        <v>5756</v>
      </c>
    </row>
    <row r="194" spans="1:7" x14ac:dyDescent="0.3">
      <c r="A194" s="185"/>
      <c r="B194" s="185"/>
      <c r="C194" s="185"/>
      <c r="D194" s="186"/>
      <c r="E194" s="192"/>
      <c r="F194" s="48" t="s">
        <v>2</v>
      </c>
      <c r="G194" s="76"/>
    </row>
    <row r="195" spans="1:7" x14ac:dyDescent="0.3">
      <c r="A195" s="185"/>
      <c r="B195" s="185"/>
      <c r="C195" s="185" t="s">
        <v>29</v>
      </c>
      <c r="D195" s="186"/>
      <c r="E195" s="192"/>
      <c r="F195" s="74" t="s">
        <v>97</v>
      </c>
      <c r="G195" s="75">
        <f>G199</f>
        <v>5756</v>
      </c>
    </row>
    <row r="196" spans="1:7" x14ac:dyDescent="0.3">
      <c r="A196" s="185"/>
      <c r="B196" s="185"/>
      <c r="C196" s="185"/>
      <c r="D196" s="186"/>
      <c r="E196" s="192"/>
      <c r="F196" s="90" t="s">
        <v>2</v>
      </c>
      <c r="G196" s="80"/>
    </row>
    <row r="197" spans="1:7" x14ac:dyDescent="0.3">
      <c r="A197" s="185"/>
      <c r="B197" s="185"/>
      <c r="C197" s="185"/>
      <c r="D197" s="187">
        <v>1003</v>
      </c>
      <c r="E197" s="194"/>
      <c r="F197" s="174" t="s">
        <v>100</v>
      </c>
      <c r="G197" s="75">
        <f>G199</f>
        <v>5756</v>
      </c>
    </row>
    <row r="198" spans="1:7" x14ac:dyDescent="0.3">
      <c r="A198" s="185"/>
      <c r="B198" s="185"/>
      <c r="C198" s="185"/>
      <c r="D198" s="188"/>
      <c r="E198" s="195"/>
      <c r="F198" s="90" t="s">
        <v>2</v>
      </c>
      <c r="G198" s="80"/>
    </row>
    <row r="199" spans="1:7" ht="18.75" customHeight="1" x14ac:dyDescent="0.3">
      <c r="A199" s="185"/>
      <c r="B199" s="185"/>
      <c r="C199" s="185"/>
      <c r="D199" s="188"/>
      <c r="E199" s="190">
        <v>11003</v>
      </c>
      <c r="F199" s="81" t="s">
        <v>244</v>
      </c>
      <c r="G199" s="75">
        <f>G201</f>
        <v>5756</v>
      </c>
    </row>
    <row r="200" spans="1:7" x14ac:dyDescent="0.3">
      <c r="A200" s="185"/>
      <c r="B200" s="185"/>
      <c r="C200" s="185"/>
      <c r="D200" s="188"/>
      <c r="E200" s="190"/>
      <c r="F200" s="46" t="s">
        <v>224</v>
      </c>
      <c r="G200" s="78"/>
    </row>
    <row r="201" spans="1:7" x14ac:dyDescent="0.3">
      <c r="A201" s="185"/>
      <c r="B201" s="185"/>
      <c r="C201" s="185"/>
      <c r="D201" s="188"/>
      <c r="E201" s="190"/>
      <c r="F201" s="46" t="s">
        <v>48</v>
      </c>
      <c r="G201" s="80">
        <f>G207</f>
        <v>5756</v>
      </c>
    </row>
    <row r="202" spans="1:7" ht="34.5" x14ac:dyDescent="0.3">
      <c r="A202" s="185"/>
      <c r="B202" s="185"/>
      <c r="C202" s="185"/>
      <c r="D202" s="188"/>
      <c r="E202" s="190"/>
      <c r="F202" s="89" t="s">
        <v>5</v>
      </c>
      <c r="G202" s="78"/>
    </row>
    <row r="203" spans="1:7" x14ac:dyDescent="0.3">
      <c r="A203" s="185"/>
      <c r="B203" s="185"/>
      <c r="C203" s="185"/>
      <c r="D203" s="188"/>
      <c r="E203" s="190"/>
      <c r="F203" s="48" t="s">
        <v>6</v>
      </c>
      <c r="G203" s="80">
        <f>G204</f>
        <v>5756</v>
      </c>
    </row>
    <row r="204" spans="1:7" x14ac:dyDescent="0.3">
      <c r="A204" s="185"/>
      <c r="B204" s="185"/>
      <c r="C204" s="185"/>
      <c r="D204" s="188"/>
      <c r="E204" s="190"/>
      <c r="F204" s="48" t="s">
        <v>7</v>
      </c>
      <c r="G204" s="80">
        <f>G205</f>
        <v>5756</v>
      </c>
    </row>
    <row r="205" spans="1:7" x14ac:dyDescent="0.3">
      <c r="A205" s="185"/>
      <c r="B205" s="185"/>
      <c r="C205" s="185"/>
      <c r="D205" s="188"/>
      <c r="E205" s="190"/>
      <c r="F205" s="48" t="s">
        <v>51</v>
      </c>
      <c r="G205" s="80">
        <f>G206</f>
        <v>5756</v>
      </c>
    </row>
    <row r="206" spans="1:7" x14ac:dyDescent="0.3">
      <c r="A206" s="185"/>
      <c r="B206" s="185"/>
      <c r="C206" s="185"/>
      <c r="D206" s="188"/>
      <c r="E206" s="190"/>
      <c r="F206" s="48" t="s">
        <v>71</v>
      </c>
      <c r="G206" s="80">
        <f>G207</f>
        <v>5756</v>
      </c>
    </row>
    <row r="207" spans="1:7" x14ac:dyDescent="0.3">
      <c r="A207" s="185"/>
      <c r="B207" s="185"/>
      <c r="C207" s="185"/>
      <c r="D207" s="189"/>
      <c r="E207" s="190"/>
      <c r="F207" s="74" t="s">
        <v>74</v>
      </c>
      <c r="G207" s="75">
        <v>5756</v>
      </c>
    </row>
    <row r="208" spans="1:7" x14ac:dyDescent="0.3">
      <c r="A208" s="185"/>
      <c r="B208" s="185" t="s">
        <v>45</v>
      </c>
      <c r="C208" s="185"/>
      <c r="D208" s="186"/>
      <c r="E208" s="192"/>
      <c r="F208" s="74" t="s">
        <v>46</v>
      </c>
      <c r="G208" s="75">
        <f>G210</f>
        <v>-5756</v>
      </c>
    </row>
    <row r="209" spans="1:10" x14ac:dyDescent="0.3">
      <c r="A209" s="185"/>
      <c r="B209" s="185"/>
      <c r="C209" s="185"/>
      <c r="D209" s="186"/>
      <c r="E209" s="192"/>
      <c r="F209" s="48" t="s">
        <v>2</v>
      </c>
      <c r="G209" s="82"/>
    </row>
    <row r="210" spans="1:10" ht="34.5" x14ac:dyDescent="0.3">
      <c r="A210" s="185"/>
      <c r="B210" s="185"/>
      <c r="C210" s="185" t="s">
        <v>29</v>
      </c>
      <c r="D210" s="186"/>
      <c r="E210" s="192"/>
      <c r="F210" s="175" t="s">
        <v>47</v>
      </c>
      <c r="G210" s="75">
        <f>G214+G227</f>
        <v>-5756</v>
      </c>
    </row>
    <row r="211" spans="1:10" x14ac:dyDescent="0.3">
      <c r="A211" s="185"/>
      <c r="B211" s="185"/>
      <c r="C211" s="185"/>
      <c r="D211" s="186"/>
      <c r="E211" s="192"/>
      <c r="F211" s="90" t="s">
        <v>2</v>
      </c>
      <c r="G211" s="82"/>
    </row>
    <row r="212" spans="1:10" x14ac:dyDescent="0.3">
      <c r="A212" s="185"/>
      <c r="B212" s="185"/>
      <c r="C212" s="185"/>
      <c r="D212" s="187">
        <v>1200</v>
      </c>
      <c r="E212" s="194"/>
      <c r="F212" s="174" t="s">
        <v>114</v>
      </c>
      <c r="G212" s="75">
        <f>G214</f>
        <v>-6383</v>
      </c>
    </row>
    <row r="213" spans="1:10" x14ac:dyDescent="0.3">
      <c r="A213" s="185"/>
      <c r="B213" s="185"/>
      <c r="C213" s="185"/>
      <c r="D213" s="188"/>
      <c r="E213" s="195"/>
      <c r="F213" s="90" t="s">
        <v>2</v>
      </c>
      <c r="G213" s="75"/>
    </row>
    <row r="214" spans="1:10" ht="51.75" x14ac:dyDescent="0.3">
      <c r="A214" s="185"/>
      <c r="B214" s="185"/>
      <c r="C214" s="185"/>
      <c r="D214" s="188"/>
      <c r="E214" s="190">
        <v>11005</v>
      </c>
      <c r="F214" s="81" t="s">
        <v>245</v>
      </c>
      <c r="G214" s="75">
        <f>G216</f>
        <v>-6383</v>
      </c>
    </row>
    <row r="215" spans="1:10" x14ac:dyDescent="0.3">
      <c r="A215" s="185"/>
      <c r="B215" s="185"/>
      <c r="C215" s="185"/>
      <c r="D215" s="188"/>
      <c r="E215" s="190"/>
      <c r="F215" s="46" t="s">
        <v>224</v>
      </c>
      <c r="G215" s="78"/>
    </row>
    <row r="216" spans="1:10" x14ac:dyDescent="0.3">
      <c r="A216" s="185"/>
      <c r="B216" s="185"/>
      <c r="C216" s="185"/>
      <c r="D216" s="188"/>
      <c r="E216" s="190"/>
      <c r="F216" s="46" t="s">
        <v>48</v>
      </c>
      <c r="G216" s="80">
        <f>G222</f>
        <v>-6383</v>
      </c>
    </row>
    <row r="217" spans="1:10" ht="34.5" x14ac:dyDescent="0.3">
      <c r="A217" s="185"/>
      <c r="B217" s="185"/>
      <c r="C217" s="185"/>
      <c r="D217" s="188"/>
      <c r="E217" s="190"/>
      <c r="F217" s="89" t="s">
        <v>5</v>
      </c>
      <c r="G217" s="78"/>
      <c r="J217" s="79"/>
    </row>
    <row r="218" spans="1:10" x14ac:dyDescent="0.3">
      <c r="A218" s="185"/>
      <c r="B218" s="185"/>
      <c r="C218" s="185"/>
      <c r="D218" s="188"/>
      <c r="E218" s="190"/>
      <c r="F218" s="48" t="s">
        <v>6</v>
      </c>
      <c r="G218" s="80">
        <f>G219</f>
        <v>-6383</v>
      </c>
    </row>
    <row r="219" spans="1:10" x14ac:dyDescent="0.3">
      <c r="A219" s="185"/>
      <c r="B219" s="185"/>
      <c r="C219" s="185"/>
      <c r="D219" s="188"/>
      <c r="E219" s="190"/>
      <c r="F219" s="48" t="s">
        <v>7</v>
      </c>
      <c r="G219" s="80">
        <f>G220</f>
        <v>-6383</v>
      </c>
    </row>
    <row r="220" spans="1:10" x14ac:dyDescent="0.3">
      <c r="A220" s="185"/>
      <c r="B220" s="185"/>
      <c r="C220" s="185"/>
      <c r="D220" s="188"/>
      <c r="E220" s="190"/>
      <c r="F220" s="48" t="s">
        <v>51</v>
      </c>
      <c r="G220" s="80">
        <f>G221</f>
        <v>-6383</v>
      </c>
    </row>
    <row r="221" spans="1:10" x14ac:dyDescent="0.3">
      <c r="A221" s="185"/>
      <c r="B221" s="185"/>
      <c r="C221" s="185"/>
      <c r="D221" s="188"/>
      <c r="E221" s="190"/>
      <c r="F221" s="48" t="s">
        <v>71</v>
      </c>
      <c r="G221" s="80">
        <f>G222</f>
        <v>-6383</v>
      </c>
    </row>
    <row r="222" spans="1:10" x14ac:dyDescent="0.3">
      <c r="A222" s="185"/>
      <c r="B222" s="185"/>
      <c r="C222" s="185"/>
      <c r="D222" s="189"/>
      <c r="E222" s="190"/>
      <c r="F222" s="48" t="s">
        <v>74</v>
      </c>
      <c r="G222" s="75">
        <v>-6383</v>
      </c>
    </row>
    <row r="223" spans="1:10" x14ac:dyDescent="0.3">
      <c r="A223" s="185"/>
      <c r="B223" s="185"/>
      <c r="C223" s="204" t="s">
        <v>49</v>
      </c>
      <c r="D223" s="207"/>
      <c r="E223" s="208"/>
      <c r="F223" s="74" t="s">
        <v>287</v>
      </c>
      <c r="G223" s="75"/>
    </row>
    <row r="224" spans="1:10" x14ac:dyDescent="0.3">
      <c r="A224" s="185"/>
      <c r="B224" s="185"/>
      <c r="C224" s="205"/>
      <c r="D224" s="209"/>
      <c r="E224" s="210"/>
      <c r="F224" s="90" t="s">
        <v>2</v>
      </c>
      <c r="G224" s="75">
        <f>G225</f>
        <v>627</v>
      </c>
    </row>
    <row r="225" spans="1:7" ht="51.75" x14ac:dyDescent="0.3">
      <c r="A225" s="185"/>
      <c r="B225" s="185"/>
      <c r="C225" s="205"/>
      <c r="D225" s="187">
        <v>1126</v>
      </c>
      <c r="E225" s="196"/>
      <c r="F225" s="173" t="s">
        <v>286</v>
      </c>
      <c r="G225" s="75">
        <f>G227</f>
        <v>627</v>
      </c>
    </row>
    <row r="226" spans="1:7" x14ac:dyDescent="0.3">
      <c r="A226" s="185"/>
      <c r="B226" s="185"/>
      <c r="C226" s="205"/>
      <c r="D226" s="188"/>
      <c r="E226" s="197"/>
      <c r="F226" s="90" t="s">
        <v>2</v>
      </c>
      <c r="G226" s="75"/>
    </row>
    <row r="227" spans="1:7" ht="51.75" x14ac:dyDescent="0.3">
      <c r="A227" s="185"/>
      <c r="B227" s="185"/>
      <c r="C227" s="205"/>
      <c r="D227" s="188"/>
      <c r="E227" s="193">
        <v>11001</v>
      </c>
      <c r="F227" s="47" t="s">
        <v>50</v>
      </c>
      <c r="G227" s="84">
        <f>G231</f>
        <v>627</v>
      </c>
    </row>
    <row r="228" spans="1:7" x14ac:dyDescent="0.3">
      <c r="A228" s="185"/>
      <c r="B228" s="185"/>
      <c r="C228" s="205"/>
      <c r="D228" s="188"/>
      <c r="E228" s="193"/>
      <c r="F228" s="46" t="s">
        <v>224</v>
      </c>
      <c r="G228" s="78"/>
    </row>
    <row r="229" spans="1:7" x14ac:dyDescent="0.3">
      <c r="A229" s="185"/>
      <c r="B229" s="185"/>
      <c r="C229" s="205"/>
      <c r="D229" s="188"/>
      <c r="E229" s="193"/>
      <c r="F229" s="46" t="s">
        <v>48</v>
      </c>
      <c r="G229" s="77">
        <f>G227</f>
        <v>627</v>
      </c>
    </row>
    <row r="230" spans="1:7" ht="34.5" x14ac:dyDescent="0.3">
      <c r="A230" s="185"/>
      <c r="B230" s="185"/>
      <c r="C230" s="205"/>
      <c r="D230" s="188"/>
      <c r="E230" s="193"/>
      <c r="F230" s="89" t="s">
        <v>5</v>
      </c>
      <c r="G230" s="78"/>
    </row>
    <row r="231" spans="1:7" x14ac:dyDescent="0.3">
      <c r="A231" s="185"/>
      <c r="B231" s="185"/>
      <c r="C231" s="205"/>
      <c r="D231" s="188"/>
      <c r="E231" s="193"/>
      <c r="F231" s="48" t="s">
        <v>6</v>
      </c>
      <c r="G231" s="77">
        <f>G233+G236+G238</f>
        <v>627</v>
      </c>
    </row>
    <row r="232" spans="1:7" x14ac:dyDescent="0.3">
      <c r="A232" s="185"/>
      <c r="B232" s="185"/>
      <c r="C232" s="205"/>
      <c r="D232" s="188"/>
      <c r="E232" s="193"/>
      <c r="F232" s="48" t="s">
        <v>7</v>
      </c>
      <c r="G232" s="77">
        <f>G231</f>
        <v>627</v>
      </c>
    </row>
    <row r="233" spans="1:7" x14ac:dyDescent="0.3">
      <c r="A233" s="185"/>
      <c r="B233" s="185"/>
      <c r="C233" s="205"/>
      <c r="D233" s="188"/>
      <c r="E233" s="193"/>
      <c r="F233" s="78" t="s">
        <v>51</v>
      </c>
      <c r="G233" s="77">
        <f>G234</f>
        <v>227</v>
      </c>
    </row>
    <row r="234" spans="1:7" x14ac:dyDescent="0.3">
      <c r="A234" s="185"/>
      <c r="B234" s="185"/>
      <c r="C234" s="205"/>
      <c r="D234" s="188"/>
      <c r="E234" s="193"/>
      <c r="F234" s="94" t="s">
        <v>98</v>
      </c>
      <c r="G234" s="80">
        <f>G235</f>
        <v>227</v>
      </c>
    </row>
    <row r="235" spans="1:7" x14ac:dyDescent="0.3">
      <c r="A235" s="185"/>
      <c r="B235" s="185"/>
      <c r="C235" s="205"/>
      <c r="D235" s="188"/>
      <c r="E235" s="193"/>
      <c r="F235" s="78" t="s">
        <v>99</v>
      </c>
      <c r="G235" s="80">
        <v>227</v>
      </c>
    </row>
    <row r="236" spans="1:7" x14ac:dyDescent="0.3">
      <c r="A236" s="185"/>
      <c r="B236" s="185"/>
      <c r="C236" s="205"/>
      <c r="D236" s="188"/>
      <c r="E236" s="193"/>
      <c r="F236" s="94" t="s">
        <v>71</v>
      </c>
      <c r="G236" s="80">
        <f>G237</f>
        <v>300</v>
      </c>
    </row>
    <row r="237" spans="1:7" x14ac:dyDescent="0.3">
      <c r="A237" s="185"/>
      <c r="B237" s="185"/>
      <c r="C237" s="205"/>
      <c r="D237" s="188"/>
      <c r="E237" s="193"/>
      <c r="F237" s="78" t="s">
        <v>241</v>
      </c>
      <c r="G237" s="80">
        <v>300</v>
      </c>
    </row>
    <row r="238" spans="1:7" x14ac:dyDescent="0.3">
      <c r="A238" s="185"/>
      <c r="B238" s="185"/>
      <c r="C238" s="205"/>
      <c r="D238" s="188"/>
      <c r="E238" s="193"/>
      <c r="F238" s="78" t="s">
        <v>242</v>
      </c>
      <c r="G238" s="80">
        <f>G239</f>
        <v>100</v>
      </c>
    </row>
    <row r="239" spans="1:7" ht="51.75" x14ac:dyDescent="0.3">
      <c r="A239" s="185"/>
      <c r="B239" s="185"/>
      <c r="C239" s="206"/>
      <c r="D239" s="189"/>
      <c r="E239" s="193"/>
      <c r="F239" s="95" t="s">
        <v>243</v>
      </c>
      <c r="G239" s="80">
        <v>100</v>
      </c>
    </row>
    <row r="240" spans="1:7" x14ac:dyDescent="0.3">
      <c r="C240" s="85"/>
      <c r="E240" s="86"/>
    </row>
    <row r="241" spans="3:5" x14ac:dyDescent="0.3">
      <c r="C241" s="85"/>
      <c r="E241" s="86"/>
    </row>
    <row r="242" spans="3:5" x14ac:dyDescent="0.3">
      <c r="C242" s="85"/>
      <c r="E242" s="86"/>
    </row>
    <row r="243" spans="3:5" x14ac:dyDescent="0.3">
      <c r="C243" s="85"/>
      <c r="E243" s="86"/>
    </row>
    <row r="244" spans="3:5" x14ac:dyDescent="0.3">
      <c r="C244" s="85"/>
      <c r="E244" s="86"/>
    </row>
    <row r="245" spans="3:5" x14ac:dyDescent="0.3">
      <c r="C245" s="85"/>
      <c r="E245" s="86"/>
    </row>
    <row r="246" spans="3:5" x14ac:dyDescent="0.3">
      <c r="C246" s="85"/>
      <c r="E246" s="86"/>
    </row>
    <row r="247" spans="3:5" x14ac:dyDescent="0.3">
      <c r="C247" s="85"/>
      <c r="E247" s="86"/>
    </row>
    <row r="248" spans="3:5" x14ac:dyDescent="0.3">
      <c r="C248" s="85"/>
      <c r="E248" s="86"/>
    </row>
    <row r="249" spans="3:5" x14ac:dyDescent="0.3">
      <c r="C249" s="85"/>
      <c r="E249" s="86"/>
    </row>
    <row r="250" spans="3:5" x14ac:dyDescent="0.3">
      <c r="C250" s="85"/>
      <c r="E250" s="86"/>
    </row>
    <row r="251" spans="3:5" x14ac:dyDescent="0.3">
      <c r="C251" s="85"/>
      <c r="E251" s="86"/>
    </row>
    <row r="252" spans="3:5" x14ac:dyDescent="0.3">
      <c r="C252" s="85"/>
      <c r="E252" s="86"/>
    </row>
    <row r="253" spans="3:5" x14ac:dyDescent="0.3">
      <c r="E253" s="86"/>
    </row>
    <row r="254" spans="3:5" x14ac:dyDescent="0.3">
      <c r="E254" s="86"/>
    </row>
    <row r="255" spans="3:5" x14ac:dyDescent="0.3">
      <c r="E255" s="86"/>
    </row>
    <row r="256" spans="3:5" x14ac:dyDescent="0.3">
      <c r="E256" s="86"/>
    </row>
    <row r="257" spans="5:5" x14ac:dyDescent="0.3">
      <c r="E257" s="86"/>
    </row>
    <row r="258" spans="5:5" x14ac:dyDescent="0.3">
      <c r="E258" s="86"/>
    </row>
    <row r="259" spans="5:5" x14ac:dyDescent="0.3">
      <c r="E259" s="86"/>
    </row>
    <row r="260" spans="5:5" x14ac:dyDescent="0.3">
      <c r="E260" s="86"/>
    </row>
    <row r="261" spans="5:5" x14ac:dyDescent="0.3">
      <c r="E261" s="86"/>
    </row>
    <row r="262" spans="5:5" x14ac:dyDescent="0.3">
      <c r="E262" s="86"/>
    </row>
  </sheetData>
  <mergeCells count="98">
    <mergeCell ref="C10:C11"/>
    <mergeCell ref="D131:D132"/>
    <mergeCell ref="C96:C97"/>
    <mergeCell ref="D96:D97"/>
    <mergeCell ref="E96:E97"/>
    <mergeCell ref="C28:C69"/>
    <mergeCell ref="D17:D47"/>
    <mergeCell ref="D48:D58"/>
    <mergeCell ref="E48:E49"/>
    <mergeCell ref="D59:D69"/>
    <mergeCell ref="E74:E82"/>
    <mergeCell ref="E10:E11"/>
    <mergeCell ref="E12:E13"/>
    <mergeCell ref="E70:E71"/>
    <mergeCell ref="E39:E47"/>
    <mergeCell ref="D70:D71"/>
    <mergeCell ref="F3:G3"/>
    <mergeCell ref="A6:G6"/>
    <mergeCell ref="B208:B239"/>
    <mergeCell ref="E113:E121"/>
    <mergeCell ref="E208:E209"/>
    <mergeCell ref="D210:D211"/>
    <mergeCell ref="E210:E211"/>
    <mergeCell ref="F8:F9"/>
    <mergeCell ref="D8:E8"/>
    <mergeCell ref="F15:F16"/>
    <mergeCell ref="D72:D82"/>
    <mergeCell ref="E72:E73"/>
    <mergeCell ref="D85:D95"/>
    <mergeCell ref="E85:E86"/>
    <mergeCell ref="E98:E99"/>
    <mergeCell ref="D98:D99"/>
    <mergeCell ref="E17:E18"/>
    <mergeCell ref="D14:D16"/>
    <mergeCell ref="E14:E16"/>
    <mergeCell ref="E59:E60"/>
    <mergeCell ref="E19:E27"/>
    <mergeCell ref="E214:E222"/>
    <mergeCell ref="C208:C209"/>
    <mergeCell ref="C210:C222"/>
    <mergeCell ref="E227:E239"/>
    <mergeCell ref="E193:E194"/>
    <mergeCell ref="C223:C239"/>
    <mergeCell ref="D223:E224"/>
    <mergeCell ref="D197:D207"/>
    <mergeCell ref="E197:E198"/>
    <mergeCell ref="D212:D222"/>
    <mergeCell ref="E212:E213"/>
    <mergeCell ref="D225:D239"/>
    <mergeCell ref="E225:E226"/>
    <mergeCell ref="E199:E207"/>
    <mergeCell ref="D208:D209"/>
    <mergeCell ref="A8:C8"/>
    <mergeCell ref="D10:D11"/>
    <mergeCell ref="E87:E95"/>
    <mergeCell ref="C14:C27"/>
    <mergeCell ref="A10:A239"/>
    <mergeCell ref="D83:D84"/>
    <mergeCell ref="B10:B11"/>
    <mergeCell ref="E50:E58"/>
    <mergeCell ref="C70:C82"/>
    <mergeCell ref="C12:C13"/>
    <mergeCell ref="D12:D13"/>
    <mergeCell ref="E175:E183"/>
    <mergeCell ref="E184:E192"/>
    <mergeCell ref="C153:C192"/>
    <mergeCell ref="E153:E154"/>
    <mergeCell ref="D193:D194"/>
    <mergeCell ref="E166:E174"/>
    <mergeCell ref="E28:E29"/>
    <mergeCell ref="E102:E110"/>
    <mergeCell ref="E195:E196"/>
    <mergeCell ref="E30:E38"/>
    <mergeCell ref="E144:E152"/>
    <mergeCell ref="E157:E165"/>
    <mergeCell ref="E135:E143"/>
    <mergeCell ref="E155:E156"/>
    <mergeCell ref="E83:E84"/>
    <mergeCell ref="E61:E69"/>
    <mergeCell ref="E100:E101"/>
    <mergeCell ref="E111:E112"/>
    <mergeCell ref="E133:E134"/>
    <mergeCell ref="E131:E132"/>
    <mergeCell ref="E122:E130"/>
    <mergeCell ref="B193:B207"/>
    <mergeCell ref="C193:C194"/>
    <mergeCell ref="C83:C95"/>
    <mergeCell ref="C195:C207"/>
    <mergeCell ref="D195:D196"/>
    <mergeCell ref="B96:B192"/>
    <mergeCell ref="C98:C130"/>
    <mergeCell ref="B12:B95"/>
    <mergeCell ref="C131:C152"/>
    <mergeCell ref="D153:D154"/>
    <mergeCell ref="D155:D192"/>
    <mergeCell ref="D111:D130"/>
    <mergeCell ref="D133:D152"/>
    <mergeCell ref="D100:D110"/>
  </mergeCells>
  <pageMargins left="0.23622047244094491" right="0.23622047244094491" top="0.15748031496062992" bottom="0.15748031496062992" header="0.15748031496062992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98"/>
  <sheetViews>
    <sheetView topLeftCell="A58" zoomScale="90" zoomScaleNormal="90" workbookViewId="0">
      <selection activeCell="F15" sqref="F15"/>
    </sheetView>
  </sheetViews>
  <sheetFormatPr defaultColWidth="9.140625" defaultRowHeight="17.25" x14ac:dyDescent="0.3"/>
  <cols>
    <col min="1" max="1" width="12.7109375" style="96" customWidth="1"/>
    <col min="2" max="2" width="15" style="96" customWidth="1"/>
    <col min="3" max="3" width="117.85546875" style="96" customWidth="1"/>
    <col min="4" max="4" width="29.140625" style="96" customWidth="1"/>
    <col min="5" max="16384" width="9.140625" style="96"/>
  </cols>
  <sheetData>
    <row r="1" spans="1:242" x14ac:dyDescent="0.3">
      <c r="D1" s="229" t="s">
        <v>31</v>
      </c>
      <c r="E1" s="229"/>
    </row>
    <row r="2" spans="1:242" x14ac:dyDescent="0.3">
      <c r="C2" s="229" t="s">
        <v>207</v>
      </c>
      <c r="D2" s="229"/>
      <c r="E2" s="229"/>
    </row>
    <row r="3" spans="1:242" x14ac:dyDescent="0.3">
      <c r="B3" s="97"/>
      <c r="C3" s="98"/>
      <c r="D3" s="232" t="s">
        <v>20</v>
      </c>
      <c r="E3" s="232"/>
      <c r="F3" s="99"/>
      <c r="G3" s="100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</row>
    <row r="4" spans="1:242" x14ac:dyDescent="0.3">
      <c r="B4" s="97"/>
      <c r="C4" s="97"/>
      <c r="D4" s="102"/>
      <c r="E4" s="102"/>
      <c r="F4" s="102"/>
      <c r="G4" s="102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</row>
    <row r="5" spans="1:242" ht="64.5" customHeight="1" x14ac:dyDescent="0.3">
      <c r="A5" s="231" t="s">
        <v>208</v>
      </c>
      <c r="B5" s="231"/>
      <c r="C5" s="231"/>
      <c r="D5" s="231"/>
      <c r="E5" s="103"/>
      <c r="F5" s="103"/>
      <c r="G5" s="103"/>
      <c r="H5" s="103"/>
      <c r="I5" s="103"/>
    </row>
    <row r="6" spans="1:242" ht="17.25" customHeight="1" x14ac:dyDescent="0.3">
      <c r="D6" s="104"/>
    </row>
    <row r="7" spans="1:242" ht="129" customHeight="1" x14ac:dyDescent="0.3">
      <c r="A7" s="225" t="s">
        <v>1</v>
      </c>
      <c r="B7" s="226"/>
      <c r="C7" s="227" t="s">
        <v>32</v>
      </c>
      <c r="D7" s="105" t="s">
        <v>41</v>
      </c>
    </row>
    <row r="8" spans="1:242" x14ac:dyDescent="0.3">
      <c r="A8" s="106" t="s">
        <v>27</v>
      </c>
      <c r="B8" s="106" t="s">
        <v>28</v>
      </c>
      <c r="C8" s="228"/>
      <c r="D8" s="107" t="s">
        <v>0</v>
      </c>
    </row>
    <row r="9" spans="1:242" x14ac:dyDescent="0.3">
      <c r="A9" s="126"/>
      <c r="B9" s="126"/>
      <c r="C9" s="108" t="s">
        <v>30</v>
      </c>
      <c r="D9" s="134">
        <v>0</v>
      </c>
    </row>
    <row r="10" spans="1:242" x14ac:dyDescent="0.3">
      <c r="A10" s="126"/>
      <c r="B10" s="109"/>
      <c r="C10" s="107" t="s">
        <v>48</v>
      </c>
      <c r="D10" s="110"/>
    </row>
    <row r="11" spans="1:242" x14ac:dyDescent="0.3">
      <c r="A11" s="217">
        <v>1003</v>
      </c>
      <c r="B11" s="224"/>
      <c r="C11" s="111" t="s">
        <v>34</v>
      </c>
      <c r="D11" s="30">
        <f>D18</f>
        <v>5756</v>
      </c>
    </row>
    <row r="12" spans="1:242" x14ac:dyDescent="0.3">
      <c r="A12" s="218"/>
      <c r="B12" s="224"/>
      <c r="C12" s="112" t="s">
        <v>100</v>
      </c>
      <c r="D12" s="28"/>
    </row>
    <row r="13" spans="1:242" x14ac:dyDescent="0.3">
      <c r="A13" s="218"/>
      <c r="B13" s="224"/>
      <c r="C13" s="111" t="s">
        <v>33</v>
      </c>
      <c r="D13" s="28"/>
    </row>
    <row r="14" spans="1:242" ht="34.5" x14ac:dyDescent="0.3">
      <c r="A14" s="218"/>
      <c r="B14" s="224"/>
      <c r="C14" s="113" t="s">
        <v>102</v>
      </c>
      <c r="D14" s="28"/>
    </row>
    <row r="15" spans="1:242" x14ac:dyDescent="0.3">
      <c r="A15" s="218"/>
      <c r="B15" s="224"/>
      <c r="C15" s="111" t="s">
        <v>37</v>
      </c>
      <c r="D15" s="28"/>
    </row>
    <row r="16" spans="1:242" ht="51.75" x14ac:dyDescent="0.3">
      <c r="A16" s="218"/>
      <c r="B16" s="224"/>
      <c r="C16" s="114" t="s">
        <v>101</v>
      </c>
      <c r="D16" s="29"/>
    </row>
    <row r="17" spans="1:4" ht="17.25" customHeight="1" x14ac:dyDescent="0.3">
      <c r="A17" s="218"/>
      <c r="B17" s="115"/>
      <c r="C17" s="116" t="s">
        <v>35</v>
      </c>
      <c r="D17" s="113"/>
    </row>
    <row r="18" spans="1:4" x14ac:dyDescent="0.3">
      <c r="A18" s="218"/>
      <c r="B18" s="220">
        <v>11003</v>
      </c>
      <c r="C18" s="117" t="s">
        <v>36</v>
      </c>
      <c r="D18" s="221">
        <v>5756</v>
      </c>
    </row>
    <row r="19" spans="1:4" x14ac:dyDescent="0.3">
      <c r="A19" s="218"/>
      <c r="B19" s="220"/>
      <c r="C19" s="118" t="s">
        <v>244</v>
      </c>
      <c r="D19" s="222"/>
    </row>
    <row r="20" spans="1:4" x14ac:dyDescent="0.3">
      <c r="A20" s="218"/>
      <c r="B20" s="220"/>
      <c r="C20" s="117" t="s">
        <v>38</v>
      </c>
      <c r="D20" s="222"/>
    </row>
    <row r="21" spans="1:4" ht="51.75" x14ac:dyDescent="0.3">
      <c r="A21" s="218"/>
      <c r="B21" s="220"/>
      <c r="C21" s="119" t="s">
        <v>246</v>
      </c>
      <c r="D21" s="222"/>
    </row>
    <row r="22" spans="1:4" x14ac:dyDescent="0.3">
      <c r="A22" s="218"/>
      <c r="B22" s="220"/>
      <c r="C22" s="117" t="s">
        <v>39</v>
      </c>
      <c r="D22" s="222"/>
    </row>
    <row r="23" spans="1:4" ht="21" customHeight="1" x14ac:dyDescent="0.3">
      <c r="A23" s="218"/>
      <c r="B23" s="220"/>
      <c r="C23" s="120" t="s">
        <v>40</v>
      </c>
      <c r="D23" s="223"/>
    </row>
    <row r="24" spans="1:4" x14ac:dyDescent="0.3">
      <c r="A24" s="217">
        <v>1099</v>
      </c>
      <c r="B24" s="224"/>
      <c r="C24" s="111" t="s">
        <v>34</v>
      </c>
      <c r="D24" s="30">
        <f>D31+D37+D43</f>
        <v>-97500</v>
      </c>
    </row>
    <row r="25" spans="1:4" x14ac:dyDescent="0.3">
      <c r="A25" s="218"/>
      <c r="B25" s="224"/>
      <c r="C25" s="112" t="s">
        <v>103</v>
      </c>
      <c r="D25" s="28"/>
    </row>
    <row r="26" spans="1:4" x14ac:dyDescent="0.3">
      <c r="A26" s="218"/>
      <c r="B26" s="224"/>
      <c r="C26" s="111" t="s">
        <v>33</v>
      </c>
      <c r="D26" s="28"/>
    </row>
    <row r="27" spans="1:4" ht="51.75" x14ac:dyDescent="0.3">
      <c r="A27" s="218"/>
      <c r="B27" s="224"/>
      <c r="C27" s="113" t="s">
        <v>105</v>
      </c>
      <c r="D27" s="28"/>
    </row>
    <row r="28" spans="1:4" x14ac:dyDescent="0.3">
      <c r="A28" s="218"/>
      <c r="B28" s="224"/>
      <c r="C28" s="111" t="s">
        <v>37</v>
      </c>
      <c r="D28" s="28"/>
    </row>
    <row r="29" spans="1:4" ht="51.75" x14ac:dyDescent="0.3">
      <c r="A29" s="218"/>
      <c r="B29" s="224"/>
      <c r="C29" s="113" t="s">
        <v>104</v>
      </c>
      <c r="D29" s="29"/>
    </row>
    <row r="30" spans="1:4" x14ac:dyDescent="0.3">
      <c r="A30" s="218"/>
      <c r="B30" s="115"/>
      <c r="C30" s="116" t="s">
        <v>35</v>
      </c>
      <c r="D30" s="113"/>
    </row>
    <row r="31" spans="1:4" x14ac:dyDescent="0.3">
      <c r="A31" s="218"/>
      <c r="B31" s="220">
        <v>11001</v>
      </c>
      <c r="C31" s="117" t="s">
        <v>36</v>
      </c>
      <c r="D31" s="221">
        <v>-110000</v>
      </c>
    </row>
    <row r="32" spans="1:4" x14ac:dyDescent="0.3">
      <c r="A32" s="218"/>
      <c r="B32" s="220"/>
      <c r="C32" s="118" t="s">
        <v>106</v>
      </c>
      <c r="D32" s="222"/>
    </row>
    <row r="33" spans="1:4" x14ac:dyDescent="0.3">
      <c r="A33" s="218"/>
      <c r="B33" s="220"/>
      <c r="C33" s="117" t="s">
        <v>38</v>
      </c>
      <c r="D33" s="222"/>
    </row>
    <row r="34" spans="1:4" x14ac:dyDescent="0.3">
      <c r="A34" s="218"/>
      <c r="B34" s="220"/>
      <c r="C34" s="121" t="s">
        <v>106</v>
      </c>
      <c r="D34" s="222"/>
    </row>
    <row r="35" spans="1:4" x14ac:dyDescent="0.3">
      <c r="A35" s="218"/>
      <c r="B35" s="220"/>
      <c r="C35" s="117" t="s">
        <v>39</v>
      </c>
      <c r="D35" s="222"/>
    </row>
    <row r="36" spans="1:4" x14ac:dyDescent="0.3">
      <c r="A36" s="218"/>
      <c r="B36" s="220"/>
      <c r="C36" s="120" t="s">
        <v>40</v>
      </c>
      <c r="D36" s="223"/>
    </row>
    <row r="37" spans="1:4" x14ac:dyDescent="0.3">
      <c r="A37" s="218"/>
      <c r="B37" s="220">
        <v>11002</v>
      </c>
      <c r="C37" s="117" t="s">
        <v>36</v>
      </c>
      <c r="D37" s="221">
        <f>'1'!G30</f>
        <v>8500</v>
      </c>
    </row>
    <row r="38" spans="1:4" x14ac:dyDescent="0.3">
      <c r="A38" s="218"/>
      <c r="B38" s="220"/>
      <c r="C38" s="118" t="s">
        <v>107</v>
      </c>
      <c r="D38" s="222"/>
    </row>
    <row r="39" spans="1:4" x14ac:dyDescent="0.3">
      <c r="A39" s="218"/>
      <c r="B39" s="220"/>
      <c r="C39" s="117" t="s">
        <v>38</v>
      </c>
      <c r="D39" s="222"/>
    </row>
    <row r="40" spans="1:4" ht="34.5" x14ac:dyDescent="0.3">
      <c r="A40" s="218"/>
      <c r="B40" s="220"/>
      <c r="C40" s="119" t="s">
        <v>108</v>
      </c>
      <c r="D40" s="222"/>
    </row>
    <row r="41" spans="1:4" x14ac:dyDescent="0.3">
      <c r="A41" s="218"/>
      <c r="B41" s="220"/>
      <c r="C41" s="117" t="s">
        <v>39</v>
      </c>
      <c r="D41" s="222"/>
    </row>
    <row r="42" spans="1:4" x14ac:dyDescent="0.3">
      <c r="A42" s="218"/>
      <c r="B42" s="220"/>
      <c r="C42" s="120" t="s">
        <v>40</v>
      </c>
      <c r="D42" s="223"/>
    </row>
    <row r="43" spans="1:4" x14ac:dyDescent="0.3">
      <c r="A43" s="218"/>
      <c r="B43" s="220">
        <v>11003</v>
      </c>
      <c r="C43" s="117" t="s">
        <v>36</v>
      </c>
      <c r="D43" s="221">
        <f>'1'!G39</f>
        <v>4000</v>
      </c>
    </row>
    <row r="44" spans="1:4" ht="34.5" x14ac:dyDescent="0.3">
      <c r="A44" s="218"/>
      <c r="B44" s="220"/>
      <c r="C44" s="118" t="s">
        <v>109</v>
      </c>
      <c r="D44" s="222"/>
    </row>
    <row r="45" spans="1:4" x14ac:dyDescent="0.3">
      <c r="A45" s="218"/>
      <c r="B45" s="220"/>
      <c r="C45" s="117" t="s">
        <v>38</v>
      </c>
      <c r="D45" s="222"/>
    </row>
    <row r="46" spans="1:4" ht="51.75" x14ac:dyDescent="0.3">
      <c r="A46" s="218"/>
      <c r="B46" s="220"/>
      <c r="C46" s="119" t="s">
        <v>110</v>
      </c>
      <c r="D46" s="222"/>
    </row>
    <row r="47" spans="1:4" x14ac:dyDescent="0.3">
      <c r="A47" s="218"/>
      <c r="B47" s="220"/>
      <c r="C47" s="117" t="s">
        <v>39</v>
      </c>
      <c r="D47" s="222"/>
    </row>
    <row r="48" spans="1:4" x14ac:dyDescent="0.3">
      <c r="A48" s="218"/>
      <c r="B48" s="220"/>
      <c r="C48" s="120" t="s">
        <v>40</v>
      </c>
      <c r="D48" s="223"/>
    </row>
    <row r="49" spans="1:4" x14ac:dyDescent="0.3">
      <c r="A49" s="217">
        <v>1126</v>
      </c>
      <c r="B49" s="224"/>
      <c r="C49" s="111" t="s">
        <v>34</v>
      </c>
      <c r="D49" s="30">
        <f>D56</f>
        <v>627</v>
      </c>
    </row>
    <row r="50" spans="1:4" ht="34.5" x14ac:dyDescent="0.3">
      <c r="A50" s="218"/>
      <c r="B50" s="224"/>
      <c r="C50" s="122" t="s">
        <v>111</v>
      </c>
      <c r="D50" s="28"/>
    </row>
    <row r="51" spans="1:4" x14ac:dyDescent="0.3">
      <c r="A51" s="218"/>
      <c r="B51" s="224"/>
      <c r="C51" s="111" t="s">
        <v>33</v>
      </c>
      <c r="D51" s="28"/>
    </row>
    <row r="52" spans="1:4" ht="34.5" x14ac:dyDescent="0.3">
      <c r="A52" s="218"/>
      <c r="B52" s="224"/>
      <c r="C52" s="113" t="s">
        <v>52</v>
      </c>
      <c r="D52" s="28"/>
    </row>
    <row r="53" spans="1:4" x14ac:dyDescent="0.3">
      <c r="A53" s="218"/>
      <c r="B53" s="224"/>
      <c r="C53" s="111" t="s">
        <v>37</v>
      </c>
      <c r="D53" s="28"/>
    </row>
    <row r="54" spans="1:4" x14ac:dyDescent="0.3">
      <c r="A54" s="218"/>
      <c r="B54" s="224"/>
      <c r="C54" s="114" t="s">
        <v>112</v>
      </c>
      <c r="D54" s="29"/>
    </row>
    <row r="55" spans="1:4" x14ac:dyDescent="0.3">
      <c r="A55" s="218"/>
      <c r="B55" s="115"/>
      <c r="C55" s="116" t="s">
        <v>35</v>
      </c>
      <c r="D55" s="113"/>
    </row>
    <row r="56" spans="1:4" x14ac:dyDescent="0.3">
      <c r="A56" s="218"/>
      <c r="B56" s="220">
        <v>11001</v>
      </c>
      <c r="C56" s="117" t="s">
        <v>36</v>
      </c>
      <c r="D56" s="221">
        <v>627</v>
      </c>
    </row>
    <row r="57" spans="1:4" ht="34.5" x14ac:dyDescent="0.3">
      <c r="A57" s="218"/>
      <c r="B57" s="220"/>
      <c r="C57" s="118" t="s">
        <v>113</v>
      </c>
      <c r="D57" s="222"/>
    </row>
    <row r="58" spans="1:4" x14ac:dyDescent="0.3">
      <c r="A58" s="218"/>
      <c r="B58" s="220"/>
      <c r="C58" s="117" t="s">
        <v>38</v>
      </c>
      <c r="D58" s="222"/>
    </row>
    <row r="59" spans="1:4" ht="51.75" x14ac:dyDescent="0.3">
      <c r="A59" s="218"/>
      <c r="B59" s="220"/>
      <c r="C59" s="121" t="s">
        <v>278</v>
      </c>
      <c r="D59" s="222"/>
    </row>
    <row r="60" spans="1:4" x14ac:dyDescent="0.3">
      <c r="A60" s="218"/>
      <c r="B60" s="220"/>
      <c r="C60" s="117" t="s">
        <v>39</v>
      </c>
      <c r="D60" s="222"/>
    </row>
    <row r="61" spans="1:4" x14ac:dyDescent="0.3">
      <c r="A61" s="218"/>
      <c r="B61" s="220"/>
      <c r="C61" s="120" t="s">
        <v>40</v>
      </c>
      <c r="D61" s="223"/>
    </row>
    <row r="62" spans="1:4" x14ac:dyDescent="0.3">
      <c r="A62" s="214">
        <v>1200</v>
      </c>
      <c r="B62" s="224"/>
      <c r="C62" s="111" t="s">
        <v>34</v>
      </c>
      <c r="D62" s="30">
        <f>+D69+D75+D81+D87+D99+D93</f>
        <v>-43883</v>
      </c>
    </row>
    <row r="63" spans="1:4" x14ac:dyDescent="0.3">
      <c r="A63" s="215"/>
      <c r="B63" s="224"/>
      <c r="C63" s="112" t="s">
        <v>114</v>
      </c>
      <c r="D63" s="28"/>
    </row>
    <row r="64" spans="1:4" x14ac:dyDescent="0.3">
      <c r="A64" s="215"/>
      <c r="B64" s="224"/>
      <c r="C64" s="111" t="s">
        <v>33</v>
      </c>
      <c r="D64" s="28"/>
    </row>
    <row r="65" spans="1:4" ht="34.5" x14ac:dyDescent="0.3">
      <c r="A65" s="215"/>
      <c r="B65" s="224"/>
      <c r="C65" s="113" t="s">
        <v>115</v>
      </c>
      <c r="D65" s="28"/>
    </row>
    <row r="66" spans="1:4" x14ac:dyDescent="0.3">
      <c r="A66" s="215"/>
      <c r="B66" s="224"/>
      <c r="C66" s="111" t="s">
        <v>37</v>
      </c>
      <c r="D66" s="28"/>
    </row>
    <row r="67" spans="1:4" ht="34.5" x14ac:dyDescent="0.3">
      <c r="A67" s="215"/>
      <c r="B67" s="224"/>
      <c r="C67" s="114" t="s">
        <v>116</v>
      </c>
      <c r="D67" s="29"/>
    </row>
    <row r="68" spans="1:4" x14ac:dyDescent="0.3">
      <c r="A68" s="215"/>
      <c r="B68" s="115"/>
      <c r="C68" s="116" t="s">
        <v>35</v>
      </c>
      <c r="D68" s="113"/>
    </row>
    <row r="69" spans="1:4" x14ac:dyDescent="0.3">
      <c r="A69" s="215"/>
      <c r="B69" s="220">
        <v>11001</v>
      </c>
      <c r="C69" s="117" t="s">
        <v>36</v>
      </c>
      <c r="D69" s="221">
        <f>'1'!G175</f>
        <v>74000</v>
      </c>
    </row>
    <row r="70" spans="1:4" x14ac:dyDescent="0.3">
      <c r="A70" s="215"/>
      <c r="B70" s="220"/>
      <c r="C70" s="123" t="s">
        <v>226</v>
      </c>
      <c r="D70" s="222"/>
    </row>
    <row r="71" spans="1:4" x14ac:dyDescent="0.3">
      <c r="A71" s="215"/>
      <c r="B71" s="220"/>
      <c r="C71" s="117" t="s">
        <v>38</v>
      </c>
      <c r="D71" s="222"/>
    </row>
    <row r="72" spans="1:4" ht="34.5" x14ac:dyDescent="0.3">
      <c r="A72" s="215"/>
      <c r="B72" s="220"/>
      <c r="C72" s="119" t="s">
        <v>228</v>
      </c>
      <c r="D72" s="222"/>
    </row>
    <row r="73" spans="1:4" x14ac:dyDescent="0.3">
      <c r="A73" s="215"/>
      <c r="B73" s="220"/>
      <c r="C73" s="117" t="s">
        <v>39</v>
      </c>
      <c r="D73" s="222"/>
    </row>
    <row r="74" spans="1:4" x14ac:dyDescent="0.3">
      <c r="A74" s="215"/>
      <c r="B74" s="220"/>
      <c r="C74" s="120" t="s">
        <v>40</v>
      </c>
      <c r="D74" s="223"/>
    </row>
    <row r="75" spans="1:4" x14ac:dyDescent="0.3">
      <c r="A75" s="215"/>
      <c r="B75" s="220">
        <v>11002</v>
      </c>
      <c r="C75" s="117" t="s">
        <v>36</v>
      </c>
      <c r="D75" s="221">
        <f>'1'!G159</f>
        <v>-13000</v>
      </c>
    </row>
    <row r="76" spans="1:4" x14ac:dyDescent="0.3">
      <c r="A76" s="215"/>
      <c r="B76" s="220"/>
      <c r="C76" s="118" t="s">
        <v>95</v>
      </c>
      <c r="D76" s="222"/>
    </row>
    <row r="77" spans="1:4" x14ac:dyDescent="0.3">
      <c r="A77" s="215"/>
      <c r="B77" s="220"/>
      <c r="C77" s="117" t="s">
        <v>38</v>
      </c>
      <c r="D77" s="222"/>
    </row>
    <row r="78" spans="1:4" x14ac:dyDescent="0.3">
      <c r="A78" s="215"/>
      <c r="B78" s="220"/>
      <c r="C78" s="119" t="s">
        <v>117</v>
      </c>
      <c r="D78" s="222"/>
    </row>
    <row r="79" spans="1:4" x14ac:dyDescent="0.3">
      <c r="A79" s="215"/>
      <c r="B79" s="220"/>
      <c r="C79" s="117" t="s">
        <v>39</v>
      </c>
      <c r="D79" s="222"/>
    </row>
    <row r="80" spans="1:4" x14ac:dyDescent="0.3">
      <c r="A80" s="215"/>
      <c r="B80" s="220"/>
      <c r="C80" s="120" t="s">
        <v>40</v>
      </c>
      <c r="D80" s="223"/>
    </row>
    <row r="81" spans="1:4" x14ac:dyDescent="0.3">
      <c r="A81" s="215"/>
      <c r="B81" s="220">
        <v>11003</v>
      </c>
      <c r="C81" s="117" t="s">
        <v>36</v>
      </c>
      <c r="D81" s="221">
        <f>'1'!G166</f>
        <v>-90500</v>
      </c>
    </row>
    <row r="82" spans="1:4" x14ac:dyDescent="0.3">
      <c r="A82" s="215"/>
      <c r="B82" s="220"/>
      <c r="C82" s="118" t="s">
        <v>96</v>
      </c>
      <c r="D82" s="222"/>
    </row>
    <row r="83" spans="1:4" x14ac:dyDescent="0.3">
      <c r="A83" s="215"/>
      <c r="B83" s="220"/>
      <c r="C83" s="117" t="s">
        <v>38</v>
      </c>
      <c r="D83" s="222"/>
    </row>
    <row r="84" spans="1:4" ht="37.5" customHeight="1" x14ac:dyDescent="0.3">
      <c r="A84" s="215"/>
      <c r="B84" s="220"/>
      <c r="C84" s="121" t="s">
        <v>279</v>
      </c>
      <c r="D84" s="222"/>
    </row>
    <row r="85" spans="1:4" x14ac:dyDescent="0.3">
      <c r="A85" s="215"/>
      <c r="B85" s="220"/>
      <c r="C85" s="117" t="s">
        <v>39</v>
      </c>
      <c r="D85" s="222"/>
    </row>
    <row r="86" spans="1:4" x14ac:dyDescent="0.3">
      <c r="A86" s="215"/>
      <c r="B86" s="220"/>
      <c r="C86" s="120" t="s">
        <v>40</v>
      </c>
      <c r="D86" s="223"/>
    </row>
    <row r="87" spans="1:4" x14ac:dyDescent="0.3">
      <c r="A87" s="215"/>
      <c r="B87" s="217">
        <v>11004</v>
      </c>
      <c r="C87" s="117" t="s">
        <v>36</v>
      </c>
      <c r="D87" s="221">
        <f>'1'!G61</f>
        <v>12000</v>
      </c>
    </row>
    <row r="88" spans="1:4" ht="34.5" x14ac:dyDescent="0.3">
      <c r="A88" s="215"/>
      <c r="B88" s="218"/>
      <c r="C88" s="124" t="s">
        <v>225</v>
      </c>
      <c r="D88" s="222"/>
    </row>
    <row r="89" spans="1:4" x14ac:dyDescent="0.3">
      <c r="A89" s="215"/>
      <c r="B89" s="218"/>
      <c r="C89" s="117" t="s">
        <v>38</v>
      </c>
      <c r="D89" s="222"/>
    </row>
    <row r="90" spans="1:4" ht="51.75" x14ac:dyDescent="0.3">
      <c r="A90" s="215"/>
      <c r="B90" s="218"/>
      <c r="C90" s="119" t="s">
        <v>229</v>
      </c>
      <c r="D90" s="222"/>
    </row>
    <row r="91" spans="1:4" x14ac:dyDescent="0.3">
      <c r="A91" s="215"/>
      <c r="B91" s="218"/>
      <c r="C91" s="117" t="s">
        <v>39</v>
      </c>
      <c r="D91" s="222"/>
    </row>
    <row r="92" spans="1:4" x14ac:dyDescent="0.3">
      <c r="A92" s="215"/>
      <c r="B92" s="219"/>
      <c r="C92" s="120" t="s">
        <v>40</v>
      </c>
      <c r="D92" s="223"/>
    </row>
    <row r="93" spans="1:4" x14ac:dyDescent="0.3">
      <c r="A93" s="215"/>
      <c r="B93" s="217">
        <v>11005</v>
      </c>
      <c r="C93" s="117" t="s">
        <v>36</v>
      </c>
      <c r="D93" s="221">
        <v>-6383</v>
      </c>
    </row>
    <row r="94" spans="1:4" x14ac:dyDescent="0.3">
      <c r="A94" s="215"/>
      <c r="B94" s="218"/>
      <c r="C94" s="124" t="s">
        <v>266</v>
      </c>
      <c r="D94" s="222"/>
    </row>
    <row r="95" spans="1:4" x14ac:dyDescent="0.3">
      <c r="A95" s="215"/>
      <c r="B95" s="218"/>
      <c r="C95" s="117" t="s">
        <v>38</v>
      </c>
      <c r="D95" s="222"/>
    </row>
    <row r="96" spans="1:4" x14ac:dyDescent="0.3">
      <c r="A96" s="215"/>
      <c r="B96" s="218"/>
      <c r="C96" s="119" t="s">
        <v>267</v>
      </c>
      <c r="D96" s="222"/>
    </row>
    <row r="97" spans="1:4" x14ac:dyDescent="0.3">
      <c r="A97" s="215"/>
      <c r="B97" s="218"/>
      <c r="C97" s="117" t="s">
        <v>39</v>
      </c>
      <c r="D97" s="222"/>
    </row>
    <row r="98" spans="1:4" x14ac:dyDescent="0.3">
      <c r="A98" s="215"/>
      <c r="B98" s="219"/>
      <c r="C98" s="120" t="s">
        <v>40</v>
      </c>
      <c r="D98" s="223"/>
    </row>
    <row r="99" spans="1:4" x14ac:dyDescent="0.3">
      <c r="A99" s="215"/>
      <c r="B99" s="217">
        <v>11006</v>
      </c>
      <c r="C99" s="117" t="s">
        <v>36</v>
      </c>
      <c r="D99" s="221">
        <f>'1'!G184</f>
        <v>-20000</v>
      </c>
    </row>
    <row r="100" spans="1:4" ht="34.5" x14ac:dyDescent="0.3">
      <c r="A100" s="215"/>
      <c r="B100" s="218"/>
      <c r="C100" s="124" t="s">
        <v>227</v>
      </c>
      <c r="D100" s="222"/>
    </row>
    <row r="101" spans="1:4" x14ac:dyDescent="0.3">
      <c r="A101" s="215"/>
      <c r="B101" s="218"/>
      <c r="C101" s="117" t="s">
        <v>38</v>
      </c>
      <c r="D101" s="222"/>
    </row>
    <row r="102" spans="1:4" ht="34.5" x14ac:dyDescent="0.3">
      <c r="A102" s="215"/>
      <c r="B102" s="218"/>
      <c r="C102" s="119" t="s">
        <v>230</v>
      </c>
      <c r="D102" s="222"/>
    </row>
    <row r="103" spans="1:4" x14ac:dyDescent="0.3">
      <c r="A103" s="215"/>
      <c r="B103" s="218"/>
      <c r="C103" s="117" t="s">
        <v>39</v>
      </c>
      <c r="D103" s="222"/>
    </row>
    <row r="104" spans="1:4" x14ac:dyDescent="0.3">
      <c r="A104" s="216"/>
      <c r="B104" s="219"/>
      <c r="C104" s="120" t="s">
        <v>40</v>
      </c>
      <c r="D104" s="223"/>
    </row>
    <row r="105" spans="1:4" x14ac:dyDescent="0.3">
      <c r="A105" s="220">
        <v>1201</v>
      </c>
      <c r="B105" s="224"/>
      <c r="C105" s="111" t="s">
        <v>34</v>
      </c>
      <c r="D105" s="30">
        <f>D112</f>
        <v>47000</v>
      </c>
    </row>
    <row r="106" spans="1:4" x14ac:dyDescent="0.3">
      <c r="A106" s="220"/>
      <c r="B106" s="224"/>
      <c r="C106" s="112" t="s">
        <v>118</v>
      </c>
      <c r="D106" s="28"/>
    </row>
    <row r="107" spans="1:4" x14ac:dyDescent="0.3">
      <c r="A107" s="220"/>
      <c r="B107" s="224"/>
      <c r="C107" s="111" t="s">
        <v>33</v>
      </c>
      <c r="D107" s="28"/>
    </row>
    <row r="108" spans="1:4" ht="34.5" x14ac:dyDescent="0.3">
      <c r="A108" s="220"/>
      <c r="B108" s="224"/>
      <c r="C108" s="113" t="s">
        <v>119</v>
      </c>
      <c r="D108" s="28"/>
    </row>
    <row r="109" spans="1:4" x14ac:dyDescent="0.3">
      <c r="A109" s="220"/>
      <c r="B109" s="224"/>
      <c r="C109" s="111" t="s">
        <v>37</v>
      </c>
      <c r="D109" s="28"/>
    </row>
    <row r="110" spans="1:4" ht="34.5" x14ac:dyDescent="0.3">
      <c r="A110" s="220"/>
      <c r="B110" s="224"/>
      <c r="C110" s="114" t="s">
        <v>120</v>
      </c>
      <c r="D110" s="29"/>
    </row>
    <row r="111" spans="1:4" x14ac:dyDescent="0.3">
      <c r="A111" s="220"/>
      <c r="B111" s="115"/>
      <c r="C111" s="116" t="s">
        <v>35</v>
      </c>
      <c r="D111" s="113"/>
    </row>
    <row r="112" spans="1:4" x14ac:dyDescent="0.3">
      <c r="A112" s="220"/>
      <c r="B112" s="220">
        <v>11001</v>
      </c>
      <c r="C112" s="117" t="s">
        <v>36</v>
      </c>
      <c r="D112" s="221">
        <f>'1'!G85</f>
        <v>47000</v>
      </c>
    </row>
    <row r="113" spans="1:4" x14ac:dyDescent="0.3">
      <c r="A113" s="220"/>
      <c r="B113" s="220"/>
      <c r="C113" s="118" t="s">
        <v>121</v>
      </c>
      <c r="D113" s="222"/>
    </row>
    <row r="114" spans="1:4" x14ac:dyDescent="0.3">
      <c r="A114" s="220"/>
      <c r="B114" s="220"/>
      <c r="C114" s="117" t="s">
        <v>38</v>
      </c>
      <c r="D114" s="222"/>
    </row>
    <row r="115" spans="1:4" x14ac:dyDescent="0.3">
      <c r="A115" s="220"/>
      <c r="B115" s="220"/>
      <c r="C115" s="121" t="s">
        <v>122</v>
      </c>
      <c r="D115" s="222"/>
    </row>
    <row r="116" spans="1:4" x14ac:dyDescent="0.3">
      <c r="A116" s="220"/>
      <c r="B116" s="220"/>
      <c r="C116" s="117" t="s">
        <v>39</v>
      </c>
      <c r="D116" s="222"/>
    </row>
    <row r="117" spans="1:4" x14ac:dyDescent="0.3">
      <c r="A117" s="220"/>
      <c r="B117" s="220"/>
      <c r="C117" s="120" t="s">
        <v>40</v>
      </c>
      <c r="D117" s="223"/>
    </row>
    <row r="118" spans="1:4" x14ac:dyDescent="0.3">
      <c r="A118" s="220">
        <v>1202</v>
      </c>
      <c r="B118" s="224"/>
      <c r="C118" s="111" t="s">
        <v>34</v>
      </c>
      <c r="D118" s="30">
        <f>D125+D131+D137+D143</f>
        <v>-141870</v>
      </c>
    </row>
    <row r="119" spans="1:4" x14ac:dyDescent="0.3">
      <c r="A119" s="220"/>
      <c r="B119" s="224"/>
      <c r="C119" s="112" t="s">
        <v>123</v>
      </c>
      <c r="D119" s="28"/>
    </row>
    <row r="120" spans="1:4" x14ac:dyDescent="0.3">
      <c r="A120" s="220"/>
      <c r="B120" s="224"/>
      <c r="C120" s="111" t="s">
        <v>33</v>
      </c>
      <c r="D120" s="28"/>
    </row>
    <row r="121" spans="1:4" ht="34.5" x14ac:dyDescent="0.3">
      <c r="A121" s="220"/>
      <c r="B121" s="224"/>
      <c r="C121" s="113" t="s">
        <v>124</v>
      </c>
      <c r="D121" s="28"/>
    </row>
    <row r="122" spans="1:4" x14ac:dyDescent="0.3">
      <c r="A122" s="220"/>
      <c r="B122" s="224"/>
      <c r="C122" s="111" t="s">
        <v>37</v>
      </c>
      <c r="D122" s="28"/>
    </row>
    <row r="123" spans="1:4" x14ac:dyDescent="0.3">
      <c r="A123" s="220"/>
      <c r="B123" s="224"/>
      <c r="C123" s="114" t="s">
        <v>125</v>
      </c>
      <c r="D123" s="29"/>
    </row>
    <row r="124" spans="1:4" x14ac:dyDescent="0.3">
      <c r="A124" s="220"/>
      <c r="B124" s="115"/>
      <c r="C124" s="116" t="s">
        <v>35</v>
      </c>
      <c r="D124" s="113"/>
    </row>
    <row r="125" spans="1:4" x14ac:dyDescent="0.3">
      <c r="A125" s="220"/>
      <c r="B125" s="220">
        <v>11001</v>
      </c>
      <c r="C125" s="117" t="s">
        <v>36</v>
      </c>
      <c r="D125" s="221">
        <f>'1'!G50</f>
        <v>-8000</v>
      </c>
    </row>
    <row r="126" spans="1:4" x14ac:dyDescent="0.3">
      <c r="A126" s="220"/>
      <c r="B126" s="220"/>
      <c r="C126" s="118" t="s">
        <v>80</v>
      </c>
      <c r="D126" s="222"/>
    </row>
    <row r="127" spans="1:4" x14ac:dyDescent="0.3">
      <c r="A127" s="220"/>
      <c r="B127" s="220"/>
      <c r="C127" s="117" t="s">
        <v>38</v>
      </c>
      <c r="D127" s="222"/>
    </row>
    <row r="128" spans="1:4" ht="21.75" customHeight="1" x14ac:dyDescent="0.3">
      <c r="A128" s="220"/>
      <c r="B128" s="220"/>
      <c r="C128" s="121" t="s">
        <v>126</v>
      </c>
      <c r="D128" s="222"/>
    </row>
    <row r="129" spans="1:4" x14ac:dyDescent="0.3">
      <c r="A129" s="220"/>
      <c r="B129" s="220"/>
      <c r="C129" s="117" t="s">
        <v>39</v>
      </c>
      <c r="D129" s="222"/>
    </row>
    <row r="130" spans="1:4" x14ac:dyDescent="0.3">
      <c r="A130" s="220"/>
      <c r="B130" s="220"/>
      <c r="C130" s="120" t="s">
        <v>40</v>
      </c>
      <c r="D130" s="223"/>
    </row>
    <row r="131" spans="1:4" x14ac:dyDescent="0.3">
      <c r="A131" s="220"/>
      <c r="B131" s="220">
        <v>11002</v>
      </c>
      <c r="C131" s="117" t="s">
        <v>36</v>
      </c>
      <c r="D131" s="221">
        <f>'1'!G102</f>
        <v>-64500</v>
      </c>
    </row>
    <row r="132" spans="1:4" x14ac:dyDescent="0.3">
      <c r="A132" s="220"/>
      <c r="B132" s="220"/>
      <c r="C132" s="118" t="s">
        <v>88</v>
      </c>
      <c r="D132" s="222"/>
    </row>
    <row r="133" spans="1:4" x14ac:dyDescent="0.3">
      <c r="A133" s="220"/>
      <c r="B133" s="220"/>
      <c r="C133" s="117" t="s">
        <v>38</v>
      </c>
      <c r="D133" s="222"/>
    </row>
    <row r="134" spans="1:4" ht="34.5" x14ac:dyDescent="0.3">
      <c r="A134" s="220"/>
      <c r="B134" s="220"/>
      <c r="C134" s="119" t="s">
        <v>127</v>
      </c>
      <c r="D134" s="222"/>
    </row>
    <row r="135" spans="1:4" x14ac:dyDescent="0.3">
      <c r="A135" s="220"/>
      <c r="B135" s="220"/>
      <c r="C135" s="117" t="s">
        <v>39</v>
      </c>
      <c r="D135" s="222"/>
    </row>
    <row r="136" spans="1:4" x14ac:dyDescent="0.3">
      <c r="A136" s="220"/>
      <c r="B136" s="220"/>
      <c r="C136" s="120" t="s">
        <v>40</v>
      </c>
      <c r="D136" s="223"/>
    </row>
    <row r="137" spans="1:4" x14ac:dyDescent="0.3">
      <c r="A137" s="220"/>
      <c r="B137" s="220">
        <v>11003</v>
      </c>
      <c r="C137" s="117" t="s">
        <v>36</v>
      </c>
      <c r="D137" s="221">
        <f>'1'!G135</f>
        <v>27000</v>
      </c>
    </row>
    <row r="138" spans="1:4" x14ac:dyDescent="0.3">
      <c r="A138" s="220"/>
      <c r="B138" s="220"/>
      <c r="C138" s="118" t="s">
        <v>218</v>
      </c>
      <c r="D138" s="222"/>
    </row>
    <row r="139" spans="1:4" x14ac:dyDescent="0.3">
      <c r="A139" s="220"/>
      <c r="B139" s="220"/>
      <c r="C139" s="117" t="s">
        <v>38</v>
      </c>
      <c r="D139" s="222"/>
    </row>
    <row r="140" spans="1:4" ht="34.5" x14ac:dyDescent="0.3">
      <c r="A140" s="220"/>
      <c r="B140" s="220"/>
      <c r="C140" s="119" t="s">
        <v>128</v>
      </c>
      <c r="D140" s="222"/>
    </row>
    <row r="141" spans="1:4" x14ac:dyDescent="0.3">
      <c r="A141" s="220"/>
      <c r="B141" s="220"/>
      <c r="C141" s="117" t="s">
        <v>39</v>
      </c>
      <c r="D141" s="222"/>
    </row>
    <row r="142" spans="1:4" x14ac:dyDescent="0.3">
      <c r="A142" s="220"/>
      <c r="B142" s="220"/>
      <c r="C142" s="120" t="s">
        <v>40</v>
      </c>
      <c r="D142" s="223"/>
    </row>
    <row r="143" spans="1:4" x14ac:dyDescent="0.3">
      <c r="A143" s="220"/>
      <c r="B143" s="220">
        <v>11004</v>
      </c>
      <c r="C143" s="117" t="s">
        <v>36</v>
      </c>
      <c r="D143" s="221">
        <f>'1'!G144</f>
        <v>-96370</v>
      </c>
    </row>
    <row r="144" spans="1:4" x14ac:dyDescent="0.3">
      <c r="A144" s="220"/>
      <c r="B144" s="220"/>
      <c r="C144" s="118" t="s">
        <v>130</v>
      </c>
      <c r="D144" s="222"/>
    </row>
    <row r="145" spans="1:4" x14ac:dyDescent="0.3">
      <c r="A145" s="220"/>
      <c r="B145" s="220"/>
      <c r="C145" s="117" t="s">
        <v>38</v>
      </c>
      <c r="D145" s="222"/>
    </row>
    <row r="146" spans="1:4" ht="34.5" x14ac:dyDescent="0.3">
      <c r="A146" s="220"/>
      <c r="B146" s="220"/>
      <c r="C146" s="119" t="s">
        <v>129</v>
      </c>
      <c r="D146" s="222"/>
    </row>
    <row r="147" spans="1:4" x14ac:dyDescent="0.3">
      <c r="A147" s="220"/>
      <c r="B147" s="220"/>
      <c r="C147" s="117" t="s">
        <v>39</v>
      </c>
      <c r="D147" s="222"/>
    </row>
    <row r="148" spans="1:4" x14ac:dyDescent="0.3">
      <c r="A148" s="220"/>
      <c r="B148" s="220"/>
      <c r="C148" s="120" t="s">
        <v>40</v>
      </c>
      <c r="D148" s="223"/>
    </row>
    <row r="149" spans="1:4" x14ac:dyDescent="0.3">
      <c r="A149" s="220">
        <v>1207</v>
      </c>
      <c r="B149" s="224"/>
      <c r="C149" s="150" t="s">
        <v>34</v>
      </c>
      <c r="D149" s="30">
        <f>D156+D162+D168</f>
        <v>229870</v>
      </c>
    </row>
    <row r="150" spans="1:4" x14ac:dyDescent="0.3">
      <c r="A150" s="220"/>
      <c r="B150" s="224"/>
      <c r="C150" s="151" t="s">
        <v>131</v>
      </c>
      <c r="D150" s="152"/>
    </row>
    <row r="151" spans="1:4" x14ac:dyDescent="0.3">
      <c r="A151" s="220"/>
      <c r="B151" s="224"/>
      <c r="C151" s="150" t="s">
        <v>33</v>
      </c>
      <c r="D151" s="152"/>
    </row>
    <row r="152" spans="1:4" ht="36" customHeight="1" x14ac:dyDescent="0.3">
      <c r="A152" s="220"/>
      <c r="B152" s="224"/>
      <c r="C152" s="119" t="s">
        <v>155</v>
      </c>
      <c r="D152" s="152"/>
    </row>
    <row r="153" spans="1:4" x14ac:dyDescent="0.3">
      <c r="A153" s="220"/>
      <c r="B153" s="224"/>
      <c r="C153" s="150" t="s">
        <v>37</v>
      </c>
      <c r="D153" s="152"/>
    </row>
    <row r="154" spans="1:4" ht="44.25" customHeight="1" x14ac:dyDescent="0.3">
      <c r="A154" s="220"/>
      <c r="B154" s="224"/>
      <c r="C154" s="121" t="s">
        <v>132</v>
      </c>
      <c r="D154" s="152"/>
    </row>
    <row r="155" spans="1:4" x14ac:dyDescent="0.3">
      <c r="A155" s="220"/>
      <c r="B155" s="119"/>
      <c r="C155" s="119" t="s">
        <v>35</v>
      </c>
      <c r="D155" s="119"/>
    </row>
    <row r="156" spans="1:4" x14ac:dyDescent="0.3">
      <c r="A156" s="220"/>
      <c r="B156" s="220">
        <v>11001</v>
      </c>
      <c r="C156" s="150" t="s">
        <v>36</v>
      </c>
      <c r="D156" s="230">
        <f>'1'!G113</f>
        <v>338870</v>
      </c>
    </row>
    <row r="157" spans="1:4" ht="19.5" customHeight="1" x14ac:dyDescent="0.3">
      <c r="A157" s="220"/>
      <c r="B157" s="220"/>
      <c r="C157" s="118" t="s">
        <v>133</v>
      </c>
      <c r="D157" s="230"/>
    </row>
    <row r="158" spans="1:4" x14ac:dyDescent="0.3">
      <c r="A158" s="220"/>
      <c r="B158" s="220"/>
      <c r="C158" s="150" t="s">
        <v>38</v>
      </c>
      <c r="D158" s="230"/>
    </row>
    <row r="159" spans="1:4" ht="51.75" x14ac:dyDescent="0.3">
      <c r="A159" s="220"/>
      <c r="B159" s="220"/>
      <c r="C159" s="121" t="s">
        <v>134</v>
      </c>
      <c r="D159" s="230"/>
    </row>
    <row r="160" spans="1:4" x14ac:dyDescent="0.3">
      <c r="A160" s="220"/>
      <c r="B160" s="220"/>
      <c r="C160" s="150" t="s">
        <v>39</v>
      </c>
      <c r="D160" s="230"/>
    </row>
    <row r="161" spans="1:4" x14ac:dyDescent="0.3">
      <c r="A161" s="220"/>
      <c r="B161" s="220"/>
      <c r="C161" s="120" t="s">
        <v>40</v>
      </c>
      <c r="D161" s="230"/>
    </row>
    <row r="162" spans="1:4" x14ac:dyDescent="0.3">
      <c r="A162" s="220"/>
      <c r="B162" s="220">
        <v>11002</v>
      </c>
      <c r="C162" s="150" t="s">
        <v>36</v>
      </c>
      <c r="D162" s="230">
        <f>'1'!G74</f>
        <v>-14000</v>
      </c>
    </row>
    <row r="163" spans="1:4" x14ac:dyDescent="0.3">
      <c r="A163" s="220"/>
      <c r="B163" s="220"/>
      <c r="C163" s="118" t="s">
        <v>135</v>
      </c>
      <c r="D163" s="230"/>
    </row>
    <row r="164" spans="1:4" x14ac:dyDescent="0.3">
      <c r="A164" s="220"/>
      <c r="B164" s="220"/>
      <c r="C164" s="150" t="s">
        <v>38</v>
      </c>
      <c r="D164" s="230"/>
    </row>
    <row r="165" spans="1:4" ht="34.5" x14ac:dyDescent="0.3">
      <c r="A165" s="220"/>
      <c r="B165" s="220"/>
      <c r="C165" s="119" t="s">
        <v>136</v>
      </c>
      <c r="D165" s="230"/>
    </row>
    <row r="166" spans="1:4" x14ac:dyDescent="0.3">
      <c r="A166" s="220"/>
      <c r="B166" s="220"/>
      <c r="C166" s="150" t="s">
        <v>39</v>
      </c>
      <c r="D166" s="230"/>
    </row>
    <row r="167" spans="1:4" x14ac:dyDescent="0.3">
      <c r="A167" s="220"/>
      <c r="B167" s="220"/>
      <c r="C167" s="120" t="s">
        <v>40</v>
      </c>
      <c r="D167" s="230"/>
    </row>
    <row r="168" spans="1:4" x14ac:dyDescent="0.3">
      <c r="A168" s="220"/>
      <c r="B168" s="220">
        <v>11003</v>
      </c>
      <c r="C168" s="150" t="s">
        <v>36</v>
      </c>
      <c r="D168" s="230">
        <f>'1'!G122</f>
        <v>-95000</v>
      </c>
    </row>
    <row r="169" spans="1:4" ht="34.5" x14ac:dyDescent="0.3">
      <c r="A169" s="220"/>
      <c r="B169" s="220"/>
      <c r="C169" s="118" t="s">
        <v>137</v>
      </c>
      <c r="D169" s="230"/>
    </row>
    <row r="170" spans="1:4" x14ac:dyDescent="0.3">
      <c r="A170" s="220"/>
      <c r="B170" s="220"/>
      <c r="C170" s="150" t="s">
        <v>38</v>
      </c>
      <c r="D170" s="230"/>
    </row>
    <row r="171" spans="1:4" ht="34.5" x14ac:dyDescent="0.3">
      <c r="A171" s="220"/>
      <c r="B171" s="220"/>
      <c r="C171" s="119" t="s">
        <v>138</v>
      </c>
      <c r="D171" s="230"/>
    </row>
    <row r="172" spans="1:4" x14ac:dyDescent="0.3">
      <c r="A172" s="220"/>
      <c r="B172" s="220"/>
      <c r="C172" s="150" t="s">
        <v>39</v>
      </c>
      <c r="D172" s="230"/>
    </row>
    <row r="173" spans="1:4" x14ac:dyDescent="0.3">
      <c r="A173" s="220"/>
      <c r="B173" s="220"/>
      <c r="C173" s="120" t="s">
        <v>40</v>
      </c>
      <c r="D173" s="230"/>
    </row>
    <row r="187" spans="1:1" x14ac:dyDescent="0.3">
      <c r="A187" s="125"/>
    </row>
    <row r="188" spans="1:1" x14ac:dyDescent="0.3">
      <c r="A188" s="125"/>
    </row>
    <row r="189" spans="1:1" x14ac:dyDescent="0.3">
      <c r="A189" s="125"/>
    </row>
    <row r="190" spans="1:1" x14ac:dyDescent="0.3">
      <c r="A190" s="125"/>
    </row>
    <row r="191" spans="1:1" x14ac:dyDescent="0.3">
      <c r="A191" s="125"/>
    </row>
    <row r="192" spans="1:1" x14ac:dyDescent="0.3">
      <c r="A192" s="125"/>
    </row>
    <row r="193" spans="1:1" x14ac:dyDescent="0.3">
      <c r="A193" s="125"/>
    </row>
    <row r="194" spans="1:1" x14ac:dyDescent="0.3">
      <c r="A194" s="125"/>
    </row>
    <row r="195" spans="1:1" x14ac:dyDescent="0.3">
      <c r="A195" s="125"/>
    </row>
    <row r="196" spans="1:1" x14ac:dyDescent="0.3">
      <c r="A196" s="125"/>
    </row>
    <row r="197" spans="1:1" x14ac:dyDescent="0.3">
      <c r="A197" s="125"/>
    </row>
    <row r="198" spans="1:1" x14ac:dyDescent="0.3">
      <c r="A198" s="125"/>
    </row>
  </sheetData>
  <mergeCells count="58">
    <mergeCell ref="A149:A173"/>
    <mergeCell ref="B149:B154"/>
    <mergeCell ref="B168:B173"/>
    <mergeCell ref="D168:D173"/>
    <mergeCell ref="A105:A117"/>
    <mergeCell ref="B105:B110"/>
    <mergeCell ref="D112:D117"/>
    <mergeCell ref="A118:A148"/>
    <mergeCell ref="B118:B123"/>
    <mergeCell ref="D143:D148"/>
    <mergeCell ref="D125:D130"/>
    <mergeCell ref="B125:B130"/>
    <mergeCell ref="D1:E1"/>
    <mergeCell ref="D162:D167"/>
    <mergeCell ref="B112:B117"/>
    <mergeCell ref="D137:D142"/>
    <mergeCell ref="B143:B148"/>
    <mergeCell ref="B137:B142"/>
    <mergeCell ref="B162:B167"/>
    <mergeCell ref="B156:B161"/>
    <mergeCell ref="D156:D161"/>
    <mergeCell ref="A5:D5"/>
    <mergeCell ref="B131:B136"/>
    <mergeCell ref="D131:D136"/>
    <mergeCell ref="C2:E2"/>
    <mergeCell ref="D3:E3"/>
    <mergeCell ref="B24:B29"/>
    <mergeCell ref="B31:B36"/>
    <mergeCell ref="A7:B7"/>
    <mergeCell ref="B11:B16"/>
    <mergeCell ref="B18:B23"/>
    <mergeCell ref="D18:D23"/>
    <mergeCell ref="C7:C8"/>
    <mergeCell ref="D56:D61"/>
    <mergeCell ref="D43:D48"/>
    <mergeCell ref="B56:B61"/>
    <mergeCell ref="A11:A23"/>
    <mergeCell ref="A24:A48"/>
    <mergeCell ref="A49:A61"/>
    <mergeCell ref="D31:D36"/>
    <mergeCell ref="B37:B42"/>
    <mergeCell ref="D37:D42"/>
    <mergeCell ref="B43:B48"/>
    <mergeCell ref="B49:B54"/>
    <mergeCell ref="A62:A104"/>
    <mergeCell ref="B99:B104"/>
    <mergeCell ref="B81:B86"/>
    <mergeCell ref="B75:B80"/>
    <mergeCell ref="D75:D80"/>
    <mergeCell ref="B87:B92"/>
    <mergeCell ref="D87:D92"/>
    <mergeCell ref="B93:B98"/>
    <mergeCell ref="D93:D98"/>
    <mergeCell ref="D81:D86"/>
    <mergeCell ref="D99:D104"/>
    <mergeCell ref="B69:B74"/>
    <mergeCell ref="B62:B67"/>
    <mergeCell ref="D69:D74"/>
  </mergeCells>
  <pageMargins left="0.23" right="0.21" top="0.75" bottom="0.75" header="0.3" footer="0.3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225"/>
  <sheetViews>
    <sheetView topLeftCell="A211" zoomScale="115" zoomScaleNormal="115" workbookViewId="0">
      <selection activeCell="A34" sqref="A34:B34"/>
    </sheetView>
  </sheetViews>
  <sheetFormatPr defaultRowHeight="12.75" x14ac:dyDescent="0.2"/>
  <cols>
    <col min="1" max="1" width="49.28515625" customWidth="1"/>
    <col min="2" max="2" width="46.5703125" customWidth="1"/>
    <col min="3" max="3" width="26" customWidth="1"/>
    <col min="6" max="6" width="10.42578125" bestFit="1" customWidth="1"/>
    <col min="7" max="7" width="21.5703125" bestFit="1" customWidth="1"/>
  </cols>
  <sheetData>
    <row r="2" spans="1:242" s="3" customFormat="1" ht="17.25" x14ac:dyDescent="0.3">
      <c r="B2" s="2"/>
      <c r="C2" s="5"/>
      <c r="D2" s="234" t="s">
        <v>275</v>
      </c>
      <c r="E2" s="234"/>
      <c r="F2" s="54"/>
      <c r="G2" s="54"/>
      <c r="H2" s="1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ht="17.25" x14ac:dyDescent="0.3">
      <c r="B3" s="234" t="s">
        <v>207</v>
      </c>
      <c r="C3" s="234"/>
      <c r="D3" s="234"/>
      <c r="E3" s="234"/>
      <c r="F3" s="54"/>
      <c r="G3" s="54"/>
      <c r="H3" s="1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ht="17.25" x14ac:dyDescent="0.3">
      <c r="B4" s="2"/>
      <c r="C4" s="235" t="s">
        <v>20</v>
      </c>
      <c r="D4" s="235"/>
      <c r="E4" s="235"/>
      <c r="F4" s="54"/>
      <c r="G4" s="54"/>
      <c r="H4" s="1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5" spans="1:242" x14ac:dyDescent="0.2">
      <c r="D5" s="13"/>
      <c r="E5" s="13"/>
      <c r="F5" s="13"/>
      <c r="G5" s="13"/>
      <c r="H5" s="13"/>
    </row>
    <row r="6" spans="1:242" s="7" customFormat="1" ht="45.6" customHeight="1" x14ac:dyDescent="0.2">
      <c r="A6" s="236" t="s">
        <v>53</v>
      </c>
      <c r="B6" s="236"/>
      <c r="C6" s="236"/>
      <c r="D6" s="236"/>
      <c r="E6" s="236"/>
    </row>
    <row r="7" spans="1:242" s="7" customFormat="1" ht="20.25" customHeight="1" x14ac:dyDescent="0.2">
      <c r="A7" s="239" t="s">
        <v>54</v>
      </c>
      <c r="B7" s="239"/>
      <c r="C7" s="239"/>
    </row>
    <row r="8" spans="1:242" s="7" customFormat="1" ht="13.5" x14ac:dyDescent="0.2">
      <c r="A8" s="240" t="s">
        <v>209</v>
      </c>
      <c r="B8" s="240"/>
      <c r="C8" s="240"/>
      <c r="D8" s="240"/>
      <c r="E8" s="240"/>
    </row>
    <row r="9" spans="1:242" s="6" customFormat="1" ht="14.45" customHeight="1" x14ac:dyDescent="0.25">
      <c r="A9" s="8" t="s">
        <v>8</v>
      </c>
      <c r="B9" s="237" t="s">
        <v>9</v>
      </c>
      <c r="C9" s="237"/>
    </row>
    <row r="10" spans="1:242" s="6" customFormat="1" ht="13.5" x14ac:dyDescent="0.25">
      <c r="A10" s="60">
        <v>1003</v>
      </c>
      <c r="B10" s="238" t="s">
        <v>100</v>
      </c>
      <c r="C10" s="238"/>
    </row>
    <row r="11" spans="1:242" s="6" customFormat="1" ht="13.5" x14ac:dyDescent="0.25">
      <c r="A11" s="242" t="s">
        <v>10</v>
      </c>
      <c r="B11" s="243"/>
      <c r="C11" s="244"/>
    </row>
    <row r="12" spans="1:242" s="6" customFormat="1" ht="86.25" customHeight="1" x14ac:dyDescent="0.25">
      <c r="A12" s="55" t="s">
        <v>11</v>
      </c>
      <c r="B12" s="55">
        <v>1003</v>
      </c>
      <c r="C12" s="155" t="s">
        <v>284</v>
      </c>
    </row>
    <row r="13" spans="1:242" s="6" customFormat="1" ht="13.5" x14ac:dyDescent="0.25">
      <c r="A13" s="9" t="s">
        <v>12</v>
      </c>
      <c r="B13" s="9">
        <v>11003</v>
      </c>
      <c r="C13" s="246" t="s">
        <v>13</v>
      </c>
    </row>
    <row r="14" spans="1:242" s="17" customFormat="1" ht="13.5" x14ac:dyDescent="0.25">
      <c r="A14" s="24" t="s">
        <v>14</v>
      </c>
      <c r="B14" s="156" t="s">
        <v>244</v>
      </c>
      <c r="C14" s="247"/>
    </row>
    <row r="15" spans="1:242" s="17" customFormat="1" ht="67.5" x14ac:dyDescent="0.25">
      <c r="A15" s="24" t="s">
        <v>15</v>
      </c>
      <c r="B15" s="24" t="s">
        <v>268</v>
      </c>
      <c r="C15" s="248"/>
    </row>
    <row r="16" spans="1:242" s="17" customFormat="1" ht="13.5" x14ac:dyDescent="0.25">
      <c r="A16" s="25" t="s">
        <v>210</v>
      </c>
      <c r="B16" s="25" t="s">
        <v>42</v>
      </c>
      <c r="C16" s="35"/>
    </row>
    <row r="17" spans="1:7" s="17" customFormat="1" ht="27" x14ac:dyDescent="0.25">
      <c r="A17" s="25" t="s">
        <v>19</v>
      </c>
      <c r="B17" s="25" t="s">
        <v>55</v>
      </c>
      <c r="C17" s="36"/>
    </row>
    <row r="18" spans="1:7" s="17" customFormat="1" ht="13.5" x14ac:dyDescent="0.25">
      <c r="A18" s="245" t="s">
        <v>17</v>
      </c>
      <c r="B18" s="245"/>
      <c r="C18" s="64"/>
    </row>
    <row r="19" spans="1:7" s="17" customFormat="1" ht="13.5" x14ac:dyDescent="0.25">
      <c r="A19" s="241" t="s">
        <v>269</v>
      </c>
      <c r="B19" s="241"/>
      <c r="C19" s="64"/>
    </row>
    <row r="20" spans="1:7" s="17" customFormat="1" ht="32.25" customHeight="1" x14ac:dyDescent="0.25">
      <c r="A20" s="241" t="s">
        <v>270</v>
      </c>
      <c r="B20" s="241"/>
      <c r="C20" s="64"/>
    </row>
    <row r="21" spans="1:7" s="17" customFormat="1" ht="13.5" x14ac:dyDescent="0.25">
      <c r="A21" s="64" t="s">
        <v>271</v>
      </c>
      <c r="B21" s="64"/>
      <c r="C21" s="64"/>
      <c r="F21" s="153"/>
      <c r="G21" s="153"/>
    </row>
    <row r="22" spans="1:7" s="17" customFormat="1" ht="13.5" x14ac:dyDescent="0.25">
      <c r="A22" s="64" t="s">
        <v>272</v>
      </c>
      <c r="B22" s="64"/>
      <c r="C22" s="64"/>
      <c r="F22" s="153"/>
      <c r="G22" s="153"/>
    </row>
    <row r="23" spans="1:7" s="17" customFormat="1" ht="13.5" x14ac:dyDescent="0.25">
      <c r="A23" s="64" t="s">
        <v>273</v>
      </c>
      <c r="B23" s="64"/>
      <c r="C23" s="64"/>
      <c r="F23" s="153"/>
      <c r="G23" s="153"/>
    </row>
    <row r="24" spans="1:7" s="17" customFormat="1" ht="13.5" x14ac:dyDescent="0.25">
      <c r="A24" s="64" t="s">
        <v>18</v>
      </c>
      <c r="B24" s="64"/>
      <c r="C24" s="154">
        <v>5756</v>
      </c>
    </row>
    <row r="25" spans="1:7" ht="13.5" x14ac:dyDescent="0.2">
      <c r="A25" s="157" t="s">
        <v>8</v>
      </c>
      <c r="B25" s="233" t="s">
        <v>9</v>
      </c>
      <c r="C25" s="233"/>
    </row>
    <row r="26" spans="1:7" ht="13.5" customHeight="1" x14ac:dyDescent="0.2">
      <c r="A26" s="60">
        <v>1099</v>
      </c>
      <c r="B26" s="238" t="s">
        <v>103</v>
      </c>
      <c r="C26" s="238"/>
    </row>
    <row r="27" spans="1:7" ht="13.5" x14ac:dyDescent="0.2">
      <c r="A27" s="37" t="s">
        <v>10</v>
      </c>
      <c r="B27" s="38"/>
      <c r="C27" s="58"/>
    </row>
    <row r="28" spans="1:7" ht="54" x14ac:dyDescent="0.2">
      <c r="A28" s="25" t="s">
        <v>11</v>
      </c>
      <c r="B28" s="25">
        <v>1099</v>
      </c>
      <c r="C28" s="56" t="s">
        <v>285</v>
      </c>
    </row>
    <row r="29" spans="1:7" ht="13.5" x14ac:dyDescent="0.2">
      <c r="A29" s="25" t="s">
        <v>12</v>
      </c>
      <c r="B29" s="25">
        <v>11001</v>
      </c>
      <c r="C29" s="246" t="s">
        <v>13</v>
      </c>
    </row>
    <row r="30" spans="1:7" ht="27" x14ac:dyDescent="0.2">
      <c r="A30" s="25" t="s">
        <v>14</v>
      </c>
      <c r="B30" s="57" t="s">
        <v>106</v>
      </c>
      <c r="C30" s="247"/>
    </row>
    <row r="31" spans="1:7" ht="27" x14ac:dyDescent="0.2">
      <c r="A31" s="25" t="s">
        <v>15</v>
      </c>
      <c r="B31" s="25" t="s">
        <v>106</v>
      </c>
      <c r="C31" s="248"/>
    </row>
    <row r="32" spans="1:7" ht="13.5" x14ac:dyDescent="0.2">
      <c r="A32" s="25" t="s">
        <v>16</v>
      </c>
      <c r="B32" s="25" t="s">
        <v>42</v>
      </c>
      <c r="C32" s="35"/>
    </row>
    <row r="33" spans="1:3" ht="27" x14ac:dyDescent="0.2">
      <c r="A33" s="24" t="s">
        <v>19</v>
      </c>
      <c r="B33" s="25" t="s">
        <v>55</v>
      </c>
      <c r="C33" s="36"/>
    </row>
    <row r="34" spans="1:3" ht="13.5" x14ac:dyDescent="0.25">
      <c r="A34" s="245" t="s">
        <v>17</v>
      </c>
      <c r="B34" s="245"/>
      <c r="C34" s="40"/>
    </row>
    <row r="35" spans="1:3" s="65" customFormat="1" ht="31.5" customHeight="1" x14ac:dyDescent="0.25">
      <c r="A35" s="255" t="s">
        <v>139</v>
      </c>
      <c r="B35" s="255"/>
      <c r="C35" s="64"/>
    </row>
    <row r="36" spans="1:3" s="65" customFormat="1" ht="27" customHeight="1" x14ac:dyDescent="0.25">
      <c r="A36" s="256" t="s">
        <v>140</v>
      </c>
      <c r="B36" s="257"/>
      <c r="C36" s="64"/>
    </row>
    <row r="37" spans="1:3" s="65" customFormat="1" ht="29.25" customHeight="1" x14ac:dyDescent="0.25">
      <c r="A37" s="256" t="s">
        <v>143</v>
      </c>
      <c r="B37" s="257"/>
      <c r="C37" s="64"/>
    </row>
    <row r="38" spans="1:3" s="65" customFormat="1" ht="17.25" customHeight="1" x14ac:dyDescent="0.25">
      <c r="A38" s="256" t="s">
        <v>141</v>
      </c>
      <c r="B38" s="257"/>
      <c r="C38" s="64"/>
    </row>
    <row r="39" spans="1:3" s="65" customFormat="1" ht="28.5" customHeight="1" x14ac:dyDescent="0.25">
      <c r="A39" s="256" t="s">
        <v>142</v>
      </c>
      <c r="B39" s="257"/>
      <c r="C39" s="66">
        <v>-65000</v>
      </c>
    </row>
    <row r="40" spans="1:3" s="65" customFormat="1" ht="35.25" customHeight="1" x14ac:dyDescent="0.25">
      <c r="A40" s="256" t="s">
        <v>144</v>
      </c>
      <c r="B40" s="257"/>
      <c r="C40" s="66">
        <v>-40000</v>
      </c>
    </row>
    <row r="41" spans="1:3" s="65" customFormat="1" ht="29.25" customHeight="1" x14ac:dyDescent="0.25">
      <c r="A41" s="256" t="s">
        <v>147</v>
      </c>
      <c r="B41" s="257"/>
      <c r="C41" s="64"/>
    </row>
    <row r="42" spans="1:3" s="65" customFormat="1" ht="31.5" customHeight="1" x14ac:dyDescent="0.25">
      <c r="A42" s="256" t="s">
        <v>145</v>
      </c>
      <c r="B42" s="257"/>
      <c r="C42" s="64"/>
    </row>
    <row r="43" spans="1:3" s="65" customFormat="1" ht="18" customHeight="1" x14ac:dyDescent="0.25">
      <c r="A43" s="256" t="s">
        <v>146</v>
      </c>
      <c r="B43" s="257"/>
      <c r="C43" s="64"/>
    </row>
    <row r="44" spans="1:3" ht="13.5" x14ac:dyDescent="0.25">
      <c r="A44" s="40" t="s">
        <v>18</v>
      </c>
      <c r="B44" s="40"/>
      <c r="C44" s="59">
        <f>+'1'!G19</f>
        <v>-110000</v>
      </c>
    </row>
    <row r="45" spans="1:3" ht="54" x14ac:dyDescent="0.2">
      <c r="A45" s="25" t="s">
        <v>11</v>
      </c>
      <c r="B45" s="25">
        <v>1099</v>
      </c>
      <c r="C45" s="155" t="s">
        <v>284</v>
      </c>
    </row>
    <row r="46" spans="1:3" ht="13.5" x14ac:dyDescent="0.2">
      <c r="A46" s="25" t="s">
        <v>12</v>
      </c>
      <c r="B46" s="25">
        <v>11002</v>
      </c>
      <c r="C46" s="246" t="s">
        <v>13</v>
      </c>
    </row>
    <row r="47" spans="1:3" ht="27" x14ac:dyDescent="0.2">
      <c r="A47" s="25" t="s">
        <v>14</v>
      </c>
      <c r="B47" s="57" t="s">
        <v>107</v>
      </c>
      <c r="C47" s="247"/>
    </row>
    <row r="48" spans="1:3" ht="54" x14ac:dyDescent="0.2">
      <c r="A48" s="25" t="s">
        <v>15</v>
      </c>
      <c r="B48" s="25" t="s">
        <v>108</v>
      </c>
      <c r="C48" s="248"/>
    </row>
    <row r="49" spans="1:3" ht="13.5" x14ac:dyDescent="0.2">
      <c r="A49" s="25" t="s">
        <v>210</v>
      </c>
      <c r="B49" s="25" t="s">
        <v>42</v>
      </c>
      <c r="C49" s="35"/>
    </row>
    <row r="50" spans="1:3" ht="27" x14ac:dyDescent="0.2">
      <c r="A50" s="24" t="s">
        <v>19</v>
      </c>
      <c r="B50" s="25" t="s">
        <v>55</v>
      </c>
      <c r="C50" s="36"/>
    </row>
    <row r="51" spans="1:3" ht="13.5" x14ac:dyDescent="0.25">
      <c r="A51" s="245" t="s">
        <v>17</v>
      </c>
      <c r="B51" s="245"/>
      <c r="C51" s="40"/>
    </row>
    <row r="52" spans="1:3" s="61" customFormat="1" ht="30.75" customHeight="1" x14ac:dyDescent="0.25">
      <c r="A52" s="249" t="s">
        <v>211</v>
      </c>
      <c r="B52" s="250"/>
      <c r="C52" s="66">
        <v>440</v>
      </c>
    </row>
    <row r="53" spans="1:3" ht="13.5" x14ac:dyDescent="0.25">
      <c r="A53" s="40" t="s">
        <v>18</v>
      </c>
      <c r="B53" s="40"/>
      <c r="C53" s="59">
        <f>+'1'!G30</f>
        <v>8500</v>
      </c>
    </row>
    <row r="54" spans="1:3" ht="54" x14ac:dyDescent="0.2">
      <c r="A54" s="25" t="s">
        <v>11</v>
      </c>
      <c r="B54" s="25">
        <v>1099</v>
      </c>
      <c r="C54" s="155" t="s">
        <v>284</v>
      </c>
    </row>
    <row r="55" spans="1:3" ht="13.5" x14ac:dyDescent="0.2">
      <c r="A55" s="25" t="s">
        <v>12</v>
      </c>
      <c r="B55" s="25">
        <v>11003</v>
      </c>
      <c r="C55" s="246" t="s">
        <v>13</v>
      </c>
    </row>
    <row r="56" spans="1:3" ht="40.5" x14ac:dyDescent="0.2">
      <c r="A56" s="25" t="s">
        <v>14</v>
      </c>
      <c r="B56" s="57" t="s">
        <v>109</v>
      </c>
      <c r="C56" s="247"/>
    </row>
    <row r="57" spans="1:3" ht="67.5" x14ac:dyDescent="0.2">
      <c r="A57" s="25" t="s">
        <v>15</v>
      </c>
      <c r="B57" s="25" t="s">
        <v>110</v>
      </c>
      <c r="C57" s="248"/>
    </row>
    <row r="58" spans="1:3" ht="13.5" x14ac:dyDescent="0.2">
      <c r="A58" s="25" t="s">
        <v>16</v>
      </c>
      <c r="B58" s="25" t="s">
        <v>42</v>
      </c>
      <c r="C58" s="35"/>
    </row>
    <row r="59" spans="1:3" ht="27" x14ac:dyDescent="0.2">
      <c r="A59" s="24" t="s">
        <v>19</v>
      </c>
      <c r="B59" s="25" t="s">
        <v>55</v>
      </c>
      <c r="C59" s="36"/>
    </row>
    <row r="60" spans="1:3" ht="13.5" x14ac:dyDescent="0.25">
      <c r="A60" s="245" t="s">
        <v>17</v>
      </c>
      <c r="B60" s="245"/>
      <c r="C60" s="40"/>
    </row>
    <row r="61" spans="1:3" s="65" customFormat="1" ht="13.5" customHeight="1" x14ac:dyDescent="0.25">
      <c r="A61" s="249" t="s">
        <v>148</v>
      </c>
      <c r="B61" s="250"/>
      <c r="C61" s="66">
        <v>1800</v>
      </c>
    </row>
    <row r="62" spans="1:3" ht="13.5" x14ac:dyDescent="0.25">
      <c r="A62" s="40" t="s">
        <v>18</v>
      </c>
      <c r="B62" s="40"/>
      <c r="C62" s="59">
        <f>+'1'!G39</f>
        <v>4000</v>
      </c>
    </row>
    <row r="63" spans="1:3" ht="13.5" x14ac:dyDescent="0.2">
      <c r="A63" s="8" t="s">
        <v>8</v>
      </c>
      <c r="B63" s="237" t="s">
        <v>9</v>
      </c>
      <c r="C63" s="237"/>
    </row>
    <row r="64" spans="1:3" ht="30.75" customHeight="1" x14ac:dyDescent="0.2">
      <c r="A64" s="60">
        <v>1126</v>
      </c>
      <c r="B64" s="238" t="s">
        <v>111</v>
      </c>
      <c r="C64" s="238"/>
    </row>
    <row r="65" spans="1:3" ht="13.5" x14ac:dyDescent="0.2">
      <c r="A65" s="242" t="s">
        <v>10</v>
      </c>
      <c r="B65" s="243"/>
      <c r="C65" s="244"/>
    </row>
    <row r="66" spans="1:3" ht="54" x14ac:dyDescent="0.2">
      <c r="A66" s="9" t="s">
        <v>11</v>
      </c>
      <c r="B66" s="9">
        <v>1126</v>
      </c>
      <c r="C66" s="155" t="s">
        <v>284</v>
      </c>
    </row>
    <row r="67" spans="1:3" ht="13.5" x14ac:dyDescent="0.2">
      <c r="A67" s="9" t="s">
        <v>12</v>
      </c>
      <c r="B67" s="9">
        <v>11001</v>
      </c>
      <c r="C67" s="246" t="s">
        <v>13</v>
      </c>
    </row>
    <row r="68" spans="1:3" ht="40.5" x14ac:dyDescent="0.2">
      <c r="A68" s="24" t="s">
        <v>14</v>
      </c>
      <c r="B68" s="156" t="s">
        <v>50</v>
      </c>
      <c r="C68" s="247"/>
    </row>
    <row r="69" spans="1:3" ht="82.5" customHeight="1" x14ac:dyDescent="0.2">
      <c r="A69" s="24" t="s">
        <v>15</v>
      </c>
      <c r="B69" s="24" t="s">
        <v>212</v>
      </c>
      <c r="C69" s="248"/>
    </row>
    <row r="70" spans="1:3" ht="13.5" x14ac:dyDescent="0.2">
      <c r="A70" s="24" t="s">
        <v>16</v>
      </c>
      <c r="B70" s="24" t="s">
        <v>42</v>
      </c>
      <c r="C70" s="158"/>
    </row>
    <row r="71" spans="1:3" ht="13.5" x14ac:dyDescent="0.2">
      <c r="A71" s="24" t="s">
        <v>19</v>
      </c>
      <c r="B71" s="24" t="s">
        <v>48</v>
      </c>
      <c r="C71" s="158"/>
    </row>
    <row r="72" spans="1:3" ht="13.5" x14ac:dyDescent="0.2">
      <c r="A72" s="253" t="s">
        <v>17</v>
      </c>
      <c r="B72" s="253"/>
      <c r="C72" s="158"/>
    </row>
    <row r="73" spans="1:3" ht="13.5" x14ac:dyDescent="0.2">
      <c r="A73" s="254" t="s">
        <v>149</v>
      </c>
      <c r="B73" s="254"/>
      <c r="C73" s="159"/>
    </row>
    <row r="74" spans="1:3" ht="13.5" customHeight="1" x14ac:dyDescent="0.25">
      <c r="A74" s="254" t="s">
        <v>18</v>
      </c>
      <c r="B74" s="254"/>
      <c r="C74" s="59">
        <v>627</v>
      </c>
    </row>
    <row r="75" spans="1:3" ht="13.5" x14ac:dyDescent="0.2">
      <c r="A75" s="26" t="s">
        <v>8</v>
      </c>
      <c r="B75" s="26" t="s">
        <v>9</v>
      </c>
      <c r="C75" s="39"/>
    </row>
    <row r="76" spans="1:3" ht="13.5" customHeight="1" x14ac:dyDescent="0.2">
      <c r="A76" s="57">
        <v>1200</v>
      </c>
      <c r="B76" s="251" t="s">
        <v>114</v>
      </c>
      <c r="C76" s="252"/>
    </row>
    <row r="77" spans="1:3" ht="13.5" customHeight="1" x14ac:dyDescent="0.2">
      <c r="A77" s="37" t="s">
        <v>10</v>
      </c>
      <c r="B77" s="92"/>
      <c r="C77" s="93"/>
    </row>
    <row r="78" spans="1:3" ht="13.5" customHeight="1" x14ac:dyDescent="0.2">
      <c r="A78" s="25" t="s">
        <v>11</v>
      </c>
      <c r="B78" s="25">
        <v>1200</v>
      </c>
      <c r="C78" s="56" t="s">
        <v>41</v>
      </c>
    </row>
    <row r="79" spans="1:3" ht="13.5" customHeight="1" x14ac:dyDescent="0.2">
      <c r="A79" s="25" t="s">
        <v>12</v>
      </c>
      <c r="B79" s="25">
        <v>11001</v>
      </c>
      <c r="C79" s="246" t="s">
        <v>13</v>
      </c>
    </row>
    <row r="80" spans="1:3" ht="27" x14ac:dyDescent="0.2">
      <c r="A80" s="25" t="s">
        <v>14</v>
      </c>
      <c r="B80" s="57" t="s">
        <v>226</v>
      </c>
      <c r="C80" s="247"/>
    </row>
    <row r="81" spans="1:9" ht="54" x14ac:dyDescent="0.2">
      <c r="A81" s="25" t="s">
        <v>15</v>
      </c>
      <c r="B81" s="25" t="s">
        <v>232</v>
      </c>
      <c r="C81" s="248"/>
    </row>
    <row r="82" spans="1:9" ht="13.5" x14ac:dyDescent="0.2">
      <c r="A82" s="25" t="s">
        <v>16</v>
      </c>
      <c r="B82" s="25" t="s">
        <v>42</v>
      </c>
      <c r="C82" s="35"/>
    </row>
    <row r="83" spans="1:9" ht="13.5" customHeight="1" x14ac:dyDescent="0.2">
      <c r="A83" s="24" t="s">
        <v>19</v>
      </c>
      <c r="B83" s="25" t="s">
        <v>55</v>
      </c>
      <c r="C83" s="36"/>
    </row>
    <row r="84" spans="1:9" ht="13.5" customHeight="1" x14ac:dyDescent="0.25">
      <c r="A84" s="245" t="s">
        <v>17</v>
      </c>
      <c r="B84" s="245"/>
      <c r="C84" s="40"/>
    </row>
    <row r="85" spans="1:9" ht="13.5" customHeight="1" x14ac:dyDescent="0.25">
      <c r="A85" s="249" t="s">
        <v>233</v>
      </c>
      <c r="B85" s="250"/>
      <c r="C85" s="64">
        <v>250</v>
      </c>
    </row>
    <row r="86" spans="1:9" ht="13.5" customHeight="1" x14ac:dyDescent="0.25">
      <c r="A86" s="40" t="s">
        <v>18</v>
      </c>
      <c r="B86" s="40"/>
      <c r="C86" s="59">
        <f>+'1'!G175</f>
        <v>74000</v>
      </c>
    </row>
    <row r="87" spans="1:9" ht="13.5" customHeight="1" x14ac:dyDescent="0.2">
      <c r="A87" s="37" t="s">
        <v>10</v>
      </c>
      <c r="B87" s="38"/>
      <c r="C87" s="58"/>
    </row>
    <row r="88" spans="1:9" ht="54" x14ac:dyDescent="0.2">
      <c r="A88" s="25" t="s">
        <v>11</v>
      </c>
      <c r="B88" s="25">
        <v>1200</v>
      </c>
      <c r="C88" s="56" t="s">
        <v>285</v>
      </c>
    </row>
    <row r="89" spans="1:9" ht="13.5" x14ac:dyDescent="0.2">
      <c r="A89" s="25" t="s">
        <v>12</v>
      </c>
      <c r="B89" s="25">
        <v>11002</v>
      </c>
      <c r="C89" s="246" t="s">
        <v>13</v>
      </c>
    </row>
    <row r="90" spans="1:9" ht="27" x14ac:dyDescent="0.2">
      <c r="A90" s="25" t="s">
        <v>14</v>
      </c>
      <c r="B90" s="57" t="s">
        <v>95</v>
      </c>
      <c r="C90" s="247"/>
    </row>
    <row r="91" spans="1:9" ht="27" x14ac:dyDescent="0.2">
      <c r="A91" s="25" t="s">
        <v>15</v>
      </c>
      <c r="B91" s="25" t="s">
        <v>117</v>
      </c>
      <c r="C91" s="248"/>
    </row>
    <row r="92" spans="1:9" ht="13.5" x14ac:dyDescent="0.2">
      <c r="A92" s="25" t="s">
        <v>16</v>
      </c>
      <c r="B92" s="25" t="s">
        <v>42</v>
      </c>
      <c r="C92" s="35"/>
    </row>
    <row r="93" spans="1:9" ht="27" x14ac:dyDescent="0.2">
      <c r="A93" s="24" t="s">
        <v>19</v>
      </c>
      <c r="B93" s="25" t="s">
        <v>55</v>
      </c>
      <c r="C93" s="36"/>
    </row>
    <row r="94" spans="1:9" ht="13.5" x14ac:dyDescent="0.25">
      <c r="A94" s="245" t="s">
        <v>17</v>
      </c>
      <c r="B94" s="245"/>
      <c r="C94" s="40"/>
    </row>
    <row r="95" spans="1:9" s="65" customFormat="1" ht="13.5" x14ac:dyDescent="0.25">
      <c r="A95" s="249" t="s">
        <v>213</v>
      </c>
      <c r="B95" s="250"/>
      <c r="C95" s="63">
        <v>-90</v>
      </c>
      <c r="I95" s="65" t="s">
        <v>280</v>
      </c>
    </row>
    <row r="96" spans="1:9" ht="13.5" x14ac:dyDescent="0.25">
      <c r="A96" s="40" t="s">
        <v>18</v>
      </c>
      <c r="B96" s="40"/>
      <c r="C96" s="59">
        <f>+'1'!G157</f>
        <v>-13000</v>
      </c>
    </row>
    <row r="97" spans="1:3" ht="13.5" x14ac:dyDescent="0.2">
      <c r="A97" s="37" t="s">
        <v>10</v>
      </c>
      <c r="B97" s="38"/>
      <c r="C97" s="58"/>
    </row>
    <row r="98" spans="1:3" ht="54" x14ac:dyDescent="0.2">
      <c r="A98" s="25" t="s">
        <v>11</v>
      </c>
      <c r="B98" s="25">
        <v>1200</v>
      </c>
      <c r="C98" s="56" t="s">
        <v>285</v>
      </c>
    </row>
    <row r="99" spans="1:3" ht="13.5" x14ac:dyDescent="0.2">
      <c r="A99" s="25" t="s">
        <v>12</v>
      </c>
      <c r="B99" s="25">
        <v>11003</v>
      </c>
      <c r="C99" s="246" t="s">
        <v>13</v>
      </c>
    </row>
    <row r="100" spans="1:3" ht="17.25" customHeight="1" x14ac:dyDescent="0.2">
      <c r="A100" s="25" t="s">
        <v>14</v>
      </c>
      <c r="B100" s="57" t="s">
        <v>96</v>
      </c>
      <c r="C100" s="247"/>
    </row>
    <row r="101" spans="1:3" ht="72.75" customHeight="1" x14ac:dyDescent="0.2">
      <c r="A101" s="25" t="s">
        <v>15</v>
      </c>
      <c r="B101" s="25" t="s">
        <v>279</v>
      </c>
      <c r="C101" s="248"/>
    </row>
    <row r="102" spans="1:3" ht="13.5" x14ac:dyDescent="0.2">
      <c r="A102" s="25" t="s">
        <v>16</v>
      </c>
      <c r="B102" s="25" t="s">
        <v>42</v>
      </c>
      <c r="C102" s="35"/>
    </row>
    <row r="103" spans="1:3" ht="27" x14ac:dyDescent="0.2">
      <c r="A103" s="24" t="s">
        <v>19</v>
      </c>
      <c r="B103" s="25" t="s">
        <v>55</v>
      </c>
      <c r="C103" s="36"/>
    </row>
    <row r="104" spans="1:3" ht="13.5" x14ac:dyDescent="0.25">
      <c r="A104" s="245" t="s">
        <v>17</v>
      </c>
      <c r="B104" s="245"/>
      <c r="C104" s="40"/>
    </row>
    <row r="105" spans="1:3" s="65" customFormat="1" ht="13.5" x14ac:dyDescent="0.25">
      <c r="A105" s="249" t="s">
        <v>214</v>
      </c>
      <c r="B105" s="250"/>
      <c r="C105" s="63">
        <v>-600</v>
      </c>
    </row>
    <row r="106" spans="1:3" ht="13.5" customHeight="1" x14ac:dyDescent="0.25">
      <c r="A106" s="40" t="s">
        <v>18</v>
      </c>
      <c r="B106" s="40"/>
      <c r="C106" s="59">
        <f>+'1'!G168</f>
        <v>-90500</v>
      </c>
    </row>
    <row r="107" spans="1:3" ht="13.5" x14ac:dyDescent="0.2">
      <c r="A107" s="37" t="s">
        <v>10</v>
      </c>
      <c r="B107" s="38"/>
      <c r="C107" s="58"/>
    </row>
    <row r="108" spans="1:3" ht="54" x14ac:dyDescent="0.2">
      <c r="A108" s="25" t="s">
        <v>11</v>
      </c>
      <c r="B108" s="25">
        <v>1200</v>
      </c>
      <c r="C108" s="155" t="s">
        <v>284</v>
      </c>
    </row>
    <row r="109" spans="1:3" ht="13.5" x14ac:dyDescent="0.2">
      <c r="A109" s="25" t="s">
        <v>12</v>
      </c>
      <c r="B109" s="25">
        <v>11004</v>
      </c>
      <c r="C109" s="246" t="s">
        <v>13</v>
      </c>
    </row>
    <row r="110" spans="1:3" ht="54" x14ac:dyDescent="0.2">
      <c r="A110" s="25" t="s">
        <v>14</v>
      </c>
      <c r="B110" s="57" t="s">
        <v>234</v>
      </c>
      <c r="C110" s="247"/>
    </row>
    <row r="111" spans="1:3" ht="72.75" customHeight="1" x14ac:dyDescent="0.2">
      <c r="A111" s="25" t="s">
        <v>15</v>
      </c>
      <c r="B111" s="25" t="s">
        <v>235</v>
      </c>
      <c r="C111" s="248"/>
    </row>
    <row r="112" spans="1:3" ht="13.5" x14ac:dyDescent="0.2">
      <c r="A112" s="25" t="s">
        <v>16</v>
      </c>
      <c r="B112" s="25" t="s">
        <v>42</v>
      </c>
      <c r="C112" s="35"/>
    </row>
    <row r="113" spans="1:3" ht="27" x14ac:dyDescent="0.2">
      <c r="A113" s="24" t="s">
        <v>19</v>
      </c>
      <c r="B113" s="25" t="s">
        <v>55</v>
      </c>
      <c r="C113" s="36"/>
    </row>
    <row r="114" spans="1:3" ht="13.5" x14ac:dyDescent="0.25">
      <c r="A114" s="245" t="s">
        <v>17</v>
      </c>
      <c r="B114" s="245"/>
      <c r="C114" s="40"/>
    </row>
    <row r="115" spans="1:3" s="65" customFormat="1" ht="41.25" customHeight="1" x14ac:dyDescent="0.25">
      <c r="A115" s="249" t="s">
        <v>236</v>
      </c>
      <c r="B115" s="250"/>
      <c r="C115" s="63">
        <v>300</v>
      </c>
    </row>
    <row r="116" spans="1:3" ht="13.5" customHeight="1" x14ac:dyDescent="0.25">
      <c r="A116" s="40" t="s">
        <v>18</v>
      </c>
      <c r="B116" s="40"/>
      <c r="C116" s="59">
        <f>+'1'!G61</f>
        <v>12000</v>
      </c>
    </row>
    <row r="117" spans="1:3" ht="13.5" customHeight="1" x14ac:dyDescent="0.2">
      <c r="A117" s="37" t="s">
        <v>10</v>
      </c>
      <c r="B117" s="38"/>
      <c r="C117" s="58"/>
    </row>
    <row r="118" spans="1:3" ht="54" x14ac:dyDescent="0.2">
      <c r="A118" s="160" t="s">
        <v>11</v>
      </c>
      <c r="B118" s="160">
        <v>1200</v>
      </c>
      <c r="C118" s="56" t="s">
        <v>285</v>
      </c>
    </row>
    <row r="119" spans="1:3" ht="13.5" customHeight="1" x14ac:dyDescent="0.2">
      <c r="A119" s="160" t="s">
        <v>12</v>
      </c>
      <c r="B119" s="160">
        <v>11005</v>
      </c>
      <c r="C119" s="246" t="s">
        <v>13</v>
      </c>
    </row>
    <row r="120" spans="1:3" ht="30.75" customHeight="1" x14ac:dyDescent="0.2">
      <c r="A120" s="160" t="s">
        <v>14</v>
      </c>
      <c r="B120" s="57" t="s">
        <v>245</v>
      </c>
      <c r="C120" s="247"/>
    </row>
    <row r="121" spans="1:3" ht="27" x14ac:dyDescent="0.2">
      <c r="A121" s="160" t="s">
        <v>15</v>
      </c>
      <c r="B121" s="160" t="s">
        <v>281</v>
      </c>
      <c r="C121" s="248"/>
    </row>
    <row r="122" spans="1:3" ht="13.5" customHeight="1" x14ac:dyDescent="0.2">
      <c r="A122" s="160" t="s">
        <v>16</v>
      </c>
      <c r="B122" s="160" t="s">
        <v>42</v>
      </c>
      <c r="C122" s="35"/>
    </row>
    <row r="123" spans="1:3" ht="31.5" customHeight="1" x14ac:dyDescent="0.2">
      <c r="A123" s="163" t="s">
        <v>19</v>
      </c>
      <c r="B123" s="160" t="s">
        <v>55</v>
      </c>
      <c r="C123" s="36"/>
    </row>
    <row r="124" spans="1:3" ht="13.5" customHeight="1" x14ac:dyDescent="0.25">
      <c r="A124" s="245" t="s">
        <v>17</v>
      </c>
      <c r="B124" s="245"/>
      <c r="C124" s="40"/>
    </row>
    <row r="125" spans="1:3" ht="13.5" customHeight="1" x14ac:dyDescent="0.25">
      <c r="A125" s="249" t="s">
        <v>282</v>
      </c>
      <c r="B125" s="250"/>
      <c r="C125" s="63">
        <v>-179</v>
      </c>
    </row>
    <row r="126" spans="1:3" ht="13.5" customHeight="1" x14ac:dyDescent="0.25">
      <c r="A126" s="161" t="s">
        <v>283</v>
      </c>
      <c r="B126" s="162"/>
      <c r="C126" s="63"/>
    </row>
    <row r="127" spans="1:3" ht="13.5" customHeight="1" x14ac:dyDescent="0.25">
      <c r="A127" s="40" t="s">
        <v>18</v>
      </c>
      <c r="B127" s="40"/>
      <c r="C127" s="59">
        <v>-6383</v>
      </c>
    </row>
    <row r="128" spans="1:3" ht="13.5" x14ac:dyDescent="0.2">
      <c r="A128" s="37" t="s">
        <v>10</v>
      </c>
      <c r="B128" s="38"/>
      <c r="C128" s="58"/>
    </row>
    <row r="129" spans="1:3" ht="54" x14ac:dyDescent="0.2">
      <c r="A129" s="25" t="s">
        <v>11</v>
      </c>
      <c r="B129" s="25">
        <v>1200</v>
      </c>
      <c r="C129" s="56" t="s">
        <v>285</v>
      </c>
    </row>
    <row r="130" spans="1:3" ht="13.5" x14ac:dyDescent="0.2">
      <c r="A130" s="25" t="s">
        <v>12</v>
      </c>
      <c r="B130" s="25">
        <v>11006</v>
      </c>
      <c r="C130" s="246" t="s">
        <v>13</v>
      </c>
    </row>
    <row r="131" spans="1:3" ht="40.5" x14ac:dyDescent="0.2">
      <c r="A131" s="25" t="s">
        <v>14</v>
      </c>
      <c r="B131" s="57" t="s">
        <v>237</v>
      </c>
      <c r="C131" s="247"/>
    </row>
    <row r="132" spans="1:3" ht="54" x14ac:dyDescent="0.2">
      <c r="A132" s="25" t="s">
        <v>15</v>
      </c>
      <c r="B132" s="25" t="s">
        <v>238</v>
      </c>
      <c r="C132" s="248"/>
    </row>
    <row r="133" spans="1:3" ht="13.5" x14ac:dyDescent="0.2">
      <c r="A133" s="25" t="s">
        <v>16</v>
      </c>
      <c r="B133" s="25" t="s">
        <v>42</v>
      </c>
      <c r="C133" s="35"/>
    </row>
    <row r="134" spans="1:3" ht="27" x14ac:dyDescent="0.2">
      <c r="A134" s="24" t="s">
        <v>19</v>
      </c>
      <c r="B134" s="25" t="s">
        <v>55</v>
      </c>
      <c r="C134" s="36"/>
    </row>
    <row r="135" spans="1:3" ht="13.5" x14ac:dyDescent="0.25">
      <c r="A135" s="245" t="s">
        <v>17</v>
      </c>
      <c r="B135" s="245"/>
      <c r="C135" s="40"/>
    </row>
    <row r="136" spans="1:3" s="65" customFormat="1" ht="27.75" customHeight="1" x14ac:dyDescent="0.25">
      <c r="A136" s="249" t="s">
        <v>239</v>
      </c>
      <c r="B136" s="250"/>
      <c r="C136" s="63"/>
    </row>
    <row r="137" spans="1:3" s="65" customFormat="1" ht="27.75" customHeight="1" x14ac:dyDescent="0.25">
      <c r="A137" s="249" t="s">
        <v>240</v>
      </c>
      <c r="B137" s="250"/>
      <c r="C137" s="63">
        <v>-420</v>
      </c>
    </row>
    <row r="138" spans="1:3" ht="13.5" customHeight="1" x14ac:dyDescent="0.25">
      <c r="A138" s="40" t="s">
        <v>18</v>
      </c>
      <c r="B138" s="40"/>
      <c r="C138" s="59">
        <f>+'1'!G184</f>
        <v>-20000</v>
      </c>
    </row>
    <row r="139" spans="1:3" ht="13.5" x14ac:dyDescent="0.2">
      <c r="A139" s="26" t="s">
        <v>8</v>
      </c>
      <c r="B139" s="26" t="s">
        <v>9</v>
      </c>
      <c r="C139" s="39"/>
    </row>
    <row r="140" spans="1:3" ht="13.5" customHeight="1" x14ac:dyDescent="0.2">
      <c r="A140" s="57">
        <v>1201</v>
      </c>
      <c r="B140" s="251" t="s">
        <v>118</v>
      </c>
      <c r="C140" s="252"/>
    </row>
    <row r="141" spans="1:3" ht="54" x14ac:dyDescent="0.2">
      <c r="A141" s="25" t="s">
        <v>11</v>
      </c>
      <c r="B141" s="25">
        <v>1201</v>
      </c>
      <c r="C141" s="155" t="s">
        <v>284</v>
      </c>
    </row>
    <row r="142" spans="1:3" ht="13.5" x14ac:dyDescent="0.2">
      <c r="A142" s="25" t="s">
        <v>12</v>
      </c>
      <c r="B142" s="25">
        <v>11001</v>
      </c>
      <c r="C142" s="246" t="s">
        <v>13</v>
      </c>
    </row>
    <row r="143" spans="1:3" ht="13.5" x14ac:dyDescent="0.2">
      <c r="A143" s="25" t="s">
        <v>14</v>
      </c>
      <c r="B143" s="57" t="s">
        <v>118</v>
      </c>
      <c r="C143" s="247"/>
    </row>
    <row r="144" spans="1:3" ht="13.5" x14ac:dyDescent="0.2">
      <c r="A144" s="25" t="s">
        <v>15</v>
      </c>
      <c r="B144" s="25" t="s">
        <v>122</v>
      </c>
      <c r="C144" s="248"/>
    </row>
    <row r="145" spans="1:3" ht="13.5" x14ac:dyDescent="0.2">
      <c r="A145" s="25" t="s">
        <v>16</v>
      </c>
      <c r="B145" s="25" t="s">
        <v>42</v>
      </c>
      <c r="C145" s="35"/>
    </row>
    <row r="146" spans="1:3" ht="27" x14ac:dyDescent="0.2">
      <c r="A146" s="24" t="s">
        <v>19</v>
      </c>
      <c r="B146" s="25" t="s">
        <v>55</v>
      </c>
      <c r="C146" s="36"/>
    </row>
    <row r="147" spans="1:3" ht="13.5" x14ac:dyDescent="0.25">
      <c r="A147" s="245" t="s">
        <v>17</v>
      </c>
      <c r="B147" s="245"/>
      <c r="C147" s="40"/>
    </row>
    <row r="148" spans="1:3" s="65" customFormat="1" ht="13.5" x14ac:dyDescent="0.25">
      <c r="A148" s="241" t="s">
        <v>150</v>
      </c>
      <c r="B148" s="241"/>
      <c r="C148" s="66">
        <v>6300</v>
      </c>
    </row>
    <row r="149" spans="1:3" ht="13.5" customHeight="1" x14ac:dyDescent="0.25">
      <c r="A149" s="241" t="s">
        <v>151</v>
      </c>
      <c r="B149" s="241"/>
      <c r="C149" s="40"/>
    </row>
    <row r="150" spans="1:3" ht="13.5" customHeight="1" x14ac:dyDescent="0.25">
      <c r="A150" s="241" t="s">
        <v>152</v>
      </c>
      <c r="B150" s="241"/>
      <c r="C150" s="40"/>
    </row>
    <row r="151" spans="1:3" ht="13.5" x14ac:dyDescent="0.25">
      <c r="A151" s="40" t="s">
        <v>18</v>
      </c>
      <c r="B151" s="40"/>
      <c r="C151" s="59">
        <f>+'1'!G85</f>
        <v>47000</v>
      </c>
    </row>
    <row r="152" spans="1:3" ht="13.5" x14ac:dyDescent="0.2">
      <c r="A152" s="26" t="s">
        <v>8</v>
      </c>
      <c r="B152" s="26" t="s">
        <v>9</v>
      </c>
      <c r="C152" s="39"/>
    </row>
    <row r="153" spans="1:3" ht="18" customHeight="1" x14ac:dyDescent="0.2">
      <c r="A153" s="57">
        <v>1202</v>
      </c>
      <c r="B153" s="251" t="s">
        <v>123</v>
      </c>
      <c r="C153" s="252"/>
    </row>
    <row r="154" spans="1:3" ht="13.5" x14ac:dyDescent="0.2">
      <c r="A154" s="37" t="s">
        <v>10</v>
      </c>
      <c r="B154" s="38"/>
      <c r="C154" s="58"/>
    </row>
    <row r="155" spans="1:3" ht="54" x14ac:dyDescent="0.2">
      <c r="A155" s="25" t="s">
        <v>11</v>
      </c>
      <c r="B155" s="25">
        <v>1202</v>
      </c>
      <c r="C155" s="56" t="s">
        <v>285</v>
      </c>
    </row>
    <row r="156" spans="1:3" ht="13.5" x14ac:dyDescent="0.2">
      <c r="A156" s="25" t="s">
        <v>12</v>
      </c>
      <c r="B156" s="25">
        <v>11001</v>
      </c>
      <c r="C156" s="246" t="s">
        <v>13</v>
      </c>
    </row>
    <row r="157" spans="1:3" ht="27" x14ac:dyDescent="0.2">
      <c r="A157" s="25" t="s">
        <v>14</v>
      </c>
      <c r="B157" s="57" t="s">
        <v>80</v>
      </c>
      <c r="C157" s="247"/>
    </row>
    <row r="158" spans="1:3" ht="27" x14ac:dyDescent="0.2">
      <c r="A158" s="25" t="s">
        <v>15</v>
      </c>
      <c r="B158" s="25" t="s">
        <v>215</v>
      </c>
      <c r="C158" s="248"/>
    </row>
    <row r="159" spans="1:3" ht="13.5" x14ac:dyDescent="0.2">
      <c r="A159" s="25" t="s">
        <v>16</v>
      </c>
      <c r="B159" s="25" t="s">
        <v>42</v>
      </c>
      <c r="C159" s="35"/>
    </row>
    <row r="160" spans="1:3" ht="27" x14ac:dyDescent="0.2">
      <c r="A160" s="24" t="s">
        <v>19</v>
      </c>
      <c r="B160" s="25" t="s">
        <v>55</v>
      </c>
      <c r="C160" s="36"/>
    </row>
    <row r="161" spans="1:3" ht="13.5" x14ac:dyDescent="0.25">
      <c r="A161" s="245" t="s">
        <v>17</v>
      </c>
      <c r="B161" s="245"/>
      <c r="C161" s="40"/>
    </row>
    <row r="162" spans="1:3" s="65" customFormat="1" ht="13.5" x14ac:dyDescent="0.25">
      <c r="A162" s="241" t="s">
        <v>153</v>
      </c>
      <c r="B162" s="241"/>
      <c r="C162" s="66">
        <v>-440</v>
      </c>
    </row>
    <row r="163" spans="1:3" ht="13.5" x14ac:dyDescent="0.25">
      <c r="A163" s="40" t="s">
        <v>18</v>
      </c>
      <c r="B163" s="40"/>
      <c r="C163" s="59">
        <f>+'1'!G50</f>
        <v>-8000</v>
      </c>
    </row>
    <row r="164" spans="1:3" ht="13.5" x14ac:dyDescent="0.2">
      <c r="A164" s="37" t="s">
        <v>10</v>
      </c>
      <c r="B164" s="38"/>
      <c r="C164" s="58"/>
    </row>
    <row r="165" spans="1:3" ht="54" x14ac:dyDescent="0.2">
      <c r="A165" s="25" t="s">
        <v>11</v>
      </c>
      <c r="B165" s="25">
        <v>1202</v>
      </c>
      <c r="C165" s="56" t="s">
        <v>285</v>
      </c>
    </row>
    <row r="166" spans="1:3" ht="13.5" x14ac:dyDescent="0.2">
      <c r="A166" s="25" t="s">
        <v>12</v>
      </c>
      <c r="B166" s="25">
        <v>11002</v>
      </c>
      <c r="C166" s="246" t="s">
        <v>13</v>
      </c>
    </row>
    <row r="167" spans="1:3" ht="17.25" customHeight="1" x14ac:dyDescent="0.2">
      <c r="A167" s="25" t="s">
        <v>14</v>
      </c>
      <c r="B167" s="57" t="s">
        <v>88</v>
      </c>
      <c r="C167" s="247"/>
    </row>
    <row r="168" spans="1:3" ht="42" customHeight="1" x14ac:dyDescent="0.2">
      <c r="A168" s="25" t="s">
        <v>15</v>
      </c>
      <c r="B168" s="25" t="s">
        <v>127</v>
      </c>
      <c r="C168" s="248"/>
    </row>
    <row r="169" spans="1:3" ht="13.5" x14ac:dyDescent="0.2">
      <c r="A169" s="25" t="s">
        <v>16</v>
      </c>
      <c r="B169" s="25" t="s">
        <v>42</v>
      </c>
      <c r="C169" s="35"/>
    </row>
    <row r="170" spans="1:3" ht="27" x14ac:dyDescent="0.2">
      <c r="A170" s="24" t="s">
        <v>19</v>
      </c>
      <c r="B170" s="25" t="s">
        <v>55</v>
      </c>
      <c r="C170" s="36"/>
    </row>
    <row r="171" spans="1:3" ht="13.5" x14ac:dyDescent="0.25">
      <c r="A171" s="245" t="s">
        <v>17</v>
      </c>
      <c r="B171" s="245"/>
      <c r="C171" s="40"/>
    </row>
    <row r="172" spans="1:3" s="65" customFormat="1" ht="15.75" customHeight="1" x14ac:dyDescent="0.25">
      <c r="A172" s="241" t="s">
        <v>154</v>
      </c>
      <c r="B172" s="241"/>
      <c r="C172" s="66">
        <v>-300</v>
      </c>
    </row>
    <row r="173" spans="1:3" ht="13.5" x14ac:dyDescent="0.25">
      <c r="A173" s="40" t="s">
        <v>18</v>
      </c>
      <c r="B173" s="40"/>
      <c r="C173" s="59">
        <f>+'1'!G102</f>
        <v>-64500</v>
      </c>
    </row>
    <row r="174" spans="1:3" ht="13.5" x14ac:dyDescent="0.2">
      <c r="A174" s="37" t="s">
        <v>10</v>
      </c>
      <c r="B174" s="38"/>
      <c r="C174" s="58"/>
    </row>
    <row r="175" spans="1:3" ht="54" x14ac:dyDescent="0.2">
      <c r="A175" s="25" t="s">
        <v>11</v>
      </c>
      <c r="B175" s="25">
        <v>1202</v>
      </c>
      <c r="C175" s="155" t="s">
        <v>284</v>
      </c>
    </row>
    <row r="176" spans="1:3" ht="13.5" x14ac:dyDescent="0.2">
      <c r="A176" s="25" t="s">
        <v>12</v>
      </c>
      <c r="B176" s="25">
        <v>11003</v>
      </c>
      <c r="C176" s="246" t="s">
        <v>13</v>
      </c>
    </row>
    <row r="177" spans="1:4" ht="27" x14ac:dyDescent="0.2">
      <c r="A177" s="25" t="s">
        <v>14</v>
      </c>
      <c r="B177" s="57" t="s">
        <v>218</v>
      </c>
      <c r="C177" s="247"/>
    </row>
    <row r="178" spans="1:4" ht="40.5" x14ac:dyDescent="0.2">
      <c r="A178" s="25" t="s">
        <v>15</v>
      </c>
      <c r="B178" s="25" t="s">
        <v>128</v>
      </c>
      <c r="C178" s="248"/>
    </row>
    <row r="179" spans="1:4" ht="13.5" x14ac:dyDescent="0.2">
      <c r="A179" s="25" t="s">
        <v>16</v>
      </c>
      <c r="B179" s="25" t="s">
        <v>42</v>
      </c>
      <c r="C179" s="35"/>
    </row>
    <row r="180" spans="1:4" ht="27" x14ac:dyDescent="0.2">
      <c r="A180" s="24" t="s">
        <v>19</v>
      </c>
      <c r="B180" s="25" t="s">
        <v>55</v>
      </c>
      <c r="C180" s="36"/>
    </row>
    <row r="181" spans="1:4" ht="13.5" x14ac:dyDescent="0.25">
      <c r="A181" s="245" t="s">
        <v>17</v>
      </c>
      <c r="B181" s="245"/>
      <c r="C181" s="40"/>
    </row>
    <row r="182" spans="1:4" s="61" customFormat="1" ht="27" customHeight="1" x14ac:dyDescent="0.25">
      <c r="A182" s="241" t="s">
        <v>217</v>
      </c>
      <c r="B182" s="241"/>
      <c r="C182" s="66">
        <v>65</v>
      </c>
    </row>
    <row r="183" spans="1:4" ht="13.5" x14ac:dyDescent="0.25">
      <c r="A183" s="40" t="s">
        <v>18</v>
      </c>
      <c r="B183" s="40"/>
      <c r="C183" s="59">
        <f>+'1'!G135</f>
        <v>27000</v>
      </c>
    </row>
    <row r="184" spans="1:4" ht="13.5" x14ac:dyDescent="0.2">
      <c r="A184" s="37" t="s">
        <v>10</v>
      </c>
      <c r="B184" s="38"/>
      <c r="C184" s="58"/>
    </row>
    <row r="185" spans="1:4" ht="54" x14ac:dyDescent="0.2">
      <c r="A185" s="25" t="s">
        <v>11</v>
      </c>
      <c r="B185" s="25">
        <v>1202</v>
      </c>
      <c r="C185" s="56" t="s">
        <v>285</v>
      </c>
    </row>
    <row r="186" spans="1:4" ht="13.5" x14ac:dyDescent="0.2">
      <c r="A186" s="25" t="s">
        <v>12</v>
      </c>
      <c r="B186" s="25">
        <v>11004</v>
      </c>
      <c r="C186" s="246" t="s">
        <v>13</v>
      </c>
    </row>
    <row r="187" spans="1:4" ht="40.5" x14ac:dyDescent="0.2">
      <c r="A187" s="25" t="s">
        <v>14</v>
      </c>
      <c r="B187" s="57" t="s">
        <v>93</v>
      </c>
      <c r="C187" s="247"/>
    </row>
    <row r="188" spans="1:4" ht="40.5" x14ac:dyDescent="0.2">
      <c r="A188" s="25" t="s">
        <v>15</v>
      </c>
      <c r="B188" s="25" t="s">
        <v>129</v>
      </c>
      <c r="C188" s="248"/>
    </row>
    <row r="189" spans="1:4" ht="13.5" x14ac:dyDescent="0.2">
      <c r="A189" s="25" t="s">
        <v>16</v>
      </c>
      <c r="B189" s="25" t="s">
        <v>42</v>
      </c>
      <c r="C189" s="35"/>
    </row>
    <row r="190" spans="1:4" ht="27" x14ac:dyDescent="0.2">
      <c r="A190" s="24" t="s">
        <v>19</v>
      </c>
      <c r="B190" s="25" t="s">
        <v>55</v>
      </c>
      <c r="C190" s="36"/>
    </row>
    <row r="191" spans="1:4" ht="13.5" x14ac:dyDescent="0.25">
      <c r="A191" s="245" t="s">
        <v>17</v>
      </c>
      <c r="B191" s="245"/>
      <c r="C191" s="40"/>
    </row>
    <row r="192" spans="1:4" ht="27" customHeight="1" x14ac:dyDescent="0.25">
      <c r="A192" s="241" t="s">
        <v>219</v>
      </c>
      <c r="B192" s="241"/>
      <c r="C192" s="66">
        <v>-400</v>
      </c>
      <c r="D192" s="61"/>
    </row>
    <row r="193" spans="1:3" ht="13.5" x14ac:dyDescent="0.25">
      <c r="A193" s="40" t="s">
        <v>18</v>
      </c>
      <c r="B193" s="40"/>
      <c r="C193" s="59">
        <f>+'1'!G144</f>
        <v>-96370</v>
      </c>
    </row>
    <row r="194" spans="1:3" ht="13.5" x14ac:dyDescent="0.2">
      <c r="A194" s="26" t="s">
        <v>8</v>
      </c>
      <c r="B194" s="26" t="s">
        <v>9</v>
      </c>
      <c r="C194" s="39"/>
    </row>
    <row r="195" spans="1:3" ht="15.75" customHeight="1" x14ac:dyDescent="0.2">
      <c r="A195" s="57">
        <v>1207</v>
      </c>
      <c r="B195" s="251" t="s">
        <v>131</v>
      </c>
      <c r="C195" s="252"/>
    </row>
    <row r="196" spans="1:3" ht="13.5" x14ac:dyDescent="0.2">
      <c r="A196" s="37" t="s">
        <v>10</v>
      </c>
      <c r="B196" s="38"/>
      <c r="C196" s="58"/>
    </row>
    <row r="197" spans="1:3" ht="54" x14ac:dyDescent="0.2">
      <c r="A197" s="25" t="s">
        <v>11</v>
      </c>
      <c r="B197" s="25">
        <v>1207</v>
      </c>
      <c r="C197" s="155" t="s">
        <v>284</v>
      </c>
    </row>
    <row r="198" spans="1:3" ht="13.5" x14ac:dyDescent="0.2">
      <c r="A198" s="25" t="s">
        <v>12</v>
      </c>
      <c r="B198" s="25">
        <v>11001</v>
      </c>
      <c r="C198" s="246" t="s">
        <v>13</v>
      </c>
    </row>
    <row r="199" spans="1:3" ht="40.5" x14ac:dyDescent="0.2">
      <c r="A199" s="25" t="s">
        <v>14</v>
      </c>
      <c r="B199" s="57" t="s">
        <v>133</v>
      </c>
      <c r="C199" s="247"/>
    </row>
    <row r="200" spans="1:3" ht="72" customHeight="1" x14ac:dyDescent="0.2">
      <c r="A200" s="25" t="s">
        <v>15</v>
      </c>
      <c r="B200" s="25" t="s">
        <v>134</v>
      </c>
      <c r="C200" s="248"/>
    </row>
    <row r="201" spans="1:3" ht="13.5" x14ac:dyDescent="0.2">
      <c r="A201" s="25" t="s">
        <v>16</v>
      </c>
      <c r="B201" s="25" t="s">
        <v>42</v>
      </c>
      <c r="C201" s="35"/>
    </row>
    <row r="202" spans="1:3" ht="27" x14ac:dyDescent="0.2">
      <c r="A202" s="24" t="s">
        <v>19</v>
      </c>
      <c r="B202" s="25" t="s">
        <v>55</v>
      </c>
      <c r="C202" s="36"/>
    </row>
    <row r="203" spans="1:3" ht="13.5" x14ac:dyDescent="0.25">
      <c r="A203" s="245" t="s">
        <v>17</v>
      </c>
      <c r="B203" s="245"/>
      <c r="C203" s="40"/>
    </row>
    <row r="204" spans="1:3" s="65" customFormat="1" ht="30" customHeight="1" x14ac:dyDescent="0.25">
      <c r="A204" s="241" t="s">
        <v>216</v>
      </c>
      <c r="B204" s="241"/>
      <c r="C204" s="66">
        <v>230</v>
      </c>
    </row>
    <row r="205" spans="1:3" ht="13.5" x14ac:dyDescent="0.25">
      <c r="A205" s="40" t="s">
        <v>18</v>
      </c>
      <c r="B205" s="40"/>
      <c r="C205" s="59">
        <f>+'1'!G113</f>
        <v>338870</v>
      </c>
    </row>
    <row r="206" spans="1:3" ht="13.5" x14ac:dyDescent="0.2">
      <c r="A206" s="37" t="s">
        <v>10</v>
      </c>
      <c r="B206" s="38"/>
      <c r="C206" s="58"/>
    </row>
    <row r="207" spans="1:3" ht="54" x14ac:dyDescent="0.2">
      <c r="A207" s="25" t="s">
        <v>11</v>
      </c>
      <c r="B207" s="25">
        <v>1207</v>
      </c>
      <c r="C207" s="56" t="s">
        <v>285</v>
      </c>
    </row>
    <row r="208" spans="1:3" ht="13.5" x14ac:dyDescent="0.2">
      <c r="A208" s="25" t="s">
        <v>12</v>
      </c>
      <c r="B208" s="25">
        <v>11002</v>
      </c>
      <c r="C208" s="246" t="s">
        <v>13</v>
      </c>
    </row>
    <row r="209" spans="1:3" ht="13.5" x14ac:dyDescent="0.2">
      <c r="A209" s="25" t="s">
        <v>14</v>
      </c>
      <c r="B209" s="57" t="s">
        <v>135</v>
      </c>
      <c r="C209" s="247"/>
    </row>
    <row r="210" spans="1:3" ht="54" x14ac:dyDescent="0.2">
      <c r="A210" s="25" t="s">
        <v>15</v>
      </c>
      <c r="B210" s="25" t="s">
        <v>136</v>
      </c>
      <c r="C210" s="248"/>
    </row>
    <row r="211" spans="1:3" ht="13.5" x14ac:dyDescent="0.2">
      <c r="A211" s="25" t="s">
        <v>16</v>
      </c>
      <c r="B211" s="25" t="s">
        <v>42</v>
      </c>
      <c r="C211" s="35"/>
    </row>
    <row r="212" spans="1:3" ht="27" x14ac:dyDescent="0.2">
      <c r="A212" s="24" t="s">
        <v>19</v>
      </c>
      <c r="B212" s="25" t="s">
        <v>55</v>
      </c>
      <c r="C212" s="36"/>
    </row>
    <row r="213" spans="1:3" ht="13.5" x14ac:dyDescent="0.25">
      <c r="A213" s="245" t="s">
        <v>17</v>
      </c>
      <c r="B213" s="245"/>
      <c r="C213" s="40"/>
    </row>
    <row r="214" spans="1:3" s="61" customFormat="1" ht="13.5" x14ac:dyDescent="0.25">
      <c r="A214" s="241" t="s">
        <v>220</v>
      </c>
      <c r="B214" s="241"/>
      <c r="C214" s="66">
        <v>-2550</v>
      </c>
    </row>
    <row r="215" spans="1:3" ht="13.5" x14ac:dyDescent="0.25">
      <c r="A215" s="40" t="s">
        <v>18</v>
      </c>
      <c r="B215" s="40"/>
      <c r="C215" s="59">
        <f>+'1'!G74</f>
        <v>-14000</v>
      </c>
    </row>
    <row r="216" spans="1:3" ht="13.5" x14ac:dyDescent="0.2">
      <c r="A216" s="37" t="s">
        <v>10</v>
      </c>
      <c r="B216" s="38"/>
      <c r="C216" s="58"/>
    </row>
    <row r="217" spans="1:3" ht="54" x14ac:dyDescent="0.2">
      <c r="A217" s="25" t="s">
        <v>11</v>
      </c>
      <c r="B217" s="18">
        <v>1207</v>
      </c>
      <c r="C217" s="56" t="s">
        <v>285</v>
      </c>
    </row>
    <row r="218" spans="1:3" ht="13.5" x14ac:dyDescent="0.2">
      <c r="A218" s="25" t="s">
        <v>12</v>
      </c>
      <c r="B218" s="18">
        <v>11003</v>
      </c>
      <c r="C218" s="246" t="s">
        <v>13</v>
      </c>
    </row>
    <row r="219" spans="1:3" ht="48" customHeight="1" x14ac:dyDescent="0.2">
      <c r="A219" s="25" t="s">
        <v>14</v>
      </c>
      <c r="B219" s="62" t="s">
        <v>137</v>
      </c>
      <c r="C219" s="247"/>
    </row>
    <row r="220" spans="1:3" ht="71.25" customHeight="1" x14ac:dyDescent="0.2">
      <c r="A220" s="25" t="s">
        <v>15</v>
      </c>
      <c r="B220" s="41" t="s">
        <v>138</v>
      </c>
      <c r="C220" s="248"/>
    </row>
    <row r="221" spans="1:3" ht="13.5" x14ac:dyDescent="0.2">
      <c r="A221" s="25" t="s">
        <v>16</v>
      </c>
      <c r="B221" s="25" t="s">
        <v>42</v>
      </c>
      <c r="C221" s="35"/>
    </row>
    <row r="222" spans="1:3" ht="27" x14ac:dyDescent="0.2">
      <c r="A222" s="24" t="s">
        <v>19</v>
      </c>
      <c r="B222" s="25" t="s">
        <v>55</v>
      </c>
      <c r="C222" s="36"/>
    </row>
    <row r="223" spans="1:3" ht="13.5" x14ac:dyDescent="0.25">
      <c r="A223" s="245" t="s">
        <v>17</v>
      </c>
      <c r="B223" s="245"/>
      <c r="C223" s="40"/>
    </row>
    <row r="224" spans="1:3" s="65" customFormat="1" ht="13.5" x14ac:dyDescent="0.25">
      <c r="A224" s="241" t="s">
        <v>156</v>
      </c>
      <c r="B224" s="241"/>
      <c r="C224" s="66">
        <v>-700</v>
      </c>
    </row>
    <row r="225" spans="1:3" ht="13.5" x14ac:dyDescent="0.25">
      <c r="A225" s="40" t="s">
        <v>18</v>
      </c>
      <c r="B225" s="40"/>
      <c r="C225" s="59">
        <f>+'1'!G122</f>
        <v>-95000</v>
      </c>
    </row>
  </sheetData>
  <mergeCells count="88">
    <mergeCell ref="C218:C220"/>
    <mergeCell ref="A223:B223"/>
    <mergeCell ref="A224:B224"/>
    <mergeCell ref="C186:C188"/>
    <mergeCell ref="A191:B191"/>
    <mergeCell ref="A192:B192"/>
    <mergeCell ref="B195:C195"/>
    <mergeCell ref="C198:C200"/>
    <mergeCell ref="A203:B203"/>
    <mergeCell ref="A213:B213"/>
    <mergeCell ref="A214:B214"/>
    <mergeCell ref="A114:B114"/>
    <mergeCell ref="A181:B181"/>
    <mergeCell ref="C142:C144"/>
    <mergeCell ref="A147:B147"/>
    <mergeCell ref="A148:B148"/>
    <mergeCell ref="A149:B149"/>
    <mergeCell ref="A150:B150"/>
    <mergeCell ref="B153:C153"/>
    <mergeCell ref="C156:C158"/>
    <mergeCell ref="C166:C168"/>
    <mergeCell ref="A171:B171"/>
    <mergeCell ref="A172:B172"/>
    <mergeCell ref="C176:C178"/>
    <mergeCell ref="C46:C48"/>
    <mergeCell ref="A136:B136"/>
    <mergeCell ref="B76:C76"/>
    <mergeCell ref="C79:C81"/>
    <mergeCell ref="A84:B84"/>
    <mergeCell ref="A94:B94"/>
    <mergeCell ref="A95:B95"/>
    <mergeCell ref="C99:C101"/>
    <mergeCell ref="A104:B104"/>
    <mergeCell ref="A105:B105"/>
    <mergeCell ref="C109:C111"/>
    <mergeCell ref="C130:C132"/>
    <mergeCell ref="A135:B135"/>
    <mergeCell ref="C119:C121"/>
    <mergeCell ref="A124:B124"/>
    <mergeCell ref="A125:B125"/>
    <mergeCell ref="A37:B37"/>
    <mergeCell ref="A42:B42"/>
    <mergeCell ref="A43:B43"/>
    <mergeCell ref="A52:B52"/>
    <mergeCell ref="A61:B61"/>
    <mergeCell ref="A38:B38"/>
    <mergeCell ref="A39:B39"/>
    <mergeCell ref="A40:B40"/>
    <mergeCell ref="A41:B41"/>
    <mergeCell ref="B26:C26"/>
    <mergeCell ref="C29:C31"/>
    <mergeCell ref="A34:B34"/>
    <mergeCell ref="A35:B35"/>
    <mergeCell ref="A36:B36"/>
    <mergeCell ref="A115:B115"/>
    <mergeCell ref="A204:B204"/>
    <mergeCell ref="C208:C210"/>
    <mergeCell ref="A161:B161"/>
    <mergeCell ref="A162:B162"/>
    <mergeCell ref="A137:B137"/>
    <mergeCell ref="B140:C140"/>
    <mergeCell ref="A182:B182"/>
    <mergeCell ref="A85:B85"/>
    <mergeCell ref="C89:C91"/>
    <mergeCell ref="A51:B51"/>
    <mergeCell ref="A60:B60"/>
    <mergeCell ref="C55:C57"/>
    <mergeCell ref="C67:C69"/>
    <mergeCell ref="A72:B72"/>
    <mergeCell ref="A73:B73"/>
    <mergeCell ref="A74:B74"/>
    <mergeCell ref="B63:C63"/>
    <mergeCell ref="B64:C64"/>
    <mergeCell ref="A65:C65"/>
    <mergeCell ref="B25:C25"/>
    <mergeCell ref="D2:E2"/>
    <mergeCell ref="B3:E3"/>
    <mergeCell ref="C4:E4"/>
    <mergeCell ref="A6:E6"/>
    <mergeCell ref="B9:C9"/>
    <mergeCell ref="B10:C10"/>
    <mergeCell ref="A7:C7"/>
    <mergeCell ref="A8:E8"/>
    <mergeCell ref="A20:B20"/>
    <mergeCell ref="A19:B19"/>
    <mergeCell ref="A11:C11"/>
    <mergeCell ref="A18:B18"/>
    <mergeCell ref="C13:C15"/>
  </mergeCells>
  <pageMargins left="0.70866141732283505" right="0.70866141732283505" top="0.74803149606299202" bottom="0.74803149606299202" header="0.31496062992126" footer="0.31496062992126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229"/>
  <sheetViews>
    <sheetView tabSelected="1" topLeftCell="A211" zoomScaleNormal="100" workbookViewId="0">
      <selection activeCell="A9" sqref="A9"/>
    </sheetView>
  </sheetViews>
  <sheetFormatPr defaultRowHeight="12.75" x14ac:dyDescent="0.2"/>
  <cols>
    <col min="1" max="1" width="49.28515625" customWidth="1"/>
    <col min="2" max="2" width="46.5703125" customWidth="1"/>
    <col min="3" max="3" width="26" customWidth="1"/>
    <col min="6" max="6" width="10.42578125" bestFit="1" customWidth="1"/>
    <col min="7" max="7" width="21.5703125" bestFit="1" customWidth="1"/>
  </cols>
  <sheetData>
    <row r="2" spans="1:242" s="3" customFormat="1" ht="17.25" x14ac:dyDescent="0.3">
      <c r="B2" s="2"/>
      <c r="C2" s="5"/>
      <c r="D2" s="234" t="s">
        <v>276</v>
      </c>
      <c r="E2" s="234"/>
      <c r="F2" s="54"/>
      <c r="G2" s="54"/>
      <c r="H2" s="1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ht="17.25" x14ac:dyDescent="0.3">
      <c r="B3" s="234" t="s">
        <v>207</v>
      </c>
      <c r="C3" s="234"/>
      <c r="D3" s="234"/>
      <c r="E3" s="234"/>
      <c r="F3" s="54"/>
      <c r="G3" s="54"/>
      <c r="H3" s="1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ht="17.25" x14ac:dyDescent="0.3">
      <c r="B4" s="2"/>
      <c r="C4" s="235" t="s">
        <v>20</v>
      </c>
      <c r="D4" s="235"/>
      <c r="E4" s="235"/>
      <c r="F4" s="54"/>
      <c r="G4" s="54"/>
      <c r="H4" s="1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5" spans="1:242" x14ac:dyDescent="0.2">
      <c r="D5" s="13"/>
      <c r="E5" s="13"/>
      <c r="F5" s="13"/>
      <c r="G5" s="13"/>
      <c r="H5" s="13"/>
    </row>
    <row r="6" spans="1:242" s="7" customFormat="1" ht="13.5" x14ac:dyDescent="0.2">
      <c r="A6" s="236" t="s">
        <v>274</v>
      </c>
      <c r="B6" s="236"/>
      <c r="C6" s="236"/>
      <c r="D6" s="236"/>
      <c r="E6" s="236"/>
    </row>
    <row r="7" spans="1:242" s="7" customFormat="1" ht="13.5" x14ac:dyDescent="0.2">
      <c r="A7" s="239" t="s">
        <v>54</v>
      </c>
      <c r="B7" s="239"/>
      <c r="C7" s="239"/>
    </row>
    <row r="8" spans="1:242" s="7" customFormat="1" ht="13.5" x14ac:dyDescent="0.2">
      <c r="A8" s="240" t="s">
        <v>209</v>
      </c>
      <c r="B8" s="240"/>
      <c r="C8" s="240"/>
      <c r="D8" s="240"/>
      <c r="E8" s="240"/>
    </row>
    <row r="9" spans="1:242" s="6" customFormat="1" ht="13.5" x14ac:dyDescent="0.25">
      <c r="A9" s="181" t="s">
        <v>8</v>
      </c>
      <c r="B9" s="237" t="s">
        <v>9</v>
      </c>
      <c r="C9" s="237"/>
    </row>
    <row r="10" spans="1:242" s="6" customFormat="1" ht="13.5" x14ac:dyDescent="0.25">
      <c r="A10" s="182">
        <v>1003</v>
      </c>
      <c r="B10" s="238" t="s">
        <v>100</v>
      </c>
      <c r="C10" s="238"/>
    </row>
    <row r="11" spans="1:242" s="6" customFormat="1" ht="13.5" x14ac:dyDescent="0.25">
      <c r="A11" s="242" t="s">
        <v>10</v>
      </c>
      <c r="B11" s="243"/>
      <c r="C11" s="244"/>
    </row>
    <row r="12" spans="1:242" s="6" customFormat="1" ht="54" x14ac:dyDescent="0.25">
      <c r="A12" s="55" t="s">
        <v>11</v>
      </c>
      <c r="B12" s="55">
        <v>1003</v>
      </c>
      <c r="C12" s="155" t="s">
        <v>284</v>
      </c>
    </row>
    <row r="13" spans="1:242" s="6" customFormat="1" ht="13.5" x14ac:dyDescent="0.25">
      <c r="A13" s="9" t="s">
        <v>12</v>
      </c>
      <c r="B13" s="9">
        <v>11003</v>
      </c>
      <c r="C13" s="246" t="s">
        <v>13</v>
      </c>
    </row>
    <row r="14" spans="1:242" s="17" customFormat="1" ht="13.5" x14ac:dyDescent="0.25">
      <c r="A14" s="183" t="s">
        <v>14</v>
      </c>
      <c r="B14" s="156" t="s">
        <v>244</v>
      </c>
      <c r="C14" s="247"/>
    </row>
    <row r="15" spans="1:242" s="17" customFormat="1" ht="67.5" x14ac:dyDescent="0.25">
      <c r="A15" s="183" t="s">
        <v>15</v>
      </c>
      <c r="B15" s="183" t="s">
        <v>268</v>
      </c>
      <c r="C15" s="248"/>
    </row>
    <row r="16" spans="1:242" s="17" customFormat="1" ht="13.5" x14ac:dyDescent="0.25">
      <c r="A16" s="178" t="s">
        <v>210</v>
      </c>
      <c r="B16" s="178" t="s">
        <v>42</v>
      </c>
      <c r="C16" s="35"/>
    </row>
    <row r="17" spans="1:4" s="17" customFormat="1" ht="27" x14ac:dyDescent="0.25">
      <c r="A17" s="178" t="s">
        <v>19</v>
      </c>
      <c r="B17" s="178" t="s">
        <v>55</v>
      </c>
      <c r="C17" s="36"/>
    </row>
    <row r="18" spans="1:4" s="17" customFormat="1" ht="13.5" customHeight="1" x14ac:dyDescent="0.25">
      <c r="A18" s="245" t="s">
        <v>17</v>
      </c>
      <c r="B18" s="245"/>
      <c r="C18" s="64"/>
    </row>
    <row r="19" spans="1:4" s="17" customFormat="1" ht="13.5" customHeight="1" x14ac:dyDescent="0.25">
      <c r="A19" s="241" t="s">
        <v>269</v>
      </c>
      <c r="B19" s="241"/>
      <c r="C19" s="64"/>
    </row>
    <row r="20" spans="1:4" s="17" customFormat="1" ht="13.5" x14ac:dyDescent="0.25">
      <c r="A20" s="241" t="s">
        <v>270</v>
      </c>
      <c r="B20" s="241"/>
      <c r="C20" s="64"/>
    </row>
    <row r="21" spans="1:4" s="17" customFormat="1" ht="13.5" x14ac:dyDescent="0.25">
      <c r="A21" s="64" t="s">
        <v>271</v>
      </c>
      <c r="B21" s="64"/>
      <c r="C21" s="64"/>
      <c r="D21" s="153"/>
    </row>
    <row r="22" spans="1:4" s="17" customFormat="1" ht="13.5" x14ac:dyDescent="0.25">
      <c r="A22" s="64" t="s">
        <v>272</v>
      </c>
      <c r="B22" s="64"/>
      <c r="C22" s="64"/>
      <c r="D22" s="153"/>
    </row>
    <row r="23" spans="1:4" s="17" customFormat="1" ht="13.5" x14ac:dyDescent="0.25">
      <c r="A23" s="64" t="s">
        <v>273</v>
      </c>
      <c r="B23" s="64"/>
      <c r="C23" s="64"/>
      <c r="D23" s="153"/>
    </row>
    <row r="24" spans="1:4" s="17" customFormat="1" ht="13.5" x14ac:dyDescent="0.25">
      <c r="A24" s="64" t="s">
        <v>18</v>
      </c>
      <c r="B24" s="64"/>
      <c r="C24" s="154">
        <v>5756</v>
      </c>
    </row>
    <row r="25" spans="1:4" s="6" customFormat="1" ht="13.5" x14ac:dyDescent="0.25">
      <c r="A25" s="184" t="s">
        <v>8</v>
      </c>
      <c r="B25" s="233" t="s">
        <v>9</v>
      </c>
      <c r="C25" s="233"/>
    </row>
    <row r="26" spans="1:4" s="6" customFormat="1" ht="13.5" x14ac:dyDescent="0.25">
      <c r="A26" s="182">
        <v>1099</v>
      </c>
      <c r="B26" s="238" t="s">
        <v>103</v>
      </c>
      <c r="C26" s="238"/>
    </row>
    <row r="27" spans="1:4" ht="13.5" x14ac:dyDescent="0.2">
      <c r="A27" s="37" t="s">
        <v>10</v>
      </c>
      <c r="B27" s="38"/>
      <c r="C27" s="58"/>
    </row>
    <row r="28" spans="1:4" ht="54" x14ac:dyDescent="0.2">
      <c r="A28" s="178" t="s">
        <v>11</v>
      </c>
      <c r="B28" s="178">
        <v>1099</v>
      </c>
      <c r="C28" s="56" t="s">
        <v>285</v>
      </c>
    </row>
    <row r="29" spans="1:4" ht="13.5" x14ac:dyDescent="0.2">
      <c r="A29" s="178" t="s">
        <v>12</v>
      </c>
      <c r="B29" s="178">
        <v>11001</v>
      </c>
      <c r="C29" s="246" t="s">
        <v>13</v>
      </c>
    </row>
    <row r="30" spans="1:4" ht="27" x14ac:dyDescent="0.2">
      <c r="A30" s="178" t="s">
        <v>14</v>
      </c>
      <c r="B30" s="57" t="s">
        <v>106</v>
      </c>
      <c r="C30" s="247"/>
    </row>
    <row r="31" spans="1:4" ht="27" x14ac:dyDescent="0.2">
      <c r="A31" s="178" t="s">
        <v>15</v>
      </c>
      <c r="B31" s="178" t="s">
        <v>106</v>
      </c>
      <c r="C31" s="248"/>
    </row>
    <row r="32" spans="1:4" ht="13.5" x14ac:dyDescent="0.2">
      <c r="A32" s="178" t="s">
        <v>16</v>
      </c>
      <c r="B32" s="178" t="s">
        <v>42</v>
      </c>
      <c r="C32" s="35"/>
    </row>
    <row r="33" spans="1:3" ht="27" x14ac:dyDescent="0.2">
      <c r="A33" s="183" t="s">
        <v>19</v>
      </c>
      <c r="B33" s="178" t="s">
        <v>55</v>
      </c>
      <c r="C33" s="36"/>
    </row>
    <row r="34" spans="1:3" ht="13.5" x14ac:dyDescent="0.25">
      <c r="A34" s="245" t="s">
        <v>17</v>
      </c>
      <c r="B34" s="245"/>
      <c r="C34" s="40"/>
    </row>
    <row r="35" spans="1:3" ht="13.5" x14ac:dyDescent="0.25">
      <c r="A35" s="255" t="s">
        <v>139</v>
      </c>
      <c r="B35" s="255"/>
      <c r="C35" s="64"/>
    </row>
    <row r="36" spans="1:3" ht="13.5" customHeight="1" x14ac:dyDescent="0.25">
      <c r="A36" s="256" t="s">
        <v>140</v>
      </c>
      <c r="B36" s="257"/>
      <c r="C36" s="64"/>
    </row>
    <row r="37" spans="1:3" s="65" customFormat="1" ht="13.5" customHeight="1" x14ac:dyDescent="0.25">
      <c r="A37" s="256" t="s">
        <v>143</v>
      </c>
      <c r="B37" s="257"/>
      <c r="C37" s="64"/>
    </row>
    <row r="38" spans="1:3" s="65" customFormat="1" ht="13.5" customHeight="1" x14ac:dyDescent="0.25">
      <c r="A38" s="256" t="s">
        <v>141</v>
      </c>
      <c r="B38" s="257"/>
      <c r="C38" s="64"/>
    </row>
    <row r="39" spans="1:3" s="65" customFormat="1" ht="13.5" customHeight="1" x14ac:dyDescent="0.25">
      <c r="A39" s="256" t="s">
        <v>142</v>
      </c>
      <c r="B39" s="257"/>
      <c r="C39" s="66">
        <v>-65000</v>
      </c>
    </row>
    <row r="40" spans="1:3" s="65" customFormat="1" ht="13.5" customHeight="1" x14ac:dyDescent="0.25">
      <c r="A40" s="256" t="s">
        <v>144</v>
      </c>
      <c r="B40" s="257"/>
      <c r="C40" s="66">
        <v>-40000</v>
      </c>
    </row>
    <row r="41" spans="1:3" s="65" customFormat="1" ht="13.5" customHeight="1" x14ac:dyDescent="0.25">
      <c r="A41" s="256" t="s">
        <v>147</v>
      </c>
      <c r="B41" s="257"/>
      <c r="C41" s="64"/>
    </row>
    <row r="42" spans="1:3" s="65" customFormat="1" ht="13.5" customHeight="1" x14ac:dyDescent="0.25">
      <c r="A42" s="256" t="s">
        <v>145</v>
      </c>
      <c r="B42" s="257"/>
      <c r="C42" s="64"/>
    </row>
    <row r="43" spans="1:3" s="65" customFormat="1" ht="13.5" customHeight="1" x14ac:dyDescent="0.25">
      <c r="A43" s="256" t="s">
        <v>146</v>
      </c>
      <c r="B43" s="257"/>
      <c r="C43" s="64"/>
    </row>
    <row r="44" spans="1:3" s="65" customFormat="1" ht="13.5" customHeight="1" x14ac:dyDescent="0.25">
      <c r="A44" s="40" t="s">
        <v>18</v>
      </c>
      <c r="B44" s="40"/>
      <c r="C44" s="59">
        <f>+'1'!G19</f>
        <v>-110000</v>
      </c>
    </row>
    <row r="45" spans="1:3" s="65" customFormat="1" ht="54" x14ac:dyDescent="0.2">
      <c r="A45" s="178" t="s">
        <v>11</v>
      </c>
      <c r="B45" s="178">
        <v>1099</v>
      </c>
      <c r="C45" s="155" t="s">
        <v>284</v>
      </c>
    </row>
    <row r="46" spans="1:3" ht="13.5" x14ac:dyDescent="0.2">
      <c r="A46" s="178" t="s">
        <v>12</v>
      </c>
      <c r="B46" s="178">
        <v>11002</v>
      </c>
      <c r="C46" s="246" t="s">
        <v>13</v>
      </c>
    </row>
    <row r="47" spans="1:3" ht="27" x14ac:dyDescent="0.2">
      <c r="A47" s="178" t="s">
        <v>14</v>
      </c>
      <c r="B47" s="57" t="s">
        <v>107</v>
      </c>
      <c r="C47" s="247"/>
    </row>
    <row r="48" spans="1:3" ht="54" x14ac:dyDescent="0.2">
      <c r="A48" s="178" t="s">
        <v>15</v>
      </c>
      <c r="B48" s="178" t="s">
        <v>108</v>
      </c>
      <c r="C48" s="248"/>
    </row>
    <row r="49" spans="1:3" ht="13.5" x14ac:dyDescent="0.2">
      <c r="A49" s="178" t="s">
        <v>210</v>
      </c>
      <c r="B49" s="178" t="s">
        <v>42</v>
      </c>
      <c r="C49" s="35"/>
    </row>
    <row r="50" spans="1:3" ht="27" x14ac:dyDescent="0.2">
      <c r="A50" s="183" t="s">
        <v>19</v>
      </c>
      <c r="B50" s="178" t="s">
        <v>55</v>
      </c>
      <c r="C50" s="36"/>
    </row>
    <row r="51" spans="1:3" ht="13.5" x14ac:dyDescent="0.25">
      <c r="A51" s="245" t="s">
        <v>17</v>
      </c>
      <c r="B51" s="245"/>
      <c r="C51" s="40"/>
    </row>
    <row r="52" spans="1:3" ht="13.5" x14ac:dyDescent="0.25">
      <c r="A52" s="249" t="s">
        <v>211</v>
      </c>
      <c r="B52" s="250"/>
      <c r="C52" s="66">
        <v>440</v>
      </c>
    </row>
    <row r="53" spans="1:3" ht="13.5" customHeight="1" x14ac:dyDescent="0.25">
      <c r="A53" s="40" t="s">
        <v>18</v>
      </c>
      <c r="B53" s="40"/>
      <c r="C53" s="59">
        <f>+'1'!G30</f>
        <v>8500</v>
      </c>
    </row>
    <row r="54" spans="1:3" s="61" customFormat="1" ht="54" x14ac:dyDescent="0.2">
      <c r="A54" s="178" t="s">
        <v>11</v>
      </c>
      <c r="B54" s="178">
        <v>1099</v>
      </c>
      <c r="C54" s="155" t="s">
        <v>284</v>
      </c>
    </row>
    <row r="55" spans="1:3" ht="13.5" x14ac:dyDescent="0.2">
      <c r="A55" s="178" t="s">
        <v>12</v>
      </c>
      <c r="B55" s="178">
        <v>11003</v>
      </c>
      <c r="C55" s="246" t="s">
        <v>13</v>
      </c>
    </row>
    <row r="56" spans="1:3" ht="40.5" x14ac:dyDescent="0.2">
      <c r="A56" s="178" t="s">
        <v>14</v>
      </c>
      <c r="B56" s="57" t="s">
        <v>109</v>
      </c>
      <c r="C56" s="247"/>
    </row>
    <row r="57" spans="1:3" ht="67.5" x14ac:dyDescent="0.2">
      <c r="A57" s="178" t="s">
        <v>15</v>
      </c>
      <c r="B57" s="178" t="s">
        <v>110</v>
      </c>
      <c r="C57" s="248"/>
    </row>
    <row r="58" spans="1:3" ht="13.5" x14ac:dyDescent="0.2">
      <c r="A58" s="178" t="s">
        <v>16</v>
      </c>
      <c r="B58" s="178" t="s">
        <v>42</v>
      </c>
      <c r="C58" s="35"/>
    </row>
    <row r="59" spans="1:3" ht="27" x14ac:dyDescent="0.2">
      <c r="A59" s="183" t="s">
        <v>19</v>
      </c>
      <c r="B59" s="178" t="s">
        <v>55</v>
      </c>
      <c r="C59" s="36"/>
    </row>
    <row r="60" spans="1:3" ht="13.5" x14ac:dyDescent="0.25">
      <c r="A60" s="245" t="s">
        <v>17</v>
      </c>
      <c r="B60" s="245"/>
      <c r="C60" s="40"/>
    </row>
    <row r="61" spans="1:3" ht="13.5" x14ac:dyDescent="0.25">
      <c r="A61" s="249" t="s">
        <v>148</v>
      </c>
      <c r="B61" s="250"/>
      <c r="C61" s="66">
        <v>1800</v>
      </c>
    </row>
    <row r="62" spans="1:3" ht="13.5" x14ac:dyDescent="0.25">
      <c r="A62" s="40" t="s">
        <v>18</v>
      </c>
      <c r="B62" s="40"/>
      <c r="C62" s="59">
        <f>+'1'!G39</f>
        <v>4000</v>
      </c>
    </row>
    <row r="63" spans="1:3" s="65" customFormat="1" ht="13.5" x14ac:dyDescent="0.2">
      <c r="A63" s="181" t="s">
        <v>8</v>
      </c>
      <c r="B63" s="237" t="s">
        <v>9</v>
      </c>
      <c r="C63" s="237"/>
    </row>
    <row r="64" spans="1:3" ht="13.5" x14ac:dyDescent="0.2">
      <c r="A64" s="182">
        <v>1126</v>
      </c>
      <c r="B64" s="238" t="s">
        <v>111</v>
      </c>
      <c r="C64" s="238"/>
    </row>
    <row r="65" spans="1:3" ht="13.5" x14ac:dyDescent="0.2">
      <c r="A65" s="242" t="s">
        <v>10</v>
      </c>
      <c r="B65" s="243"/>
      <c r="C65" s="244"/>
    </row>
    <row r="66" spans="1:3" ht="13.5" customHeight="1" x14ac:dyDescent="0.2">
      <c r="A66" s="9" t="s">
        <v>11</v>
      </c>
      <c r="B66" s="9">
        <v>1126</v>
      </c>
      <c r="C66" s="155" t="s">
        <v>284</v>
      </c>
    </row>
    <row r="67" spans="1:3" ht="13.5" x14ac:dyDescent="0.2">
      <c r="A67" s="9" t="s">
        <v>12</v>
      </c>
      <c r="B67" s="9">
        <v>11001</v>
      </c>
      <c r="C67" s="246" t="s">
        <v>13</v>
      </c>
    </row>
    <row r="68" spans="1:3" ht="40.5" x14ac:dyDescent="0.2">
      <c r="A68" s="183" t="s">
        <v>14</v>
      </c>
      <c r="B68" s="156" t="s">
        <v>50</v>
      </c>
      <c r="C68" s="247"/>
    </row>
    <row r="69" spans="1:3" ht="94.5" x14ac:dyDescent="0.2">
      <c r="A69" s="183" t="s">
        <v>15</v>
      </c>
      <c r="B69" s="183" t="s">
        <v>212</v>
      </c>
      <c r="C69" s="248"/>
    </row>
    <row r="70" spans="1:3" ht="13.5" x14ac:dyDescent="0.2">
      <c r="A70" s="183" t="s">
        <v>16</v>
      </c>
      <c r="B70" s="183" t="s">
        <v>42</v>
      </c>
      <c r="C70" s="158"/>
    </row>
    <row r="71" spans="1:3" ht="13.5" x14ac:dyDescent="0.2">
      <c r="A71" s="183" t="s">
        <v>19</v>
      </c>
      <c r="B71" s="183" t="s">
        <v>48</v>
      </c>
      <c r="C71" s="158"/>
    </row>
    <row r="72" spans="1:3" ht="13.5" x14ac:dyDescent="0.2">
      <c r="A72" s="253" t="s">
        <v>17</v>
      </c>
      <c r="B72" s="253"/>
      <c r="C72" s="158"/>
    </row>
    <row r="73" spans="1:3" ht="13.5" x14ac:dyDescent="0.2">
      <c r="A73" s="254" t="s">
        <v>149</v>
      </c>
      <c r="B73" s="254"/>
      <c r="C73" s="159"/>
    </row>
    <row r="74" spans="1:3" ht="13.5" x14ac:dyDescent="0.25">
      <c r="A74" s="254" t="s">
        <v>18</v>
      </c>
      <c r="B74" s="254"/>
      <c r="C74" s="59">
        <v>627</v>
      </c>
    </row>
    <row r="75" spans="1:3" ht="13.5" x14ac:dyDescent="0.2">
      <c r="A75" s="26" t="s">
        <v>8</v>
      </c>
      <c r="B75" s="26" t="s">
        <v>9</v>
      </c>
      <c r="C75" s="39"/>
    </row>
    <row r="76" spans="1:3" ht="13.5" x14ac:dyDescent="0.2">
      <c r="A76" s="57">
        <v>1200</v>
      </c>
      <c r="B76" s="251" t="s">
        <v>114</v>
      </c>
      <c r="C76" s="252"/>
    </row>
    <row r="77" spans="1:3" ht="13.5" x14ac:dyDescent="0.2">
      <c r="A77" s="37" t="s">
        <v>10</v>
      </c>
      <c r="B77" s="92"/>
      <c r="C77" s="93"/>
    </row>
    <row r="78" spans="1:3" ht="81" x14ac:dyDescent="0.2">
      <c r="A78" s="178" t="s">
        <v>11</v>
      </c>
      <c r="B78" s="178">
        <v>1200</v>
      </c>
      <c r="C78" s="56" t="s">
        <v>41</v>
      </c>
    </row>
    <row r="79" spans="1:3" ht="13.5" x14ac:dyDescent="0.2">
      <c r="A79" s="178" t="s">
        <v>12</v>
      </c>
      <c r="B79" s="178">
        <v>11001</v>
      </c>
      <c r="C79" s="246" t="s">
        <v>13</v>
      </c>
    </row>
    <row r="80" spans="1:3" ht="27" x14ac:dyDescent="0.2">
      <c r="A80" s="178" t="s">
        <v>14</v>
      </c>
      <c r="B80" s="57" t="s">
        <v>226</v>
      </c>
      <c r="C80" s="247"/>
    </row>
    <row r="81" spans="1:3" ht="54" x14ac:dyDescent="0.2">
      <c r="A81" s="178" t="s">
        <v>15</v>
      </c>
      <c r="B81" s="178" t="s">
        <v>232</v>
      </c>
      <c r="C81" s="248"/>
    </row>
    <row r="82" spans="1:3" ht="13.5" x14ac:dyDescent="0.2">
      <c r="A82" s="178" t="s">
        <v>16</v>
      </c>
      <c r="B82" s="178" t="s">
        <v>42</v>
      </c>
      <c r="C82" s="35"/>
    </row>
    <row r="83" spans="1:3" ht="27" x14ac:dyDescent="0.2">
      <c r="A83" s="183" t="s">
        <v>19</v>
      </c>
      <c r="B83" s="178" t="s">
        <v>55</v>
      </c>
      <c r="C83" s="36"/>
    </row>
    <row r="84" spans="1:3" ht="13.5" x14ac:dyDescent="0.25">
      <c r="A84" s="245" t="s">
        <v>17</v>
      </c>
      <c r="B84" s="245"/>
      <c r="C84" s="40"/>
    </row>
    <row r="85" spans="1:3" ht="13.5" x14ac:dyDescent="0.25">
      <c r="A85" s="249" t="s">
        <v>233</v>
      </c>
      <c r="B85" s="250"/>
      <c r="C85" s="64">
        <v>250</v>
      </c>
    </row>
    <row r="86" spans="1:3" ht="13.5" x14ac:dyDescent="0.25">
      <c r="A86" s="40" t="s">
        <v>18</v>
      </c>
      <c r="B86" s="40"/>
      <c r="C86" s="59">
        <f>+'1'!G175</f>
        <v>74000</v>
      </c>
    </row>
    <row r="87" spans="1:3" ht="13.5" x14ac:dyDescent="0.2">
      <c r="A87" s="37" t="s">
        <v>10</v>
      </c>
      <c r="B87" s="38"/>
      <c r="C87" s="58"/>
    </row>
    <row r="88" spans="1:3" ht="54" x14ac:dyDescent="0.2">
      <c r="A88" s="178" t="s">
        <v>11</v>
      </c>
      <c r="B88" s="178">
        <v>1200</v>
      </c>
      <c r="C88" s="56" t="s">
        <v>285</v>
      </c>
    </row>
    <row r="89" spans="1:3" ht="13.5" customHeight="1" x14ac:dyDescent="0.2">
      <c r="A89" s="178" t="s">
        <v>12</v>
      </c>
      <c r="B89" s="178">
        <v>11002</v>
      </c>
      <c r="C89" s="246" t="s">
        <v>13</v>
      </c>
    </row>
    <row r="90" spans="1:3" ht="27" x14ac:dyDescent="0.2">
      <c r="A90" s="178" t="s">
        <v>14</v>
      </c>
      <c r="B90" s="57" t="s">
        <v>95</v>
      </c>
      <c r="C90" s="247"/>
    </row>
    <row r="91" spans="1:3" ht="27" x14ac:dyDescent="0.2">
      <c r="A91" s="178" t="s">
        <v>15</v>
      </c>
      <c r="B91" s="178" t="s">
        <v>117</v>
      </c>
      <c r="C91" s="248"/>
    </row>
    <row r="92" spans="1:3" ht="13.5" x14ac:dyDescent="0.2">
      <c r="A92" s="178" t="s">
        <v>16</v>
      </c>
      <c r="B92" s="178" t="s">
        <v>42</v>
      </c>
      <c r="C92" s="35"/>
    </row>
    <row r="93" spans="1:3" ht="27" x14ac:dyDescent="0.2">
      <c r="A93" s="183" t="s">
        <v>19</v>
      </c>
      <c r="B93" s="178" t="s">
        <v>55</v>
      </c>
      <c r="C93" s="36"/>
    </row>
    <row r="94" spans="1:3" ht="13.5" x14ac:dyDescent="0.25">
      <c r="A94" s="245" t="s">
        <v>17</v>
      </c>
      <c r="B94" s="245"/>
      <c r="C94" s="40"/>
    </row>
    <row r="95" spans="1:3" ht="13.5" x14ac:dyDescent="0.25">
      <c r="A95" s="249" t="s">
        <v>213</v>
      </c>
      <c r="B95" s="250"/>
      <c r="C95" s="63">
        <v>-90</v>
      </c>
    </row>
    <row r="96" spans="1:3" ht="13.5" x14ac:dyDescent="0.25">
      <c r="A96" s="40" t="s">
        <v>18</v>
      </c>
      <c r="B96" s="40"/>
      <c r="C96" s="59">
        <f>+'1'!G157</f>
        <v>-13000</v>
      </c>
    </row>
    <row r="97" spans="1:3" ht="13.5" x14ac:dyDescent="0.2">
      <c r="A97" s="37" t="s">
        <v>10</v>
      </c>
      <c r="B97" s="38"/>
      <c r="C97" s="58"/>
    </row>
    <row r="98" spans="1:3" ht="54" x14ac:dyDescent="0.2">
      <c r="A98" s="178" t="s">
        <v>11</v>
      </c>
      <c r="B98" s="178">
        <v>1200</v>
      </c>
      <c r="C98" s="56" t="s">
        <v>285</v>
      </c>
    </row>
    <row r="99" spans="1:3" ht="13.5" customHeight="1" x14ac:dyDescent="0.2">
      <c r="A99" s="178" t="s">
        <v>12</v>
      </c>
      <c r="B99" s="178">
        <v>11003</v>
      </c>
      <c r="C99" s="246" t="s">
        <v>13</v>
      </c>
    </row>
    <row r="100" spans="1:3" s="65" customFormat="1" ht="13.5" x14ac:dyDescent="0.2">
      <c r="A100" s="178" t="s">
        <v>14</v>
      </c>
      <c r="B100" s="57" t="s">
        <v>96</v>
      </c>
      <c r="C100" s="247"/>
    </row>
    <row r="101" spans="1:3" ht="67.5" x14ac:dyDescent="0.2">
      <c r="A101" s="178" t="s">
        <v>15</v>
      </c>
      <c r="B101" s="178" t="s">
        <v>279</v>
      </c>
      <c r="C101" s="248"/>
    </row>
    <row r="102" spans="1:3" ht="13.5" x14ac:dyDescent="0.2">
      <c r="A102" s="178" t="s">
        <v>16</v>
      </c>
      <c r="B102" s="178" t="s">
        <v>42</v>
      </c>
      <c r="C102" s="35"/>
    </row>
    <row r="103" spans="1:3" ht="27" x14ac:dyDescent="0.2">
      <c r="A103" s="183" t="s">
        <v>19</v>
      </c>
      <c r="B103" s="178" t="s">
        <v>55</v>
      </c>
      <c r="C103" s="36"/>
    </row>
    <row r="104" spans="1:3" ht="13.5" x14ac:dyDescent="0.25">
      <c r="A104" s="245" t="s">
        <v>17</v>
      </c>
      <c r="B104" s="245"/>
      <c r="C104" s="40"/>
    </row>
    <row r="105" spans="1:3" ht="13.5" x14ac:dyDescent="0.25">
      <c r="A105" s="249" t="s">
        <v>214</v>
      </c>
      <c r="B105" s="250"/>
      <c r="C105" s="63">
        <v>-600</v>
      </c>
    </row>
    <row r="106" spans="1:3" ht="13.5" x14ac:dyDescent="0.25">
      <c r="A106" s="40" t="s">
        <v>18</v>
      </c>
      <c r="B106" s="40"/>
      <c r="C106" s="59">
        <f>+'1'!G168</f>
        <v>-90500</v>
      </c>
    </row>
    <row r="107" spans="1:3" ht="13.5" x14ac:dyDescent="0.2">
      <c r="A107" s="37" t="s">
        <v>10</v>
      </c>
      <c r="B107" s="38"/>
      <c r="C107" s="58"/>
    </row>
    <row r="108" spans="1:3" ht="54" x14ac:dyDescent="0.2">
      <c r="A108" s="178" t="s">
        <v>11</v>
      </c>
      <c r="B108" s="178">
        <v>1200</v>
      </c>
      <c r="C108" s="155" t="s">
        <v>284</v>
      </c>
    </row>
    <row r="109" spans="1:3" ht="13.5" customHeight="1" x14ac:dyDescent="0.2">
      <c r="A109" s="178" t="s">
        <v>12</v>
      </c>
      <c r="B109" s="178">
        <v>11004</v>
      </c>
      <c r="C109" s="246" t="s">
        <v>13</v>
      </c>
    </row>
    <row r="110" spans="1:3" s="65" customFormat="1" ht="54" x14ac:dyDescent="0.2">
      <c r="A110" s="178" t="s">
        <v>14</v>
      </c>
      <c r="B110" s="57" t="s">
        <v>234</v>
      </c>
      <c r="C110" s="247"/>
    </row>
    <row r="111" spans="1:3" ht="67.5" x14ac:dyDescent="0.2">
      <c r="A111" s="178" t="s">
        <v>15</v>
      </c>
      <c r="B111" s="178" t="s">
        <v>235</v>
      </c>
      <c r="C111" s="248"/>
    </row>
    <row r="112" spans="1:3" ht="13.5" x14ac:dyDescent="0.2">
      <c r="A112" s="178" t="s">
        <v>16</v>
      </c>
      <c r="B112" s="178" t="s">
        <v>42</v>
      </c>
      <c r="C112" s="35"/>
    </row>
    <row r="113" spans="1:3" ht="27" x14ac:dyDescent="0.2">
      <c r="A113" s="183" t="s">
        <v>19</v>
      </c>
      <c r="B113" s="178" t="s">
        <v>55</v>
      </c>
      <c r="C113" s="36"/>
    </row>
    <row r="114" spans="1:3" ht="13.5" x14ac:dyDescent="0.25">
      <c r="A114" s="245" t="s">
        <v>17</v>
      </c>
      <c r="B114" s="245"/>
      <c r="C114" s="40"/>
    </row>
    <row r="115" spans="1:3" ht="13.5" x14ac:dyDescent="0.25">
      <c r="A115" s="249" t="s">
        <v>236</v>
      </c>
      <c r="B115" s="250"/>
      <c r="C115" s="63">
        <v>300</v>
      </c>
    </row>
    <row r="116" spans="1:3" ht="13.5" x14ac:dyDescent="0.25">
      <c r="A116" s="40" t="s">
        <v>18</v>
      </c>
      <c r="B116" s="40"/>
      <c r="C116" s="59">
        <f>+'1'!G61</f>
        <v>12000</v>
      </c>
    </row>
    <row r="117" spans="1:3" ht="13.5" x14ac:dyDescent="0.2">
      <c r="A117" s="37" t="s">
        <v>10</v>
      </c>
      <c r="B117" s="38"/>
      <c r="C117" s="58"/>
    </row>
    <row r="118" spans="1:3" ht="54" x14ac:dyDescent="0.2">
      <c r="A118" s="178" t="s">
        <v>11</v>
      </c>
      <c r="B118" s="178">
        <v>1200</v>
      </c>
      <c r="C118" s="56" t="s">
        <v>285</v>
      </c>
    </row>
    <row r="119" spans="1:3" ht="13.5" customHeight="1" x14ac:dyDescent="0.2">
      <c r="A119" s="178" t="s">
        <v>12</v>
      </c>
      <c r="B119" s="178">
        <v>11005</v>
      </c>
      <c r="C119" s="246" t="s">
        <v>13</v>
      </c>
    </row>
    <row r="120" spans="1:3" s="65" customFormat="1" ht="40.5" x14ac:dyDescent="0.2">
      <c r="A120" s="178" t="s">
        <v>14</v>
      </c>
      <c r="B120" s="57" t="s">
        <v>245</v>
      </c>
      <c r="C120" s="247"/>
    </row>
    <row r="121" spans="1:3" ht="27" x14ac:dyDescent="0.2">
      <c r="A121" s="178" t="s">
        <v>15</v>
      </c>
      <c r="B121" s="178" t="s">
        <v>281</v>
      </c>
      <c r="C121" s="248"/>
    </row>
    <row r="122" spans="1:3" ht="13.5" x14ac:dyDescent="0.2">
      <c r="A122" s="178" t="s">
        <v>16</v>
      </c>
      <c r="B122" s="178" t="s">
        <v>42</v>
      </c>
      <c r="C122" s="35"/>
    </row>
    <row r="123" spans="1:3" ht="27" x14ac:dyDescent="0.2">
      <c r="A123" s="183" t="s">
        <v>19</v>
      </c>
      <c r="B123" s="178" t="s">
        <v>55</v>
      </c>
      <c r="C123" s="36"/>
    </row>
    <row r="124" spans="1:3" ht="13.5" x14ac:dyDescent="0.25">
      <c r="A124" s="245" t="s">
        <v>17</v>
      </c>
      <c r="B124" s="245"/>
      <c r="C124" s="40"/>
    </row>
    <row r="125" spans="1:3" ht="13.5" x14ac:dyDescent="0.25">
      <c r="A125" s="249" t="s">
        <v>282</v>
      </c>
      <c r="B125" s="250"/>
      <c r="C125" s="63">
        <v>-179</v>
      </c>
    </row>
    <row r="126" spans="1:3" ht="13.5" x14ac:dyDescent="0.25">
      <c r="A126" s="179" t="s">
        <v>283</v>
      </c>
      <c r="B126" s="180"/>
      <c r="C126" s="63"/>
    </row>
    <row r="127" spans="1:3" ht="13.5" x14ac:dyDescent="0.25">
      <c r="A127" s="40" t="s">
        <v>18</v>
      </c>
      <c r="B127" s="40"/>
      <c r="C127" s="59">
        <v>-6383</v>
      </c>
    </row>
    <row r="128" spans="1:3" ht="13.5" x14ac:dyDescent="0.2">
      <c r="A128" s="37" t="s">
        <v>10</v>
      </c>
      <c r="B128" s="38"/>
      <c r="C128" s="58"/>
    </row>
    <row r="129" spans="1:3" ht="54" x14ac:dyDescent="0.2">
      <c r="A129" s="178" t="s">
        <v>11</v>
      </c>
      <c r="B129" s="178">
        <v>1200</v>
      </c>
      <c r="C129" s="56" t="s">
        <v>285</v>
      </c>
    </row>
    <row r="130" spans="1:3" ht="13.5" x14ac:dyDescent="0.2">
      <c r="A130" s="178" t="s">
        <v>12</v>
      </c>
      <c r="B130" s="178">
        <v>11006</v>
      </c>
      <c r="C130" s="246" t="s">
        <v>13</v>
      </c>
    </row>
    <row r="131" spans="1:3" ht="40.5" x14ac:dyDescent="0.2">
      <c r="A131" s="178" t="s">
        <v>14</v>
      </c>
      <c r="B131" s="57" t="s">
        <v>237</v>
      </c>
      <c r="C131" s="247"/>
    </row>
    <row r="132" spans="1:3" ht="54" x14ac:dyDescent="0.2">
      <c r="A132" s="178" t="s">
        <v>15</v>
      </c>
      <c r="B132" s="178" t="s">
        <v>238</v>
      </c>
      <c r="C132" s="248"/>
    </row>
    <row r="133" spans="1:3" ht="13.5" x14ac:dyDescent="0.2">
      <c r="A133" s="178" t="s">
        <v>16</v>
      </c>
      <c r="B133" s="178" t="s">
        <v>42</v>
      </c>
      <c r="C133" s="35"/>
    </row>
    <row r="134" spans="1:3" ht="27" x14ac:dyDescent="0.2">
      <c r="A134" s="183" t="s">
        <v>19</v>
      </c>
      <c r="B134" s="178" t="s">
        <v>55</v>
      </c>
      <c r="C134" s="36"/>
    </row>
    <row r="135" spans="1:3" ht="13.5" x14ac:dyDescent="0.25">
      <c r="A135" s="245" t="s">
        <v>17</v>
      </c>
      <c r="B135" s="245"/>
      <c r="C135" s="40"/>
    </row>
    <row r="136" spans="1:3" ht="13.5" x14ac:dyDescent="0.25">
      <c r="A136" s="249" t="s">
        <v>239</v>
      </c>
      <c r="B136" s="250"/>
      <c r="C136" s="63"/>
    </row>
    <row r="137" spans="1:3" ht="13.5" x14ac:dyDescent="0.25">
      <c r="A137" s="249" t="s">
        <v>240</v>
      </c>
      <c r="B137" s="250"/>
      <c r="C137" s="63">
        <v>-420</v>
      </c>
    </row>
    <row r="138" spans="1:3" ht="13.5" x14ac:dyDescent="0.25">
      <c r="A138" s="40" t="s">
        <v>18</v>
      </c>
      <c r="B138" s="40"/>
      <c r="C138" s="59">
        <f>+'1'!G184</f>
        <v>-20000</v>
      </c>
    </row>
    <row r="139" spans="1:3" ht="13.5" x14ac:dyDescent="0.2">
      <c r="A139" s="26" t="s">
        <v>8</v>
      </c>
      <c r="B139" s="26" t="s">
        <v>9</v>
      </c>
      <c r="C139" s="39"/>
    </row>
    <row r="140" spans="1:3" ht="13.5" customHeight="1" x14ac:dyDescent="0.2">
      <c r="A140" s="57">
        <v>1201</v>
      </c>
      <c r="B140" s="251" t="s">
        <v>118</v>
      </c>
      <c r="C140" s="252"/>
    </row>
    <row r="141" spans="1:3" s="65" customFormat="1" ht="54" x14ac:dyDescent="0.2">
      <c r="A141" s="178" t="s">
        <v>11</v>
      </c>
      <c r="B141" s="178">
        <v>1201</v>
      </c>
      <c r="C141" s="155" t="s">
        <v>284</v>
      </c>
    </row>
    <row r="142" spans="1:3" s="65" customFormat="1" ht="13.5" x14ac:dyDescent="0.2">
      <c r="A142" s="178" t="s">
        <v>12</v>
      </c>
      <c r="B142" s="178">
        <v>11001</v>
      </c>
      <c r="C142" s="246" t="s">
        <v>13</v>
      </c>
    </row>
    <row r="143" spans="1:3" ht="13.5" x14ac:dyDescent="0.2">
      <c r="A143" s="178" t="s">
        <v>14</v>
      </c>
      <c r="B143" s="57" t="s">
        <v>118</v>
      </c>
      <c r="C143" s="247"/>
    </row>
    <row r="144" spans="1:3" ht="13.5" x14ac:dyDescent="0.2">
      <c r="A144" s="178" t="s">
        <v>15</v>
      </c>
      <c r="B144" s="178" t="s">
        <v>122</v>
      </c>
      <c r="C144" s="248"/>
    </row>
    <row r="145" spans="1:3" ht="13.5" x14ac:dyDescent="0.2">
      <c r="A145" s="178" t="s">
        <v>16</v>
      </c>
      <c r="B145" s="178" t="s">
        <v>42</v>
      </c>
      <c r="C145" s="35"/>
    </row>
    <row r="146" spans="1:3" ht="27" x14ac:dyDescent="0.2">
      <c r="A146" s="183" t="s">
        <v>19</v>
      </c>
      <c r="B146" s="178" t="s">
        <v>55</v>
      </c>
      <c r="C146" s="36"/>
    </row>
    <row r="147" spans="1:3" ht="13.5" x14ac:dyDescent="0.25">
      <c r="A147" s="245" t="s">
        <v>17</v>
      </c>
      <c r="B147" s="245"/>
      <c r="C147" s="40"/>
    </row>
    <row r="148" spans="1:3" ht="13.5" x14ac:dyDescent="0.25">
      <c r="A148" s="241" t="s">
        <v>150</v>
      </c>
      <c r="B148" s="241"/>
      <c r="C148" s="66">
        <v>6300</v>
      </c>
    </row>
    <row r="149" spans="1:3" ht="13.5" x14ac:dyDescent="0.25">
      <c r="A149" s="241" t="s">
        <v>151</v>
      </c>
      <c r="B149" s="241"/>
      <c r="C149" s="40"/>
    </row>
    <row r="150" spans="1:3" ht="13.5" x14ac:dyDescent="0.25">
      <c r="A150" s="241" t="s">
        <v>152</v>
      </c>
      <c r="B150" s="241"/>
      <c r="C150" s="40"/>
    </row>
    <row r="151" spans="1:3" ht="13.5" x14ac:dyDescent="0.25">
      <c r="A151" s="40" t="s">
        <v>18</v>
      </c>
      <c r="B151" s="40"/>
      <c r="C151" s="59">
        <f>+'1'!G85</f>
        <v>47000</v>
      </c>
    </row>
    <row r="152" spans="1:3" ht="13.5" x14ac:dyDescent="0.2">
      <c r="A152" s="26" t="s">
        <v>8</v>
      </c>
      <c r="B152" s="26" t="s">
        <v>9</v>
      </c>
      <c r="C152" s="39"/>
    </row>
    <row r="153" spans="1:3" s="65" customFormat="1" ht="13.5" customHeight="1" x14ac:dyDescent="0.2">
      <c r="A153" s="57">
        <v>1202</v>
      </c>
      <c r="B153" s="251" t="s">
        <v>123</v>
      </c>
      <c r="C153" s="252"/>
    </row>
    <row r="154" spans="1:3" ht="13.5" customHeight="1" x14ac:dyDescent="0.2">
      <c r="A154" s="37" t="s">
        <v>10</v>
      </c>
      <c r="B154" s="38"/>
      <c r="C154" s="58"/>
    </row>
    <row r="155" spans="1:3" ht="54" x14ac:dyDescent="0.2">
      <c r="A155" s="178" t="s">
        <v>11</v>
      </c>
      <c r="B155" s="178">
        <v>1202</v>
      </c>
      <c r="C155" s="56" t="s">
        <v>285</v>
      </c>
    </row>
    <row r="156" spans="1:3" ht="13.5" x14ac:dyDescent="0.2">
      <c r="A156" s="178" t="s">
        <v>12</v>
      </c>
      <c r="B156" s="178">
        <v>11001</v>
      </c>
      <c r="C156" s="246" t="s">
        <v>13</v>
      </c>
    </row>
    <row r="157" spans="1:3" ht="13.5" customHeight="1" x14ac:dyDescent="0.2">
      <c r="A157" s="178" t="s">
        <v>14</v>
      </c>
      <c r="B157" s="57" t="s">
        <v>80</v>
      </c>
      <c r="C157" s="247"/>
    </row>
    <row r="158" spans="1:3" ht="27" x14ac:dyDescent="0.2">
      <c r="A158" s="178" t="s">
        <v>15</v>
      </c>
      <c r="B158" s="178" t="s">
        <v>215</v>
      </c>
      <c r="C158" s="248"/>
    </row>
    <row r="159" spans="1:3" ht="13.5" x14ac:dyDescent="0.2">
      <c r="A159" s="178" t="s">
        <v>16</v>
      </c>
      <c r="B159" s="178" t="s">
        <v>42</v>
      </c>
      <c r="C159" s="35"/>
    </row>
    <row r="160" spans="1:3" ht="27" x14ac:dyDescent="0.2">
      <c r="A160" s="183" t="s">
        <v>19</v>
      </c>
      <c r="B160" s="178" t="s">
        <v>55</v>
      </c>
      <c r="C160" s="36"/>
    </row>
    <row r="161" spans="1:3" ht="13.5" x14ac:dyDescent="0.25">
      <c r="A161" s="245" t="s">
        <v>17</v>
      </c>
      <c r="B161" s="245"/>
      <c r="C161" s="40"/>
    </row>
    <row r="162" spans="1:3" ht="13.5" x14ac:dyDescent="0.25">
      <c r="A162" s="241" t="s">
        <v>153</v>
      </c>
      <c r="B162" s="241"/>
      <c r="C162" s="66">
        <v>-440</v>
      </c>
    </row>
    <row r="163" spans="1:3" ht="13.5" x14ac:dyDescent="0.25">
      <c r="A163" s="40" t="s">
        <v>18</v>
      </c>
      <c r="B163" s="40"/>
      <c r="C163" s="59">
        <f>+'1'!G50</f>
        <v>-8000</v>
      </c>
    </row>
    <row r="164" spans="1:3" ht="13.5" x14ac:dyDescent="0.2">
      <c r="A164" s="37" t="s">
        <v>10</v>
      </c>
      <c r="B164" s="38"/>
      <c r="C164" s="58"/>
    </row>
    <row r="165" spans="1:3" ht="54" x14ac:dyDescent="0.2">
      <c r="A165" s="178" t="s">
        <v>11</v>
      </c>
      <c r="B165" s="178">
        <v>1202</v>
      </c>
      <c r="C165" s="56" t="s">
        <v>285</v>
      </c>
    </row>
    <row r="166" spans="1:3" ht="13.5" x14ac:dyDescent="0.2">
      <c r="A166" s="178" t="s">
        <v>12</v>
      </c>
      <c r="B166" s="178">
        <v>11002</v>
      </c>
      <c r="C166" s="246" t="s">
        <v>13</v>
      </c>
    </row>
    <row r="167" spans="1:3" s="65" customFormat="1" ht="27" x14ac:dyDescent="0.2">
      <c r="A167" s="178" t="s">
        <v>14</v>
      </c>
      <c r="B167" s="57" t="s">
        <v>88</v>
      </c>
      <c r="C167" s="247"/>
    </row>
    <row r="168" spans="1:3" ht="54" x14ac:dyDescent="0.2">
      <c r="A168" s="178" t="s">
        <v>15</v>
      </c>
      <c r="B168" s="178" t="s">
        <v>127</v>
      </c>
      <c r="C168" s="248"/>
    </row>
    <row r="169" spans="1:3" ht="13.5" x14ac:dyDescent="0.2">
      <c r="A169" s="178" t="s">
        <v>16</v>
      </c>
      <c r="B169" s="178" t="s">
        <v>42</v>
      </c>
      <c r="C169" s="35"/>
    </row>
    <row r="170" spans="1:3" ht="27" x14ac:dyDescent="0.2">
      <c r="A170" s="183" t="s">
        <v>19</v>
      </c>
      <c r="B170" s="178" t="s">
        <v>55</v>
      </c>
      <c r="C170" s="36"/>
    </row>
    <row r="171" spans="1:3" ht="13.5" x14ac:dyDescent="0.25">
      <c r="A171" s="245" t="s">
        <v>17</v>
      </c>
      <c r="B171" s="245"/>
      <c r="C171" s="40"/>
    </row>
    <row r="172" spans="1:3" ht="13.5" x14ac:dyDescent="0.25">
      <c r="A172" s="241" t="s">
        <v>154</v>
      </c>
      <c r="B172" s="241"/>
      <c r="C172" s="66">
        <v>-300</v>
      </c>
    </row>
    <row r="173" spans="1:3" ht="13.5" x14ac:dyDescent="0.25">
      <c r="A173" s="40" t="s">
        <v>18</v>
      </c>
      <c r="B173" s="40"/>
      <c r="C173" s="59">
        <f>+'1'!G102</f>
        <v>-64500</v>
      </c>
    </row>
    <row r="174" spans="1:3" ht="13.5" x14ac:dyDescent="0.2">
      <c r="A174" s="37" t="s">
        <v>10</v>
      </c>
      <c r="B174" s="38"/>
      <c r="C174" s="58"/>
    </row>
    <row r="175" spans="1:3" ht="54" x14ac:dyDescent="0.2">
      <c r="A175" s="178" t="s">
        <v>11</v>
      </c>
      <c r="B175" s="178">
        <v>1202</v>
      </c>
      <c r="C175" s="155" t="s">
        <v>284</v>
      </c>
    </row>
    <row r="176" spans="1:3" ht="13.5" customHeight="1" x14ac:dyDescent="0.2">
      <c r="A176" s="178" t="s">
        <v>12</v>
      </c>
      <c r="B176" s="178">
        <v>11003</v>
      </c>
      <c r="C176" s="246" t="s">
        <v>13</v>
      </c>
    </row>
    <row r="177" spans="1:3" s="65" customFormat="1" ht="27" x14ac:dyDescent="0.2">
      <c r="A177" s="178" t="s">
        <v>14</v>
      </c>
      <c r="B177" s="57" t="s">
        <v>218</v>
      </c>
      <c r="C177" s="247"/>
    </row>
    <row r="178" spans="1:3" ht="40.5" x14ac:dyDescent="0.2">
      <c r="A178" s="178" t="s">
        <v>15</v>
      </c>
      <c r="B178" s="178" t="s">
        <v>128</v>
      </c>
      <c r="C178" s="248"/>
    </row>
    <row r="179" spans="1:3" ht="13.5" x14ac:dyDescent="0.2">
      <c r="A179" s="178" t="s">
        <v>16</v>
      </c>
      <c r="B179" s="178" t="s">
        <v>42</v>
      </c>
      <c r="C179" s="35"/>
    </row>
    <row r="180" spans="1:3" ht="27" x14ac:dyDescent="0.2">
      <c r="A180" s="183" t="s">
        <v>19</v>
      </c>
      <c r="B180" s="178" t="s">
        <v>55</v>
      </c>
      <c r="C180" s="36"/>
    </row>
    <row r="181" spans="1:3" ht="13.5" x14ac:dyDescent="0.25">
      <c r="A181" s="245" t="s">
        <v>17</v>
      </c>
      <c r="B181" s="245"/>
      <c r="C181" s="40"/>
    </row>
    <row r="182" spans="1:3" ht="13.5" x14ac:dyDescent="0.25">
      <c r="A182" s="241" t="s">
        <v>217</v>
      </c>
      <c r="B182" s="241"/>
      <c r="C182" s="66">
        <v>65</v>
      </c>
    </row>
    <row r="183" spans="1:3" ht="13.5" x14ac:dyDescent="0.25">
      <c r="A183" s="40" t="s">
        <v>18</v>
      </c>
      <c r="B183" s="40"/>
      <c r="C183" s="59">
        <f>+'1'!G135</f>
        <v>27000</v>
      </c>
    </row>
    <row r="184" spans="1:3" ht="13.5" x14ac:dyDescent="0.2">
      <c r="A184" s="37" t="s">
        <v>10</v>
      </c>
      <c r="B184" s="38"/>
      <c r="C184" s="58"/>
    </row>
    <row r="185" spans="1:3" ht="54" x14ac:dyDescent="0.2">
      <c r="A185" s="178" t="s">
        <v>11</v>
      </c>
      <c r="B185" s="178">
        <v>1202</v>
      </c>
      <c r="C185" s="56" t="s">
        <v>285</v>
      </c>
    </row>
    <row r="186" spans="1:3" ht="13.5" customHeight="1" x14ac:dyDescent="0.2">
      <c r="A186" s="178" t="s">
        <v>12</v>
      </c>
      <c r="B186" s="178">
        <v>11004</v>
      </c>
      <c r="C186" s="246" t="s">
        <v>13</v>
      </c>
    </row>
    <row r="187" spans="1:3" s="61" customFormat="1" ht="40.5" x14ac:dyDescent="0.2">
      <c r="A187" s="178" t="s">
        <v>14</v>
      </c>
      <c r="B187" s="57" t="s">
        <v>93</v>
      </c>
      <c r="C187" s="247"/>
    </row>
    <row r="188" spans="1:3" ht="40.5" x14ac:dyDescent="0.2">
      <c r="A188" s="178" t="s">
        <v>15</v>
      </c>
      <c r="B188" s="178" t="s">
        <v>129</v>
      </c>
      <c r="C188" s="248"/>
    </row>
    <row r="189" spans="1:3" ht="13.5" x14ac:dyDescent="0.2">
      <c r="A189" s="178" t="s">
        <v>16</v>
      </c>
      <c r="B189" s="178" t="s">
        <v>42</v>
      </c>
      <c r="C189" s="35"/>
    </row>
    <row r="190" spans="1:3" ht="27" x14ac:dyDescent="0.2">
      <c r="A190" s="183" t="s">
        <v>19</v>
      </c>
      <c r="B190" s="178" t="s">
        <v>55</v>
      </c>
      <c r="C190" s="36"/>
    </row>
    <row r="191" spans="1:3" ht="13.5" x14ac:dyDescent="0.25">
      <c r="A191" s="245" t="s">
        <v>17</v>
      </c>
      <c r="B191" s="245"/>
      <c r="C191" s="40"/>
    </row>
    <row r="192" spans="1:3" ht="13.5" x14ac:dyDescent="0.25">
      <c r="A192" s="241" t="s">
        <v>219</v>
      </c>
      <c r="B192" s="241"/>
      <c r="C192" s="66">
        <v>-400</v>
      </c>
    </row>
    <row r="193" spans="1:3" ht="13.5" x14ac:dyDescent="0.25">
      <c r="A193" s="40" t="s">
        <v>18</v>
      </c>
      <c r="B193" s="40"/>
      <c r="C193" s="59">
        <f>+'1'!G144</f>
        <v>-96370</v>
      </c>
    </row>
    <row r="194" spans="1:3" ht="13.5" x14ac:dyDescent="0.2">
      <c r="A194" s="26" t="s">
        <v>8</v>
      </c>
      <c r="B194" s="26" t="s">
        <v>9</v>
      </c>
      <c r="C194" s="39"/>
    </row>
    <row r="195" spans="1:3" ht="13.5" x14ac:dyDescent="0.2">
      <c r="A195" s="57">
        <v>1207</v>
      </c>
      <c r="B195" s="251" t="s">
        <v>131</v>
      </c>
      <c r="C195" s="252"/>
    </row>
    <row r="196" spans="1:3" ht="13.5" customHeight="1" x14ac:dyDescent="0.2">
      <c r="A196" s="37" t="s">
        <v>10</v>
      </c>
      <c r="B196" s="38"/>
      <c r="C196" s="58"/>
    </row>
    <row r="197" spans="1:3" ht="54" x14ac:dyDescent="0.2">
      <c r="A197" s="178" t="s">
        <v>11</v>
      </c>
      <c r="B197" s="178">
        <v>1207</v>
      </c>
      <c r="C197" s="155" t="s">
        <v>284</v>
      </c>
    </row>
    <row r="198" spans="1:3" ht="13.5" x14ac:dyDescent="0.2">
      <c r="A198" s="178" t="s">
        <v>12</v>
      </c>
      <c r="B198" s="178">
        <v>11001</v>
      </c>
      <c r="C198" s="246" t="s">
        <v>13</v>
      </c>
    </row>
    <row r="199" spans="1:3" ht="13.5" customHeight="1" x14ac:dyDescent="0.2">
      <c r="A199" s="178" t="s">
        <v>14</v>
      </c>
      <c r="B199" s="57" t="s">
        <v>133</v>
      </c>
      <c r="C199" s="247"/>
    </row>
    <row r="200" spans="1:3" ht="67.5" x14ac:dyDescent="0.2">
      <c r="A200" s="178" t="s">
        <v>15</v>
      </c>
      <c r="B200" s="178" t="s">
        <v>134</v>
      </c>
      <c r="C200" s="248"/>
    </row>
    <row r="201" spans="1:3" ht="13.5" x14ac:dyDescent="0.2">
      <c r="A201" s="178" t="s">
        <v>16</v>
      </c>
      <c r="B201" s="178" t="s">
        <v>42</v>
      </c>
      <c r="C201" s="35"/>
    </row>
    <row r="202" spans="1:3" ht="27" x14ac:dyDescent="0.2">
      <c r="A202" s="183" t="s">
        <v>19</v>
      </c>
      <c r="B202" s="178" t="s">
        <v>55</v>
      </c>
      <c r="C202" s="36"/>
    </row>
    <row r="203" spans="1:3" ht="13.5" x14ac:dyDescent="0.25">
      <c r="A203" s="245" t="s">
        <v>17</v>
      </c>
      <c r="B203" s="245"/>
      <c r="C203" s="40"/>
    </row>
    <row r="204" spans="1:3" ht="13.5" x14ac:dyDescent="0.25">
      <c r="A204" s="241" t="s">
        <v>216</v>
      </c>
      <c r="B204" s="241"/>
      <c r="C204" s="66">
        <v>230</v>
      </c>
    </row>
    <row r="205" spans="1:3" ht="13.5" x14ac:dyDescent="0.25">
      <c r="A205" s="40" t="s">
        <v>18</v>
      </c>
      <c r="B205" s="40"/>
      <c r="C205" s="59">
        <f>+'1'!G113</f>
        <v>338870</v>
      </c>
    </row>
    <row r="206" spans="1:3" ht="13.5" x14ac:dyDescent="0.2">
      <c r="A206" s="37" t="s">
        <v>10</v>
      </c>
      <c r="B206" s="38"/>
      <c r="C206" s="58"/>
    </row>
    <row r="207" spans="1:3" ht="54" x14ac:dyDescent="0.2">
      <c r="A207" s="178" t="s">
        <v>11</v>
      </c>
      <c r="B207" s="178">
        <v>1207</v>
      </c>
      <c r="C207" s="56" t="s">
        <v>285</v>
      </c>
    </row>
    <row r="208" spans="1:3" ht="13.5" customHeight="1" x14ac:dyDescent="0.2">
      <c r="A208" s="178" t="s">
        <v>12</v>
      </c>
      <c r="B208" s="178">
        <v>11002</v>
      </c>
      <c r="C208" s="246" t="s">
        <v>13</v>
      </c>
    </row>
    <row r="209" spans="1:3" s="65" customFormat="1" ht="13.5" x14ac:dyDescent="0.2">
      <c r="A209" s="178" t="s">
        <v>14</v>
      </c>
      <c r="B209" s="57" t="s">
        <v>135</v>
      </c>
      <c r="C209" s="247"/>
    </row>
    <row r="210" spans="1:3" ht="54" x14ac:dyDescent="0.2">
      <c r="A210" s="178" t="s">
        <v>15</v>
      </c>
      <c r="B210" s="178" t="s">
        <v>136</v>
      </c>
      <c r="C210" s="248"/>
    </row>
    <row r="211" spans="1:3" ht="13.5" x14ac:dyDescent="0.2">
      <c r="A211" s="178" t="s">
        <v>16</v>
      </c>
      <c r="B211" s="178" t="s">
        <v>42</v>
      </c>
      <c r="C211" s="35"/>
    </row>
    <row r="212" spans="1:3" ht="27" x14ac:dyDescent="0.2">
      <c r="A212" s="183" t="s">
        <v>19</v>
      </c>
      <c r="B212" s="178" t="s">
        <v>55</v>
      </c>
      <c r="C212" s="36"/>
    </row>
    <row r="213" spans="1:3" ht="13.5" x14ac:dyDescent="0.25">
      <c r="A213" s="245" t="s">
        <v>17</v>
      </c>
      <c r="B213" s="245"/>
      <c r="C213" s="40"/>
    </row>
    <row r="214" spans="1:3" ht="13.5" x14ac:dyDescent="0.25">
      <c r="A214" s="241" t="s">
        <v>220</v>
      </c>
      <c r="B214" s="241"/>
      <c r="C214" s="66">
        <v>-2550</v>
      </c>
    </row>
    <row r="215" spans="1:3" ht="13.5" x14ac:dyDescent="0.25">
      <c r="A215" s="40" t="s">
        <v>18</v>
      </c>
      <c r="B215" s="40"/>
      <c r="C215" s="59">
        <f>+'1'!G74</f>
        <v>-14000</v>
      </c>
    </row>
    <row r="216" spans="1:3" ht="13.5" x14ac:dyDescent="0.2">
      <c r="A216" s="37" t="s">
        <v>10</v>
      </c>
      <c r="B216" s="38"/>
      <c r="C216" s="58"/>
    </row>
    <row r="217" spans="1:3" ht="54" x14ac:dyDescent="0.2">
      <c r="A217" s="178" t="s">
        <v>11</v>
      </c>
      <c r="B217" s="18">
        <v>1207</v>
      </c>
      <c r="C217" s="56" t="s">
        <v>285</v>
      </c>
    </row>
    <row r="218" spans="1:3" ht="13.5" customHeight="1" x14ac:dyDescent="0.2">
      <c r="A218" s="178" t="s">
        <v>12</v>
      </c>
      <c r="B218" s="18">
        <v>11003</v>
      </c>
      <c r="C218" s="246" t="s">
        <v>13</v>
      </c>
    </row>
    <row r="219" spans="1:3" s="61" customFormat="1" ht="40.5" x14ac:dyDescent="0.2">
      <c r="A219" s="178" t="s">
        <v>14</v>
      </c>
      <c r="B219" s="62" t="s">
        <v>137</v>
      </c>
      <c r="C219" s="247"/>
    </row>
    <row r="220" spans="1:3" ht="54" x14ac:dyDescent="0.2">
      <c r="A220" s="178" t="s">
        <v>15</v>
      </c>
      <c r="B220" s="41" t="s">
        <v>138</v>
      </c>
      <c r="C220" s="248"/>
    </row>
    <row r="221" spans="1:3" ht="13.5" x14ac:dyDescent="0.2">
      <c r="A221" s="178" t="s">
        <v>16</v>
      </c>
      <c r="B221" s="178" t="s">
        <v>42</v>
      </c>
      <c r="C221" s="35"/>
    </row>
    <row r="222" spans="1:3" ht="27" x14ac:dyDescent="0.2">
      <c r="A222" s="183" t="s">
        <v>19</v>
      </c>
      <c r="B222" s="178" t="s">
        <v>55</v>
      </c>
      <c r="C222" s="36"/>
    </row>
    <row r="223" spans="1:3" ht="13.5" x14ac:dyDescent="0.25">
      <c r="A223" s="245" t="s">
        <v>17</v>
      </c>
      <c r="B223" s="245"/>
      <c r="C223" s="40"/>
    </row>
    <row r="224" spans="1:3" ht="13.5" x14ac:dyDescent="0.25">
      <c r="A224" s="241" t="s">
        <v>156</v>
      </c>
      <c r="B224" s="241"/>
      <c r="C224" s="66">
        <v>-700</v>
      </c>
    </row>
    <row r="225" spans="1:3" ht="13.5" x14ac:dyDescent="0.25">
      <c r="A225" s="40" t="s">
        <v>18</v>
      </c>
      <c r="B225" s="40"/>
      <c r="C225" s="59">
        <f>+'1'!G122</f>
        <v>-95000</v>
      </c>
    </row>
    <row r="226" spans="1:3" ht="27" x14ac:dyDescent="0.2">
      <c r="A226" s="169" t="s">
        <v>19</v>
      </c>
      <c r="B226" s="168" t="s">
        <v>55</v>
      </c>
      <c r="C226" s="36"/>
    </row>
    <row r="227" spans="1:3" ht="13.5" x14ac:dyDescent="0.25">
      <c r="A227" s="258" t="s">
        <v>17</v>
      </c>
      <c r="B227" s="259"/>
      <c r="C227" s="40"/>
    </row>
    <row r="228" spans="1:3" ht="13.5" x14ac:dyDescent="0.25">
      <c r="A228" s="249" t="s">
        <v>156</v>
      </c>
      <c r="B228" s="250"/>
      <c r="C228" s="66">
        <v>-700</v>
      </c>
    </row>
    <row r="229" spans="1:3" s="65" customFormat="1" ht="13.5" x14ac:dyDescent="0.25">
      <c r="A229" s="40" t="s">
        <v>18</v>
      </c>
      <c r="B229" s="40"/>
      <c r="C229" s="59">
        <f>+'1'!G121</f>
        <v>338870</v>
      </c>
    </row>
  </sheetData>
  <mergeCells count="90">
    <mergeCell ref="A223:B223"/>
    <mergeCell ref="A224:B224"/>
    <mergeCell ref="A204:B204"/>
    <mergeCell ref="C208:C210"/>
    <mergeCell ref="A213:B213"/>
    <mergeCell ref="A214:B214"/>
    <mergeCell ref="C218:C220"/>
    <mergeCell ref="C176:C178"/>
    <mergeCell ref="A181:B181"/>
    <mergeCell ref="A182:B182"/>
    <mergeCell ref="C186:C188"/>
    <mergeCell ref="A191:B191"/>
    <mergeCell ref="A147:B147"/>
    <mergeCell ref="A148:B148"/>
    <mergeCell ref="A149:B149"/>
    <mergeCell ref="A150:B150"/>
    <mergeCell ref="B153:C153"/>
    <mergeCell ref="C119:C121"/>
    <mergeCell ref="A124:B124"/>
    <mergeCell ref="A125:B125"/>
    <mergeCell ref="C130:C132"/>
    <mergeCell ref="A135:B135"/>
    <mergeCell ref="A95:B95"/>
    <mergeCell ref="C99:C101"/>
    <mergeCell ref="A104:B104"/>
    <mergeCell ref="A105:B105"/>
    <mergeCell ref="C109:C111"/>
    <mergeCell ref="A203:B203"/>
    <mergeCell ref="A34:B34"/>
    <mergeCell ref="C46:C48"/>
    <mergeCell ref="A51:B51"/>
    <mergeCell ref="C55:C57"/>
    <mergeCell ref="A60:B60"/>
    <mergeCell ref="B63:C63"/>
    <mergeCell ref="B64:C64"/>
    <mergeCell ref="A65:C65"/>
    <mergeCell ref="C67:C69"/>
    <mergeCell ref="A72:B72"/>
    <mergeCell ref="C79:C81"/>
    <mergeCell ref="A84:B84"/>
    <mergeCell ref="A85:B85"/>
    <mergeCell ref="C89:C91"/>
    <mergeCell ref="A94:B94"/>
    <mergeCell ref="B26:C26"/>
    <mergeCell ref="A18:B18"/>
    <mergeCell ref="A19:B19"/>
    <mergeCell ref="B10:C10"/>
    <mergeCell ref="A11:C11"/>
    <mergeCell ref="C13:C15"/>
    <mergeCell ref="A20:B20"/>
    <mergeCell ref="B25:C25"/>
    <mergeCell ref="C29:C31"/>
    <mergeCell ref="C156:C158"/>
    <mergeCell ref="A161:B161"/>
    <mergeCell ref="A162:B162"/>
    <mergeCell ref="C166:C168"/>
    <mergeCell ref="A74:B74"/>
    <mergeCell ref="A73:B73"/>
    <mergeCell ref="B76:C76"/>
    <mergeCell ref="A35:B35"/>
    <mergeCell ref="A52:B52"/>
    <mergeCell ref="A61:B61"/>
    <mergeCell ref="A36:B36"/>
    <mergeCell ref="A37:B37"/>
    <mergeCell ref="A38:B38"/>
    <mergeCell ref="A39:B39"/>
    <mergeCell ref="A136:B136"/>
    <mergeCell ref="A171:B171"/>
    <mergeCell ref="A172:B172"/>
    <mergeCell ref="A228:B228"/>
    <mergeCell ref="A40:B40"/>
    <mergeCell ref="A41:B41"/>
    <mergeCell ref="A42:B42"/>
    <mergeCell ref="A43:B43"/>
    <mergeCell ref="A137:B137"/>
    <mergeCell ref="B140:C140"/>
    <mergeCell ref="C142:C144"/>
    <mergeCell ref="A114:B114"/>
    <mergeCell ref="A115:B115"/>
    <mergeCell ref="A227:B227"/>
    <mergeCell ref="A192:B192"/>
    <mergeCell ref="B195:C195"/>
    <mergeCell ref="C198:C200"/>
    <mergeCell ref="B9:C9"/>
    <mergeCell ref="A8:E8"/>
    <mergeCell ref="D2:E2"/>
    <mergeCell ref="B3:E3"/>
    <mergeCell ref="C4:E4"/>
    <mergeCell ref="A6:E6"/>
    <mergeCell ref="A7:C7"/>
  </mergeCells>
  <pageMargins left="0.70866141732283505" right="0.70866141732283505" top="0.74803149606299202" bottom="0.74803149606299202" header="0.31496062992126" footer="0.31496062992126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H81"/>
  <sheetViews>
    <sheetView topLeftCell="A43" workbookViewId="0">
      <selection activeCell="K74" sqref="K74"/>
    </sheetView>
  </sheetViews>
  <sheetFormatPr defaultColWidth="8.85546875" defaultRowHeight="12.75" x14ac:dyDescent="0.2"/>
  <cols>
    <col min="1" max="1" width="16.42578125" style="15" customWidth="1"/>
    <col min="2" max="2" width="48.7109375" style="15" customWidth="1"/>
    <col min="3" max="3" width="13" style="15" customWidth="1"/>
    <col min="4" max="4" width="13.85546875" style="15" customWidth="1"/>
    <col min="5" max="5" width="15.85546875" style="15" customWidth="1"/>
    <col min="6" max="6" width="8.85546875" style="72"/>
    <col min="7" max="7" width="14" style="15" customWidth="1"/>
    <col min="8" max="8" width="9.28515625" style="15" bestFit="1" customWidth="1"/>
    <col min="9" max="9" width="19.7109375" style="135" customWidth="1"/>
    <col min="10" max="10" width="19.42578125" style="15" bestFit="1" customWidth="1"/>
    <col min="11" max="11" width="8.85546875" style="15"/>
    <col min="12" max="12" width="17.42578125" style="15" bestFit="1" customWidth="1"/>
    <col min="13" max="16384" width="8.85546875" style="15"/>
  </cols>
  <sheetData>
    <row r="2" spans="1:242" s="3" customFormat="1" ht="13.5" x14ac:dyDescent="0.25">
      <c r="B2" s="2"/>
      <c r="C2" s="14"/>
      <c r="D2" s="14"/>
      <c r="E2" s="4"/>
      <c r="F2" s="69"/>
      <c r="G2" s="4"/>
      <c r="H2" s="261" t="s">
        <v>56</v>
      </c>
      <c r="I2" s="26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3" customFormat="1" ht="13.5" x14ac:dyDescent="0.25">
      <c r="B3" s="2"/>
      <c r="C3" s="261"/>
      <c r="D3" s="261"/>
      <c r="E3" s="261"/>
      <c r="F3" s="11"/>
      <c r="G3" s="34"/>
      <c r="H3" s="262" t="s">
        <v>3</v>
      </c>
      <c r="I3" s="26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3" customFormat="1" ht="13.5" x14ac:dyDescent="0.25">
      <c r="B4" s="2"/>
      <c r="C4" s="10"/>
      <c r="D4" s="261"/>
      <c r="E4" s="261"/>
      <c r="F4" s="11" t="s">
        <v>21</v>
      </c>
      <c r="G4" s="34"/>
      <c r="H4" s="262" t="s">
        <v>20</v>
      </c>
      <c r="I4" s="26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</row>
    <row r="6" spans="1:242" s="16" customFormat="1" ht="28.5" customHeight="1" x14ac:dyDescent="0.2">
      <c r="A6" s="260" t="s">
        <v>70</v>
      </c>
      <c r="B6" s="260"/>
      <c r="C6" s="260"/>
      <c r="D6" s="260"/>
      <c r="E6" s="260"/>
      <c r="F6" s="260"/>
      <c r="G6" s="260"/>
      <c r="H6" s="260"/>
      <c r="I6" s="260"/>
    </row>
    <row r="7" spans="1:242" s="16" customFormat="1" ht="13.5" x14ac:dyDescent="0.2">
      <c r="A7" s="265" t="s">
        <v>54</v>
      </c>
      <c r="B7" s="265"/>
      <c r="C7" s="265"/>
      <c r="D7" s="265"/>
      <c r="E7" s="265"/>
      <c r="F7" s="70"/>
      <c r="I7" s="136"/>
    </row>
    <row r="8" spans="1:242" s="16" customFormat="1" ht="13.5" customHeight="1" x14ac:dyDescent="0.2">
      <c r="A8" s="19"/>
      <c r="B8" s="19"/>
      <c r="C8" s="19"/>
      <c r="F8" s="70"/>
      <c r="I8" s="137" t="s">
        <v>23</v>
      </c>
    </row>
    <row r="9" spans="1:242" s="16" customFormat="1" ht="13.5" x14ac:dyDescent="0.2">
      <c r="A9" s="266" t="s">
        <v>57</v>
      </c>
      <c r="B9" s="266"/>
      <c r="C9" s="266"/>
      <c r="D9" s="266"/>
      <c r="E9" s="266" t="s">
        <v>58</v>
      </c>
      <c r="F9" s="266" t="s">
        <v>59</v>
      </c>
      <c r="G9" s="266" t="s">
        <v>60</v>
      </c>
      <c r="H9" s="266" t="s">
        <v>61</v>
      </c>
      <c r="I9" s="267" t="s">
        <v>62</v>
      </c>
    </row>
    <row r="10" spans="1:242" s="16" customFormat="1" ht="64.5" customHeight="1" x14ac:dyDescent="0.2">
      <c r="A10" s="31" t="s">
        <v>63</v>
      </c>
      <c r="B10" s="266" t="s">
        <v>64</v>
      </c>
      <c r="C10" s="266"/>
      <c r="D10" s="266"/>
      <c r="E10" s="266"/>
      <c r="F10" s="266"/>
      <c r="G10" s="266"/>
      <c r="H10" s="266"/>
      <c r="I10" s="268"/>
    </row>
    <row r="11" spans="1:242" s="16" customFormat="1" ht="13.5" x14ac:dyDescent="0.2">
      <c r="A11" s="31">
        <v>1</v>
      </c>
      <c r="B11" s="269">
        <v>2</v>
      </c>
      <c r="C11" s="270"/>
      <c r="D11" s="271"/>
      <c r="E11" s="31">
        <v>3</v>
      </c>
      <c r="F11" s="31">
        <v>4</v>
      </c>
      <c r="G11" s="31">
        <v>5</v>
      </c>
      <c r="H11" s="31">
        <v>6</v>
      </c>
      <c r="I11" s="138">
        <v>7</v>
      </c>
    </row>
    <row r="12" spans="1:242" ht="14.25" customHeight="1" x14ac:dyDescent="0.2">
      <c r="A12" s="32" t="s">
        <v>65</v>
      </c>
      <c r="B12" s="32" t="s">
        <v>157</v>
      </c>
      <c r="C12" s="32" t="s">
        <v>66</v>
      </c>
      <c r="D12" s="272" t="s">
        <v>158</v>
      </c>
      <c r="E12" s="273"/>
      <c r="F12" s="273"/>
      <c r="G12" s="273"/>
      <c r="H12" s="274"/>
      <c r="I12" s="139">
        <f>+I13</f>
        <v>-110000</v>
      </c>
      <c r="J12" s="87"/>
    </row>
    <row r="13" spans="1:242" ht="14.25" x14ac:dyDescent="0.2">
      <c r="A13" s="33" t="s">
        <v>159</v>
      </c>
      <c r="B13" s="272" t="s">
        <v>106</v>
      </c>
      <c r="C13" s="273"/>
      <c r="D13" s="273"/>
      <c r="E13" s="273"/>
      <c r="F13" s="273"/>
      <c r="G13" s="273"/>
      <c r="H13" s="274"/>
      <c r="I13" s="139">
        <f>I15</f>
        <v>-110000</v>
      </c>
      <c r="J13" s="43"/>
    </row>
    <row r="14" spans="1:242" ht="14.25" x14ac:dyDescent="0.2">
      <c r="A14" s="32"/>
      <c r="B14" s="264" t="s">
        <v>67</v>
      </c>
      <c r="C14" s="264"/>
      <c r="D14" s="264"/>
      <c r="E14" s="32"/>
      <c r="F14" s="32"/>
      <c r="G14" s="32"/>
      <c r="H14" s="32"/>
      <c r="I14" s="138"/>
      <c r="J14" s="88"/>
    </row>
    <row r="15" spans="1:242" ht="13.5" x14ac:dyDescent="0.25">
      <c r="A15" s="50" t="s">
        <v>160</v>
      </c>
      <c r="B15" s="275" t="s">
        <v>169</v>
      </c>
      <c r="C15" s="275"/>
      <c r="D15" s="275"/>
      <c r="E15" s="31" t="s">
        <v>68</v>
      </c>
      <c r="F15" s="50" t="s">
        <v>69</v>
      </c>
      <c r="G15" s="49"/>
      <c r="H15" s="49"/>
      <c r="I15" s="140">
        <f>'1'!G19</f>
        <v>-110000</v>
      </c>
      <c r="J15" s="43"/>
    </row>
    <row r="16" spans="1:242" ht="14.25" customHeight="1" x14ac:dyDescent="0.2">
      <c r="A16" s="32" t="s">
        <v>65</v>
      </c>
      <c r="B16" s="32" t="s">
        <v>157</v>
      </c>
      <c r="C16" s="32" t="s">
        <v>162</v>
      </c>
      <c r="D16" s="272" t="s">
        <v>78</v>
      </c>
      <c r="E16" s="273"/>
      <c r="F16" s="273"/>
      <c r="G16" s="273"/>
      <c r="H16" s="274"/>
      <c r="I16" s="139">
        <f>I17+I20+I23+I26</f>
        <v>16500</v>
      </c>
      <c r="J16" s="73"/>
    </row>
    <row r="17" spans="1:9" ht="14.25" x14ac:dyDescent="0.2">
      <c r="A17" s="33" t="s">
        <v>165</v>
      </c>
      <c r="B17" s="272" t="s">
        <v>80</v>
      </c>
      <c r="C17" s="273"/>
      <c r="D17" s="273"/>
      <c r="E17" s="273"/>
      <c r="F17" s="273"/>
      <c r="G17" s="273"/>
      <c r="H17" s="274"/>
      <c r="I17" s="139">
        <f>I19</f>
        <v>-8000</v>
      </c>
    </row>
    <row r="18" spans="1:9" ht="14.25" x14ac:dyDescent="0.2">
      <c r="A18" s="32"/>
      <c r="B18" s="264" t="s">
        <v>67</v>
      </c>
      <c r="C18" s="264"/>
      <c r="D18" s="264"/>
      <c r="E18" s="32"/>
      <c r="F18" s="32"/>
      <c r="G18" s="32"/>
      <c r="H18" s="32"/>
      <c r="I18" s="138"/>
    </row>
    <row r="19" spans="1:9" ht="13.5" x14ac:dyDescent="0.25">
      <c r="A19" s="31" t="s">
        <v>166</v>
      </c>
      <c r="B19" s="275" t="s">
        <v>167</v>
      </c>
      <c r="C19" s="275"/>
      <c r="D19" s="275"/>
      <c r="E19" s="31" t="s">
        <v>68</v>
      </c>
      <c r="F19" s="50" t="s">
        <v>69</v>
      </c>
      <c r="G19" s="49"/>
      <c r="H19" s="49"/>
      <c r="I19" s="140">
        <f>'1'!G50</f>
        <v>-8000</v>
      </c>
    </row>
    <row r="20" spans="1:9" ht="14.25" x14ac:dyDescent="0.2">
      <c r="A20" s="33" t="s">
        <v>221</v>
      </c>
      <c r="B20" s="272" t="s">
        <v>222</v>
      </c>
      <c r="C20" s="273"/>
      <c r="D20" s="273"/>
      <c r="E20" s="273"/>
      <c r="F20" s="273"/>
      <c r="G20" s="273"/>
      <c r="H20" s="274"/>
      <c r="I20" s="139">
        <f>I22</f>
        <v>8500</v>
      </c>
    </row>
    <row r="21" spans="1:9" ht="14.25" x14ac:dyDescent="0.25">
      <c r="A21" s="31"/>
      <c r="B21" s="264" t="s">
        <v>67</v>
      </c>
      <c r="C21" s="264"/>
      <c r="D21" s="264"/>
      <c r="E21" s="53"/>
      <c r="F21" s="51"/>
      <c r="G21" s="67"/>
      <c r="H21" s="68"/>
      <c r="I21" s="140"/>
    </row>
    <row r="22" spans="1:9" ht="13.5" x14ac:dyDescent="0.25">
      <c r="A22" s="31" t="s">
        <v>163</v>
      </c>
      <c r="B22" s="275" t="s">
        <v>164</v>
      </c>
      <c r="C22" s="275"/>
      <c r="D22" s="275"/>
      <c r="E22" s="31" t="s">
        <v>68</v>
      </c>
      <c r="F22" s="50" t="s">
        <v>69</v>
      </c>
      <c r="G22" s="49"/>
      <c r="H22" s="49"/>
      <c r="I22" s="140">
        <f>'1'!G30</f>
        <v>8500</v>
      </c>
    </row>
    <row r="23" spans="1:9" ht="29.25" customHeight="1" x14ac:dyDescent="0.2">
      <c r="A23" s="33" t="s">
        <v>168</v>
      </c>
      <c r="B23" s="272" t="s">
        <v>109</v>
      </c>
      <c r="C23" s="273"/>
      <c r="D23" s="273"/>
      <c r="E23" s="273"/>
      <c r="F23" s="273"/>
      <c r="G23" s="273"/>
      <c r="H23" s="274"/>
      <c r="I23" s="139">
        <f>I25</f>
        <v>4000</v>
      </c>
    </row>
    <row r="24" spans="1:9" ht="14.25" x14ac:dyDescent="0.2">
      <c r="A24" s="32"/>
      <c r="B24" s="264" t="s">
        <v>67</v>
      </c>
      <c r="C24" s="264"/>
      <c r="D24" s="264"/>
      <c r="E24" s="32"/>
      <c r="F24" s="32"/>
      <c r="G24" s="32"/>
      <c r="H24" s="32"/>
      <c r="I24" s="138"/>
    </row>
    <row r="25" spans="1:9" ht="13.5" x14ac:dyDescent="0.25">
      <c r="A25" s="31" t="s">
        <v>163</v>
      </c>
      <c r="B25" s="275" t="s">
        <v>164</v>
      </c>
      <c r="C25" s="275"/>
      <c r="D25" s="275"/>
      <c r="E25" s="31" t="s">
        <v>68</v>
      </c>
      <c r="F25" s="50" t="s">
        <v>69</v>
      </c>
      <c r="G25" s="49"/>
      <c r="H25" s="49"/>
      <c r="I25" s="140">
        <f>'1'!G39</f>
        <v>4000</v>
      </c>
    </row>
    <row r="26" spans="1:9" ht="28.5" customHeight="1" x14ac:dyDescent="0.2">
      <c r="A26" s="33" t="s">
        <v>248</v>
      </c>
      <c r="B26" s="272" t="s">
        <v>249</v>
      </c>
      <c r="C26" s="273"/>
      <c r="D26" s="273"/>
      <c r="E26" s="273"/>
      <c r="F26" s="273"/>
      <c r="G26" s="273"/>
      <c r="H26" s="274"/>
      <c r="I26" s="139">
        <f>I28</f>
        <v>12000</v>
      </c>
    </row>
    <row r="27" spans="1:9" ht="14.25" x14ac:dyDescent="0.2">
      <c r="A27" s="32"/>
      <c r="B27" s="264" t="s">
        <v>67</v>
      </c>
      <c r="C27" s="264"/>
      <c r="D27" s="264"/>
      <c r="E27" s="32"/>
      <c r="F27" s="32"/>
      <c r="G27" s="32"/>
      <c r="H27" s="32"/>
      <c r="I27" s="138"/>
    </row>
    <row r="28" spans="1:9" ht="13.5" x14ac:dyDescent="0.25">
      <c r="A28" s="31" t="s">
        <v>163</v>
      </c>
      <c r="B28" s="275" t="s">
        <v>164</v>
      </c>
      <c r="C28" s="275"/>
      <c r="D28" s="275"/>
      <c r="E28" s="31" t="s">
        <v>68</v>
      </c>
      <c r="F28" s="50" t="s">
        <v>69</v>
      </c>
      <c r="G28" s="49"/>
      <c r="H28" s="49"/>
      <c r="I28" s="140">
        <f>'1'!G61</f>
        <v>12000</v>
      </c>
    </row>
    <row r="29" spans="1:9" ht="16.5" customHeight="1" x14ac:dyDescent="0.2">
      <c r="A29" s="32" t="s">
        <v>65</v>
      </c>
      <c r="B29" s="32" t="s">
        <v>157</v>
      </c>
      <c r="C29" s="32" t="s">
        <v>170</v>
      </c>
      <c r="D29" s="272" t="s">
        <v>81</v>
      </c>
      <c r="E29" s="273"/>
      <c r="F29" s="273"/>
      <c r="G29" s="273"/>
      <c r="H29" s="274"/>
      <c r="I29" s="139">
        <f>+I30</f>
        <v>-14000</v>
      </c>
    </row>
    <row r="30" spans="1:9" ht="14.25" x14ac:dyDescent="0.2">
      <c r="A30" s="33" t="s">
        <v>172</v>
      </c>
      <c r="B30" s="272" t="s">
        <v>171</v>
      </c>
      <c r="C30" s="273"/>
      <c r="D30" s="273"/>
      <c r="E30" s="273"/>
      <c r="F30" s="273"/>
      <c r="G30" s="273"/>
      <c r="H30" s="274"/>
      <c r="I30" s="139">
        <f>I32</f>
        <v>-14000</v>
      </c>
    </row>
    <row r="31" spans="1:9" ht="14.25" x14ac:dyDescent="0.2">
      <c r="A31" s="32"/>
      <c r="B31" s="264" t="s">
        <v>67</v>
      </c>
      <c r="C31" s="264"/>
      <c r="D31" s="264"/>
      <c r="E31" s="32"/>
      <c r="F31" s="32"/>
      <c r="G31" s="32"/>
      <c r="H31" s="32"/>
      <c r="I31" s="138"/>
    </row>
    <row r="32" spans="1:9" ht="18" customHeight="1" x14ac:dyDescent="0.25">
      <c r="A32" s="31" t="s">
        <v>173</v>
      </c>
      <c r="B32" s="275" t="s">
        <v>174</v>
      </c>
      <c r="C32" s="275"/>
      <c r="D32" s="275"/>
      <c r="E32" s="31" t="s">
        <v>68</v>
      </c>
      <c r="F32" s="50" t="s">
        <v>69</v>
      </c>
      <c r="G32" s="49"/>
      <c r="H32" s="49"/>
      <c r="I32" s="140">
        <f>'1'!G74</f>
        <v>-14000</v>
      </c>
    </row>
    <row r="33" spans="1:9" ht="14.25" customHeight="1" x14ac:dyDescent="0.2">
      <c r="A33" s="32" t="s">
        <v>65</v>
      </c>
      <c r="B33" s="32" t="s">
        <v>157</v>
      </c>
      <c r="C33" s="32" t="s">
        <v>175</v>
      </c>
      <c r="D33" s="272" t="s">
        <v>176</v>
      </c>
      <c r="E33" s="273"/>
      <c r="F33" s="273"/>
      <c r="G33" s="273"/>
      <c r="H33" s="274"/>
      <c r="I33" s="139">
        <f>+I34</f>
        <v>47000</v>
      </c>
    </row>
    <row r="34" spans="1:9" ht="14.25" x14ac:dyDescent="0.2">
      <c r="A34" s="33" t="s">
        <v>177</v>
      </c>
      <c r="B34" s="272" t="s">
        <v>85</v>
      </c>
      <c r="C34" s="273"/>
      <c r="D34" s="273"/>
      <c r="E34" s="273"/>
      <c r="F34" s="273"/>
      <c r="G34" s="273"/>
      <c r="H34" s="274"/>
      <c r="I34" s="139">
        <f>I36</f>
        <v>47000</v>
      </c>
    </row>
    <row r="35" spans="1:9" ht="14.25" x14ac:dyDescent="0.2">
      <c r="A35" s="32"/>
      <c r="B35" s="264" t="s">
        <v>67</v>
      </c>
      <c r="C35" s="264"/>
      <c r="D35" s="264"/>
      <c r="E35" s="32"/>
      <c r="F35" s="32"/>
      <c r="G35" s="32"/>
      <c r="H35" s="32"/>
      <c r="I35" s="138"/>
    </row>
    <row r="36" spans="1:9" ht="13.5" x14ac:dyDescent="0.25">
      <c r="A36" s="31" t="s">
        <v>178</v>
      </c>
      <c r="B36" s="275" t="s">
        <v>85</v>
      </c>
      <c r="C36" s="275"/>
      <c r="D36" s="275"/>
      <c r="E36" s="31" t="s">
        <v>68</v>
      </c>
      <c r="F36" s="50" t="s">
        <v>69</v>
      </c>
      <c r="G36" s="49"/>
      <c r="H36" s="49"/>
      <c r="I36" s="140">
        <f>'1'!G87</f>
        <v>47000</v>
      </c>
    </row>
    <row r="37" spans="1:9" ht="14.25" x14ac:dyDescent="0.2">
      <c r="A37" s="32" t="s">
        <v>65</v>
      </c>
      <c r="B37" s="32" t="s">
        <v>179</v>
      </c>
      <c r="C37" s="32" t="s">
        <v>180</v>
      </c>
      <c r="D37" s="272" t="s">
        <v>181</v>
      </c>
      <c r="E37" s="273"/>
      <c r="F37" s="273"/>
      <c r="G37" s="273"/>
      <c r="H37" s="274"/>
      <c r="I37" s="139">
        <f>I38+I41+I44</f>
        <v>179370</v>
      </c>
    </row>
    <row r="38" spans="1:9" ht="14.25" x14ac:dyDescent="0.2">
      <c r="A38" s="42" t="s">
        <v>182</v>
      </c>
      <c r="B38" s="272" t="s">
        <v>88</v>
      </c>
      <c r="C38" s="273"/>
      <c r="D38" s="273"/>
      <c r="E38" s="273"/>
      <c r="F38" s="273"/>
      <c r="G38" s="273"/>
      <c r="H38" s="274"/>
      <c r="I38" s="139">
        <f>I40</f>
        <v>-64500</v>
      </c>
    </row>
    <row r="39" spans="1:9" ht="14.25" x14ac:dyDescent="0.2">
      <c r="A39" s="32"/>
      <c r="B39" s="264" t="s">
        <v>67</v>
      </c>
      <c r="C39" s="264"/>
      <c r="D39" s="264"/>
      <c r="E39" s="32"/>
      <c r="F39" s="32"/>
      <c r="G39" s="32"/>
      <c r="H39" s="32"/>
      <c r="I39" s="138"/>
    </row>
    <row r="40" spans="1:9" ht="13.5" x14ac:dyDescent="0.25">
      <c r="A40" s="31" t="s">
        <v>183</v>
      </c>
      <c r="B40" s="275" t="s">
        <v>184</v>
      </c>
      <c r="C40" s="275"/>
      <c r="D40" s="275"/>
      <c r="E40" s="31" t="s">
        <v>68</v>
      </c>
      <c r="F40" s="50" t="s">
        <v>69</v>
      </c>
      <c r="G40" s="49"/>
      <c r="H40" s="49"/>
      <c r="I40" s="140">
        <f>'1'!G102</f>
        <v>-64500</v>
      </c>
    </row>
    <row r="41" spans="1:9" ht="14.25" x14ac:dyDescent="0.2">
      <c r="A41" s="33" t="s">
        <v>185</v>
      </c>
      <c r="B41" s="272" t="s">
        <v>186</v>
      </c>
      <c r="C41" s="273"/>
      <c r="D41" s="273"/>
      <c r="E41" s="273"/>
      <c r="F41" s="273"/>
      <c r="G41" s="273"/>
      <c r="H41" s="274"/>
      <c r="I41" s="139">
        <f>I43</f>
        <v>338870</v>
      </c>
    </row>
    <row r="42" spans="1:9" ht="14.25" x14ac:dyDescent="0.2">
      <c r="A42" s="32"/>
      <c r="B42" s="264" t="s">
        <v>67</v>
      </c>
      <c r="C42" s="264"/>
      <c r="D42" s="264"/>
      <c r="E42" s="32"/>
      <c r="F42" s="32"/>
      <c r="G42" s="32"/>
      <c r="H42" s="32"/>
      <c r="I42" s="138"/>
    </row>
    <row r="43" spans="1:9" ht="13.5" x14ac:dyDescent="0.25">
      <c r="A43" s="31" t="s">
        <v>183</v>
      </c>
      <c r="B43" s="275" t="s">
        <v>184</v>
      </c>
      <c r="C43" s="275"/>
      <c r="D43" s="275"/>
      <c r="E43" s="31" t="s">
        <v>68</v>
      </c>
      <c r="F43" s="50" t="s">
        <v>69</v>
      </c>
      <c r="G43" s="49"/>
      <c r="H43" s="49"/>
      <c r="I43" s="140">
        <f>'1'!G113</f>
        <v>338870</v>
      </c>
    </row>
    <row r="44" spans="1:9" ht="14.25" x14ac:dyDescent="0.2">
      <c r="A44" s="33" t="s">
        <v>187</v>
      </c>
      <c r="B44" s="272" t="s">
        <v>137</v>
      </c>
      <c r="C44" s="273"/>
      <c r="D44" s="273"/>
      <c r="E44" s="273"/>
      <c r="F44" s="273"/>
      <c r="G44" s="273"/>
      <c r="H44" s="274"/>
      <c r="I44" s="139">
        <f>I46</f>
        <v>-95000</v>
      </c>
    </row>
    <row r="45" spans="1:9" ht="14.25" x14ac:dyDescent="0.2">
      <c r="A45" s="32"/>
      <c r="B45" s="264" t="s">
        <v>67</v>
      </c>
      <c r="C45" s="264"/>
      <c r="D45" s="264"/>
      <c r="E45" s="32"/>
      <c r="F45" s="32"/>
      <c r="G45" s="32"/>
      <c r="H45" s="32"/>
      <c r="I45" s="138"/>
    </row>
    <row r="46" spans="1:9" ht="13.5" x14ac:dyDescent="0.25">
      <c r="A46" s="31" t="s">
        <v>183</v>
      </c>
      <c r="B46" s="275" t="s">
        <v>184</v>
      </c>
      <c r="C46" s="275"/>
      <c r="D46" s="275"/>
      <c r="E46" s="31" t="s">
        <v>68</v>
      </c>
      <c r="F46" s="50" t="s">
        <v>69</v>
      </c>
      <c r="G46" s="49"/>
      <c r="H46" s="49"/>
      <c r="I46" s="140">
        <f>'1'!G122</f>
        <v>-95000</v>
      </c>
    </row>
    <row r="47" spans="1:9" ht="14.25" x14ac:dyDescent="0.2">
      <c r="A47" s="32" t="s">
        <v>65</v>
      </c>
      <c r="B47" s="32" t="s">
        <v>179</v>
      </c>
      <c r="C47" s="32" t="s">
        <v>162</v>
      </c>
      <c r="D47" s="272" t="s">
        <v>188</v>
      </c>
      <c r="E47" s="273"/>
      <c r="F47" s="273"/>
      <c r="G47" s="273"/>
      <c r="H47" s="274"/>
      <c r="I47" s="139">
        <f>I48+I51</f>
        <v>-69370</v>
      </c>
    </row>
    <row r="48" spans="1:9" ht="14.25" customHeight="1" x14ac:dyDescent="0.2">
      <c r="A48" s="33" t="s">
        <v>191</v>
      </c>
      <c r="B48" s="44" t="s">
        <v>92</v>
      </c>
      <c r="C48" s="45"/>
      <c r="D48" s="45"/>
      <c r="E48" s="45"/>
      <c r="F48" s="71"/>
      <c r="G48" s="45"/>
      <c r="H48" s="45"/>
      <c r="I48" s="139">
        <f>I50</f>
        <v>27000</v>
      </c>
    </row>
    <row r="49" spans="1:9" ht="14.25" x14ac:dyDescent="0.2">
      <c r="A49" s="32"/>
      <c r="B49" s="264" t="s">
        <v>67</v>
      </c>
      <c r="C49" s="264"/>
      <c r="D49" s="264"/>
      <c r="E49" s="31"/>
      <c r="F49" s="32"/>
      <c r="G49" s="32"/>
      <c r="H49" s="32"/>
      <c r="I49" s="138"/>
    </row>
    <row r="50" spans="1:9" ht="13.5" x14ac:dyDescent="0.25">
      <c r="A50" s="31" t="s">
        <v>250</v>
      </c>
      <c r="B50" s="275" t="s">
        <v>223</v>
      </c>
      <c r="C50" s="275"/>
      <c r="D50" s="275"/>
      <c r="E50" s="31" t="s">
        <v>68</v>
      </c>
      <c r="F50" s="50" t="s">
        <v>69</v>
      </c>
      <c r="G50" s="49"/>
      <c r="H50" s="49"/>
      <c r="I50" s="140">
        <f>'1'!G135</f>
        <v>27000</v>
      </c>
    </row>
    <row r="51" spans="1:9" ht="14.25" x14ac:dyDescent="0.2">
      <c r="A51" s="33" t="s">
        <v>194</v>
      </c>
      <c r="B51" s="44" t="s">
        <v>93</v>
      </c>
      <c r="C51" s="45"/>
      <c r="D51" s="45"/>
      <c r="E51" s="45"/>
      <c r="F51" s="71"/>
      <c r="G51" s="45"/>
      <c r="H51" s="45"/>
      <c r="I51" s="139">
        <f>I53</f>
        <v>-96370</v>
      </c>
    </row>
    <row r="52" spans="1:9" ht="14.25" x14ac:dyDescent="0.2">
      <c r="A52" s="32"/>
      <c r="B52" s="264" t="s">
        <v>67</v>
      </c>
      <c r="C52" s="264"/>
      <c r="D52" s="264"/>
      <c r="E52" s="32"/>
      <c r="F52" s="32"/>
      <c r="G52" s="32"/>
      <c r="H52" s="32"/>
      <c r="I52" s="138"/>
    </row>
    <row r="53" spans="1:9" ht="13.5" x14ac:dyDescent="0.25">
      <c r="A53" s="31" t="s">
        <v>192</v>
      </c>
      <c r="B53" s="275" t="s">
        <v>193</v>
      </c>
      <c r="C53" s="275"/>
      <c r="D53" s="275"/>
      <c r="E53" s="31" t="s">
        <v>68</v>
      </c>
      <c r="F53" s="50" t="s">
        <v>69</v>
      </c>
      <c r="G53" s="49"/>
      <c r="H53" s="49"/>
      <c r="I53" s="140">
        <f>'1'!G144</f>
        <v>-96370</v>
      </c>
    </row>
    <row r="54" spans="1:9" ht="14.25" x14ac:dyDescent="0.2">
      <c r="A54" s="32" t="s">
        <v>65</v>
      </c>
      <c r="B54" s="32" t="s">
        <v>179</v>
      </c>
      <c r="C54" s="32" t="s">
        <v>170</v>
      </c>
      <c r="D54" s="272" t="s">
        <v>195</v>
      </c>
      <c r="E54" s="273"/>
      <c r="F54" s="273"/>
      <c r="G54" s="273"/>
      <c r="H54" s="274"/>
      <c r="I54" s="139">
        <f>I55+I58+I61+I64</f>
        <v>-49500</v>
      </c>
    </row>
    <row r="55" spans="1:9" ht="14.25" x14ac:dyDescent="0.2">
      <c r="A55" s="33" t="s">
        <v>251</v>
      </c>
      <c r="B55" s="272" t="s">
        <v>95</v>
      </c>
      <c r="C55" s="273"/>
      <c r="D55" s="273"/>
      <c r="E55" s="273"/>
      <c r="F55" s="273"/>
      <c r="G55" s="273"/>
      <c r="H55" s="274"/>
      <c r="I55" s="139">
        <f>I57</f>
        <v>-13000</v>
      </c>
    </row>
    <row r="56" spans="1:9" ht="14.25" x14ac:dyDescent="0.2">
      <c r="A56" s="32"/>
      <c r="B56" s="264" t="s">
        <v>67</v>
      </c>
      <c r="C56" s="264"/>
      <c r="D56" s="264"/>
      <c r="E56" s="32"/>
      <c r="F56" s="32"/>
      <c r="G56" s="32"/>
      <c r="H56" s="32"/>
      <c r="I56" s="138"/>
    </row>
    <row r="57" spans="1:9" ht="13.5" x14ac:dyDescent="0.25">
      <c r="A57" s="31" t="s">
        <v>197</v>
      </c>
      <c r="B57" s="275" t="s">
        <v>196</v>
      </c>
      <c r="C57" s="275"/>
      <c r="D57" s="275"/>
      <c r="E57" s="31" t="s">
        <v>68</v>
      </c>
      <c r="F57" s="50" t="s">
        <v>69</v>
      </c>
      <c r="G57" s="49"/>
      <c r="H57" s="49"/>
      <c r="I57" s="140">
        <f>'1'!G157</f>
        <v>-13000</v>
      </c>
    </row>
    <row r="58" spans="1:9" ht="14.25" x14ac:dyDescent="0.2">
      <c r="A58" s="33" t="s">
        <v>198</v>
      </c>
      <c r="B58" s="272" t="s">
        <v>96</v>
      </c>
      <c r="C58" s="273"/>
      <c r="D58" s="273"/>
      <c r="E58" s="273"/>
      <c r="F58" s="273"/>
      <c r="G58" s="273"/>
      <c r="H58" s="274"/>
      <c r="I58" s="139">
        <f>I60</f>
        <v>-90500</v>
      </c>
    </row>
    <row r="59" spans="1:9" ht="14.25" x14ac:dyDescent="0.25">
      <c r="A59" s="32"/>
      <c r="B59" s="264" t="s">
        <v>67</v>
      </c>
      <c r="C59" s="264"/>
      <c r="D59" s="264"/>
      <c r="E59" s="32"/>
      <c r="F59" s="32"/>
      <c r="G59" s="32"/>
      <c r="H59" s="32"/>
      <c r="I59" s="141"/>
    </row>
    <row r="60" spans="1:9" ht="13.5" x14ac:dyDescent="0.25">
      <c r="A60" s="31" t="s">
        <v>189</v>
      </c>
      <c r="B60" s="275" t="s">
        <v>190</v>
      </c>
      <c r="C60" s="275"/>
      <c r="D60" s="275"/>
      <c r="E60" s="31" t="s">
        <v>68</v>
      </c>
      <c r="F60" s="50" t="s">
        <v>69</v>
      </c>
      <c r="G60" s="49"/>
      <c r="H60" s="49"/>
      <c r="I60" s="140">
        <f>'1'!G166</f>
        <v>-90500</v>
      </c>
    </row>
    <row r="61" spans="1:9" s="135" customFormat="1" ht="14.25" x14ac:dyDescent="0.2">
      <c r="A61" s="142" t="s">
        <v>252</v>
      </c>
      <c r="B61" s="276" t="s">
        <v>226</v>
      </c>
      <c r="C61" s="277"/>
      <c r="D61" s="277"/>
      <c r="E61" s="277"/>
      <c r="F61" s="277"/>
      <c r="G61" s="277"/>
      <c r="H61" s="278"/>
      <c r="I61" s="139">
        <f>I63</f>
        <v>74000</v>
      </c>
    </row>
    <row r="62" spans="1:9" s="135" customFormat="1" ht="14.25" x14ac:dyDescent="0.25">
      <c r="A62" s="143"/>
      <c r="B62" s="279" t="s">
        <v>67</v>
      </c>
      <c r="C62" s="279"/>
      <c r="D62" s="279"/>
      <c r="E62" s="143"/>
      <c r="F62" s="143"/>
      <c r="G62" s="143"/>
      <c r="H62" s="143"/>
      <c r="I62" s="141"/>
    </row>
    <row r="63" spans="1:9" s="135" customFormat="1" ht="13.5" x14ac:dyDescent="0.25">
      <c r="A63" s="138" t="s">
        <v>253</v>
      </c>
      <c r="B63" s="280" t="s">
        <v>254</v>
      </c>
      <c r="C63" s="280"/>
      <c r="D63" s="280"/>
      <c r="E63" s="138" t="s">
        <v>68</v>
      </c>
      <c r="F63" s="52" t="s">
        <v>69</v>
      </c>
      <c r="G63" s="141"/>
      <c r="H63" s="141"/>
      <c r="I63" s="140">
        <f>'1'!G175</f>
        <v>74000</v>
      </c>
    </row>
    <row r="64" spans="1:9" s="135" customFormat="1" ht="14.25" x14ac:dyDescent="0.2">
      <c r="A64" s="142" t="s">
        <v>255</v>
      </c>
      <c r="B64" s="276" t="s">
        <v>256</v>
      </c>
      <c r="C64" s="277"/>
      <c r="D64" s="277"/>
      <c r="E64" s="277"/>
      <c r="F64" s="277"/>
      <c r="G64" s="277"/>
      <c r="H64" s="278"/>
      <c r="I64" s="139">
        <f>I66</f>
        <v>-20000</v>
      </c>
    </row>
    <row r="65" spans="1:12" s="135" customFormat="1" ht="14.25" x14ac:dyDescent="0.25">
      <c r="A65" s="143"/>
      <c r="B65" s="279" t="s">
        <v>67</v>
      </c>
      <c r="C65" s="279"/>
      <c r="D65" s="279"/>
      <c r="E65" s="143"/>
      <c r="F65" s="143"/>
      <c r="G65" s="143"/>
      <c r="H65" s="143"/>
      <c r="I65" s="141"/>
    </row>
    <row r="66" spans="1:12" s="135" customFormat="1" ht="13.5" x14ac:dyDescent="0.25">
      <c r="A66" s="138" t="s">
        <v>160</v>
      </c>
      <c r="B66" s="280" t="s">
        <v>169</v>
      </c>
      <c r="C66" s="280"/>
      <c r="D66" s="280"/>
      <c r="E66" s="138" t="s">
        <v>68</v>
      </c>
      <c r="F66" s="52" t="s">
        <v>69</v>
      </c>
      <c r="G66" s="141"/>
      <c r="H66" s="141"/>
      <c r="I66" s="140">
        <f>'1'!G184</f>
        <v>-20000</v>
      </c>
    </row>
    <row r="67" spans="1:12" ht="14.25" x14ac:dyDescent="0.2">
      <c r="A67" s="32" t="s">
        <v>65</v>
      </c>
      <c r="B67" s="32" t="s">
        <v>199</v>
      </c>
      <c r="C67" s="32" t="s">
        <v>200</v>
      </c>
      <c r="D67" s="272" t="s">
        <v>201</v>
      </c>
      <c r="E67" s="273"/>
      <c r="F67" s="273"/>
      <c r="G67" s="273"/>
      <c r="H67" s="274"/>
      <c r="I67" s="139">
        <f>I68</f>
        <v>5756</v>
      </c>
    </row>
    <row r="68" spans="1:12" s="135" customFormat="1" ht="14.25" x14ac:dyDescent="0.2">
      <c r="A68" s="142" t="s">
        <v>257</v>
      </c>
      <c r="B68" s="276" t="s">
        <v>244</v>
      </c>
      <c r="C68" s="277"/>
      <c r="D68" s="277"/>
      <c r="E68" s="277"/>
      <c r="F68" s="277"/>
      <c r="G68" s="277"/>
      <c r="H68" s="278"/>
      <c r="I68" s="139">
        <f>I70</f>
        <v>5756</v>
      </c>
    </row>
    <row r="69" spans="1:12" s="135" customFormat="1" ht="14.25" x14ac:dyDescent="0.2">
      <c r="A69" s="144"/>
      <c r="B69" s="279" t="s">
        <v>67</v>
      </c>
      <c r="C69" s="279"/>
      <c r="D69" s="279"/>
      <c r="E69" s="144"/>
      <c r="F69" s="144"/>
      <c r="G69" s="144"/>
      <c r="H69" s="144"/>
      <c r="I69" s="145"/>
    </row>
    <row r="70" spans="1:12" s="135" customFormat="1" ht="13.5" x14ac:dyDescent="0.25">
      <c r="A70" s="138" t="s">
        <v>160</v>
      </c>
      <c r="B70" s="280" t="s">
        <v>169</v>
      </c>
      <c r="C70" s="280"/>
      <c r="D70" s="280"/>
      <c r="E70" s="138" t="s">
        <v>68</v>
      </c>
      <c r="F70" s="138" t="s">
        <v>69</v>
      </c>
      <c r="G70" s="140"/>
      <c r="H70" s="140"/>
      <c r="I70" s="140">
        <f>'1'!G199</f>
        <v>5756</v>
      </c>
      <c r="J70" s="146"/>
    </row>
    <row r="71" spans="1:12" s="135" customFormat="1" ht="14.25" x14ac:dyDescent="0.2">
      <c r="A71" s="143" t="s">
        <v>65</v>
      </c>
      <c r="B71" s="143" t="s">
        <v>202</v>
      </c>
      <c r="C71" s="143" t="s">
        <v>200</v>
      </c>
      <c r="D71" s="276" t="s">
        <v>47</v>
      </c>
      <c r="E71" s="277"/>
      <c r="F71" s="277"/>
      <c r="G71" s="277"/>
      <c r="H71" s="278"/>
      <c r="I71" s="139">
        <f>I72</f>
        <v>-6383</v>
      </c>
    </row>
    <row r="72" spans="1:12" s="135" customFormat="1" ht="14.25" x14ac:dyDescent="0.2">
      <c r="A72" s="142" t="s">
        <v>258</v>
      </c>
      <c r="B72" s="276" t="s">
        <v>259</v>
      </c>
      <c r="C72" s="277"/>
      <c r="D72" s="277"/>
      <c r="E72" s="277"/>
      <c r="F72" s="277"/>
      <c r="G72" s="277"/>
      <c r="H72" s="278"/>
      <c r="I72" s="139">
        <f>I74+I75+I76</f>
        <v>-6383</v>
      </c>
      <c r="J72" s="147"/>
    </row>
    <row r="73" spans="1:12" s="135" customFormat="1" ht="14.25" x14ac:dyDescent="0.2">
      <c r="A73" s="143"/>
      <c r="B73" s="279" t="s">
        <v>67</v>
      </c>
      <c r="C73" s="279"/>
      <c r="D73" s="279"/>
      <c r="E73" s="143"/>
      <c r="F73" s="143"/>
      <c r="G73" s="143"/>
      <c r="H73" s="143"/>
      <c r="I73" s="140"/>
      <c r="J73" s="148"/>
    </row>
    <row r="74" spans="1:12" s="135" customFormat="1" ht="14.25" x14ac:dyDescent="0.25">
      <c r="A74" s="138" t="s">
        <v>260</v>
      </c>
      <c r="B74" s="280" t="s">
        <v>261</v>
      </c>
      <c r="C74" s="280"/>
      <c r="D74" s="280"/>
      <c r="E74" s="138" t="s">
        <v>203</v>
      </c>
      <c r="F74" s="52" t="s">
        <v>161</v>
      </c>
      <c r="G74" s="149">
        <v>34000</v>
      </c>
      <c r="H74" s="143">
        <v>-3</v>
      </c>
      <c r="I74" s="140">
        <f>G74*H74/1000</f>
        <v>-102</v>
      </c>
      <c r="J74" s="148"/>
      <c r="L74" s="172"/>
    </row>
    <row r="75" spans="1:12" s="135" customFormat="1" ht="14.25" x14ac:dyDescent="0.25">
      <c r="A75" s="138" t="s">
        <v>262</v>
      </c>
      <c r="B75" s="280" t="s">
        <v>261</v>
      </c>
      <c r="C75" s="280"/>
      <c r="D75" s="280"/>
      <c r="E75" s="138" t="s">
        <v>203</v>
      </c>
      <c r="F75" s="52" t="s">
        <v>161</v>
      </c>
      <c r="G75" s="149">
        <v>34000</v>
      </c>
      <c r="H75" s="143">
        <v>-77</v>
      </c>
      <c r="I75" s="140">
        <f>G75*H75/1000</f>
        <v>-2618</v>
      </c>
      <c r="J75" s="148"/>
    </row>
    <row r="76" spans="1:12" s="135" customFormat="1" ht="14.25" x14ac:dyDescent="0.25">
      <c r="A76" s="138" t="s">
        <v>263</v>
      </c>
      <c r="B76" s="280" t="s">
        <v>261</v>
      </c>
      <c r="C76" s="280"/>
      <c r="D76" s="280"/>
      <c r="E76" s="138" t="s">
        <v>203</v>
      </c>
      <c r="F76" s="52" t="s">
        <v>161</v>
      </c>
      <c r="G76" s="149">
        <v>37000</v>
      </c>
      <c r="H76" s="143">
        <v>-99</v>
      </c>
      <c r="I76" s="140">
        <f>G76*H76/1000</f>
        <v>-3663</v>
      </c>
      <c r="J76" s="148"/>
    </row>
    <row r="77" spans="1:12" s="135" customFormat="1" ht="14.25" x14ac:dyDescent="0.2">
      <c r="A77" s="143" t="s">
        <v>65</v>
      </c>
      <c r="B77" s="143" t="s">
        <v>202</v>
      </c>
      <c r="C77" s="143" t="s">
        <v>162</v>
      </c>
      <c r="D77" s="276" t="s">
        <v>46</v>
      </c>
      <c r="E77" s="277"/>
      <c r="F77" s="277"/>
      <c r="G77" s="277"/>
      <c r="H77" s="278"/>
      <c r="I77" s="139">
        <f>I78</f>
        <v>527</v>
      </c>
    </row>
    <row r="78" spans="1:12" ht="14.25" x14ac:dyDescent="0.2">
      <c r="A78" s="32" t="s">
        <v>204</v>
      </c>
      <c r="B78" s="272" t="s">
        <v>113</v>
      </c>
      <c r="C78" s="273"/>
      <c r="D78" s="273"/>
      <c r="E78" s="273"/>
      <c r="F78" s="273"/>
      <c r="G78" s="273"/>
      <c r="H78" s="274"/>
      <c r="I78" s="139">
        <f>I80+I81</f>
        <v>527</v>
      </c>
    </row>
    <row r="79" spans="1:12" ht="14.25" x14ac:dyDescent="0.2">
      <c r="A79" s="32"/>
      <c r="B79" s="281" t="s">
        <v>67</v>
      </c>
      <c r="C79" s="282"/>
      <c r="D79" s="283"/>
      <c r="E79" s="31"/>
      <c r="F79" s="32"/>
      <c r="G79" s="32"/>
      <c r="H79" s="32"/>
      <c r="I79" s="138"/>
    </row>
    <row r="80" spans="1:12" ht="13.5" x14ac:dyDescent="0.25">
      <c r="A80" s="31" t="s">
        <v>205</v>
      </c>
      <c r="B80" s="275" t="s">
        <v>206</v>
      </c>
      <c r="C80" s="275"/>
      <c r="D80" s="275"/>
      <c r="E80" s="31" t="s">
        <v>68</v>
      </c>
      <c r="F80" s="52" t="s">
        <v>69</v>
      </c>
      <c r="G80" s="49"/>
      <c r="H80" s="49"/>
      <c r="I80" s="140">
        <f>'1'!G235</f>
        <v>227</v>
      </c>
    </row>
    <row r="81" spans="1:9" ht="13.5" x14ac:dyDescent="0.25">
      <c r="A81" s="31" t="s">
        <v>264</v>
      </c>
      <c r="B81" s="275" t="s">
        <v>265</v>
      </c>
      <c r="C81" s="275"/>
      <c r="D81" s="275"/>
      <c r="E81" s="31" t="s">
        <v>68</v>
      </c>
      <c r="F81" s="52" t="s">
        <v>69</v>
      </c>
      <c r="G81" s="49"/>
      <c r="H81" s="49"/>
      <c r="I81" s="140">
        <f>'1'!G237</f>
        <v>300</v>
      </c>
    </row>
  </sheetData>
  <mergeCells count="83">
    <mergeCell ref="D77:H77"/>
    <mergeCell ref="B78:H78"/>
    <mergeCell ref="B79:D79"/>
    <mergeCell ref="B80:D80"/>
    <mergeCell ref="B81:D81"/>
    <mergeCell ref="B76:D76"/>
    <mergeCell ref="B65:D65"/>
    <mergeCell ref="B66:D66"/>
    <mergeCell ref="D67:H67"/>
    <mergeCell ref="B68:H68"/>
    <mergeCell ref="B69:D69"/>
    <mergeCell ref="B70:D70"/>
    <mergeCell ref="D71:H71"/>
    <mergeCell ref="B72:H72"/>
    <mergeCell ref="B73:D73"/>
    <mergeCell ref="B74:D74"/>
    <mergeCell ref="B75:D75"/>
    <mergeCell ref="B64:H64"/>
    <mergeCell ref="B53:D53"/>
    <mergeCell ref="D54:H54"/>
    <mergeCell ref="B55:H55"/>
    <mergeCell ref="B56:D56"/>
    <mergeCell ref="B57:D57"/>
    <mergeCell ref="B58:H58"/>
    <mergeCell ref="B59:D59"/>
    <mergeCell ref="B60:D60"/>
    <mergeCell ref="B61:H61"/>
    <mergeCell ref="B62:D62"/>
    <mergeCell ref="B63:D63"/>
    <mergeCell ref="B52:D52"/>
    <mergeCell ref="B39:D39"/>
    <mergeCell ref="B40:D40"/>
    <mergeCell ref="B41:H41"/>
    <mergeCell ref="B42:D42"/>
    <mergeCell ref="B43:D43"/>
    <mergeCell ref="B44:H44"/>
    <mergeCell ref="B45:D45"/>
    <mergeCell ref="B46:D46"/>
    <mergeCell ref="D47:H47"/>
    <mergeCell ref="B49:D49"/>
    <mergeCell ref="B50:D50"/>
    <mergeCell ref="B38:H38"/>
    <mergeCell ref="B27:D27"/>
    <mergeCell ref="B28:D28"/>
    <mergeCell ref="D29:H29"/>
    <mergeCell ref="B30:H30"/>
    <mergeCell ref="B31:D31"/>
    <mergeCell ref="B32:D32"/>
    <mergeCell ref="D33:H33"/>
    <mergeCell ref="B34:H34"/>
    <mergeCell ref="B35:D35"/>
    <mergeCell ref="B36:D36"/>
    <mergeCell ref="D37:H37"/>
    <mergeCell ref="B26:H26"/>
    <mergeCell ref="B15:D15"/>
    <mergeCell ref="D16:H16"/>
    <mergeCell ref="B17:H17"/>
    <mergeCell ref="B18:D18"/>
    <mergeCell ref="B19:D19"/>
    <mergeCell ref="B20:H20"/>
    <mergeCell ref="B21:D21"/>
    <mergeCell ref="B22:D22"/>
    <mergeCell ref="B23:H23"/>
    <mergeCell ref="B24:D24"/>
    <mergeCell ref="B25:D25"/>
    <mergeCell ref="I9:I10"/>
    <mergeCell ref="B10:D10"/>
    <mergeCell ref="B11:D11"/>
    <mergeCell ref="D12:H12"/>
    <mergeCell ref="B13:H13"/>
    <mergeCell ref="G9:G10"/>
    <mergeCell ref="H9:H10"/>
    <mergeCell ref="B14:D14"/>
    <mergeCell ref="A7:E7"/>
    <mergeCell ref="A9:D9"/>
    <mergeCell ref="E9:E10"/>
    <mergeCell ref="F9:F10"/>
    <mergeCell ref="A6:I6"/>
    <mergeCell ref="H2:I2"/>
    <mergeCell ref="C3:E3"/>
    <mergeCell ref="H3:I3"/>
    <mergeCell ref="D4:E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Esmeralda Dallakyan</cp:lastModifiedBy>
  <cp:lastPrinted>2019-11-27T14:33:35Z</cp:lastPrinted>
  <dcterms:created xsi:type="dcterms:W3CDTF">1996-10-14T23:33:28Z</dcterms:created>
  <dcterms:modified xsi:type="dcterms:W3CDTF">2019-11-28T07:44:14Z</dcterms:modified>
</cp:coreProperties>
</file>