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00" windowHeight="7755" tabRatio="861"/>
  </bookViews>
  <sheets>
    <sheet name="փաթեթներ" sheetId="13" r:id="rId1"/>
  </sheets>
  <calcPr calcId="145621"/>
</workbook>
</file>

<file path=xl/calcChain.xml><?xml version="1.0" encoding="utf-8"?>
<calcChain xmlns="http://schemas.openxmlformats.org/spreadsheetml/2006/main">
  <c r="A5" i="13" l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9" i="13" s="1"/>
  <c r="A24" i="13" s="1"/>
  <c r="A25" i="13" s="1"/>
  <c r="A26" i="13" s="1"/>
  <c r="A27" i="13" s="1"/>
  <c r="A28" i="13" s="1"/>
  <c r="A31" i="13" s="1"/>
  <c r="A32" i="13" s="1"/>
  <c r="A35" i="13" s="1"/>
  <c r="F33" i="13" l="1"/>
  <c r="F29" i="13"/>
  <c r="F22" i="13"/>
  <c r="F20" i="13"/>
  <c r="F17" i="13"/>
  <c r="J8" i="13"/>
  <c r="J9" i="13"/>
  <c r="J10" i="13"/>
  <c r="J11" i="13"/>
  <c r="J12" i="13"/>
  <c r="J13" i="13"/>
  <c r="J14" i="13"/>
  <c r="J15" i="13"/>
  <c r="J16" i="13"/>
  <c r="J19" i="13"/>
  <c r="J21" i="13"/>
  <c r="J22" i="13" s="1"/>
  <c r="J23" i="13"/>
  <c r="J24" i="13"/>
  <c r="J25" i="13"/>
  <c r="J26" i="13"/>
  <c r="J27" i="13"/>
  <c r="J28" i="13"/>
  <c r="J30" i="13"/>
  <c r="J31" i="13"/>
  <c r="J32" i="13"/>
  <c r="J34" i="13"/>
  <c r="J35" i="13"/>
  <c r="J5" i="13"/>
  <c r="J6" i="13"/>
  <c r="J7" i="13"/>
  <c r="J4" i="13"/>
  <c r="H7" i="13"/>
  <c r="H8" i="13"/>
  <c r="H9" i="13"/>
  <c r="H10" i="13"/>
  <c r="H11" i="13"/>
  <c r="H12" i="13"/>
  <c r="H13" i="13"/>
  <c r="H14" i="13"/>
  <c r="H15" i="13"/>
  <c r="H16" i="13"/>
  <c r="H19" i="13"/>
  <c r="H21" i="13"/>
  <c r="H23" i="13"/>
  <c r="H24" i="13"/>
  <c r="H25" i="13"/>
  <c r="H26" i="13"/>
  <c r="H27" i="13"/>
  <c r="H28" i="13"/>
  <c r="H30" i="13"/>
  <c r="H31" i="13"/>
  <c r="H32" i="13"/>
  <c r="H34" i="13"/>
  <c r="H35" i="13"/>
  <c r="H5" i="13"/>
  <c r="H6" i="13"/>
  <c r="H4" i="13"/>
  <c r="J33" i="13" l="1"/>
  <c r="J20" i="13"/>
  <c r="J17" i="13"/>
  <c r="J29" i="13"/>
  <c r="E17" i="13"/>
  <c r="G16" i="13"/>
  <c r="J37" i="13" l="1"/>
  <c r="G15" i="13"/>
  <c r="G8" i="13" l="1"/>
  <c r="G9" i="13"/>
  <c r="G10" i="13"/>
  <c r="G11" i="13"/>
  <c r="G12" i="13"/>
  <c r="G13" i="13"/>
  <c r="G14" i="13"/>
  <c r="G7" i="13"/>
  <c r="E33" i="13" l="1"/>
  <c r="G6" i="13" l="1"/>
  <c r="G32" i="13"/>
  <c r="G31" i="13" l="1"/>
  <c r="G30" i="13"/>
  <c r="G33" i="13" l="1"/>
  <c r="F36" i="13" l="1"/>
  <c r="F37" i="13" s="1"/>
  <c r="E36" i="13"/>
  <c r="E29" i="13"/>
  <c r="E20" i="13"/>
  <c r="G5" i="13"/>
  <c r="G28" i="13" l="1"/>
  <c r="G27" i="13"/>
  <c r="G26" i="13" l="1"/>
  <c r="G25" i="13"/>
  <c r="G24" i="13" l="1"/>
  <c r="G23" i="13" l="1"/>
  <c r="G29" i="13" s="1"/>
  <c r="G4" i="13" l="1"/>
  <c r="G17" i="13" s="1"/>
  <c r="G18" i="13"/>
  <c r="G19" i="13"/>
  <c r="G21" i="13"/>
  <c r="G22" i="13" s="1"/>
  <c r="G34" i="13"/>
  <c r="G35" i="13"/>
  <c r="E22" i="13"/>
  <c r="E37" i="13" s="1"/>
  <c r="G20" i="13" l="1"/>
  <c r="G36" i="13"/>
  <c r="G37" i="13" s="1"/>
</calcChain>
</file>

<file path=xl/sharedStrings.xml><?xml version="1.0" encoding="utf-8"?>
<sst xmlns="http://schemas.openxmlformats.org/spreadsheetml/2006/main" count="78" uniqueCount="65">
  <si>
    <t>ծրագրի անվանումը</t>
  </si>
  <si>
    <t>համայնք</t>
  </si>
  <si>
    <t>հայտով ներկայացված</t>
  </si>
  <si>
    <t>մրցույթում առաջարկած</t>
  </si>
  <si>
    <t>տարբերությունը</t>
  </si>
  <si>
    <t>% արտահայտում</t>
  </si>
  <si>
    <t>գումարային</t>
  </si>
  <si>
    <t>պետական աջակցություն</t>
  </si>
  <si>
    <t>Ծրագրի արժեքը</t>
  </si>
  <si>
    <t>Լոռի</t>
  </si>
  <si>
    <t>Կոտայք</t>
  </si>
  <si>
    <t>Արագածոտն</t>
  </si>
  <si>
    <t>Սյունիք</t>
  </si>
  <si>
    <t>ԸՆԴԱՄԵՆԸ` ՍՅՈՒՆԻՔ</t>
  </si>
  <si>
    <t>ԸՆԴԱՄԵՆԸ` Արագածոտն</t>
  </si>
  <si>
    <t>ԸՆԴԱՄԵՆԸ` Կոտայք</t>
  </si>
  <si>
    <t>ԸՆԴԱՄԵՆԸ` Լոռի</t>
  </si>
  <si>
    <t>Ծաղկաձոր</t>
  </si>
  <si>
    <t>Ծաղկաձոր համայնքի «Ծաղկաձորի նախադպրոցական ուսումնական հաստատություն» ՀՈԱԿ-ի բակային տարածքի վերանորոգում</t>
  </si>
  <si>
    <t>Ակունք</t>
  </si>
  <si>
    <t>Նոյեմբերյան</t>
  </si>
  <si>
    <t>Բերդավան գյուղի 3-րդ փողոցի 345 մ երկարությամբ վերընթաց  հատվածի բանուկ մասի հիմնավոր վերանորոգումը:</t>
  </si>
  <si>
    <t>Նոյեմբերյան քաղաքում համայնքային շուկայի կառուցում և գործարկում/երկրորդ փուլ/</t>
  </si>
  <si>
    <t>Տավուշ</t>
  </si>
  <si>
    <t>ԸՆԴԱՄԵՆԸ` ՏԱՎՈՒՇ</t>
  </si>
  <si>
    <t>Մարգահովիտ</t>
  </si>
  <si>
    <t>Տաթև</t>
  </si>
  <si>
    <t>Մարգահովիտ համայնքի փողոցային լուսավորության համակարգի մասնակի կառուցում</t>
  </si>
  <si>
    <t>Տաթև համայնքի Շինուհայր բնակավայրի ՆՈՒՀ-ի մասնակի վերանորոգում</t>
  </si>
  <si>
    <t>Գորիս</t>
  </si>
  <si>
    <t>Գորիս համայնքի ռազմավարական և տնտեսական նշանակության ճանապարհի հիմնանորոգում</t>
  </si>
  <si>
    <t>Գորիս համայնքում ճանապարհների հիմնանորոգում, բարեկարգում</t>
  </si>
  <si>
    <t>Գորիս համայնքի տիպային ամենախոշոր նախակրթարանի նորոգում</t>
  </si>
  <si>
    <t>Գորիս համայնքի Խնձորեսկ բնակավայրում կապտաժի կառուցում</t>
  </si>
  <si>
    <t>Գորիս համայնքի «Վարպետաց գյուղում» արվեստների կենտրոնի հիմնում, տնտեսական հնարավորությունների խթանում</t>
  </si>
  <si>
    <t xml:space="preserve">Ցամաքասար </t>
  </si>
  <si>
    <t>Ցամաքասար համայնքի 1-10 թվով փողոցների գիշերային լուսավորում</t>
  </si>
  <si>
    <t>Ակունք համայնքի Ակունք բնակավայրի փողոցների մասնակի ասֆալտապատում ևԿապուտան բնակավայրի 1-ին և 2-րդ փողոցների ասֆալտապատում</t>
  </si>
  <si>
    <t>Կոշ</t>
  </si>
  <si>
    <t xml:space="preserve">Կոշ համայնքի մշակույթի տան մասնակի վերանորոգման շինարարական աշխատանքներ </t>
  </si>
  <si>
    <t>Եղեգիս</t>
  </si>
  <si>
    <t>Ոռոգման խողովակաշարի կառուցում</t>
  </si>
  <si>
    <t xml:space="preserve">Եղեգիս համայնքում փողոցային լուսավորության կառուցում </t>
  </si>
  <si>
    <t>Եղեգիս համայնքի մանկապարտեզի վերանորոգման աշխատանքներ</t>
  </si>
  <si>
    <t>Աղձք</t>
  </si>
  <si>
    <t>Աղձք համայնքի կենտրոնական և նրա հարակից 2փողոցների գիշերային լուսավորության ցանցի անցկացման աշխատանքներ</t>
  </si>
  <si>
    <t>Արագածավան</t>
  </si>
  <si>
    <t>Արագածավան համայնքի Արագածավան և Արտենի բնակավայրերի գիշերային լուսավորության համակարգի կառուցում</t>
  </si>
  <si>
    <t>Բյուրական</t>
  </si>
  <si>
    <t>Բյուրական համայնքի ներհամայնքային փողոցների ասֆալտապատման աշխատանքներ</t>
  </si>
  <si>
    <t>Բյուրական համայնքում մետաղական խողովակներով և մետաղական ցանցով թվով 3 ցանկապատի կառուցման աշխատանքներ</t>
  </si>
  <si>
    <t>Բյուրական համայնքի խմելու ջրի ջրագծի ցանցի հիմնանորոգման և քայքայված հատվածների փոխարինման աշխատանքներ</t>
  </si>
  <si>
    <t>Բյուրական համայնքի փողոցային լուսավորության ցանցի կառուցում</t>
  </si>
  <si>
    <t>Բյուրական համայնքում համայնքապետարանին հարակից տարածքում խաղահրապարակի և մարզահրապարակի կառուցում</t>
  </si>
  <si>
    <t>Ոսկեհատ</t>
  </si>
  <si>
    <t>Ոսկեհատ համայնքի փողոցային լուսավորության ցանցի կառուցման աշխատանքներ</t>
  </si>
  <si>
    <t>Արուճ</t>
  </si>
  <si>
    <t>Արուճ համայնքի ներհամայնքային փողոցների ասֆալտբետոնե ծածկույթի հիմնանորոգման աշխատանքներ</t>
  </si>
  <si>
    <t>Արագածոտն համայնքի ոռոգման ջրագծի ցանցի հիմնանորոգման և քայքայված հատվածների փոխարինման աշխատանքներ</t>
  </si>
  <si>
    <t>Մաստարա</t>
  </si>
  <si>
    <t>Մաստարա համայնքի ոռոգման համակարգի վերանորոգման աշխատանքներ</t>
  </si>
  <si>
    <t>մրցույթում առաջարկված արժեքի %-ը հայտում ներկայացվածի հանդեպ</t>
  </si>
  <si>
    <t>Հ/Հ</t>
  </si>
  <si>
    <t>Մարզ</t>
  </si>
  <si>
    <t>ԸՆԴԱՄԵՆԸ` ՎԱՅՈՑ ՁՈՐ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</si>
</sst>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MS Sans Serif"/>
      <family val="2"/>
    </font>
    <font>
      <sz val="8"/>
      <color theme="1"/>
      <name val="GHEA Grapalat"/>
      <family val="3"/>
    </font>
    <font>
      <b/>
      <sz val="8"/>
      <color theme="1"/>
      <name val="GHEA Grapalat"/>
      <family val="3"/>
    </font>
    <font>
      <b/>
      <i/>
      <sz val="8"/>
      <color rgb="FFC00000"/>
      <name val="GHEA Grapalat"/>
      <family val="3"/>
    </font>
    <font>
      <b/>
      <i/>
      <sz val="8"/>
      <color theme="1"/>
      <name val="GHEA Grapalat"/>
      <family val="3"/>
    </font>
    <font>
      <b/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3" borderId="0" xfId="0" applyFont="1" applyFill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Border="1"/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3" borderId="0" xfId="0" applyFont="1" applyFill="1" applyBorder="1"/>
    <xf numFmtId="0" fontId="0" fillId="0" borderId="0" xfId="0" applyFill="1" applyBorder="1"/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3" fontId="6" fillId="4" borderId="6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/>
    <xf numFmtId="0" fontId="1" fillId="4" borderId="0" xfId="0" applyFont="1" applyFill="1"/>
    <xf numFmtId="0" fontId="7" fillId="4" borderId="1" xfId="0" applyFont="1" applyFill="1" applyBorder="1" applyAlignment="1">
      <alignment horizontal="center" vertical="center" textRotation="90"/>
    </xf>
    <xf numFmtId="3" fontId="5" fillId="0" borderId="6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textRotation="90"/>
    </xf>
    <xf numFmtId="3" fontId="5" fillId="4" borderId="6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0" fillId="0" borderId="3" xfId="0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90"/>
    </xf>
    <xf numFmtId="0" fontId="7" fillId="0" borderId="7" xfId="0" applyFont="1" applyFill="1" applyBorder="1" applyAlignment="1">
      <alignment horizontal="center" vertical="center" textRotation="90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textRotation="90"/>
    </xf>
  </cellXfs>
  <cellStyles count="2">
    <cellStyle name=" 1" xfId="1"/>
    <cellStyle name="Normal" xfId="0" builtinId="0"/>
  </cellStyles>
  <dxfs count="0"/>
  <tableStyles count="0" defaultTableStyle="TableStyleMedium2" defaultPivotStyle="PivotStyleMedium9"/>
  <colors>
    <mruColors>
      <color rgb="FF660033"/>
      <color rgb="FF0981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37"/>
  <sheetViews>
    <sheetView tabSelected="1" topLeftCell="A28" workbookViewId="0">
      <selection activeCell="A35" sqref="A35"/>
    </sheetView>
  </sheetViews>
  <sheetFormatPr defaultRowHeight="15" x14ac:dyDescent="0.25"/>
  <cols>
    <col min="1" max="1" width="5.7109375" customWidth="1"/>
    <col min="2" max="2" width="7.5703125" customWidth="1"/>
    <col min="3" max="3" width="18.85546875" customWidth="1"/>
    <col min="4" max="4" width="28.85546875" customWidth="1"/>
    <col min="5" max="5" width="15.140625" customWidth="1"/>
    <col min="6" max="6" width="13.5703125" customWidth="1"/>
    <col min="7" max="8" width="12.85546875" customWidth="1"/>
    <col min="9" max="9" width="9.85546875" customWidth="1"/>
    <col min="10" max="10" width="15.42578125" customWidth="1"/>
    <col min="11" max="12" width="9.140625" style="4"/>
    <col min="13" max="13" width="20.5703125" style="4" customWidth="1"/>
    <col min="14" max="109" width="9.140625" style="4"/>
  </cols>
  <sheetData>
    <row r="1" spans="1:109" ht="55.5" customHeight="1" x14ac:dyDescent="0.25">
      <c r="B1" s="29"/>
      <c r="C1" s="29"/>
      <c r="D1" s="29"/>
      <c r="E1" s="29"/>
      <c r="F1" s="29"/>
      <c r="G1" s="29"/>
      <c r="H1" s="29"/>
      <c r="I1" s="29"/>
      <c r="J1" s="29"/>
    </row>
    <row r="2" spans="1:109" s="1" customFormat="1" ht="24" customHeight="1" x14ac:dyDescent="0.25">
      <c r="A2" s="25" t="s">
        <v>62</v>
      </c>
      <c r="B2" s="25" t="s">
        <v>63</v>
      </c>
      <c r="C2" s="25" t="s">
        <v>1</v>
      </c>
      <c r="D2" s="30" t="s">
        <v>0</v>
      </c>
      <c r="E2" s="37" t="s">
        <v>8</v>
      </c>
      <c r="F2" s="38" t="s">
        <v>3</v>
      </c>
      <c r="G2" s="25" t="s">
        <v>4</v>
      </c>
      <c r="H2" s="27" t="s">
        <v>61</v>
      </c>
      <c r="I2" s="24" t="s">
        <v>7</v>
      </c>
      <c r="J2" s="2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</row>
    <row r="3" spans="1:109" s="1" customFormat="1" ht="71.25" customHeight="1" x14ac:dyDescent="0.25">
      <c r="A3" s="26"/>
      <c r="B3" s="26"/>
      <c r="C3" s="26"/>
      <c r="D3" s="31"/>
      <c r="E3" s="5" t="s">
        <v>2</v>
      </c>
      <c r="F3" s="5" t="s">
        <v>3</v>
      </c>
      <c r="G3" s="26"/>
      <c r="H3" s="28"/>
      <c r="I3" s="9" t="s">
        <v>5</v>
      </c>
      <c r="J3" s="9" t="s">
        <v>6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</row>
    <row r="4" spans="1:109" s="2" customFormat="1" ht="51.75" customHeight="1" x14ac:dyDescent="0.25">
      <c r="A4" s="10">
        <v>1</v>
      </c>
      <c r="B4" s="32" t="s">
        <v>11</v>
      </c>
      <c r="C4" s="10" t="s">
        <v>35</v>
      </c>
      <c r="D4" s="10" t="s">
        <v>36</v>
      </c>
      <c r="E4" s="11">
        <v>7284200</v>
      </c>
      <c r="F4" s="11">
        <v>6600000</v>
      </c>
      <c r="G4" s="19">
        <f t="shared" ref="G4:G16" si="0">E4-F4</f>
        <v>684200</v>
      </c>
      <c r="H4" s="19">
        <f>F4/E4*100</f>
        <v>90.607067351253406</v>
      </c>
      <c r="I4" s="12">
        <v>55</v>
      </c>
      <c r="J4" s="19">
        <f>I4*F4/100</f>
        <v>3630000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</row>
    <row r="5" spans="1:109" s="2" customFormat="1" ht="51.75" customHeight="1" x14ac:dyDescent="0.25">
      <c r="A5" s="10">
        <f>1+A4</f>
        <v>2</v>
      </c>
      <c r="B5" s="33"/>
      <c r="C5" s="10" t="s">
        <v>38</v>
      </c>
      <c r="D5" s="10" t="s">
        <v>39</v>
      </c>
      <c r="E5" s="11">
        <v>15366100</v>
      </c>
      <c r="F5" s="11">
        <v>12400000</v>
      </c>
      <c r="G5" s="19">
        <f t="shared" si="0"/>
        <v>2966100</v>
      </c>
      <c r="H5" s="19">
        <f t="shared" ref="H5:H35" si="1">F5/E5*100</f>
        <v>80.69711898269567</v>
      </c>
      <c r="I5" s="12">
        <v>30</v>
      </c>
      <c r="J5" s="19">
        <f t="shared" ref="J5:J35" si="2">I5*F5/100</f>
        <v>3720000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2" customFormat="1" ht="51.75" customHeight="1" x14ac:dyDescent="0.25">
      <c r="A6" s="10">
        <f t="shared" ref="A6:A35" si="3">1+A5</f>
        <v>3</v>
      </c>
      <c r="B6" s="33"/>
      <c r="C6" s="10" t="s">
        <v>44</v>
      </c>
      <c r="D6" s="10" t="s">
        <v>45</v>
      </c>
      <c r="E6" s="11">
        <v>15735620</v>
      </c>
      <c r="F6" s="11">
        <v>14130000</v>
      </c>
      <c r="G6" s="19">
        <f t="shared" si="0"/>
        <v>1605620</v>
      </c>
      <c r="H6" s="19">
        <f t="shared" si="1"/>
        <v>89.796271135169761</v>
      </c>
      <c r="I6" s="12">
        <v>50</v>
      </c>
      <c r="J6" s="19">
        <f t="shared" si="2"/>
        <v>7065000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2" customFormat="1" ht="66" customHeight="1" x14ac:dyDescent="0.25">
      <c r="A7" s="10">
        <f t="shared" si="3"/>
        <v>4</v>
      </c>
      <c r="B7" s="33"/>
      <c r="C7" s="10" t="s">
        <v>46</v>
      </c>
      <c r="D7" s="10" t="s">
        <v>47</v>
      </c>
      <c r="E7" s="11">
        <v>30213248</v>
      </c>
      <c r="F7" s="11">
        <v>18699996</v>
      </c>
      <c r="G7" s="19">
        <f t="shared" si="0"/>
        <v>11513252</v>
      </c>
      <c r="H7" s="19">
        <f t="shared" si="1"/>
        <v>61.89336545345936</v>
      </c>
      <c r="I7" s="12">
        <v>54.99999867607746</v>
      </c>
      <c r="J7" s="19">
        <f t="shared" si="2"/>
        <v>10284997.552426539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2" customFormat="1" ht="66" customHeight="1" x14ac:dyDescent="0.25">
      <c r="A8" s="10">
        <f t="shared" si="3"/>
        <v>5</v>
      </c>
      <c r="B8" s="33"/>
      <c r="C8" s="10" t="s">
        <v>48</v>
      </c>
      <c r="D8" s="10" t="s">
        <v>49</v>
      </c>
      <c r="E8" s="11">
        <v>34662241</v>
      </c>
      <c r="F8" s="11">
        <v>30000000</v>
      </c>
      <c r="G8" s="19">
        <f t="shared" si="0"/>
        <v>4662241</v>
      </c>
      <c r="H8" s="19">
        <f t="shared" si="1"/>
        <v>86.549510748598166</v>
      </c>
      <c r="I8" s="12">
        <v>44.999998701757335</v>
      </c>
      <c r="J8" s="19">
        <f t="shared" si="2"/>
        <v>13499999.610527201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2" customFormat="1" ht="66" customHeight="1" x14ac:dyDescent="0.25">
      <c r="A9" s="10">
        <f t="shared" si="3"/>
        <v>6</v>
      </c>
      <c r="B9" s="33"/>
      <c r="C9" s="10" t="s">
        <v>48</v>
      </c>
      <c r="D9" s="10" t="s">
        <v>50</v>
      </c>
      <c r="E9" s="11">
        <v>10619120</v>
      </c>
      <c r="F9" s="11">
        <v>8900000</v>
      </c>
      <c r="G9" s="19">
        <f t="shared" si="0"/>
        <v>1719120</v>
      </c>
      <c r="H9" s="19">
        <f t="shared" si="1"/>
        <v>83.811087924423106</v>
      </c>
      <c r="I9" s="12">
        <v>30</v>
      </c>
      <c r="J9" s="19">
        <f t="shared" si="2"/>
        <v>2670000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</row>
    <row r="10" spans="1:109" s="2" customFormat="1" ht="66" customHeight="1" x14ac:dyDescent="0.25">
      <c r="A10" s="10">
        <f t="shared" si="3"/>
        <v>7</v>
      </c>
      <c r="B10" s="33"/>
      <c r="C10" s="10" t="s">
        <v>48</v>
      </c>
      <c r="D10" s="10" t="s">
        <v>51</v>
      </c>
      <c r="E10" s="11">
        <v>11743110</v>
      </c>
      <c r="F10" s="11">
        <v>8100000</v>
      </c>
      <c r="G10" s="19">
        <f t="shared" si="0"/>
        <v>3643110</v>
      </c>
      <c r="H10" s="19">
        <f t="shared" si="1"/>
        <v>68.976616926861794</v>
      </c>
      <c r="I10" s="12">
        <v>54.99999574218414</v>
      </c>
      <c r="J10" s="19">
        <f t="shared" si="2"/>
        <v>4454999.6551169148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2" customFormat="1" ht="66" customHeight="1" x14ac:dyDescent="0.25">
      <c r="A11" s="10">
        <f t="shared" si="3"/>
        <v>8</v>
      </c>
      <c r="B11" s="33"/>
      <c r="C11" s="10" t="s">
        <v>48</v>
      </c>
      <c r="D11" s="10" t="s">
        <v>52</v>
      </c>
      <c r="E11" s="11">
        <v>10050850</v>
      </c>
      <c r="F11" s="11">
        <v>7999200</v>
      </c>
      <c r="G11" s="19">
        <f t="shared" si="0"/>
        <v>2051650</v>
      </c>
      <c r="H11" s="19">
        <f t="shared" si="1"/>
        <v>79.5872985866867</v>
      </c>
      <c r="I11" s="12">
        <v>50</v>
      </c>
      <c r="J11" s="19">
        <f t="shared" si="2"/>
        <v>3999600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2" customFormat="1" ht="66" customHeight="1" x14ac:dyDescent="0.25">
      <c r="A12" s="10">
        <f t="shared" si="3"/>
        <v>9</v>
      </c>
      <c r="B12" s="33"/>
      <c r="C12" s="10" t="s">
        <v>48</v>
      </c>
      <c r="D12" s="10" t="s">
        <v>53</v>
      </c>
      <c r="E12" s="11">
        <v>10351330</v>
      </c>
      <c r="F12" s="11">
        <v>9400000</v>
      </c>
      <c r="G12" s="19">
        <f t="shared" si="0"/>
        <v>951330</v>
      </c>
      <c r="H12" s="19">
        <f t="shared" si="1"/>
        <v>90.809586787398331</v>
      </c>
      <c r="I12" s="12">
        <v>30</v>
      </c>
      <c r="J12" s="19">
        <f t="shared" si="2"/>
        <v>2820000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</row>
    <row r="13" spans="1:109" s="2" customFormat="1" ht="66" customHeight="1" x14ac:dyDescent="0.25">
      <c r="A13" s="10">
        <f t="shared" si="3"/>
        <v>10</v>
      </c>
      <c r="B13" s="33"/>
      <c r="C13" s="10" t="s">
        <v>54</v>
      </c>
      <c r="D13" s="10" t="s">
        <v>55</v>
      </c>
      <c r="E13" s="11">
        <v>8134570</v>
      </c>
      <c r="F13" s="11">
        <v>7201008</v>
      </c>
      <c r="G13" s="19">
        <f t="shared" si="0"/>
        <v>933562</v>
      </c>
      <c r="H13" s="19">
        <f t="shared" si="1"/>
        <v>88.523523677342496</v>
      </c>
      <c r="I13" s="12">
        <v>50</v>
      </c>
      <c r="J13" s="19">
        <f t="shared" si="2"/>
        <v>3600504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2" customFormat="1" ht="66" customHeight="1" x14ac:dyDescent="0.25">
      <c r="A14" s="10">
        <f t="shared" si="3"/>
        <v>11</v>
      </c>
      <c r="B14" s="33"/>
      <c r="C14" s="10" t="s">
        <v>56</v>
      </c>
      <c r="D14" s="10" t="s">
        <v>57</v>
      </c>
      <c r="E14" s="11">
        <v>16037709</v>
      </c>
      <c r="F14" s="11">
        <v>11780000</v>
      </c>
      <c r="G14" s="19">
        <f t="shared" si="0"/>
        <v>4257709</v>
      </c>
      <c r="H14" s="19">
        <f t="shared" si="1"/>
        <v>73.451887672983716</v>
      </c>
      <c r="I14" s="12">
        <v>44.999999688234773</v>
      </c>
      <c r="J14" s="19">
        <f t="shared" si="2"/>
        <v>5300999.9632740561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2" customFormat="1" ht="66" customHeight="1" x14ac:dyDescent="0.25">
      <c r="A15" s="10">
        <f t="shared" si="3"/>
        <v>12</v>
      </c>
      <c r="B15" s="33"/>
      <c r="C15" s="10" t="s">
        <v>11</v>
      </c>
      <c r="D15" s="10" t="s">
        <v>58</v>
      </c>
      <c r="E15" s="11">
        <v>83258540</v>
      </c>
      <c r="F15" s="11">
        <v>69970560</v>
      </c>
      <c r="G15" s="19">
        <f t="shared" si="0"/>
        <v>13287980</v>
      </c>
      <c r="H15" s="19">
        <f t="shared" si="1"/>
        <v>84.040099670256055</v>
      </c>
      <c r="I15" s="12">
        <v>55</v>
      </c>
      <c r="J15" s="19">
        <f t="shared" si="2"/>
        <v>38483808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2" customFormat="1" ht="66" customHeight="1" x14ac:dyDescent="0.25">
      <c r="A16" s="10">
        <f t="shared" si="3"/>
        <v>13</v>
      </c>
      <c r="B16" s="39"/>
      <c r="C16" s="10" t="s">
        <v>59</v>
      </c>
      <c r="D16" s="10" t="s">
        <v>60</v>
      </c>
      <c r="E16" s="11">
        <v>11319278</v>
      </c>
      <c r="F16" s="11">
        <v>9996000</v>
      </c>
      <c r="G16" s="19">
        <f t="shared" si="0"/>
        <v>1323278</v>
      </c>
      <c r="H16" s="19">
        <f t="shared" si="1"/>
        <v>88.309519388074037</v>
      </c>
      <c r="I16" s="12">
        <v>55.827571334496781</v>
      </c>
      <c r="J16" s="19">
        <f t="shared" si="2"/>
        <v>5580524.0305962982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17" customFormat="1" ht="13.5" x14ac:dyDescent="0.25">
      <c r="A17" s="10"/>
      <c r="B17" s="18"/>
      <c r="C17" s="34" t="s">
        <v>14</v>
      </c>
      <c r="D17" s="35"/>
      <c r="E17" s="21">
        <f>SUM(E4:E16)</f>
        <v>264775916</v>
      </c>
      <c r="F17" s="21">
        <f t="shared" ref="F17:J17" si="4">SUM(F4:F16)</f>
        <v>215176764</v>
      </c>
      <c r="G17" s="21">
        <f t="shared" si="4"/>
        <v>49599152</v>
      </c>
      <c r="H17" s="21"/>
      <c r="I17" s="21"/>
      <c r="J17" s="21">
        <f t="shared" si="4"/>
        <v>105110432.81194101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</row>
    <row r="18" spans="1:109" s="2" customFormat="1" ht="54.75" customHeight="1" x14ac:dyDescent="0.25">
      <c r="A18" s="10">
        <v>14</v>
      </c>
      <c r="B18" s="32" t="s">
        <v>10</v>
      </c>
      <c r="C18" s="13" t="s">
        <v>17</v>
      </c>
      <c r="D18" s="10" t="s">
        <v>18</v>
      </c>
      <c r="E18" s="11">
        <v>98977950</v>
      </c>
      <c r="F18" s="11">
        <v>81900000</v>
      </c>
      <c r="G18" s="19">
        <f>E18-F18</f>
        <v>17077950</v>
      </c>
      <c r="H18" s="19">
        <v>50</v>
      </c>
      <c r="I18" s="12">
        <v>50</v>
      </c>
      <c r="J18" s="19">
        <v>40950000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2" customFormat="1" ht="65.25" customHeight="1" x14ac:dyDescent="0.25">
      <c r="A19" s="10">
        <f t="shared" si="3"/>
        <v>15</v>
      </c>
      <c r="B19" s="33"/>
      <c r="C19" s="13" t="s">
        <v>19</v>
      </c>
      <c r="D19" s="13" t="s">
        <v>37</v>
      </c>
      <c r="E19" s="11">
        <v>64345700</v>
      </c>
      <c r="F19" s="11">
        <v>36671800</v>
      </c>
      <c r="G19" s="19">
        <f>E19-F19</f>
        <v>27673900</v>
      </c>
      <c r="H19" s="19">
        <f t="shared" si="1"/>
        <v>56.991842500742088</v>
      </c>
      <c r="I19" s="12">
        <v>44.999999999999993</v>
      </c>
      <c r="J19" s="19">
        <f t="shared" si="2"/>
        <v>16502309.999999998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17" customFormat="1" ht="13.5" x14ac:dyDescent="0.25">
      <c r="A20" s="10"/>
      <c r="B20" s="18"/>
      <c r="C20" s="34" t="s">
        <v>15</v>
      </c>
      <c r="D20" s="35"/>
      <c r="E20" s="15">
        <f>SUM(E18:E19)</f>
        <v>163323650</v>
      </c>
      <c r="F20" s="15">
        <f t="shared" ref="F20:J20" si="5">SUM(F18:F19)</f>
        <v>118571800</v>
      </c>
      <c r="G20" s="15">
        <f t="shared" si="5"/>
        <v>44751850</v>
      </c>
      <c r="H20" s="15"/>
      <c r="I20" s="15"/>
      <c r="J20" s="15">
        <f t="shared" si="5"/>
        <v>57452310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</row>
    <row r="21" spans="1:109" s="2" customFormat="1" ht="49.5" customHeight="1" x14ac:dyDescent="0.25">
      <c r="A21" s="10">
        <v>16</v>
      </c>
      <c r="B21" s="20" t="s">
        <v>9</v>
      </c>
      <c r="C21" s="13" t="s">
        <v>25</v>
      </c>
      <c r="D21" s="13" t="s">
        <v>27</v>
      </c>
      <c r="E21" s="11">
        <v>12500000</v>
      </c>
      <c r="F21" s="11">
        <v>6876000</v>
      </c>
      <c r="G21" s="19">
        <f>E21-F21</f>
        <v>5624000</v>
      </c>
      <c r="H21" s="19">
        <f t="shared" si="1"/>
        <v>55.008000000000003</v>
      </c>
      <c r="I21" s="12">
        <v>60</v>
      </c>
      <c r="J21" s="19">
        <f t="shared" si="2"/>
        <v>4125600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17" customFormat="1" ht="13.5" x14ac:dyDescent="0.25">
      <c r="A22" s="10"/>
      <c r="B22" s="18"/>
      <c r="C22" s="34" t="s">
        <v>16</v>
      </c>
      <c r="D22" s="35"/>
      <c r="E22" s="15">
        <f>SUM(E21:E21)</f>
        <v>12500000</v>
      </c>
      <c r="F22" s="15">
        <f t="shared" ref="F22:J22" si="6">SUM(F21:F21)</f>
        <v>6876000</v>
      </c>
      <c r="G22" s="15">
        <f t="shared" si="6"/>
        <v>5624000</v>
      </c>
      <c r="H22" s="15"/>
      <c r="I22" s="15"/>
      <c r="J22" s="15">
        <f t="shared" si="6"/>
        <v>4125600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</row>
    <row r="23" spans="1:109" s="2" customFormat="1" ht="51" customHeight="1" x14ac:dyDescent="0.25">
      <c r="A23" s="10">
        <v>17</v>
      </c>
      <c r="B23" s="32" t="s">
        <v>12</v>
      </c>
      <c r="C23" s="13" t="s">
        <v>26</v>
      </c>
      <c r="D23" s="13" t="s">
        <v>28</v>
      </c>
      <c r="E23" s="11">
        <v>29847390</v>
      </c>
      <c r="F23" s="19">
        <v>16800000</v>
      </c>
      <c r="G23" s="19">
        <f t="shared" ref="G23:G28" si="7">E23-F23</f>
        <v>13047390</v>
      </c>
      <c r="H23" s="19">
        <f t="shared" si="1"/>
        <v>56.286328553350899</v>
      </c>
      <c r="I23" s="12">
        <v>40</v>
      </c>
      <c r="J23" s="19">
        <f t="shared" si="2"/>
        <v>6720000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2" customFormat="1" ht="51" customHeight="1" x14ac:dyDescent="0.25">
      <c r="A24" s="10">
        <f t="shared" si="3"/>
        <v>18</v>
      </c>
      <c r="B24" s="33"/>
      <c r="C24" s="13" t="s">
        <v>29</v>
      </c>
      <c r="D24" s="13" t="s">
        <v>30</v>
      </c>
      <c r="E24" s="11">
        <v>282118900</v>
      </c>
      <c r="F24" s="19">
        <v>258594000</v>
      </c>
      <c r="G24" s="19">
        <f t="shared" si="7"/>
        <v>23524900</v>
      </c>
      <c r="H24" s="19">
        <f t="shared" si="1"/>
        <v>91.661352713341785</v>
      </c>
      <c r="I24" s="12">
        <v>60</v>
      </c>
      <c r="J24" s="19">
        <f t="shared" si="2"/>
        <v>155156400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2" customFormat="1" ht="51" customHeight="1" x14ac:dyDescent="0.25">
      <c r="A25" s="10">
        <f t="shared" si="3"/>
        <v>19</v>
      </c>
      <c r="B25" s="33"/>
      <c r="C25" s="13" t="s">
        <v>29</v>
      </c>
      <c r="D25" s="13" t="s">
        <v>31</v>
      </c>
      <c r="E25" s="11">
        <v>171710960</v>
      </c>
      <c r="F25" s="19">
        <v>143040000</v>
      </c>
      <c r="G25" s="19">
        <f t="shared" si="7"/>
        <v>28670960</v>
      </c>
      <c r="H25" s="19">
        <f t="shared" si="1"/>
        <v>83.302778110378043</v>
      </c>
      <c r="I25" s="12">
        <v>60.000001164748021</v>
      </c>
      <c r="J25" s="19">
        <f t="shared" si="2"/>
        <v>85824001.66605556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</row>
    <row r="26" spans="1:109" s="2" customFormat="1" ht="51" customHeight="1" x14ac:dyDescent="0.25">
      <c r="A26" s="10">
        <f t="shared" si="3"/>
        <v>20</v>
      </c>
      <c r="B26" s="33"/>
      <c r="C26" s="13" t="s">
        <v>29</v>
      </c>
      <c r="D26" s="13" t="s">
        <v>32</v>
      </c>
      <c r="E26" s="11">
        <v>100989850</v>
      </c>
      <c r="F26" s="19">
        <v>62796000</v>
      </c>
      <c r="G26" s="19">
        <f t="shared" si="7"/>
        <v>38193850</v>
      </c>
      <c r="H26" s="19">
        <f t="shared" si="1"/>
        <v>62.180506258797294</v>
      </c>
      <c r="I26" s="12">
        <v>65.000000495099258</v>
      </c>
      <c r="J26" s="19">
        <f t="shared" si="2"/>
        <v>40817400.310902528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</row>
    <row r="27" spans="1:109" s="2" customFormat="1" ht="51" customHeight="1" x14ac:dyDescent="0.25">
      <c r="A27" s="10">
        <f t="shared" si="3"/>
        <v>21</v>
      </c>
      <c r="B27" s="33"/>
      <c r="C27" s="13" t="s">
        <v>29</v>
      </c>
      <c r="D27" s="13" t="s">
        <v>33</v>
      </c>
      <c r="E27" s="11">
        <v>63206600</v>
      </c>
      <c r="F27" s="19">
        <v>41850000</v>
      </c>
      <c r="G27" s="19">
        <f t="shared" si="7"/>
        <v>21356600</v>
      </c>
      <c r="H27" s="19">
        <f t="shared" si="1"/>
        <v>66.211439944562755</v>
      </c>
      <c r="I27" s="12">
        <v>60.447168491897997</v>
      </c>
      <c r="J27" s="19">
        <f t="shared" si="2"/>
        <v>25297140.013859309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</row>
    <row r="28" spans="1:109" s="2" customFormat="1" ht="51" customHeight="1" x14ac:dyDescent="0.25">
      <c r="A28" s="10">
        <f t="shared" si="3"/>
        <v>22</v>
      </c>
      <c r="B28" s="33"/>
      <c r="C28" s="13" t="s">
        <v>29</v>
      </c>
      <c r="D28" s="13" t="s">
        <v>34</v>
      </c>
      <c r="E28" s="11">
        <v>113574950</v>
      </c>
      <c r="F28" s="19">
        <v>86140000</v>
      </c>
      <c r="G28" s="19">
        <f t="shared" si="7"/>
        <v>27434950</v>
      </c>
      <c r="H28" s="19">
        <f t="shared" si="1"/>
        <v>75.844189233629422</v>
      </c>
      <c r="I28" s="12">
        <v>44.999999559762081</v>
      </c>
      <c r="J28" s="19">
        <f t="shared" si="2"/>
        <v>38762999.62077906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</row>
    <row r="29" spans="1:109" s="17" customFormat="1" ht="13.5" x14ac:dyDescent="0.25">
      <c r="A29" s="10"/>
      <c r="B29" s="18"/>
      <c r="C29" s="34" t="s">
        <v>13</v>
      </c>
      <c r="D29" s="35"/>
      <c r="E29" s="15">
        <f>SUM(E23:E28)</f>
        <v>761448650</v>
      </c>
      <c r="F29" s="15">
        <f t="shared" ref="F29:J29" si="8">SUM(F23:F28)</f>
        <v>609220000</v>
      </c>
      <c r="G29" s="15">
        <f t="shared" si="8"/>
        <v>152228650</v>
      </c>
      <c r="H29" s="15"/>
      <c r="I29" s="15"/>
      <c r="J29" s="15">
        <f t="shared" si="8"/>
        <v>352577941.61159647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</row>
    <row r="30" spans="1:109" s="2" customFormat="1" ht="54.75" customHeight="1" x14ac:dyDescent="0.25">
      <c r="A30" s="10">
        <v>23</v>
      </c>
      <c r="B30" s="33"/>
      <c r="C30" s="13" t="s">
        <v>40</v>
      </c>
      <c r="D30" s="13" t="s">
        <v>41</v>
      </c>
      <c r="E30" s="11">
        <v>75683100</v>
      </c>
      <c r="F30" s="11">
        <v>45394000</v>
      </c>
      <c r="G30" s="19">
        <f t="shared" ref="G30:G32" si="9">E30-F30</f>
        <v>30289100</v>
      </c>
      <c r="H30" s="19">
        <f t="shared" si="1"/>
        <v>59.979044198770929</v>
      </c>
      <c r="I30" s="22">
        <v>65.007927793655384</v>
      </c>
      <c r="J30" s="19">
        <f t="shared" si="2"/>
        <v>29509698.742651924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</row>
    <row r="31" spans="1:109" s="2" customFormat="1" ht="54.75" customHeight="1" x14ac:dyDescent="0.25">
      <c r="A31" s="10">
        <f t="shared" si="3"/>
        <v>24</v>
      </c>
      <c r="B31" s="33"/>
      <c r="C31" s="13" t="s">
        <v>40</v>
      </c>
      <c r="D31" s="13" t="s">
        <v>42</v>
      </c>
      <c r="E31" s="11">
        <v>34808790</v>
      </c>
      <c r="F31" s="11">
        <v>20898000</v>
      </c>
      <c r="G31" s="19">
        <f t="shared" si="9"/>
        <v>13910790</v>
      </c>
      <c r="H31" s="19">
        <f t="shared" si="1"/>
        <v>60.036559731033456</v>
      </c>
      <c r="I31" s="22">
        <v>60</v>
      </c>
      <c r="J31" s="19">
        <f t="shared" si="2"/>
        <v>12538800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</row>
    <row r="32" spans="1:109" s="2" customFormat="1" ht="54.75" customHeight="1" x14ac:dyDescent="0.25">
      <c r="A32" s="10">
        <f t="shared" si="3"/>
        <v>25</v>
      </c>
      <c r="B32" s="33"/>
      <c r="C32" s="13" t="s">
        <v>40</v>
      </c>
      <c r="D32" s="13" t="s">
        <v>43</v>
      </c>
      <c r="E32" s="11">
        <v>42203280</v>
      </c>
      <c r="F32" s="11">
        <v>29900000</v>
      </c>
      <c r="G32" s="19">
        <f t="shared" si="9"/>
        <v>12303280</v>
      </c>
      <c r="H32" s="19">
        <f t="shared" si="1"/>
        <v>70.847573932642206</v>
      </c>
      <c r="I32" s="22">
        <v>60</v>
      </c>
      <c r="J32" s="19">
        <f t="shared" si="2"/>
        <v>17940000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</row>
    <row r="33" spans="1:109" s="17" customFormat="1" ht="13.5" x14ac:dyDescent="0.25">
      <c r="A33" s="10"/>
      <c r="B33" s="18"/>
      <c r="C33" s="34" t="s">
        <v>64</v>
      </c>
      <c r="D33" s="35"/>
      <c r="E33" s="15">
        <f>SUM(E30:E32)</f>
        <v>152695170</v>
      </c>
      <c r="F33" s="15">
        <f>SUM(F30:F32)</f>
        <v>96192000</v>
      </c>
      <c r="G33" s="15">
        <f>SUM(G30:G32)</f>
        <v>56503170</v>
      </c>
      <c r="H33" s="15"/>
      <c r="I33" s="15"/>
      <c r="J33" s="15">
        <f>SUM(J30:J32)</f>
        <v>59988498.742651924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</row>
    <row r="34" spans="1:109" s="2" customFormat="1" ht="54.75" customHeight="1" x14ac:dyDescent="0.25">
      <c r="A34" s="10">
        <v>26</v>
      </c>
      <c r="B34" s="32" t="s">
        <v>23</v>
      </c>
      <c r="C34" s="13" t="s">
        <v>20</v>
      </c>
      <c r="D34" s="13" t="s">
        <v>21</v>
      </c>
      <c r="E34" s="11">
        <v>25908783</v>
      </c>
      <c r="F34" s="11">
        <v>22440000</v>
      </c>
      <c r="G34" s="19">
        <f>E34-F34</f>
        <v>3468783</v>
      </c>
      <c r="H34" s="19">
        <f t="shared" si="1"/>
        <v>86.61155562575054</v>
      </c>
      <c r="I34" s="12">
        <v>60.000000771939</v>
      </c>
      <c r="J34" s="19">
        <f t="shared" si="2"/>
        <v>13464000.173223112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</row>
    <row r="35" spans="1:109" s="2" customFormat="1" ht="51" customHeight="1" x14ac:dyDescent="0.25">
      <c r="A35" s="10">
        <f t="shared" si="3"/>
        <v>27</v>
      </c>
      <c r="B35" s="33"/>
      <c r="C35" s="13" t="s">
        <v>20</v>
      </c>
      <c r="D35" s="13" t="s">
        <v>22</v>
      </c>
      <c r="E35" s="11">
        <v>25000000</v>
      </c>
      <c r="F35" s="11">
        <v>20808000</v>
      </c>
      <c r="G35" s="19">
        <f>E35-F35</f>
        <v>4192000</v>
      </c>
      <c r="H35" s="19">
        <f t="shared" si="1"/>
        <v>83.231999999999999</v>
      </c>
      <c r="I35" s="12">
        <v>44.999999999999993</v>
      </c>
      <c r="J35" s="19">
        <f t="shared" si="2"/>
        <v>9363599.9999999981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</row>
    <row r="36" spans="1:109" s="17" customFormat="1" ht="13.5" x14ac:dyDescent="0.25">
      <c r="B36" s="18"/>
      <c r="C36" s="34" t="s">
        <v>24</v>
      </c>
      <c r="D36" s="35"/>
      <c r="E36" s="15">
        <f>SUM(E34:E35)</f>
        <v>50908783</v>
      </c>
      <c r="F36" s="15">
        <f t="shared" ref="F36:G36" si="10">SUM(F34:F35)</f>
        <v>43248000</v>
      </c>
      <c r="G36" s="15">
        <f t="shared" si="10"/>
        <v>7660783</v>
      </c>
      <c r="H36" s="15"/>
      <c r="I36" s="15"/>
      <c r="J36" s="15">
        <v>22827600.173223108</v>
      </c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</row>
    <row r="37" spans="1:109" s="6" customFormat="1" ht="25.5" customHeight="1" x14ac:dyDescent="0.25">
      <c r="A37" s="23"/>
      <c r="B37" s="36"/>
      <c r="C37" s="36"/>
      <c r="D37" s="36"/>
      <c r="E37" s="14">
        <f>E36+E33+E29+E22+E20+E17</f>
        <v>1405652169</v>
      </c>
      <c r="F37" s="14">
        <f>F36+F33+F29+F22+F20+F17</f>
        <v>1089284564</v>
      </c>
      <c r="G37" s="14">
        <f>G36+G33+G29+G22+G20+G17</f>
        <v>316367605</v>
      </c>
      <c r="H37" s="14"/>
      <c r="I37" s="14"/>
      <c r="J37" s="14">
        <f>J36+J33+J29+J22+J20+J17</f>
        <v>602082383.33941245</v>
      </c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</row>
  </sheetData>
  <mergeCells count="21">
    <mergeCell ref="A2:A3"/>
    <mergeCell ref="B34:B35"/>
    <mergeCell ref="C36:D36"/>
    <mergeCell ref="B37:D37"/>
    <mergeCell ref="E2:F2"/>
    <mergeCell ref="C29:D29"/>
    <mergeCell ref="B23:B28"/>
    <mergeCell ref="B30:B32"/>
    <mergeCell ref="C33:D33"/>
    <mergeCell ref="B18:B19"/>
    <mergeCell ref="C20:D20"/>
    <mergeCell ref="C22:D22"/>
    <mergeCell ref="C17:D17"/>
    <mergeCell ref="B4:B16"/>
    <mergeCell ref="I2:J2"/>
    <mergeCell ref="B2:B3"/>
    <mergeCell ref="H2:H3"/>
    <mergeCell ref="B1:J1"/>
    <mergeCell ref="C2:C3"/>
    <mergeCell ref="D2:D3"/>
    <mergeCell ref="G2:G3"/>
  </mergeCells>
  <pageMargins left="0" right="0" top="0" bottom="0" header="0" footer="0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փաթեթներ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https://mul2.gov.am/tasks/162775/oneclick/4finansakan teghekanq.xlsx?token=4635379d22ee1a271ba17e4c3f6364f2</cp:keywords>
  <dcterms:modified xsi:type="dcterms:W3CDTF">2019-11-25T12:39:02Z</dcterms:modified>
</cp:coreProperties>
</file>