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4FDE12F-F475-4571-873D-A2BAEE362D53}" xr6:coauthVersionLast="47" xr6:coauthVersionMax="47" xr10:uidLastSave="{00000000-0000-0000-0000-000000000000}"/>
  <bookViews>
    <workbookView xWindow="2268" yWindow="2268" windowWidth="17280" windowHeight="9960" xr2:uid="{00000000-000D-0000-FFFF-FFFF00000000}"/>
  </bookViews>
  <sheets>
    <sheet name="1" sheetId="68" r:id="rId1"/>
    <sheet name="2" sheetId="48" r:id="rId2"/>
    <sheet name="3" sheetId="67" r:id="rId3"/>
    <sheet name="4" sheetId="70" r:id="rId4"/>
    <sheet name="5" sheetId="71" r:id="rId5"/>
    <sheet name="6" sheetId="69" r:id="rId6"/>
    <sheet name="7" sheetId="60" r:id="rId7"/>
  </sheets>
  <definedNames>
    <definedName name="_tab10" localSheetId="1">#REF!</definedName>
    <definedName name="_tab10">#REF!</definedName>
    <definedName name="_tab11" localSheetId="1">#REF!</definedName>
    <definedName name="_tab11">#REF!</definedName>
    <definedName name="_tab12" localSheetId="1">#REF!</definedName>
    <definedName name="_tab12">#REF!</definedName>
    <definedName name="_tab13" localSheetId="1">#REF!</definedName>
    <definedName name="_tab13">#REF!</definedName>
    <definedName name="_tab14" localSheetId="1">#REF!</definedName>
    <definedName name="_tab14">#REF!</definedName>
    <definedName name="_tab15" localSheetId="1">#REF!</definedName>
    <definedName name="_tab15">#REF!</definedName>
    <definedName name="_tab16" localSheetId="1">#REF!</definedName>
    <definedName name="_tab16">#REF!</definedName>
    <definedName name="_tab17" localSheetId="1">#REF!</definedName>
    <definedName name="_tab17">#REF!</definedName>
    <definedName name="_tab18" localSheetId="1">#REF!</definedName>
    <definedName name="_tab18">#REF!</definedName>
    <definedName name="_tab19" localSheetId="1">#REF!</definedName>
    <definedName name="_tab19">#REF!</definedName>
    <definedName name="_tab20" localSheetId="1">#REF!</definedName>
    <definedName name="_tab20">#REF!</definedName>
    <definedName name="_tab21" localSheetId="1">#REF!</definedName>
    <definedName name="_tab21">#REF!</definedName>
    <definedName name="_tab22" localSheetId="1">#REF!</definedName>
    <definedName name="_tab22">#REF!</definedName>
    <definedName name="_tab23" localSheetId="1">#REF!</definedName>
    <definedName name="_tab23">#REF!</definedName>
    <definedName name="_tab24" localSheetId="1">#REF!</definedName>
    <definedName name="_tab24">#REF!</definedName>
    <definedName name="_tab5" localSheetId="1">#REF!</definedName>
    <definedName name="_tab5">#REF!</definedName>
    <definedName name="_tab6" localSheetId="1">#REF!</definedName>
    <definedName name="_tab6">#REF!</definedName>
    <definedName name="_tab7" localSheetId="1">#REF!</definedName>
    <definedName name="_tab7">#REF!</definedName>
    <definedName name="_tab8" localSheetId="1">#REF!</definedName>
    <definedName name="_tab8">#REF!</definedName>
    <definedName name="_tab9" localSheetId="1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 localSheetId="1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 localSheetId="1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 localSheetId="1">#REF!</definedName>
    <definedName name="par4.20f">#REF!</definedName>
    <definedName name="par4.21f" localSheetId="1">#REF!</definedName>
    <definedName name="par4.21f">#REF!</definedName>
    <definedName name="par4.22" localSheetId="1">#REF!</definedName>
    <definedName name="par4.22">#REF!</definedName>
    <definedName name="par4.4" localSheetId="1">#REF!</definedName>
    <definedName name="par4.4">#REF!</definedName>
    <definedName name="par4.5" localSheetId="1">#REF!</definedName>
    <definedName name="par4.5">#REF!</definedName>
    <definedName name="par4.6s" localSheetId="1">#REF!</definedName>
    <definedName name="par4.6s">#REF!</definedName>
    <definedName name="par4.7s" localSheetId="1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'2'!$B$1:$H$140</definedName>
    <definedName name="_xlnm.Print_Titles" localSheetId="1">'2'!$7:$8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69" l="1"/>
  <c r="K23" i="69"/>
  <c r="K22" i="69"/>
  <c r="K21" i="69"/>
  <c r="K19" i="69"/>
  <c r="K18" i="69"/>
  <c r="K17" i="69"/>
  <c r="H18" i="68" l="1"/>
  <c r="H128" i="48" l="1"/>
  <c r="H112" i="48"/>
  <c r="H17" i="68" s="1"/>
  <c r="H132" i="48" l="1"/>
  <c r="F10" i="70"/>
  <c r="H10" i="70"/>
  <c r="I10" i="70"/>
  <c r="E16" i="71" l="1"/>
  <c r="G14" i="70"/>
  <c r="E27" i="67"/>
  <c r="E25" i="67" s="1"/>
  <c r="E24" i="67"/>
  <c r="H90" i="48"/>
  <c r="H89" i="48" s="1"/>
  <c r="H88" i="48" s="1"/>
  <c r="H87" i="48" s="1"/>
  <c r="H85" i="48" s="1"/>
  <c r="K82" i="60" s="1"/>
  <c r="K81" i="60" s="1"/>
  <c r="K80" i="60" s="1"/>
  <c r="H82" i="48"/>
  <c r="H81" i="48" s="1"/>
  <c r="H80" i="48" s="1"/>
  <c r="H79" i="48" s="1"/>
  <c r="H77" i="48" s="1"/>
  <c r="K73" i="60" s="1"/>
  <c r="K72" i="60" s="1"/>
  <c r="K71" i="60" s="1"/>
  <c r="H75" i="48"/>
  <c r="H74" i="48" s="1"/>
  <c r="H72" i="48"/>
  <c r="H71" i="48" s="1"/>
  <c r="H70" i="48" s="1"/>
  <c r="H63" i="48"/>
  <c r="H62" i="48" s="1"/>
  <c r="H61" i="48" s="1"/>
  <c r="H60" i="48" s="1"/>
  <c r="H58" i="48" s="1"/>
  <c r="K52" i="60" s="1"/>
  <c r="K51" i="60" s="1"/>
  <c r="K50" i="60" s="1"/>
  <c r="H56" i="48"/>
  <c r="H55" i="48" s="1"/>
  <c r="H44" i="48"/>
  <c r="H43" i="48" s="1"/>
  <c r="H42" i="48" s="1"/>
  <c r="H41" i="48" s="1"/>
  <c r="H39" i="48" s="1"/>
  <c r="K29" i="60" s="1"/>
  <c r="K28" i="60" s="1"/>
  <c r="K27" i="60" s="1"/>
  <c r="H36" i="48"/>
  <c r="H35" i="48" s="1"/>
  <c r="H34" i="48" s="1"/>
  <c r="H33" i="48" s="1"/>
  <c r="H31" i="48" s="1"/>
  <c r="K21" i="60" s="1"/>
  <c r="K20" i="60" l="1"/>
  <c r="K19" i="60" s="1"/>
  <c r="H69" i="48"/>
  <c r="H68" i="48" s="1"/>
  <c r="H66" i="48" s="1"/>
  <c r="K60" i="60" l="1"/>
  <c r="K59" i="60" s="1"/>
  <c r="K58" i="60" s="1"/>
  <c r="H131" i="48"/>
  <c r="H130" i="48" s="1"/>
  <c r="H129" i="48" s="1"/>
  <c r="H119" i="48"/>
  <c r="H118" i="48" s="1"/>
  <c r="H117" i="48" s="1"/>
  <c r="H115" i="48" s="1"/>
  <c r="H113" i="48" s="1"/>
  <c r="H28" i="48"/>
  <c r="H27" i="48" s="1"/>
  <c r="H26" i="48" s="1"/>
  <c r="H25" i="48" s="1"/>
  <c r="H23" i="48" s="1"/>
  <c r="H127" i="48" l="1"/>
  <c r="H126" i="48" s="1"/>
  <c r="H125" i="48" s="1"/>
  <c r="H123" i="48" s="1"/>
  <c r="H121" i="48" s="1"/>
  <c r="K30" i="69"/>
  <c r="K97" i="60"/>
  <c r="E14" i="71"/>
  <c r="E12" i="71" s="1"/>
  <c r="E10" i="71" s="1"/>
  <c r="K13" i="60"/>
  <c r="H53" i="48"/>
  <c r="H19" i="68" l="1"/>
  <c r="H16" i="68" s="1"/>
  <c r="H15" i="68" s="1"/>
  <c r="K34" i="69"/>
  <c r="K101" i="60"/>
  <c r="E14" i="70"/>
  <c r="G12" i="70"/>
  <c r="H52" i="48"/>
  <c r="H51" i="48" s="1"/>
  <c r="H50" i="48" s="1"/>
  <c r="E12" i="70" l="1"/>
  <c r="E10" i="70" s="1"/>
  <c r="G10" i="70"/>
  <c r="H49" i="48"/>
  <c r="H47" i="48" s="1"/>
  <c r="H21" i="48" s="1"/>
  <c r="K12" i="60"/>
  <c r="K11" i="60" s="1"/>
  <c r="E22" i="67"/>
  <c r="E20" i="67" s="1"/>
  <c r="E18" i="67" s="1"/>
  <c r="E17" i="67" s="1"/>
  <c r="E15" i="67" s="1"/>
  <c r="E13" i="67" s="1"/>
  <c r="K39" i="60" l="1"/>
  <c r="K38" i="60" s="1"/>
  <c r="K37" i="60" s="1"/>
  <c r="H19" i="48"/>
  <c r="K13" i="69" l="1"/>
  <c r="H14" i="68"/>
  <c r="H13" i="68" s="1"/>
  <c r="K12" i="69" l="1"/>
  <c r="H111" i="48"/>
  <c r="H110" i="48" s="1"/>
  <c r="H109" i="48" s="1"/>
  <c r="H107" i="48" s="1"/>
  <c r="H105" i="48" s="1"/>
  <c r="H103" i="48" s="1"/>
  <c r="H101" i="48" l="1"/>
  <c r="H99" i="48" s="1"/>
  <c r="H97" i="48" s="1"/>
  <c r="H95" i="48" s="1"/>
  <c r="H93" i="48" s="1"/>
  <c r="K26" i="69"/>
  <c r="K25" i="69" s="1"/>
  <c r="K24" i="69" s="1"/>
  <c r="K93" i="60"/>
  <c r="K92" i="60" s="1"/>
  <c r="K91" i="60" s="1"/>
  <c r="K10" i="60" l="1"/>
  <c r="K11" i="69"/>
  <c r="H17" i="48"/>
  <c r="K10" i="69" l="1"/>
  <c r="H12" i="68"/>
  <c r="H11" i="68" s="1"/>
  <c r="H15" i="48" l="1"/>
  <c r="H13" i="48" s="1"/>
  <c r="H11" i="48" l="1"/>
  <c r="H9" i="48" s="1"/>
</calcChain>
</file>

<file path=xl/sharedStrings.xml><?xml version="1.0" encoding="utf-8"?>
<sst xmlns="http://schemas.openxmlformats.org/spreadsheetml/2006/main" count="453" uniqueCount="182">
  <si>
    <t>Ծրագրային դասիչը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</si>
  <si>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</si>
  <si>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</si>
  <si>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</si>
  <si>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</si>
  <si>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</si>
  <si>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</si>
  <si>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</si>
  <si>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</si>
  <si>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</si>
  <si>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</si>
  <si>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</si>
  <si>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</si>
  <si>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</si>
  <si>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</si>
  <si>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</si>
  <si>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</si>
  <si>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</si>
  <si>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</si>
  <si>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>Հավելված N 1</t>
  </si>
  <si>
    <t>Հավելված N 2</t>
  </si>
  <si>
    <t>N  ------------ -Ն որոշման</t>
  </si>
  <si>
    <t xml:space="preserve">                ՀԱՅԱՍՏԱՆԻ ՀԱՆՐԱՊԵՏՈՒԹՅԱՆ</t>
  </si>
  <si>
    <t xml:space="preserve">                   ՎԱՐՉԱՊԵՏԻ ԱՇԽԱՏԱԿԱԶՄԻ</t>
  </si>
  <si>
    <t>Բաժին</t>
  </si>
  <si>
    <t>Խումբ</t>
  </si>
  <si>
    <t>Դաս</t>
  </si>
  <si>
    <t xml:space="preserve"> ՀՀ կառավարություն</t>
  </si>
  <si>
    <t xml:space="preserve"> Տարի</t>
  </si>
  <si>
    <t>հազար դրամներով</t>
  </si>
  <si>
    <t>------------- ի № ---- -Ն որոշման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</si>
  <si>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</si>
  <si>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</si>
  <si>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</si>
  <si>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</si>
  <si>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</si>
  <si>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</si>
  <si>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</si>
  <si>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</si>
  <si>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</si>
  <si>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ԸՆԴԱՄԵՆԸ </t>
  </si>
  <si>
    <t xml:space="preserve"> 1212 </t>
  </si>
  <si>
    <t xml:space="preserve"> Տարածքային զարգացում </t>
  </si>
  <si>
    <t xml:space="preserve"> ՀՀ կառավարություն </t>
  </si>
  <si>
    <t xml:space="preserve"> ԲՍԿ </t>
  </si>
  <si>
    <t xml:space="preserve"> 1212</t>
  </si>
  <si>
    <t>ՀՀ Լոռու մարզպետի աշխատակազմ</t>
  </si>
  <si>
    <t>ՀՀ կառավարության 2026 թվականի</t>
  </si>
  <si>
    <t>ՀՀ  Կոտայքի մարզպետի աշխատակազմ</t>
  </si>
  <si>
    <t>ՀՀ  Տավուշի մարզպետի աշխատակազմ</t>
  </si>
  <si>
    <t>ՀՀ Գեղարքունիքի մարզպետի աշխատակազմ</t>
  </si>
  <si>
    <t>ՀՀ կառավարության 2025 թվականի</t>
  </si>
  <si>
    <t>N ------------ -Ն որոշման</t>
  </si>
  <si>
    <t xml:space="preserve"> ԸՆԹԱՑԻԿ ԾԱԽՍԵՐ</t>
  </si>
  <si>
    <t xml:space="preserve"> ԴՐԱՄԱՇՆՈՐՀՆԵՐ</t>
  </si>
  <si>
    <t>«ՀԱՅԱՍՏԱՆԻ ՀԱՆՐԱՊԵՏՈՒԹՅԱՆ 2026 ԹՎԱԿԱՆԻ ՊԵՏԱԿԱՆ ԲՅՈՒՋԵԻ ՄԱՍԻՆ» ՕՐԵՆՔԻ N 1 ՀԱՎԵԼՎԱԾԻ N 7 ԱՂՅՈՒՍԱԿՈՒՄ ԿԱՏԱՐՎՈՂ ԼՐԱՑՈՒՄԸ ԵՎ ՀԱՅԱՍՏԱՆԻ ՀԱՆՐԱՊԵՏՈՒԹՅԱՆ ԿԱՌԱՎԱՐՈՒԹՅԱՆ 2025 ԹՎԱԿԱՆԻ ԴԵԿՏԵՄԲԵՐԻ 25-Ի N 1910-Ն ՈՐՈՇՄԱՆ N 5 ՀԱՎԵԼՎԱԾԻ N 6 ԱՂՅՈՒՍԱԿՈՒՄ ԿԱՏԱՐՎՈՂ  ԼՐԱՑՈՒՄԸ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</si>
  <si>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</si>
  <si>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</si>
  <si>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Ընդամենը</t>
  </si>
  <si>
    <t xml:space="preserve"> Տարածքային զարգացում</t>
  </si>
  <si>
    <t xml:space="preserve">այդ թվում` ըստ ուղղությունների 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</si>
  <si>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</si>
  <si>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</si>
  <si>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</si>
  <si>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</si>
  <si>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</si>
  <si>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կառավարության պահուստային ֆոնդ</t>
  </si>
  <si>
    <t xml:space="preserve"> ԱՅԼ  ԾԱԽՍԵՐ</t>
  </si>
  <si>
    <t xml:space="preserve"> Պահուստային միջոցներ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</si>
  <si>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</si>
  <si>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</si>
  <si>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</si>
  <si>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</si>
  <si>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</si>
  <si>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</si>
  <si>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</si>
  <si>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</si>
  <si>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</si>
  <si>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</si>
  <si>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</si>
  <si>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</si>
  <si>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</si>
  <si>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</si>
  <si>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ՀՀ կառավարության  2026 թվականի</t>
  </si>
  <si>
    <t>Տարածքային զարգացում</t>
  </si>
  <si>
    <t xml:space="preserve"> ԲԳԿ </t>
  </si>
  <si>
    <t xml:space="preserve"> Տրանսֆերտների տրամադրում </t>
  </si>
  <si>
    <t xml:space="preserve">ՀՀ կառավարություն </t>
  </si>
  <si>
    <t xml:space="preserve"> ՀՀ կառավարության պահուստային ֆոնդ </t>
  </si>
  <si>
    <t xml:space="preserve"> 1139 - 11001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</si>
  <si>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</si>
  <si>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</si>
  <si>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</si>
  <si>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</si>
  <si>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</si>
  <si>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</si>
  <si>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</si>
  <si>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</si>
  <si>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>1212-12025</t>
  </si>
  <si>
    <t xml:space="preserve">Մարզերում
առաջնահերթ
լուծում պահանջող
հիմնախնդիրների
լուծում </t>
  </si>
  <si>
    <t xml:space="preserve">Մարզերում առաջնահերթ լուծում պահանջող ծրագրերի իրականացում, որի արդյունքում լուծում կտրվի բնակչության և համայնքների
սոցիալական նշանակություն ունեցող
հիմնախնդիրներին: </t>
  </si>
  <si>
    <t xml:space="preserve"> Մարզերում առաջնահերթ լուծում պահանջող
հիմնախնդիրների լուծում </t>
  </si>
  <si>
    <t xml:space="preserve"> ՀՀ Լոռու մարզպետի աշխատակազմ</t>
  </si>
  <si>
    <t xml:space="preserve">ՍՈՑԻԱԼԱԿԱՆ ՆՊԱՍՏՆԵՐ ԵՎ
ԿԵՆՍԱԹՈՇԱԿՆԵՐ </t>
  </si>
  <si>
    <t xml:space="preserve"> -Այլ նպաստներ բյուջեից </t>
  </si>
  <si>
    <t xml:space="preserve">Մարզերում առաջնահերթ լուծում պահանջող հիմնախնդիրների լուծում </t>
  </si>
  <si>
    <t xml:space="preserve">Մարզերում առաջնահերթ լուծում պահանջող ծրագրերի իրականացում, որի արդյունքում լուծում կտրվի
բնակչության և համայնքների սոցիալական նշանակություն ունեցող հիմնախնդիրներին: </t>
  </si>
  <si>
    <t xml:space="preserve">Համայնքներ </t>
  </si>
  <si>
    <t xml:space="preserve">Համայնքների թիվ, հատ </t>
  </si>
  <si>
    <t>ՀՀ Արագածոտնի մարզպետի աշխատակազմ</t>
  </si>
  <si>
    <t xml:space="preserve"> ՀՀ Արագածոտնի մարզպետի աշխատակազմ</t>
  </si>
  <si>
    <t>ՀՀ Արմավիրի մարզպետի աշխատակազմ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</si>
  <si>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</si>
  <si>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</si>
  <si>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 xml:space="preserve"> ՀՀ Շիրակի մարզպետի աշխատակազմ</t>
  </si>
  <si>
    <t>ՀՀ  Սյունիքի մարզպետի աշխատակազմ</t>
  </si>
  <si>
    <t xml:space="preserve">                                                                            հազար դրամներով</t>
  </si>
  <si>
    <t xml:space="preserve"> Ընթացիկ սուբվենցիաներ համայնքներին</t>
  </si>
  <si>
    <t xml:space="preserve">Մարզերում առաջնահերթ լուծում պահանջող
հիմնախնդիրների լուծում </t>
  </si>
  <si>
    <t>ՀՀ Շիրակի մարզպետի աշխատակազմ</t>
  </si>
  <si>
    <t>Համայնքի 	բազմաբնակարան շենքերի տանիքներին պատճառված վնասների  մեղմում</t>
  </si>
  <si>
    <t xml:space="preserve">                 ՂԵԿԱՎԱՐ ՝                                                                   Լ. Մակունց</t>
  </si>
  <si>
    <t xml:space="preserve"> ՀՀ Արմավիրի մարզպետի աշխատակազմ</t>
  </si>
  <si>
    <t xml:space="preserve"> ՀՀ Գեղարքունիքի մարզպետի աշխատակազմ</t>
  </si>
  <si>
    <t xml:space="preserve"> ՀՀ  Կոտայքի մարզպետի աշխատակազմ</t>
  </si>
  <si>
    <t xml:space="preserve"> ՀՀ  Սյունիքի մարզպետի աշխատակազմ</t>
  </si>
  <si>
    <t xml:space="preserve">                      ՂԵԿԱՎԱՐ ՝                                                                   Լ. Մակունց</t>
  </si>
  <si>
    <t xml:space="preserve">      Հավելված N 3</t>
  </si>
  <si>
    <t xml:space="preserve">                ՂԵԿԱՎԱՐ ՝                                                                   Լ. Մակունց</t>
  </si>
  <si>
    <t xml:space="preserve">               ՂԵԿԱՎԱՐ ՝                                                                   Լ. Մակունց</t>
  </si>
  <si>
    <t xml:space="preserve">Վերանորոգվող բնակելի տան տանիք, հատ </t>
  </si>
  <si>
    <t xml:space="preserve">Վերանորոգվող ավտոմեքենաների թիվ, հատ 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</si>
  <si>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</si>
  <si>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</si>
  <si>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</si>
  <si>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</si>
  <si>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</si>
  <si>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</si>
  <si>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</si>
  <si>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</si>
  <si>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 xml:space="preserve"> 11003</t>
  </si>
  <si>
    <t xml:space="preserve"> Հարկաբյուջետային ռիսկերի կառավարման պահուստ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</si>
  <si>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</si>
  <si>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</si>
  <si>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</si>
  <si>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</si>
  <si>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ՀՀ կառավարության  2026 թվականի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</si>
  <si>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</si>
  <si>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</si>
  <si>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</si>
  <si>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</si>
  <si>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</si>
  <si>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</si>
  <si>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</si>
  <si>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 xml:space="preserve"> Նախագծահե- տազոտական, գեոդեզիա- 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</si>
  <si>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</si>
  <si>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</si>
  <si>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</si>
  <si>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</si>
  <si>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      ՀԱՅԱՍՏԱՆԻ ՀԱՆՐԱՊԵՏՈՒԹՅԱՆ  ՎԱՐՉԱՊԵՏԻ ԱՇԽԱՏԱԿԱԶՄԻ ՂԵԿԱՎԱՐ`    Լ․ ՄԱԿՈՒՆՑ</t>
  </si>
  <si>
    <t xml:space="preserve"> 1139</t>
  </si>
  <si>
    <t xml:space="preserve">    ՀԱՅԱՍՏԱՆԻ ՀԱՆՐԱՊԵՏՈՒԹՅԱՆ   ՎԱՐՉԱՊԵՏԻ ԱՇԽԱՏԱԿԱԶՄԻ    ՂԵԿԱՎԱՐ՝  Լ․ ՄԱԿՈՒՆՑ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</si>
  <si>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</si>
  <si>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1139 - 11003 </t>
  </si>
  <si>
    <t xml:space="preserve"> Հարկաբյուջետային ռիսկերի կառավարման նպատակով նախատեսված միջոցներ </t>
  </si>
  <si>
    <t>«ՀԱՅԱՍՏԱՆԻ ՀԱՆՐԱՊԵՏՈՒԹՅԱՆ 2026 ԹՎԱԿԱՆԻ ՊԵՏԱԿԱՆ ԲՅՈՒՋԵԻ ՄԱՍԻՆ» ՕՐԵՆՔԻ N 1 ՀԱՎԵԼՎԱԾԻ N 2 ԱՂՅՈՒՍԱԿՈՒՄ 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</si>
  <si>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Հավելված N4</t>
  </si>
  <si>
    <t xml:space="preserve">«ՀԱՅԱՍՏԱՆԻ ՀԱՆՐԱՊԵՏՈՒԹՅԱՆ 2026 ԹՎԱԿԱՆԻ ՊԵՏԱԿԱՆ ԲՅՈՒՋԵԻ ՄԱՍԻՆ» ՕՐԵՆՔԻ N 1 ՀԱՎԵԼՎԱԾԻ N 3 ԱՂՅՈՒՍԱԿՈՒՄ ԿԱՏԱՐՎՈՂ ՓՈՓՈԽՈՒԹՅՈՒՆԸ </t>
  </si>
  <si>
    <t>Հավելված N 5</t>
  </si>
  <si>
    <t xml:space="preserve">ՀԱՅԱՍՏԱՆԻ ՀԱՆՐԱՊԵՏՈՒԹՅԱՆ ԿԱՌԱՎԱՐՈՒԹՅԱՆ 2025 ԹՎԱԿԱՆԻ ԴԵԿՏԵՄԲԵՐԻ 25-Ի N 1910-Ն ՈՐՈՇՄԱՆ N 5 ՀԱՎԵԼՎԱԾԻ N 2 ԱՂՅՈՒՍԱԿՈՒՄ ԿԱՏԱՐՎՈՂ  ՓՈՓՈԽՈՒԹՅՈՒՆԸ </t>
  </si>
  <si>
    <t xml:space="preserve">             Հավելված N 6</t>
  </si>
  <si>
    <t>Հավելված  № 7</t>
  </si>
  <si>
    <t xml:space="preserve">ՀԱՅԱՍՏԱՆԻ ՀԱՆՐԱՊԵՏՈՒԹՅԱՆ ԿԱՌԱՎԱՐՈՒԹՅԱՆ 2025 ԹՎԱԿԱՆԻ ԴԵԿՏԵՄԲԵՐԻ 25-Ի № 1910-Ն ՈՐՈՇՄԱՆ №  9.1 ՀԱՎԵԼՎԱԾԻ ԱՂՅՈՒՍԱԿՈՒՄ ԿԱՏԱՐՎՈՂ ՓՈՓՈԽՈՒԹՅՈՒՆՆԵՐԸ ԵՎ ԼՐԱՑՈՒՄՆԵՐԸ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</si>
  <si>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</si>
  <si>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Ցուցանիշների փոփոխությունը (նվազեցումները նշված են փակագծերում)</t>
  </si>
  <si>
    <t>Ցուցանիշների փոփոխությունը (նվազեցումները նշված են  փակագծերում)</t>
  </si>
  <si>
    <t>Գյուղատնտեսական հողատարածքների մակերես  (հա)</t>
  </si>
  <si>
    <t>Բազմաբնակարան շենքերի տանիքների մակերես (թիթեղ (քմ)</t>
  </si>
  <si>
    <t xml:space="preserve">Ջերմատների ապակե ծածկ (քմ) </t>
  </si>
  <si>
    <t>Ջերմատների պոլիէթ-ն թաղանթ (քմ)</t>
  </si>
  <si>
    <t xml:space="preserve">ՀԱՅԱՍՏԱՆԻ ՀԱՆՐԱՊԵՏՈՒԹՅԱՆ ԿԱՌԱՎԱՐՈՒԹՅԱՆ 2025 ԹՎԱԿԱՆԻ ԴԵԿՏԵՄԲԵՐԻ 25-Ի № 1910-Ն ՈՐՈՇՄԱՆ № 9 ՀԱՎԵԼՎԱԾԻ ԱՂՅՈՒՍԱԿՈՒՄ ԿԱՏԱՐՎՈՂ ՓՈՓՈԽՈՒԹՅՈՒՆՆԵՐԸ ԵՎ ԼՐԱՑՈՒՄՆԵՐԸ </t>
  </si>
  <si>
    <t>Մարզերում առաջնահերթ լուծում պահանջող ծրագրերի իրականացում, որի արդյունքում լուծում կտրվի
բնակչության և համայնքների սոցիալական նշանակություն ունեցող հիմնախնդիրներին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</si>
</sst>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-* #,##0.00_р_._-;\-* #,##0.00_р_._-;_-* &quot;-&quot;??_р_._-;_-@_-"/>
    <numFmt numFmtId="167" formatCode="#,##0.0_);\(#,##0.0\)"/>
    <numFmt numFmtId="168" formatCode="##,##0.0;\(##,##0.0\);\-"/>
    <numFmt numFmtId="169" formatCode="_ * #,##0.00_)\ _€_ ;_ * \(#,##0.00\)\ _€_ ;_ * &quot;-&quot;??_)\ _€_ ;_ @_ "/>
    <numFmt numFmtId="170" formatCode="_-* #,##0.0_-;\-* #,##0.0_-;_-* &quot;-&quot;??_-;_-@_-"/>
    <numFmt numFmtId="171" formatCode="_(* #,##0.00000_);_(* \(#,##0.00000\);_(* &quot;-&quot;??_);_(@_)"/>
    <numFmt numFmtId="172" formatCode="#,##0.0"/>
    <numFmt numFmtId="173" formatCode="#,##0.000_);\(#,##0.000\)"/>
    <numFmt numFmtId="174" formatCode="_(* #,##0.000_);_(* \(#,##0.000\);_(* &quot;-&quot;??_);_(@_)"/>
    <numFmt numFmtId="175" formatCode="_(* #,##0.00000_);_(* \(#,##0.00000\);_(* &quot;-&quot;?????_);_(@_)"/>
    <numFmt numFmtId="176" formatCode="0.0"/>
    <numFmt numFmtId="177" formatCode="_(* #,##0.0_);_(* \(#,##0.0\);_(* &quot;-&quot;??_);_(@_)"/>
    <numFmt numFmtId="178" formatCode="[&lt;=9999999]###\-####;\(###\)\ ###\-####"/>
  </numFmts>
  <fonts count="1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2"/>
      <color indexed="8"/>
      <name val="GHEA Grapalat"/>
      <family val="3"/>
    </font>
    <font>
      <i/>
      <sz val="8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1"/>
      <name val="GHEA Grapalat"/>
      <family val="2"/>
    </font>
    <font>
      <b/>
      <i/>
      <sz val="11"/>
      <name val="GHEA Grapalat"/>
      <family val="3"/>
    </font>
    <font>
      <b/>
      <sz val="9"/>
      <name val="GHEA Grapalat"/>
      <family val="2"/>
    </font>
    <font>
      <i/>
      <sz val="12"/>
      <color theme="1"/>
      <name val="GHEA Grapalat"/>
      <family val="3"/>
    </font>
    <font>
      <sz val="12"/>
      <color theme="1" tint="4.9989318521683403E-2"/>
      <name val="GHEA Grapalat"/>
      <family val="3"/>
    </font>
    <font>
      <sz val="12"/>
      <name val="GHEA Grapalat"/>
      <family val="2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FF"/>
        <bgColor indexed="64"/>
      </patternFill>
    </fill>
  </fills>
  <borders count="7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96">
    <xf numFmtId="0" fontId="0" fillId="0" borderId="0"/>
    <xf numFmtId="0" fontId="9" fillId="0" borderId="0"/>
    <xf numFmtId="0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12" fillId="0" borderId="0"/>
    <xf numFmtId="0" fontId="9" fillId="0" borderId="0"/>
    <xf numFmtId="0" fontId="11" fillId="0" borderId="0"/>
    <xf numFmtId="0" fontId="29" fillId="0" borderId="0"/>
    <xf numFmtId="0" fontId="11" fillId="0" borderId="0"/>
    <xf numFmtId="0" fontId="31" fillId="0" borderId="0"/>
    <xf numFmtId="9" fontId="11" fillId="0" borderId="0" applyFont="0" applyFill="0" applyBorder="0" applyAlignment="0" applyProtection="0"/>
    <xf numFmtId="0" fontId="13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4" fillId="7" borderId="1" applyNumberFormat="0" applyAlignment="0" applyProtection="0"/>
    <xf numFmtId="0" fontId="15" fillId="20" borderId="8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21" borderId="2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9" fillId="23" borderId="7" applyNumberFormat="0" applyFont="0" applyAlignment="0" applyProtection="0"/>
    <xf numFmtId="0" fontId="26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12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5" fontId="49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11" fillId="0" borderId="0"/>
    <xf numFmtId="0" fontId="12" fillId="0" borderId="0"/>
    <xf numFmtId="0" fontId="49" fillId="0" borderId="0"/>
    <xf numFmtId="0" fontId="12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0" fillId="0" borderId="0"/>
    <xf numFmtId="43" fontId="49" fillId="0" borderId="0" applyFont="0" applyFill="0" applyBorder="0" applyAlignment="0" applyProtection="0"/>
    <xf numFmtId="168" fontId="51" fillId="0" borderId="0" applyFill="0" applyBorder="0" applyProtection="0">
      <alignment horizontal="right" vertical="top"/>
    </xf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53" fillId="0" borderId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0" borderId="0"/>
    <xf numFmtId="0" fontId="54" fillId="24" borderId="0" applyNumberFormat="0" applyBorder="0" applyAlignment="0" applyProtection="0"/>
    <xf numFmtId="0" fontId="53" fillId="0" borderId="0"/>
    <xf numFmtId="0" fontId="9" fillId="0" borderId="0"/>
    <xf numFmtId="0" fontId="52" fillId="2" borderId="0" applyNumberFormat="0" applyBorder="0" applyAlignment="0" applyProtection="0"/>
    <xf numFmtId="0" fontId="52" fillId="3" borderId="0" applyNumberFormat="0" applyBorder="0" applyAlignment="0" applyProtection="0"/>
    <xf numFmtId="0" fontId="52" fillId="4" borderId="0" applyNumberFormat="0" applyBorder="0" applyAlignment="0" applyProtection="0"/>
    <xf numFmtId="0" fontId="52" fillId="5" borderId="0" applyNumberFormat="0" applyBorder="0" applyAlignment="0" applyProtection="0"/>
    <xf numFmtId="0" fontId="52" fillId="6" borderId="0" applyNumberFormat="0" applyBorder="0" applyAlignment="0" applyProtection="0"/>
    <xf numFmtId="0" fontId="52" fillId="7" borderId="0" applyNumberFormat="0" applyBorder="0" applyAlignment="0" applyProtection="0"/>
    <xf numFmtId="0" fontId="52" fillId="8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5" borderId="0" applyNumberFormat="0" applyBorder="0" applyAlignment="0" applyProtection="0"/>
    <xf numFmtId="0" fontId="52" fillId="8" borderId="0" applyNumberFormat="0" applyBorder="0" applyAlignment="0" applyProtection="0"/>
    <xf numFmtId="0" fontId="52" fillId="11" borderId="0" applyNumberFormat="0" applyBorder="0" applyAlignment="0" applyProtection="0"/>
    <xf numFmtId="0" fontId="55" fillId="12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5" borderId="0" applyNumberFormat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5" fillId="18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9" borderId="0" applyNumberFormat="0" applyBorder="0" applyAlignment="0" applyProtection="0"/>
    <xf numFmtId="0" fontId="56" fillId="3" borderId="0" applyNumberFormat="0" applyBorder="0" applyAlignment="0" applyProtection="0"/>
    <xf numFmtId="0" fontId="57" fillId="20" borderId="1" applyNumberFormat="0" applyAlignment="0" applyProtection="0"/>
    <xf numFmtId="0" fontId="58" fillId="21" borderId="2" applyNumberFormat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61" fillId="0" borderId="3" applyNumberFormat="0" applyFill="0" applyAlignment="0" applyProtection="0"/>
    <xf numFmtId="0" fontId="62" fillId="0" borderId="4" applyNumberFormat="0" applyFill="0" applyAlignment="0" applyProtection="0"/>
    <xf numFmtId="0" fontId="63" fillId="0" borderId="5" applyNumberFormat="0" applyFill="0" applyAlignment="0" applyProtection="0"/>
    <xf numFmtId="0" fontId="63" fillId="0" borderId="0" applyNumberFormat="0" applyFill="0" applyBorder="0" applyAlignment="0" applyProtection="0"/>
    <xf numFmtId="0" fontId="64" fillId="7" borderId="1" applyNumberFormat="0" applyAlignment="0" applyProtection="0"/>
    <xf numFmtId="0" fontId="65" fillId="0" borderId="6" applyNumberFormat="0" applyFill="0" applyAlignment="0" applyProtection="0"/>
    <xf numFmtId="0" fontId="66" fillId="22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8" fillId="0" borderId="0"/>
    <xf numFmtId="0" fontId="9" fillId="0" borderId="0"/>
    <xf numFmtId="0" fontId="9" fillId="0" borderId="0"/>
    <xf numFmtId="0" fontId="11" fillId="23" borderId="7" applyNumberFormat="0" applyFont="0" applyAlignment="0" applyProtection="0"/>
    <xf numFmtId="0" fontId="67" fillId="20" borderId="8" applyNumberFormat="0" applyAlignment="0" applyProtection="0"/>
    <xf numFmtId="0" fontId="13" fillId="0" borderId="0"/>
    <xf numFmtId="0" fontId="13" fillId="0" borderId="0"/>
    <xf numFmtId="0" fontId="68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12" fillId="0" borderId="0"/>
    <xf numFmtId="1" fontId="70" fillId="0" borderId="0"/>
    <xf numFmtId="0" fontId="13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8" fontId="71" fillId="0" borderId="0" applyFill="0" applyBorder="0" applyProtection="0">
      <alignment horizontal="right" vertical="top"/>
    </xf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3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3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3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3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3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3" fillId="43" borderId="0" applyNumberFormat="0" applyBorder="0" applyAlignment="0" applyProtection="0"/>
    <xf numFmtId="0" fontId="51" fillId="0" borderId="0">
      <alignment horizontal="left" vertical="top" wrapText="1"/>
    </xf>
    <xf numFmtId="0" fontId="74" fillId="0" borderId="0" applyNumberFormat="0" applyFill="0" applyBorder="0" applyAlignment="0" applyProtection="0"/>
    <xf numFmtId="0" fontId="7" fillId="25" borderId="16" applyNumberFormat="0" applyFont="0" applyAlignment="0" applyProtection="0"/>
    <xf numFmtId="0" fontId="76" fillId="0" borderId="0"/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6" fillId="0" borderId="0"/>
    <xf numFmtId="0" fontId="72" fillId="0" borderId="0"/>
    <xf numFmtId="43" fontId="6" fillId="0" borderId="0" applyFont="0" applyFill="0" applyBorder="0" applyAlignment="0" applyProtection="0"/>
    <xf numFmtId="43" fontId="76" fillId="0" borderId="0" applyFont="0" applyFill="0" applyBorder="0" applyAlignment="0" applyProtection="0"/>
    <xf numFmtId="165" fontId="78" fillId="0" borderId="0" applyFont="0" applyFill="0" applyBorder="0" applyAlignment="0" applyProtection="0"/>
    <xf numFmtId="0" fontId="53" fillId="0" borderId="0"/>
    <xf numFmtId="0" fontId="5" fillId="0" borderId="0"/>
    <xf numFmtId="0" fontId="5" fillId="0" borderId="0"/>
    <xf numFmtId="169" fontId="9" fillId="0" borderId="0" applyFont="0" applyFill="0" applyBorder="0" applyAlignment="0" applyProtection="0"/>
    <xf numFmtId="0" fontId="80" fillId="0" borderId="0"/>
    <xf numFmtId="0" fontId="81" fillId="0" borderId="17" applyNumberFormat="0" applyFill="0" applyAlignment="0" applyProtection="0"/>
    <xf numFmtId="0" fontId="82" fillId="0" borderId="18" applyNumberFormat="0" applyFill="0" applyAlignment="0" applyProtection="0"/>
    <xf numFmtId="0" fontId="83" fillId="0" borderId="19" applyNumberFormat="0" applyFill="0" applyAlignment="0" applyProtection="0"/>
    <xf numFmtId="0" fontId="83" fillId="0" borderId="0" applyNumberFormat="0" applyFill="0" applyBorder="0" applyAlignment="0" applyProtection="0"/>
    <xf numFmtId="0" fontId="84" fillId="44" borderId="0" applyNumberFormat="0" applyBorder="0" applyAlignment="0" applyProtection="0"/>
    <xf numFmtId="0" fontId="85" fillId="45" borderId="0" applyNumberFormat="0" applyBorder="0" applyAlignment="0" applyProtection="0"/>
    <xf numFmtId="0" fontId="86" fillId="24" borderId="0" applyNumberFormat="0" applyBorder="0" applyAlignment="0" applyProtection="0"/>
    <xf numFmtId="0" fontId="87" fillId="46" borderId="20" applyNumberFormat="0" applyAlignment="0" applyProtection="0"/>
    <xf numFmtId="0" fontId="88" fillId="47" borderId="21" applyNumberFormat="0" applyAlignment="0" applyProtection="0"/>
    <xf numFmtId="0" fontId="89" fillId="47" borderId="20" applyNumberFormat="0" applyAlignment="0" applyProtection="0"/>
    <xf numFmtId="0" fontId="90" fillId="0" borderId="22" applyNumberFormat="0" applyFill="0" applyAlignment="0" applyProtection="0"/>
    <xf numFmtId="0" fontId="91" fillId="48" borderId="23" applyNumberFormat="0" applyAlignment="0" applyProtection="0"/>
    <xf numFmtId="0" fontId="92" fillId="0" borderId="0" applyNumberFormat="0" applyFill="0" applyBorder="0" applyAlignment="0" applyProtection="0"/>
    <xf numFmtId="0" fontId="5" fillId="25" borderId="16" applyNumberFormat="0" applyFont="0" applyAlignment="0" applyProtection="0"/>
    <xf numFmtId="0" fontId="93" fillId="0" borderId="0" applyNumberFormat="0" applyFill="0" applyBorder="0" applyAlignment="0" applyProtection="0"/>
    <xf numFmtId="0" fontId="94" fillId="0" borderId="24" applyNumberFormat="0" applyFill="0" applyAlignment="0" applyProtection="0"/>
    <xf numFmtId="0" fontId="73" fillId="49" borderId="0" applyNumberFormat="0" applyBorder="0" applyAlignment="0" applyProtection="0"/>
    <xf numFmtId="0" fontId="73" fillId="28" borderId="0" applyNumberFormat="0" applyBorder="0" applyAlignment="0" applyProtection="0"/>
    <xf numFmtId="0" fontId="73" fillId="50" borderId="0" applyNumberFormat="0" applyBorder="0" applyAlignment="0" applyProtection="0"/>
    <xf numFmtId="0" fontId="73" fillId="31" borderId="0" applyNumberFormat="0" applyBorder="0" applyAlignment="0" applyProtection="0"/>
    <xf numFmtId="0" fontId="73" fillId="51" borderId="0" applyNumberFormat="0" applyBorder="0" applyAlignment="0" applyProtection="0"/>
    <xf numFmtId="0" fontId="73" fillId="34" borderId="0" applyNumberFormat="0" applyBorder="0" applyAlignment="0" applyProtection="0"/>
    <xf numFmtId="0" fontId="73" fillId="52" borderId="0" applyNumberFormat="0" applyBorder="0" applyAlignment="0" applyProtection="0"/>
    <xf numFmtId="0" fontId="73" fillId="37" borderId="0" applyNumberFormat="0" applyBorder="0" applyAlignment="0" applyProtection="0"/>
    <xf numFmtId="0" fontId="73" fillId="53" borderId="0" applyNumberFormat="0" applyBorder="0" applyAlignment="0" applyProtection="0"/>
    <xf numFmtId="0" fontId="73" fillId="40" borderId="0" applyNumberFormat="0" applyBorder="0" applyAlignment="0" applyProtection="0"/>
    <xf numFmtId="0" fontId="73" fillId="54" borderId="0" applyNumberFormat="0" applyBorder="0" applyAlignment="0" applyProtection="0"/>
    <xf numFmtId="0" fontId="73" fillId="43" borderId="0" applyNumberFormat="0" applyBorder="0" applyAlignment="0" applyProtection="0"/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4" fillId="0" borderId="0"/>
    <xf numFmtId="0" fontId="98" fillId="0" borderId="0"/>
    <xf numFmtId="164" fontId="11" fillId="0" borderId="0" applyFont="0" applyFill="0" applyBorder="0" applyAlignment="0" applyProtection="0"/>
    <xf numFmtId="168" fontId="100" fillId="0" borderId="0" applyFill="0" applyBorder="0" applyProtection="0">
      <alignment horizontal="right" vertical="top"/>
    </xf>
    <xf numFmtId="165" fontId="12" fillId="0" borderId="0" applyFont="0" applyFill="0" applyBorder="0" applyAlignment="0" applyProtection="0"/>
    <xf numFmtId="0" fontId="9" fillId="0" borderId="0"/>
    <xf numFmtId="0" fontId="3" fillId="0" borderId="0"/>
    <xf numFmtId="168" fontId="107" fillId="0" borderId="0" applyFill="0" applyBorder="0" applyProtection="0">
      <alignment horizontal="right" vertical="top"/>
    </xf>
    <xf numFmtId="0" fontId="20" fillId="0" borderId="41" applyNumberFormat="0" applyFill="0" applyAlignment="0" applyProtection="0"/>
    <xf numFmtId="0" fontId="32" fillId="23" borderId="39" applyNumberFormat="0" applyFont="0" applyAlignment="0" applyProtection="0"/>
    <xf numFmtId="0" fontId="16" fillId="20" borderId="38" applyNumberFormat="0" applyAlignment="0" applyProtection="0"/>
    <xf numFmtId="0" fontId="11" fillId="0" borderId="0"/>
    <xf numFmtId="0" fontId="42" fillId="7" borderId="38" applyNumberFormat="0" applyAlignment="0" applyProtection="0"/>
    <xf numFmtId="0" fontId="12" fillId="0" borderId="0"/>
    <xf numFmtId="0" fontId="14" fillId="7" borderId="30" applyNumberFormat="0" applyAlignment="0" applyProtection="0"/>
    <xf numFmtId="0" fontId="15" fillId="20" borderId="32" applyNumberFormat="0" applyAlignment="0" applyProtection="0"/>
    <xf numFmtId="0" fontId="16" fillId="20" borderId="30" applyNumberFormat="0" applyAlignment="0" applyProtection="0"/>
    <xf numFmtId="0" fontId="20" fillId="0" borderId="33" applyNumberFormat="0" applyFill="0" applyAlignment="0" applyProtection="0"/>
    <xf numFmtId="0" fontId="9" fillId="23" borderId="31" applyNumberFormat="0" applyFont="0" applyAlignment="0" applyProtection="0"/>
    <xf numFmtId="0" fontId="15" fillId="20" borderId="40" applyNumberFormat="0" applyAlignment="0" applyProtection="0"/>
    <xf numFmtId="0" fontId="35" fillId="20" borderId="30" applyNumberFormat="0" applyAlignment="0" applyProtection="0"/>
    <xf numFmtId="165" fontId="2" fillId="0" borderId="0" applyFont="0" applyFill="0" applyBorder="0" applyAlignment="0" applyProtection="0"/>
    <xf numFmtId="0" fontId="42" fillId="7" borderId="30" applyNumberFormat="0" applyAlignment="0" applyProtection="0"/>
    <xf numFmtId="0" fontId="35" fillId="20" borderId="38" applyNumberFormat="0" applyAlignment="0" applyProtection="0"/>
    <xf numFmtId="0" fontId="2" fillId="0" borderId="0"/>
    <xf numFmtId="0" fontId="32" fillId="23" borderId="31" applyNumberFormat="0" applyFont="0" applyAlignment="0" applyProtection="0"/>
    <xf numFmtId="0" fontId="45" fillId="20" borderId="32" applyNumberFormat="0" applyAlignment="0" applyProtection="0"/>
    <xf numFmtId="0" fontId="47" fillId="0" borderId="33" applyNumberFormat="0" applyFill="0" applyAlignment="0" applyProtection="0"/>
    <xf numFmtId="0" fontId="9" fillId="0" borderId="0"/>
    <xf numFmtId="43" fontId="2" fillId="0" borderId="0" applyFont="0" applyFill="0" applyBorder="0" applyAlignment="0" applyProtection="0"/>
    <xf numFmtId="0" fontId="11" fillId="23" borderId="3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45" fillId="20" borderId="40" applyNumberFormat="0" applyAlignment="0" applyProtection="0"/>
    <xf numFmtId="0" fontId="64" fillId="7" borderId="38" applyNumberFormat="0" applyAlignment="0" applyProtection="0"/>
    <xf numFmtId="0" fontId="57" fillId="20" borderId="30" applyNumberFormat="0" applyAlignment="0" applyProtection="0"/>
    <xf numFmtId="0" fontId="47" fillId="0" borderId="41" applyNumberFormat="0" applyFill="0" applyAlignment="0" applyProtection="0"/>
    <xf numFmtId="43" fontId="2" fillId="0" borderId="0" applyFont="0" applyFill="0" applyBorder="0" applyAlignment="0" applyProtection="0"/>
    <xf numFmtId="0" fontId="64" fillId="7" borderId="30" applyNumberFormat="0" applyAlignment="0" applyProtection="0"/>
    <xf numFmtId="0" fontId="2" fillId="0" borderId="0"/>
    <xf numFmtId="0" fontId="11" fillId="23" borderId="31" applyNumberFormat="0" applyFont="0" applyAlignment="0" applyProtection="0"/>
    <xf numFmtId="0" fontId="67" fillId="20" borderId="32" applyNumberFormat="0" applyAlignment="0" applyProtection="0"/>
    <xf numFmtId="0" fontId="68" fillId="0" borderId="33" applyNumberFormat="0" applyFill="0" applyAlignment="0" applyProtection="0"/>
    <xf numFmtId="0" fontId="67" fillId="20" borderId="40" applyNumberFormat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7" fillId="20" borderId="38" applyNumberFormat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68" fillId="0" borderId="41" applyNumberFormat="0" applyFill="0" applyAlignment="0" applyProtection="0"/>
    <xf numFmtId="0" fontId="2" fillId="25" borderId="16" applyNumberFormat="0" applyFont="0" applyAlignment="0" applyProtection="0"/>
    <xf numFmtId="0" fontId="2" fillId="0" borderId="0"/>
    <xf numFmtId="0" fontId="14" fillId="7" borderId="38" applyNumberFormat="0" applyAlignment="0" applyProtection="0"/>
    <xf numFmtId="0" fontId="9" fillId="23" borderId="39" applyNumberFormat="0" applyFont="0" applyAlignment="0" applyProtection="0"/>
    <xf numFmtId="0" fontId="64" fillId="7" borderId="59" applyNumberFormat="0" applyAlignment="0" applyProtection="0"/>
    <xf numFmtId="0" fontId="68" fillId="0" borderId="75" applyNumberFormat="0" applyFill="0" applyAlignment="0" applyProtection="0"/>
    <xf numFmtId="0" fontId="14" fillId="7" borderId="68" applyNumberFormat="0" applyAlignment="0" applyProtection="0"/>
    <xf numFmtId="0" fontId="14" fillId="7" borderId="43" applyNumberFormat="0" applyAlignment="0" applyProtection="0"/>
    <xf numFmtId="0" fontId="15" fillId="20" borderId="45" applyNumberFormat="0" applyAlignment="0" applyProtection="0"/>
    <xf numFmtId="0" fontId="16" fillId="20" borderId="43" applyNumberFormat="0" applyAlignment="0" applyProtection="0"/>
    <xf numFmtId="0" fontId="15" fillId="20" borderId="74" applyNumberFormat="0" applyAlignment="0" applyProtection="0"/>
    <xf numFmtId="0" fontId="20" fillId="0" borderId="46" applyNumberFormat="0" applyFill="0" applyAlignment="0" applyProtection="0"/>
    <xf numFmtId="0" fontId="16" fillId="20" borderId="55" applyNumberFormat="0" applyAlignment="0" applyProtection="0"/>
    <xf numFmtId="0" fontId="22" fillId="0" borderId="0" applyNumberFormat="0" applyFill="0" applyBorder="0" applyAlignment="0" applyProtection="0"/>
    <xf numFmtId="0" fontId="9" fillId="23" borderId="44" applyNumberFormat="0" applyFont="0" applyAlignment="0" applyProtection="0"/>
    <xf numFmtId="0" fontId="11" fillId="23" borderId="60" applyNumberFormat="0" applyFont="0" applyAlignment="0" applyProtection="0"/>
    <xf numFmtId="0" fontId="9" fillId="23" borderId="64" applyNumberFormat="0" applyFont="0" applyAlignment="0" applyProtection="0"/>
    <xf numFmtId="0" fontId="35" fillId="20" borderId="55" applyNumberFormat="0" applyAlignment="0" applyProtection="0"/>
    <xf numFmtId="0" fontId="20" fillId="0" borderId="71" applyNumberFormat="0" applyFill="0" applyAlignment="0" applyProtection="0"/>
    <xf numFmtId="0" fontId="64" fillId="7" borderId="72" applyNumberFormat="0" applyAlignment="0" applyProtection="0"/>
    <xf numFmtId="0" fontId="45" fillId="20" borderId="65" applyNumberFormat="0" applyAlignment="0" applyProtection="0"/>
    <xf numFmtId="0" fontId="64" fillId="7" borderId="63" applyNumberFormat="0" applyAlignment="0" applyProtection="0"/>
    <xf numFmtId="0" fontId="35" fillId="20" borderId="43" applyNumberFormat="0" applyAlignment="0" applyProtection="0"/>
    <xf numFmtId="0" fontId="14" fillId="7" borderId="55" applyNumberFormat="0" applyAlignment="0" applyProtection="0"/>
    <xf numFmtId="165" fontId="1" fillId="0" borderId="0" applyFont="0" applyFill="0" applyBorder="0" applyAlignment="0" applyProtection="0"/>
    <xf numFmtId="0" fontId="47" fillId="0" borderId="71" applyNumberFormat="0" applyFill="0" applyAlignment="0" applyProtection="0"/>
    <xf numFmtId="0" fontId="42" fillId="7" borderId="43" applyNumberFormat="0" applyAlignment="0" applyProtection="0"/>
    <xf numFmtId="0" fontId="16" fillId="20" borderId="68" applyNumberFormat="0" applyAlignment="0" applyProtection="0"/>
    <xf numFmtId="0" fontId="15" fillId="20" borderId="57" applyNumberFormat="0" applyAlignment="0" applyProtection="0"/>
    <xf numFmtId="0" fontId="11" fillId="23" borderId="69" applyNumberFormat="0" applyFont="0" applyAlignment="0" applyProtection="0"/>
    <xf numFmtId="0" fontId="1" fillId="0" borderId="0"/>
    <xf numFmtId="0" fontId="32" fillId="23" borderId="44" applyNumberFormat="0" applyFont="0" applyAlignment="0" applyProtection="0"/>
    <xf numFmtId="0" fontId="45" fillId="20" borderId="45" applyNumberFormat="0" applyAlignment="0" applyProtection="0"/>
    <xf numFmtId="0" fontId="47" fillId="0" borderId="46" applyNumberFormat="0" applyFill="0" applyAlignment="0" applyProtection="0"/>
    <xf numFmtId="0" fontId="11" fillId="23" borderId="64" applyNumberFormat="0" applyFont="0" applyAlignment="0" applyProtection="0"/>
    <xf numFmtId="43" fontId="1" fillId="0" borderId="0" applyFont="0" applyFill="0" applyBorder="0" applyAlignment="0" applyProtection="0"/>
    <xf numFmtId="0" fontId="57" fillId="20" borderId="68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9" fillId="23" borderId="60" applyNumberFormat="0" applyFont="0" applyAlignment="0" applyProtection="0"/>
    <xf numFmtId="0" fontId="9" fillId="23" borderId="73" applyNumberFormat="0" applyFont="0" applyAlignment="0" applyProtection="0"/>
    <xf numFmtId="0" fontId="45" fillId="20" borderId="70" applyNumberFormat="0" applyAlignment="0" applyProtection="0"/>
    <xf numFmtId="0" fontId="9" fillId="23" borderId="56" applyNumberFormat="0" applyFont="0" applyAlignment="0" applyProtection="0"/>
    <xf numFmtId="0" fontId="42" fillId="7" borderId="55" applyNumberFormat="0" applyAlignment="0" applyProtection="0"/>
    <xf numFmtId="0" fontId="45" fillId="20" borderId="57" applyNumberFormat="0" applyAlignment="0" applyProtection="0"/>
    <xf numFmtId="0" fontId="47" fillId="0" borderId="75" applyNumberFormat="0" applyFill="0" applyAlignment="0" applyProtection="0"/>
    <xf numFmtId="0" fontId="68" fillId="0" borderId="66" applyNumberFormat="0" applyFill="0" applyAlignment="0" applyProtection="0"/>
    <xf numFmtId="0" fontId="47" fillId="0" borderId="75" applyNumberFormat="0" applyFill="0" applyAlignment="0" applyProtection="0"/>
    <xf numFmtId="0" fontId="11" fillId="23" borderId="73" applyNumberFormat="0" applyFont="0" applyAlignment="0" applyProtection="0"/>
    <xf numFmtId="0" fontId="57" fillId="20" borderId="43" applyNumberFormat="0" applyAlignment="0" applyProtection="0"/>
    <xf numFmtId="0" fontId="11" fillId="23" borderId="56" applyNumberFormat="0" applyFont="0" applyAlignment="0" applyProtection="0"/>
    <xf numFmtId="43" fontId="1" fillId="0" borderId="0" applyFont="0" applyFill="0" applyBorder="0" applyAlignment="0" applyProtection="0"/>
    <xf numFmtId="0" fontId="42" fillId="7" borderId="59" applyNumberFormat="0" applyAlignment="0" applyProtection="0"/>
    <xf numFmtId="0" fontId="45" fillId="20" borderId="74" applyNumberFormat="0" applyAlignment="0" applyProtection="0"/>
    <xf numFmtId="0" fontId="64" fillId="7" borderId="43" applyNumberFormat="0" applyAlignment="0" applyProtection="0"/>
    <xf numFmtId="0" fontId="16" fillId="20" borderId="63" applyNumberFormat="0" applyAlignment="0" applyProtection="0"/>
    <xf numFmtId="0" fontId="1" fillId="0" borderId="0"/>
    <xf numFmtId="0" fontId="11" fillId="23" borderId="44" applyNumberFormat="0" applyFont="0" applyAlignment="0" applyProtection="0"/>
    <xf numFmtId="0" fontId="67" fillId="20" borderId="45" applyNumberFormat="0" applyAlignment="0" applyProtection="0"/>
    <xf numFmtId="0" fontId="32" fillId="23" borderId="64" applyNumberFormat="0" applyFont="0" applyAlignment="0" applyProtection="0"/>
    <xf numFmtId="0" fontId="68" fillId="0" borderId="46" applyNumberFormat="0" applyFill="0" applyAlignment="0" applyProtection="0"/>
    <xf numFmtId="0" fontId="35" fillId="20" borderId="72" applyNumberFormat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25" borderId="16" applyNumberFormat="0" applyFont="0" applyAlignment="0" applyProtection="0"/>
    <xf numFmtId="0" fontId="1" fillId="0" borderId="0"/>
    <xf numFmtId="0" fontId="57" fillId="20" borderId="55" applyNumberFormat="0" applyAlignment="0" applyProtection="0"/>
    <xf numFmtId="43" fontId="1" fillId="0" borderId="0" applyFont="0" applyFill="0" applyBorder="0" applyAlignment="0" applyProtection="0"/>
    <xf numFmtId="0" fontId="45" fillId="20" borderId="70" applyNumberFormat="0" applyAlignment="0" applyProtection="0"/>
    <xf numFmtId="0" fontId="64" fillId="7" borderId="55" applyNumberForma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35" fillId="20" borderId="68" applyNumberFormat="0" applyAlignment="0" applyProtection="0"/>
    <xf numFmtId="0" fontId="1" fillId="0" borderId="0"/>
    <xf numFmtId="0" fontId="1" fillId="0" borderId="0"/>
    <xf numFmtId="0" fontId="64" fillId="7" borderId="55" applyNumberFormat="0" applyAlignment="0" applyProtection="0"/>
    <xf numFmtId="0" fontId="1" fillId="25" borderId="16" applyNumberFormat="0" applyFont="0" applyAlignment="0" applyProtection="0"/>
    <xf numFmtId="0" fontId="35" fillId="20" borderId="59" applyNumberFormat="0" applyAlignment="0" applyProtection="0"/>
    <xf numFmtId="0" fontId="42" fillId="7" borderId="72" applyNumberFormat="0" applyAlignment="0" applyProtection="0"/>
    <xf numFmtId="0" fontId="20" fillId="0" borderId="71" applyNumberFormat="0" applyFill="0" applyAlignment="0" applyProtection="0"/>
    <xf numFmtId="0" fontId="14" fillId="7" borderId="59" applyNumberFormat="0" applyAlignment="0" applyProtection="0"/>
    <xf numFmtId="0" fontId="67" fillId="20" borderId="57" applyNumberFormat="0" applyAlignment="0" applyProtection="0"/>
    <xf numFmtId="0" fontId="16" fillId="20" borderId="59" applyNumberFormat="0" applyAlignment="0" applyProtection="0"/>
    <xf numFmtId="0" fontId="1" fillId="0" borderId="0"/>
    <xf numFmtId="0" fontId="32" fillId="23" borderId="73" applyNumberFormat="0" applyFont="0" applyAlignment="0" applyProtection="0"/>
    <xf numFmtId="0" fontId="68" fillId="0" borderId="58" applyNumberFormat="0" applyFill="0" applyAlignment="0" applyProtection="0"/>
    <xf numFmtId="0" fontId="1" fillId="0" borderId="0"/>
    <xf numFmtId="0" fontId="20" fillId="0" borderId="50" applyNumberFormat="0" applyFill="0" applyAlignment="0" applyProtection="0"/>
    <xf numFmtId="0" fontId="32" fillId="23" borderId="48" applyNumberFormat="0" applyFont="0" applyAlignment="0" applyProtection="0"/>
    <xf numFmtId="0" fontId="16" fillId="20" borderId="47" applyNumberFormat="0" applyAlignment="0" applyProtection="0"/>
    <xf numFmtId="0" fontId="42" fillId="7" borderId="47" applyNumberFormat="0" applyAlignment="0" applyProtection="0"/>
    <xf numFmtId="0" fontId="14" fillId="7" borderId="47" applyNumberFormat="0" applyAlignment="0" applyProtection="0"/>
    <xf numFmtId="0" fontId="15" fillId="20" borderId="49" applyNumberFormat="0" applyAlignment="0" applyProtection="0"/>
    <xf numFmtId="0" fontId="16" fillId="20" borderId="47" applyNumberFormat="0" applyAlignment="0" applyProtection="0"/>
    <xf numFmtId="0" fontId="20" fillId="0" borderId="50" applyNumberFormat="0" applyFill="0" applyAlignment="0" applyProtection="0"/>
    <xf numFmtId="0" fontId="9" fillId="23" borderId="48" applyNumberFormat="0" applyFont="0" applyAlignment="0" applyProtection="0"/>
    <xf numFmtId="0" fontId="15" fillId="20" borderId="49" applyNumberFormat="0" applyAlignment="0" applyProtection="0"/>
    <xf numFmtId="0" fontId="35" fillId="20" borderId="47" applyNumberFormat="0" applyAlignment="0" applyProtection="0"/>
    <xf numFmtId="165" fontId="1" fillId="0" borderId="0" applyFont="0" applyFill="0" applyBorder="0" applyAlignment="0" applyProtection="0"/>
    <xf numFmtId="0" fontId="42" fillId="7" borderId="47" applyNumberFormat="0" applyAlignment="0" applyProtection="0"/>
    <xf numFmtId="0" fontId="35" fillId="20" borderId="47" applyNumberFormat="0" applyAlignment="0" applyProtection="0"/>
    <xf numFmtId="0" fontId="1" fillId="0" borderId="0"/>
    <xf numFmtId="0" fontId="32" fillId="23" borderId="48" applyNumberFormat="0" applyFont="0" applyAlignment="0" applyProtection="0"/>
    <xf numFmtId="0" fontId="45" fillId="20" borderId="49" applyNumberFormat="0" applyAlignment="0" applyProtection="0"/>
    <xf numFmtId="0" fontId="47" fillId="0" borderId="50" applyNumberFormat="0" applyFill="0" applyAlignment="0" applyProtection="0"/>
    <xf numFmtId="43" fontId="1" fillId="0" borderId="0" applyFont="0" applyFill="0" applyBorder="0" applyAlignment="0" applyProtection="0"/>
    <xf numFmtId="0" fontId="11" fillId="23" borderId="4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45" fillId="20" borderId="49" applyNumberFormat="0" applyAlignment="0" applyProtection="0"/>
    <xf numFmtId="0" fontId="64" fillId="7" borderId="47" applyNumberFormat="0" applyAlignment="0" applyProtection="0"/>
    <xf numFmtId="0" fontId="57" fillId="20" borderId="47" applyNumberFormat="0" applyAlignment="0" applyProtection="0"/>
    <xf numFmtId="0" fontId="47" fillId="0" borderId="50" applyNumberFormat="0" applyFill="0" applyAlignment="0" applyProtection="0"/>
    <xf numFmtId="43" fontId="1" fillId="0" borderId="0" applyFont="0" applyFill="0" applyBorder="0" applyAlignment="0" applyProtection="0"/>
    <xf numFmtId="0" fontId="64" fillId="7" borderId="47" applyNumberFormat="0" applyAlignment="0" applyProtection="0"/>
    <xf numFmtId="0" fontId="1" fillId="0" borderId="0"/>
    <xf numFmtId="0" fontId="11" fillId="23" borderId="48" applyNumberFormat="0" applyFont="0" applyAlignment="0" applyProtection="0"/>
    <xf numFmtId="0" fontId="67" fillId="20" borderId="49" applyNumberFormat="0" applyAlignment="0" applyProtection="0"/>
    <xf numFmtId="0" fontId="68" fillId="0" borderId="50" applyNumberFormat="0" applyFill="0" applyAlignment="0" applyProtection="0"/>
    <xf numFmtId="0" fontId="67" fillId="20" borderId="49" applyNumberFormat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7" fillId="20" borderId="47" applyNumberFormat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25" borderId="16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0" borderId="0"/>
    <xf numFmtId="0" fontId="1" fillId="0" borderId="0"/>
    <xf numFmtId="0" fontId="68" fillId="0" borderId="50" applyNumberFormat="0" applyFill="0" applyAlignment="0" applyProtection="0"/>
    <xf numFmtId="0" fontId="1" fillId="25" borderId="16" applyNumberFormat="0" applyFont="0" applyAlignment="0" applyProtection="0"/>
    <xf numFmtId="0" fontId="1" fillId="0" borderId="0"/>
    <xf numFmtId="0" fontId="14" fillId="7" borderId="47" applyNumberFormat="0" applyAlignment="0" applyProtection="0"/>
    <xf numFmtId="0" fontId="9" fillId="23" borderId="48" applyNumberFormat="0" applyFont="0" applyAlignment="0" applyProtection="0"/>
    <xf numFmtId="0" fontId="16" fillId="20" borderId="55" applyNumberFormat="0" applyAlignment="0" applyProtection="0"/>
    <xf numFmtId="0" fontId="42" fillId="7" borderId="55" applyNumberFormat="0" applyAlignment="0" applyProtection="0"/>
    <xf numFmtId="0" fontId="14" fillId="7" borderId="63" applyNumberFormat="0" applyAlignment="0" applyProtection="0"/>
    <xf numFmtId="0" fontId="20" fillId="0" borderId="58" applyNumberFormat="0" applyFill="0" applyAlignment="0" applyProtection="0"/>
    <xf numFmtId="0" fontId="11" fillId="23" borderId="56" applyNumberFormat="0" applyFont="0" applyAlignment="0" applyProtection="0"/>
    <xf numFmtId="0" fontId="47" fillId="0" borderId="58" applyNumberFormat="0" applyFill="0" applyAlignment="0" applyProtection="0"/>
    <xf numFmtId="0" fontId="45" fillId="20" borderId="61" applyNumberFormat="0" applyAlignment="0" applyProtection="0"/>
    <xf numFmtId="0" fontId="16" fillId="20" borderId="72" applyNumberFormat="0" applyAlignment="0" applyProtection="0"/>
    <xf numFmtId="0" fontId="11" fillId="23" borderId="69" applyNumberFormat="0" applyFont="0" applyAlignment="0" applyProtection="0"/>
    <xf numFmtId="0" fontId="64" fillId="7" borderId="68" applyNumberFormat="0" applyAlignment="0" applyProtection="0"/>
    <xf numFmtId="0" fontId="47" fillId="0" borderId="66" applyNumberFormat="0" applyFill="0" applyAlignment="0" applyProtection="0"/>
    <xf numFmtId="0" fontId="9" fillId="23" borderId="69" applyNumberFormat="0" applyFont="0" applyAlignment="0" applyProtection="0"/>
    <xf numFmtId="0" fontId="32" fillId="23" borderId="69" applyNumberFormat="0" applyFont="0" applyAlignment="0" applyProtection="0"/>
    <xf numFmtId="0" fontId="57" fillId="20" borderId="63" applyNumberFormat="0" applyAlignment="0" applyProtection="0"/>
    <xf numFmtId="0" fontId="32" fillId="23" borderId="60" applyNumberFormat="0" applyFont="0" applyAlignment="0" applyProtection="0"/>
    <xf numFmtId="0" fontId="64" fillId="7" borderId="72" applyNumberFormat="0" applyAlignment="0" applyProtection="0"/>
    <xf numFmtId="0" fontId="67" fillId="20" borderId="70" applyNumberFormat="0" applyAlignment="0" applyProtection="0"/>
    <xf numFmtId="0" fontId="32" fillId="23" borderId="69" applyNumberFormat="0" applyFont="0" applyAlignment="0" applyProtection="0"/>
    <xf numFmtId="0" fontId="20" fillId="0" borderId="66" applyNumberFormat="0" applyFill="0" applyAlignment="0" applyProtection="0"/>
    <xf numFmtId="0" fontId="47" fillId="0" borderId="71" applyNumberFormat="0" applyFill="0" applyAlignment="0" applyProtection="0"/>
    <xf numFmtId="0" fontId="20" fillId="0" borderId="54" applyNumberFormat="0" applyFill="0" applyAlignment="0" applyProtection="0"/>
    <xf numFmtId="0" fontId="32" fillId="23" borderId="52" applyNumberFormat="0" applyFont="0" applyAlignment="0" applyProtection="0"/>
    <xf numFmtId="0" fontId="16" fillId="20" borderId="51" applyNumberFormat="0" applyAlignment="0" applyProtection="0"/>
    <xf numFmtId="0" fontId="42" fillId="7" borderId="51" applyNumberFormat="0" applyAlignment="0" applyProtection="0"/>
    <xf numFmtId="0" fontId="14" fillId="7" borderId="51" applyNumberFormat="0" applyAlignment="0" applyProtection="0"/>
    <xf numFmtId="0" fontId="15" fillId="20" borderId="53" applyNumberFormat="0" applyAlignment="0" applyProtection="0"/>
    <xf numFmtId="0" fontId="16" fillId="20" borderId="51" applyNumberFormat="0" applyAlignment="0" applyProtection="0"/>
    <xf numFmtId="0" fontId="20" fillId="0" borderId="54" applyNumberFormat="0" applyFill="0" applyAlignment="0" applyProtection="0"/>
    <xf numFmtId="0" fontId="9" fillId="23" borderId="52" applyNumberFormat="0" applyFont="0" applyAlignment="0" applyProtection="0"/>
    <xf numFmtId="0" fontId="15" fillId="20" borderId="53" applyNumberFormat="0" applyAlignment="0" applyProtection="0"/>
    <xf numFmtId="0" fontId="35" fillId="20" borderId="51" applyNumberFormat="0" applyAlignment="0" applyProtection="0"/>
    <xf numFmtId="0" fontId="42" fillId="7" borderId="51" applyNumberFormat="0" applyAlignment="0" applyProtection="0"/>
    <xf numFmtId="0" fontId="35" fillId="20" borderId="51" applyNumberFormat="0" applyAlignment="0" applyProtection="0"/>
    <xf numFmtId="0" fontId="42" fillId="7" borderId="63" applyNumberFormat="0" applyAlignment="0" applyProtection="0"/>
    <xf numFmtId="0" fontId="32" fillId="23" borderId="52" applyNumberFormat="0" applyFont="0" applyAlignment="0" applyProtection="0"/>
    <xf numFmtId="0" fontId="45" fillId="20" borderId="53" applyNumberFormat="0" applyAlignment="0" applyProtection="0"/>
    <xf numFmtId="0" fontId="47" fillId="0" borderId="54" applyNumberFormat="0" applyFill="0" applyAlignment="0" applyProtection="0"/>
    <xf numFmtId="0" fontId="11" fillId="23" borderId="52" applyNumberFormat="0" applyFont="0" applyAlignment="0" applyProtection="0"/>
    <xf numFmtId="0" fontId="42" fillId="7" borderId="68" applyNumberFormat="0" applyAlignment="0" applyProtection="0"/>
    <xf numFmtId="0" fontId="45" fillId="20" borderId="53" applyNumberFormat="0" applyAlignment="0" applyProtection="0"/>
    <xf numFmtId="0" fontId="64" fillId="7" borderId="51" applyNumberFormat="0" applyAlignment="0" applyProtection="0"/>
    <xf numFmtId="0" fontId="57" fillId="20" borderId="51" applyNumberFormat="0" applyAlignment="0" applyProtection="0"/>
    <xf numFmtId="0" fontId="47" fillId="0" borderId="54" applyNumberFormat="0" applyFill="0" applyAlignment="0" applyProtection="0"/>
    <xf numFmtId="0" fontId="64" fillId="7" borderId="51" applyNumberFormat="0" applyAlignment="0" applyProtection="0"/>
    <xf numFmtId="0" fontId="11" fillId="23" borderId="52" applyNumberFormat="0" applyFont="0" applyAlignment="0" applyProtection="0"/>
    <xf numFmtId="0" fontId="67" fillId="20" borderId="53" applyNumberFormat="0" applyAlignment="0" applyProtection="0"/>
    <xf numFmtId="0" fontId="68" fillId="0" borderId="54" applyNumberFormat="0" applyFill="0" applyAlignment="0" applyProtection="0"/>
    <xf numFmtId="0" fontId="67" fillId="20" borderId="53" applyNumberFormat="0" applyAlignment="0" applyProtection="0"/>
    <xf numFmtId="0" fontId="15" fillId="20" borderId="65" applyNumberFormat="0" applyAlignment="0" applyProtection="0"/>
    <xf numFmtId="0" fontId="68" fillId="0" borderId="62" applyNumberFormat="0" applyFill="0" applyAlignment="0" applyProtection="0"/>
    <xf numFmtId="0" fontId="47" fillId="0" borderId="58" applyNumberFormat="0" applyFill="0" applyAlignment="0" applyProtection="0"/>
    <xf numFmtId="0" fontId="64" fillId="7" borderId="68" applyNumberFormat="0" applyAlignment="0" applyProtection="0"/>
    <xf numFmtId="0" fontId="32" fillId="23" borderId="56" applyNumberFormat="0" applyFont="0" applyAlignment="0" applyProtection="0"/>
    <xf numFmtId="0" fontId="68" fillId="0" borderId="71" applyNumberFormat="0" applyFill="0" applyAlignment="0" applyProtection="0"/>
    <xf numFmtId="0" fontId="35" fillId="20" borderId="55" applyNumberFormat="0" applyAlignment="0" applyProtection="0"/>
    <xf numFmtId="0" fontId="57" fillId="20" borderId="51" applyNumberFormat="0" applyAlignment="0" applyProtection="0"/>
    <xf numFmtId="0" fontId="14" fillId="7" borderId="72" applyNumberFormat="0" applyAlignment="0" applyProtection="0"/>
    <xf numFmtId="0" fontId="15" fillId="20" borderId="57" applyNumberFormat="0" applyAlignment="0" applyProtection="0"/>
    <xf numFmtId="0" fontId="20" fillId="0" borderId="58" applyNumberFormat="0" applyFill="0" applyAlignment="0" applyProtection="0"/>
    <xf numFmtId="0" fontId="35" fillId="20" borderId="68" applyNumberFormat="0" applyAlignment="0" applyProtection="0"/>
    <xf numFmtId="0" fontId="16" fillId="20" borderId="72" applyNumberFormat="0" applyAlignment="0" applyProtection="0"/>
    <xf numFmtId="0" fontId="67" fillId="20" borderId="61" applyNumberFormat="0" applyAlignment="0" applyProtection="0"/>
    <xf numFmtId="0" fontId="11" fillId="23" borderId="73" applyNumberFormat="0" applyFont="0" applyAlignment="0" applyProtection="0"/>
    <xf numFmtId="0" fontId="32" fillId="23" borderId="56" applyNumberFormat="0" applyFont="0" applyAlignment="0" applyProtection="0"/>
    <xf numFmtId="0" fontId="67" fillId="20" borderId="57" applyNumberFormat="0" applyAlignment="0" applyProtection="0"/>
    <xf numFmtId="0" fontId="45" fillId="20" borderId="57" applyNumberFormat="0" applyAlignment="0" applyProtection="0"/>
    <xf numFmtId="0" fontId="42" fillId="7" borderId="72" applyNumberFormat="0" applyAlignment="0" applyProtection="0"/>
    <xf numFmtId="0" fontId="68" fillId="0" borderId="54" applyNumberFormat="0" applyFill="0" applyAlignment="0" applyProtection="0"/>
    <xf numFmtId="0" fontId="14" fillId="7" borderId="51" applyNumberFormat="0" applyAlignment="0" applyProtection="0"/>
    <xf numFmtId="0" fontId="9" fillId="23" borderId="52" applyNumberFormat="0" applyFont="0" applyAlignment="0" applyProtection="0"/>
    <xf numFmtId="0" fontId="57" fillId="20" borderId="55" applyNumberFormat="0" applyAlignment="0" applyProtection="0"/>
    <xf numFmtId="0" fontId="16" fillId="20" borderId="68" applyNumberFormat="0" applyAlignment="0" applyProtection="0"/>
    <xf numFmtId="0" fontId="67" fillId="20" borderId="70" applyNumberFormat="0" applyAlignment="0" applyProtection="0"/>
    <xf numFmtId="0" fontId="20" fillId="0" borderId="75" applyNumberFormat="0" applyFill="0" applyAlignment="0" applyProtection="0"/>
    <xf numFmtId="0" fontId="68" fillId="0" borderId="58" applyNumberFormat="0" applyFill="0" applyAlignment="0" applyProtection="0"/>
    <xf numFmtId="0" fontId="14" fillId="7" borderId="55" applyNumberFormat="0" applyAlignment="0" applyProtection="0"/>
    <xf numFmtId="0" fontId="9" fillId="23" borderId="56" applyNumberFormat="0" applyFont="0" applyAlignment="0" applyProtection="0"/>
    <xf numFmtId="0" fontId="20" fillId="0" borderId="62" applyNumberFormat="0" applyFill="0" applyAlignment="0" applyProtection="0"/>
    <xf numFmtId="0" fontId="15" fillId="20" borderId="61" applyNumberFormat="0" applyAlignment="0" applyProtection="0"/>
    <xf numFmtId="0" fontId="42" fillId="7" borderId="68" applyNumberFormat="0" applyAlignment="0" applyProtection="0"/>
    <xf numFmtId="0" fontId="67" fillId="20" borderId="74" applyNumberFormat="0" applyAlignment="0" applyProtection="0"/>
    <xf numFmtId="0" fontId="67" fillId="20" borderId="65" applyNumberFormat="0" applyAlignment="0" applyProtection="0"/>
    <xf numFmtId="0" fontId="57" fillId="20" borderId="59" applyNumberFormat="0" applyAlignment="0" applyProtection="0"/>
    <xf numFmtId="0" fontId="57" fillId="20" borderId="72" applyNumberFormat="0" applyAlignment="0" applyProtection="0"/>
    <xf numFmtId="0" fontId="47" fillId="0" borderId="62" applyNumberFormat="0" applyFill="0" applyAlignment="0" applyProtection="0"/>
    <xf numFmtId="0" fontId="15" fillId="20" borderId="70" applyNumberFormat="0" applyAlignment="0" applyProtection="0"/>
    <xf numFmtId="0" fontId="35" fillId="20" borderId="63" applyNumberFormat="0" applyAlignment="0" applyProtection="0"/>
    <xf numFmtId="0" fontId="15" fillId="20" borderId="70" applyNumberFormat="0" applyAlignment="0" applyProtection="0"/>
    <xf numFmtId="0" fontId="35" fillId="20" borderId="72" applyNumberFormat="0" applyAlignment="0" applyProtection="0"/>
    <xf numFmtId="0" fontId="57" fillId="20" borderId="68" applyNumberFormat="0" applyAlignment="0" applyProtection="0"/>
    <xf numFmtId="0" fontId="15" fillId="20" borderId="74" applyNumberFormat="0" applyAlignment="0" applyProtection="0"/>
    <xf numFmtId="0" fontId="20" fillId="0" borderId="75" applyNumberFormat="0" applyFill="0" applyAlignment="0" applyProtection="0"/>
    <xf numFmtId="0" fontId="32" fillId="23" borderId="73" applyNumberFormat="0" applyFont="0" applyAlignment="0" applyProtection="0"/>
    <xf numFmtId="0" fontId="67" fillId="20" borderId="74" applyNumberFormat="0" applyAlignment="0" applyProtection="0"/>
    <xf numFmtId="0" fontId="45" fillId="20" borderId="74" applyNumberFormat="0" applyAlignment="0" applyProtection="0"/>
    <xf numFmtId="0" fontId="68" fillId="0" borderId="71" applyNumberFormat="0" applyFill="0" applyAlignment="0" applyProtection="0"/>
    <xf numFmtId="0" fontId="14" fillId="7" borderId="68" applyNumberFormat="0" applyAlignment="0" applyProtection="0"/>
    <xf numFmtId="0" fontId="9" fillId="23" borderId="69" applyNumberFormat="0" applyFont="0" applyAlignment="0" applyProtection="0"/>
    <xf numFmtId="0" fontId="57" fillId="20" borderId="72" applyNumberFormat="0" applyAlignment="0" applyProtection="0"/>
    <xf numFmtId="0" fontId="68" fillId="0" borderId="75" applyNumberFormat="0" applyFill="0" applyAlignment="0" applyProtection="0"/>
    <xf numFmtId="0" fontId="14" fillId="7" borderId="72" applyNumberFormat="0" applyAlignment="0" applyProtection="0"/>
    <xf numFmtId="0" fontId="9" fillId="23" borderId="73" applyNumberFormat="0" applyFont="0" applyAlignment="0" applyProtection="0"/>
  </cellStyleXfs>
  <cellXfs count="327">
    <xf numFmtId="0" fontId="0" fillId="0" borderId="0" xfId="0"/>
    <xf numFmtId="0" fontId="77" fillId="0" borderId="28" xfId="232" applyFont="1" applyBorder="1" applyAlignment="1">
      <alignment horizontal="center" vertical="center" wrapText="1"/>
    </xf>
    <xf numFmtId="0" fontId="30" fillId="0" borderId="0" xfId="0" applyFont="1" applyAlignment="1">
      <alignment horizontal="right"/>
    </xf>
    <xf numFmtId="0" fontId="77" fillId="0" borderId="25" xfId="232" applyFont="1" applyBorder="1" applyAlignment="1">
      <alignment horizontal="center" vertical="center" wrapText="1"/>
    </xf>
    <xf numFmtId="0" fontId="77" fillId="0" borderId="0" xfId="232" applyFont="1" applyAlignment="1">
      <alignment horizontal="center" wrapText="1"/>
    </xf>
    <xf numFmtId="0" fontId="30" fillId="0" borderId="0" xfId="232" applyFont="1" applyAlignment="1">
      <alignment horizontal="right"/>
    </xf>
    <xf numFmtId="0" fontId="101" fillId="0" borderId="25" xfId="232" applyFont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 vertical="top" wrapText="1"/>
    </xf>
    <xf numFmtId="0" fontId="77" fillId="0" borderId="0" xfId="0" applyFont="1"/>
    <xf numFmtId="0" fontId="77" fillId="0" borderId="0" xfId="0" applyFont="1" applyAlignment="1">
      <alignment vertical="top"/>
    </xf>
    <xf numFmtId="0" fontId="77" fillId="0" borderId="0" xfId="0" applyFont="1" applyAlignment="1">
      <alignment horizontal="center"/>
    </xf>
    <xf numFmtId="0" fontId="79" fillId="0" borderId="0" xfId="0" applyFont="1" applyAlignment="1">
      <alignment horizontal="left"/>
    </xf>
    <xf numFmtId="0" fontId="30" fillId="0" borderId="25" xfId="0" applyFont="1" applyBorder="1" applyAlignment="1">
      <alignment horizontal="left" vertical="top" wrapText="1"/>
    </xf>
    <xf numFmtId="0" fontId="77" fillId="0" borderId="25" xfId="0" applyFont="1" applyBorder="1" applyAlignment="1">
      <alignment horizontal="left" vertical="top" wrapText="1"/>
    </xf>
    <xf numFmtId="0" fontId="30" fillId="0" borderId="25" xfId="0" applyFont="1" applyBorder="1" applyAlignment="1">
      <alignment horizontal="center" vertical="center" wrapText="1"/>
    </xf>
    <xf numFmtId="0" fontId="77" fillId="0" borderId="0" xfId="0" applyFont="1" applyAlignment="1">
      <alignment horizontal="left" vertical="top"/>
    </xf>
    <xf numFmtId="0" fontId="79" fillId="0" borderId="0" xfId="0" applyFont="1"/>
    <xf numFmtId="0" fontId="77" fillId="0" borderId="25" xfId="0" applyFont="1" applyBorder="1" applyAlignment="1">
      <alignment horizontal="center" vertical="center" wrapText="1"/>
    </xf>
    <xf numFmtId="0" fontId="30" fillId="0" borderId="25" xfId="0" applyFont="1" applyBorder="1"/>
    <xf numFmtId="0" fontId="30" fillId="0" borderId="0" xfId="0" applyFont="1" applyAlignment="1">
      <alignment horizontal="right" vertical="center"/>
    </xf>
    <xf numFmtId="0" fontId="30" fillId="0" borderId="0" xfId="0" applyFont="1" applyAlignment="1">
      <alignment horizontal="center" vertical="center"/>
    </xf>
    <xf numFmtId="0" fontId="77" fillId="0" borderId="25" xfId="0" applyFont="1" applyBorder="1"/>
    <xf numFmtId="0" fontId="77" fillId="0" borderId="26" xfId="0" applyFont="1" applyBorder="1" applyAlignment="1">
      <alignment vertical="top"/>
    </xf>
    <xf numFmtId="0" fontId="77" fillId="0" borderId="27" xfId="0" applyFont="1" applyBorder="1" applyAlignment="1">
      <alignment vertical="top"/>
    </xf>
    <xf numFmtId="0" fontId="77" fillId="0" borderId="28" xfId="0" applyFont="1" applyBorder="1" applyAlignment="1">
      <alignment vertical="top"/>
    </xf>
    <xf numFmtId="170" fontId="30" fillId="0" borderId="25" xfId="189" applyNumberFormat="1" applyFont="1" applyFill="1" applyBorder="1" applyAlignment="1">
      <alignment horizontal="right" vertical="top" wrapText="1"/>
    </xf>
    <xf numFmtId="167" fontId="79" fillId="0" borderId="25" xfId="189" applyNumberFormat="1" applyFont="1" applyFill="1" applyBorder="1" applyAlignment="1">
      <alignment horizontal="right" vertical="top" wrapText="1"/>
    </xf>
    <xf numFmtId="167" fontId="75" fillId="0" borderId="25" xfId="189" applyNumberFormat="1" applyFont="1" applyFill="1" applyBorder="1" applyAlignment="1">
      <alignment horizontal="right" vertical="top" wrapText="1"/>
    </xf>
    <xf numFmtId="168" fontId="77" fillId="0" borderId="25" xfId="160" applyFont="1" applyFill="1" applyBorder="1" applyAlignment="1">
      <alignment horizontal="right" vertical="center"/>
    </xf>
    <xf numFmtId="0" fontId="30" fillId="0" borderId="0" xfId="0" applyFont="1" applyAlignment="1">
      <alignment vertical="center"/>
    </xf>
    <xf numFmtId="167" fontId="30" fillId="0" borderId="0" xfId="0" applyNumberFormat="1" applyFont="1"/>
    <xf numFmtId="49" fontId="30" fillId="0" borderId="0" xfId="0" applyNumberFormat="1" applyFont="1" applyAlignment="1">
      <alignment vertical="top" wrapText="1"/>
    </xf>
    <xf numFmtId="168" fontId="75" fillId="0" borderId="0" xfId="0" applyNumberFormat="1" applyFont="1" applyAlignment="1">
      <alignment horizontal="right" vertical="top" wrapText="1"/>
    </xf>
    <xf numFmtId="0" fontId="30" fillId="0" borderId="0" xfId="0" applyFont="1" applyAlignment="1">
      <alignment wrapText="1"/>
    </xf>
    <xf numFmtId="0" fontId="30" fillId="0" borderId="0" xfId="179" applyFont="1">
      <alignment horizontal="left" vertical="top" wrapText="1"/>
    </xf>
    <xf numFmtId="0" fontId="79" fillId="0" borderId="25" xfId="0" applyFont="1" applyBorder="1" applyAlignment="1">
      <alignment vertical="top" wrapText="1"/>
    </xf>
    <xf numFmtId="0" fontId="75" fillId="0" borderId="0" xfId="0" applyFont="1" applyAlignment="1">
      <alignment vertical="top" wrapText="1"/>
    </xf>
    <xf numFmtId="170" fontId="75" fillId="0" borderId="0" xfId="189" applyNumberFormat="1" applyFont="1" applyFill="1" applyAlignment="1">
      <alignment horizontal="right" vertical="top" wrapText="1"/>
    </xf>
    <xf numFmtId="0" fontId="30" fillId="0" borderId="26" xfId="0" applyFont="1" applyBorder="1" applyAlignment="1">
      <alignment horizontal="left" vertical="top" wrapText="1"/>
    </xf>
    <xf numFmtId="0" fontId="30" fillId="0" borderId="26" xfId="0" applyFont="1" applyBorder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right" vertical="center" wrapText="1"/>
    </xf>
    <xf numFmtId="0" fontId="77" fillId="0" borderId="10" xfId="0" applyFont="1" applyBorder="1" applyAlignment="1">
      <alignment horizontal="center" vertical="center"/>
    </xf>
    <xf numFmtId="0" fontId="77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top" wrapText="1"/>
    </xf>
    <xf numFmtId="0" fontId="77" fillId="0" borderId="10" xfId="0" applyFont="1" applyBorder="1" applyAlignment="1">
      <alignment horizontal="left" vertical="top" wrapText="1"/>
    </xf>
    <xf numFmtId="49" fontId="30" fillId="0" borderId="10" xfId="0" applyNumberFormat="1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77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49" fontId="77" fillId="0" borderId="10" xfId="0" applyNumberFormat="1" applyFont="1" applyBorder="1" applyAlignment="1">
      <alignment horizontal="left" vertical="top" wrapText="1"/>
    </xf>
    <xf numFmtId="167" fontId="77" fillId="0" borderId="0" xfId="0" applyNumberFormat="1" applyFont="1"/>
    <xf numFmtId="0" fontId="77" fillId="0" borderId="26" xfId="0" applyFont="1" applyBorder="1" applyAlignment="1">
      <alignment horizontal="left" vertical="top" wrapText="1"/>
    </xf>
    <xf numFmtId="0" fontId="30" fillId="0" borderId="25" xfId="0" applyFont="1" applyBorder="1" applyAlignment="1">
      <alignment horizontal="right" vertical="center" wrapText="1"/>
    </xf>
    <xf numFmtId="0" fontId="99" fillId="0" borderId="25" xfId="0" applyFont="1" applyBorder="1" applyAlignment="1">
      <alignment horizontal="left" vertical="center" wrapText="1"/>
    </xf>
    <xf numFmtId="0" fontId="75" fillId="0" borderId="25" xfId="0" applyFont="1" applyBorder="1" applyAlignment="1">
      <alignment horizontal="left" vertical="top" wrapText="1"/>
    </xf>
    <xf numFmtId="0" fontId="79" fillId="0" borderId="25" xfId="0" applyFont="1" applyBorder="1" applyAlignment="1">
      <alignment horizontal="left" vertical="top" wrapText="1"/>
    </xf>
    <xf numFmtId="0" fontId="79" fillId="0" borderId="25" xfId="0" applyFont="1" applyBorder="1" applyAlignment="1">
      <alignment horizontal="center" vertical="top" wrapText="1"/>
    </xf>
    <xf numFmtId="0" fontId="75" fillId="0" borderId="25" xfId="0" applyFont="1" applyBorder="1" applyAlignment="1">
      <alignment horizontal="center" vertical="top" wrapText="1"/>
    </xf>
    <xf numFmtId="49" fontId="30" fillId="0" borderId="25" xfId="0" applyNumberFormat="1" applyFont="1" applyBorder="1" applyAlignment="1">
      <alignment vertical="top" wrapText="1"/>
    </xf>
    <xf numFmtId="0" fontId="75" fillId="0" borderId="25" xfId="0" applyFont="1" applyBorder="1" applyAlignment="1">
      <alignment vertical="top" wrapText="1"/>
    </xf>
    <xf numFmtId="49" fontId="77" fillId="0" borderId="25" xfId="0" applyNumberFormat="1" applyFont="1" applyBorder="1" applyAlignment="1">
      <alignment vertical="top" wrapText="1"/>
    </xf>
    <xf numFmtId="43" fontId="77" fillId="0" borderId="0" xfId="0" applyNumberFormat="1" applyFont="1"/>
    <xf numFmtId="0" fontId="30" fillId="0" borderId="25" xfId="179" applyFont="1" applyBorder="1">
      <alignment horizontal="left" vertical="top" wrapText="1"/>
    </xf>
    <xf numFmtId="0" fontId="77" fillId="0" borderId="25" xfId="179" applyFont="1" applyBorder="1">
      <alignment horizontal="left" vertical="top" wrapText="1"/>
    </xf>
    <xf numFmtId="43" fontId="30" fillId="0" borderId="0" xfId="0" applyNumberFormat="1" applyFont="1"/>
    <xf numFmtId="168" fontId="77" fillId="0" borderId="25" xfId="0" applyNumberFormat="1" applyFont="1" applyBorder="1" applyAlignment="1">
      <alignment horizontal="right" vertical="center"/>
    </xf>
    <xf numFmtId="0" fontId="96" fillId="0" borderId="25" xfId="0" applyFont="1" applyBorder="1" applyAlignment="1">
      <alignment horizontal="left" vertical="top" wrapText="1"/>
    </xf>
    <xf numFmtId="0" fontId="95" fillId="0" borderId="25" xfId="0" applyFont="1" applyBorder="1" applyAlignment="1">
      <alignment horizontal="left" vertical="top" wrapText="1"/>
    </xf>
    <xf numFmtId="168" fontId="30" fillId="0" borderId="25" xfId="89" applyFont="1" applyFill="1" applyBorder="1" applyAlignment="1">
      <alignment horizontal="center" vertical="center"/>
    </xf>
    <xf numFmtId="170" fontId="77" fillId="0" borderId="25" xfId="189" applyNumberFormat="1" applyFont="1" applyFill="1" applyBorder="1" applyAlignment="1">
      <alignment horizontal="right" vertical="top" wrapText="1"/>
    </xf>
    <xf numFmtId="0" fontId="77" fillId="0" borderId="0" xfId="0" applyFont="1" applyAlignment="1">
      <alignment horizontal="center" wrapText="1"/>
    </xf>
    <xf numFmtId="171" fontId="77" fillId="0" borderId="0" xfId="0" applyNumberFormat="1" applyFont="1"/>
    <xf numFmtId="0" fontId="102" fillId="0" borderId="25" xfId="0" applyFont="1" applyBorder="1" applyAlignment="1">
      <alignment horizontal="left" vertical="top" wrapText="1"/>
    </xf>
    <xf numFmtId="0" fontId="102" fillId="0" borderId="25" xfId="0" applyFont="1" applyBorder="1" applyAlignment="1">
      <alignment horizontal="center" vertical="top" wrapText="1"/>
    </xf>
    <xf numFmtId="0" fontId="96" fillId="0" borderId="25" xfId="0" applyFont="1" applyBorder="1" applyAlignment="1">
      <alignment horizontal="center" vertical="center" wrapText="1"/>
    </xf>
    <xf numFmtId="0" fontId="103" fillId="0" borderId="25" xfId="0" applyFont="1" applyBorder="1" applyAlignment="1">
      <alignment horizontal="center" vertical="center" wrapText="1"/>
    </xf>
    <xf numFmtId="172" fontId="96" fillId="0" borderId="25" xfId="0" applyNumberFormat="1" applyFont="1" applyBorder="1" applyAlignment="1">
      <alignment horizontal="right" vertical="center" wrapText="1"/>
    </xf>
    <xf numFmtId="168" fontId="101" fillId="0" borderId="25" xfId="160" applyFont="1" applyBorder="1">
      <alignment horizontal="right" vertical="top"/>
    </xf>
    <xf numFmtId="168" fontId="102" fillId="0" borderId="25" xfId="0" applyNumberFormat="1" applyFont="1" applyBorder="1" applyAlignment="1">
      <alignment horizontal="right" vertical="top"/>
    </xf>
    <xf numFmtId="168" fontId="102" fillId="0" borderId="25" xfId="89" applyFont="1" applyBorder="1">
      <alignment horizontal="right" vertical="top"/>
    </xf>
    <xf numFmtId="168" fontId="105" fillId="0" borderId="25" xfId="229" applyFont="1" applyBorder="1">
      <alignment horizontal="right" vertical="top"/>
    </xf>
    <xf numFmtId="0" fontId="95" fillId="0" borderId="0" xfId="0" applyFont="1"/>
    <xf numFmtId="4" fontId="95" fillId="0" borderId="0" xfId="0" applyNumberFormat="1" applyFont="1"/>
    <xf numFmtId="0" fontId="95" fillId="0" borderId="0" xfId="0" applyFont="1" applyAlignment="1">
      <alignment horizontal="left"/>
    </xf>
    <xf numFmtId="0" fontId="95" fillId="0" borderId="0" xfId="0" applyFont="1" applyAlignment="1">
      <alignment horizontal="left" vertical="top" wrapText="1"/>
    </xf>
    <xf numFmtId="0" fontId="106" fillId="0" borderId="25" xfId="0" applyFont="1" applyBorder="1" applyAlignment="1">
      <alignment horizontal="left" vertical="top" wrapText="1"/>
    </xf>
    <xf numFmtId="170" fontId="102" fillId="0" borderId="25" xfId="189" applyNumberFormat="1" applyFont="1" applyBorder="1" applyAlignment="1">
      <alignment horizontal="left" vertical="top" wrapText="1"/>
    </xf>
    <xf numFmtId="173" fontId="30" fillId="0" borderId="0" xfId="0" applyNumberFormat="1" applyFont="1" applyAlignment="1">
      <alignment horizontal="right" vertical="top" wrapText="1"/>
    </xf>
    <xf numFmtId="173" fontId="30" fillId="0" borderId="0" xfId="0" applyNumberFormat="1" applyFont="1"/>
    <xf numFmtId="174" fontId="30" fillId="0" borderId="0" xfId="0" applyNumberFormat="1" applyFont="1"/>
    <xf numFmtId="175" fontId="30" fillId="0" borderId="0" xfId="0" applyNumberFormat="1" applyFont="1"/>
    <xf numFmtId="173" fontId="77" fillId="0" borderId="0" xfId="0" applyNumberFormat="1" applyFont="1"/>
    <xf numFmtId="0" fontId="101" fillId="0" borderId="25" xfId="0" applyFont="1" applyBorder="1" applyAlignment="1">
      <alignment horizontal="center" vertical="top" wrapText="1"/>
    </xf>
    <xf numFmtId="49" fontId="30" fillId="0" borderId="25" xfId="231" applyNumberFormat="1" applyFont="1" applyBorder="1" applyAlignment="1">
      <alignment vertical="top" wrapText="1"/>
    </xf>
    <xf numFmtId="168" fontId="77" fillId="0" borderId="25" xfId="160" applyFont="1" applyFill="1" applyBorder="1" applyAlignment="1">
      <alignment horizontal="center" vertical="center"/>
    </xf>
    <xf numFmtId="168" fontId="30" fillId="0" borderId="25" xfId="160" applyFont="1" applyFill="1" applyBorder="1" applyAlignment="1">
      <alignment horizontal="center" vertical="center"/>
    </xf>
    <xf numFmtId="0" fontId="108" fillId="0" borderId="25" xfId="0" applyFont="1" applyBorder="1" applyAlignment="1">
      <alignment horizontal="left" vertical="top" wrapText="1"/>
    </xf>
    <xf numFmtId="168" fontId="97" fillId="0" borderId="25" xfId="160" applyFont="1" applyFill="1" applyBorder="1" applyAlignment="1">
      <alignment horizontal="center" vertical="center"/>
    </xf>
    <xf numFmtId="0" fontId="75" fillId="0" borderId="0" xfId="232" applyFont="1"/>
    <xf numFmtId="0" fontId="30" fillId="0" borderId="0" xfId="232" applyFont="1"/>
    <xf numFmtId="168" fontId="77" fillId="0" borderId="25" xfId="233" applyFont="1" applyFill="1" applyBorder="1" applyAlignment="1">
      <alignment horizontal="center" vertical="top"/>
    </xf>
    <xf numFmtId="0" fontId="79" fillId="0" borderId="0" xfId="232" applyFont="1"/>
    <xf numFmtId="0" fontId="75" fillId="0" borderId="25" xfId="232" applyFont="1" applyBorder="1"/>
    <xf numFmtId="0" fontId="30" fillId="0" borderId="25" xfId="232" applyFont="1" applyBorder="1" applyAlignment="1">
      <alignment horizontal="left" vertical="top" wrapText="1"/>
    </xf>
    <xf numFmtId="0" fontId="102" fillId="0" borderId="25" xfId="232" applyFont="1" applyBorder="1" applyAlignment="1">
      <alignment horizontal="left" vertical="top" wrapText="1"/>
    </xf>
    <xf numFmtId="0" fontId="101" fillId="0" borderId="25" xfId="232" applyFont="1" applyBorder="1" applyAlignment="1">
      <alignment horizontal="center" vertical="top" wrapText="1"/>
    </xf>
    <xf numFmtId="0" fontId="102" fillId="0" borderId="0" xfId="232" applyFont="1" applyAlignment="1">
      <alignment horizontal="left" vertical="top" wrapText="1"/>
    </xf>
    <xf numFmtId="0" fontId="102" fillId="0" borderId="0" xfId="232" applyFont="1" applyAlignment="1">
      <alignment horizontal="center" vertical="top" wrapText="1"/>
    </xf>
    <xf numFmtId="168" fontId="75" fillId="0" borderId="0" xfId="232" applyNumberFormat="1" applyFont="1" applyAlignment="1">
      <alignment horizontal="right" vertical="top" wrapText="1"/>
    </xf>
    <xf numFmtId="49" fontId="30" fillId="0" borderId="0" xfId="232" applyNumberFormat="1" applyFont="1" applyAlignment="1">
      <alignment vertical="top" wrapText="1"/>
    </xf>
    <xf numFmtId="0" fontId="75" fillId="0" borderId="0" xfId="232" applyFont="1" applyAlignment="1">
      <alignment vertical="top" wrapText="1"/>
    </xf>
    <xf numFmtId="0" fontId="30" fillId="0" borderId="0" xfId="232" applyFont="1" applyAlignment="1">
      <alignment horizontal="left" vertical="top" wrapText="1"/>
    </xf>
    <xf numFmtId="0" fontId="77" fillId="0" borderId="0" xfId="232" applyFont="1" applyAlignment="1">
      <alignment horizontal="left" vertical="top"/>
    </xf>
    <xf numFmtId="0" fontId="77" fillId="0" borderId="0" xfId="232" applyFont="1" applyAlignment="1">
      <alignment vertical="top"/>
    </xf>
    <xf numFmtId="0" fontId="77" fillId="0" borderId="0" xfId="232" applyFont="1" applyAlignment="1">
      <alignment horizontal="center"/>
    </xf>
    <xf numFmtId="0" fontId="79" fillId="0" borderId="0" xfId="232" applyFont="1" applyAlignment="1">
      <alignment horizontal="left"/>
    </xf>
    <xf numFmtId="0" fontId="30" fillId="0" borderId="0" xfId="232" applyFont="1" applyAlignment="1">
      <alignment horizontal="center"/>
    </xf>
    <xf numFmtId="0" fontId="30" fillId="0" borderId="0" xfId="7" applyFont="1" applyAlignment="1">
      <alignment horizontal="left" vertical="top" wrapText="1"/>
    </xf>
    <xf numFmtId="0" fontId="30" fillId="0" borderId="0" xfId="7" applyFont="1"/>
    <xf numFmtId="0" fontId="77" fillId="0" borderId="34" xfId="7" applyFont="1" applyBorder="1" applyAlignment="1">
      <alignment horizontal="center" vertical="center" wrapText="1"/>
    </xf>
    <xf numFmtId="0" fontId="77" fillId="0" borderId="34" xfId="7" applyFont="1" applyBorder="1" applyAlignment="1">
      <alignment horizontal="left" vertical="top" wrapText="1"/>
    </xf>
    <xf numFmtId="0" fontId="79" fillId="0" borderId="0" xfId="7" applyFont="1"/>
    <xf numFmtId="0" fontId="77" fillId="0" borderId="34" xfId="7" applyFont="1" applyBorder="1"/>
    <xf numFmtId="0" fontId="77" fillId="0" borderId="0" xfId="7" applyFont="1" applyAlignment="1">
      <alignment horizontal="center"/>
    </xf>
    <xf numFmtId="0" fontId="79" fillId="0" borderId="0" xfId="7" applyFont="1" applyAlignment="1">
      <alignment horizontal="left"/>
    </xf>
    <xf numFmtId="0" fontId="30" fillId="0" borderId="34" xfId="7" applyFont="1" applyBorder="1"/>
    <xf numFmtId="0" fontId="30" fillId="0" borderId="0" xfId="7" applyFont="1" applyAlignment="1">
      <alignment horizontal="centerContinuous"/>
    </xf>
    <xf numFmtId="0" fontId="30" fillId="0" borderId="34" xfId="7" applyFont="1" applyBorder="1" applyAlignment="1">
      <alignment horizontal="left" vertical="top" wrapText="1"/>
    </xf>
    <xf numFmtId="0" fontId="30" fillId="0" borderId="0" xfId="7" applyFont="1" applyAlignment="1">
      <alignment horizontal="right" vertical="center"/>
    </xf>
    <xf numFmtId="168" fontId="77" fillId="0" borderId="34" xfId="7" applyNumberFormat="1" applyFont="1" applyBorder="1" applyAlignment="1">
      <alignment horizontal="center"/>
    </xf>
    <xf numFmtId="168" fontId="77" fillId="0" borderId="34" xfId="7" applyNumberFormat="1" applyFont="1" applyBorder="1" applyAlignment="1">
      <alignment horizontal="center" vertical="center"/>
    </xf>
    <xf numFmtId="0" fontId="77" fillId="0" borderId="36" xfId="7" applyFont="1" applyBorder="1" applyAlignment="1">
      <alignment vertical="top"/>
    </xf>
    <xf numFmtId="0" fontId="77" fillId="0" borderId="37" xfId="7" applyFont="1" applyBorder="1" applyAlignment="1">
      <alignment vertical="top"/>
    </xf>
    <xf numFmtId="0" fontId="30" fillId="0" borderId="0" xfId="7" applyFont="1" applyAlignment="1">
      <alignment horizontal="center" vertical="center"/>
    </xf>
    <xf numFmtId="0" fontId="77" fillId="0" borderId="0" xfId="7" applyFont="1" applyAlignment="1">
      <alignment vertical="top"/>
    </xf>
    <xf numFmtId="0" fontId="30" fillId="0" borderId="34" xfId="7" applyFont="1" applyBorder="1" applyAlignment="1">
      <alignment vertical="center"/>
    </xf>
    <xf numFmtId="0" fontId="30" fillId="0" borderId="0" xfId="7" applyFont="1" applyAlignment="1">
      <alignment vertical="center"/>
    </xf>
    <xf numFmtId="0" fontId="77" fillId="0" borderId="0" xfId="7" applyFont="1"/>
    <xf numFmtId="0" fontId="30" fillId="0" borderId="0" xfId="7" applyFont="1" applyAlignment="1">
      <alignment horizontal="center"/>
    </xf>
    <xf numFmtId="0" fontId="77" fillId="0" borderId="35" xfId="7" applyFont="1" applyBorder="1" applyAlignment="1">
      <alignment vertical="top"/>
    </xf>
    <xf numFmtId="0" fontId="77" fillId="0" borderId="0" xfId="7" applyFont="1" applyAlignment="1">
      <alignment horizontal="left" vertical="top"/>
    </xf>
    <xf numFmtId="0" fontId="77" fillId="0" borderId="34" xfId="0" applyFont="1" applyBorder="1" applyAlignment="1">
      <alignment horizontal="left" vertical="center" wrapText="1"/>
    </xf>
    <xf numFmtId="0" fontId="30" fillId="0" borderId="34" xfId="0" applyFont="1" applyBorder="1" applyAlignment="1">
      <alignment horizontal="left" vertical="center" wrapText="1"/>
    </xf>
    <xf numFmtId="49" fontId="77" fillId="0" borderId="34" xfId="0" applyNumberFormat="1" applyFont="1" applyBorder="1" applyAlignment="1">
      <alignment horizontal="left" vertical="top" wrapText="1"/>
    </xf>
    <xf numFmtId="0" fontId="30" fillId="0" borderId="34" xfId="0" applyFont="1" applyBorder="1" applyAlignment="1">
      <alignment horizontal="right" vertical="center" wrapText="1"/>
    </xf>
    <xf numFmtId="0" fontId="30" fillId="0" borderId="34" xfId="0" applyFont="1" applyBorder="1" applyAlignment="1">
      <alignment horizontal="left" vertical="top" wrapText="1"/>
    </xf>
    <xf numFmtId="0" fontId="77" fillId="0" borderId="34" xfId="0" applyFont="1" applyBorder="1" applyAlignment="1">
      <alignment horizontal="left" vertical="top" wrapText="1"/>
    </xf>
    <xf numFmtId="0" fontId="77" fillId="0" borderId="34" xfId="0" applyFont="1" applyBorder="1" applyAlignment="1">
      <alignment horizontal="center" vertical="center" wrapText="1"/>
    </xf>
    <xf numFmtId="0" fontId="109" fillId="0" borderId="34" xfId="0" applyFont="1" applyBorder="1" applyAlignment="1">
      <alignment horizontal="center" vertical="center" wrapText="1"/>
    </xf>
    <xf numFmtId="0" fontId="109" fillId="0" borderId="34" xfId="0" applyFont="1" applyBorder="1" applyAlignment="1">
      <alignment horizontal="left" vertical="center" wrapText="1"/>
    </xf>
    <xf numFmtId="49" fontId="30" fillId="0" borderId="34" xfId="0" applyNumberFormat="1" applyFont="1" applyBorder="1" applyAlignment="1">
      <alignment vertical="top" wrapText="1"/>
    </xf>
    <xf numFmtId="0" fontId="75" fillId="0" borderId="34" xfId="0" applyFont="1" applyBorder="1" applyAlignment="1">
      <alignment vertical="top" wrapText="1"/>
    </xf>
    <xf numFmtId="167" fontId="30" fillId="0" borderId="34" xfId="0" applyNumberFormat="1" applyFont="1" applyBorder="1" applyAlignment="1">
      <alignment horizontal="right" vertical="top" wrapText="1"/>
    </xf>
    <xf numFmtId="0" fontId="110" fillId="0" borderId="34" xfId="0" applyFont="1" applyBorder="1" applyAlignment="1">
      <alignment horizontal="left" vertical="top" wrapText="1"/>
    </xf>
    <xf numFmtId="1" fontId="77" fillId="0" borderId="25" xfId="233" applyNumberFormat="1" applyFont="1" applyFill="1" applyBorder="1" applyAlignment="1">
      <alignment horizontal="center" vertical="top"/>
    </xf>
    <xf numFmtId="1" fontId="77" fillId="0" borderId="34" xfId="7" applyNumberFormat="1" applyFont="1" applyBorder="1"/>
    <xf numFmtId="1" fontId="77" fillId="0" borderId="25" xfId="0" applyNumberFormat="1" applyFont="1" applyBorder="1" applyAlignment="1">
      <alignment horizontal="right" vertical="center"/>
    </xf>
    <xf numFmtId="0" fontId="102" fillId="0" borderId="42" xfId="0" applyFont="1" applyBorder="1" applyAlignment="1">
      <alignment horizontal="left" vertical="top" wrapText="1"/>
    </xf>
    <xf numFmtId="0" fontId="77" fillId="0" borderId="28" xfId="0" applyFont="1" applyBorder="1" applyAlignment="1">
      <alignment horizontal="center" vertical="center" wrapText="1"/>
    </xf>
    <xf numFmtId="176" fontId="79" fillId="0" borderId="25" xfId="189" applyNumberFormat="1" applyFont="1" applyFill="1" applyBorder="1" applyAlignment="1">
      <alignment horizontal="right" vertical="top" wrapText="1"/>
    </xf>
    <xf numFmtId="176" fontId="30" fillId="0" borderId="25" xfId="189" applyNumberFormat="1" applyFont="1" applyFill="1" applyBorder="1" applyAlignment="1">
      <alignment horizontal="right" vertical="top" wrapText="1"/>
    </xf>
    <xf numFmtId="0" fontId="30" fillId="0" borderId="29" xfId="232" applyFont="1" applyBorder="1" applyAlignment="1">
      <alignment horizontal="right"/>
    </xf>
    <xf numFmtId="0" fontId="30" fillId="0" borderId="0" xfId="7" applyFont="1" applyAlignment="1">
      <alignment horizontal="right"/>
    </xf>
    <xf numFmtId="49" fontId="30" fillId="0" borderId="0" xfId="7" applyNumberFormat="1" applyFont="1" applyAlignment="1">
      <alignment horizontal="right" vertical="center"/>
    </xf>
    <xf numFmtId="0" fontId="77" fillId="0" borderId="37" xfId="7" applyFont="1" applyBorder="1" applyAlignment="1">
      <alignment horizontal="center" vertical="center" wrapText="1"/>
    </xf>
    <xf numFmtId="0" fontId="30" fillId="0" borderId="67" xfId="0" applyFont="1" applyBorder="1" applyAlignment="1">
      <alignment horizontal="left" vertical="top" wrapText="1"/>
    </xf>
    <xf numFmtId="49" fontId="77" fillId="0" borderId="67" xfId="0" applyNumberFormat="1" applyFont="1" applyBorder="1" applyAlignment="1">
      <alignment vertical="top" wrapText="1"/>
    </xf>
    <xf numFmtId="0" fontId="79" fillId="0" borderId="67" xfId="0" applyFont="1" applyBorder="1" applyAlignment="1">
      <alignment vertical="top" wrapText="1"/>
    </xf>
    <xf numFmtId="0" fontId="77" fillId="0" borderId="67" xfId="179" applyFont="1" applyBorder="1">
      <alignment horizontal="left" vertical="top" wrapText="1"/>
    </xf>
    <xf numFmtId="170" fontId="30" fillId="0" borderId="67" xfId="189" applyNumberFormat="1" applyFont="1" applyFill="1" applyBorder="1" applyAlignment="1">
      <alignment horizontal="right" vertical="top" wrapText="1"/>
    </xf>
    <xf numFmtId="0" fontId="75" fillId="0" borderId="0" xfId="232" applyFont="1" applyAlignment="1">
      <alignment wrapText="1"/>
    </xf>
    <xf numFmtId="0" fontId="77" fillId="0" borderId="0" xfId="7" applyFont="1" applyAlignment="1">
      <alignment wrapText="1"/>
    </xf>
    <xf numFmtId="0" fontId="77" fillId="0" borderId="0" xfId="0" applyFont="1" applyAlignment="1">
      <alignment horizontal="left" vertical="top" wrapText="1"/>
    </xf>
    <xf numFmtId="0" fontId="77" fillId="0" borderId="34" xfId="0" applyFont="1" applyBorder="1" applyAlignment="1">
      <alignment horizontal="center" vertical="top" wrapText="1"/>
    </xf>
    <xf numFmtId="0" fontId="95" fillId="0" borderId="25" xfId="232" applyFont="1" applyBorder="1" applyAlignment="1">
      <alignment horizontal="center" vertical="top" wrapText="1"/>
    </xf>
    <xf numFmtId="0" fontId="30" fillId="0" borderId="34" xfId="0" applyFont="1" applyBorder="1" applyAlignment="1">
      <alignment horizontal="center" vertical="top" wrapText="1"/>
    </xf>
    <xf numFmtId="0" fontId="77" fillId="0" borderId="34" xfId="0" applyFont="1" applyBorder="1"/>
    <xf numFmtId="0" fontId="79" fillId="0" borderId="34" xfId="0" applyFont="1" applyBorder="1" applyAlignment="1">
      <alignment horizontal="left" vertical="top" wrapText="1"/>
    </xf>
    <xf numFmtId="0" fontId="30" fillId="0" borderId="34" xfId="0" applyFont="1" applyBorder="1"/>
    <xf numFmtId="0" fontId="30" fillId="0" borderId="34" xfId="407" applyFont="1" applyBorder="1" applyAlignment="1">
      <alignment vertical="center" wrapText="1"/>
    </xf>
    <xf numFmtId="49" fontId="30" fillId="0" borderId="34" xfId="0" applyNumberFormat="1" applyFont="1" applyBorder="1" applyAlignment="1">
      <alignment horizontal="left" vertical="center" wrapText="1" indent="2"/>
    </xf>
    <xf numFmtId="0" fontId="97" fillId="0" borderId="34" xfId="0" applyFont="1" applyBorder="1" applyAlignment="1">
      <alignment horizontal="left" vertical="top" wrapText="1"/>
    </xf>
    <xf numFmtId="0" fontId="77" fillId="0" borderId="34" xfId="0" applyFont="1" applyBorder="1" applyAlignment="1">
      <alignment horizontal="center" vertical="center"/>
    </xf>
    <xf numFmtId="0" fontId="75" fillId="0" borderId="0" xfId="100" applyFont="1" applyAlignment="1">
      <alignment horizontal="center" vertical="center" wrapText="1"/>
    </xf>
    <xf numFmtId="0" fontId="75" fillId="0" borderId="0" xfId="254" applyFont="1" applyAlignment="1">
      <alignment vertical="center" wrapText="1"/>
    </xf>
    <xf numFmtId="0" fontId="75" fillId="0" borderId="0" xfId="254" applyFont="1" applyAlignment="1">
      <alignment vertical="top" wrapText="1"/>
    </xf>
    <xf numFmtId="0" fontId="75" fillId="0" borderId="0" xfId="254" applyFont="1" applyAlignment="1">
      <alignment horizontal="right" vertical="center" wrapText="1"/>
    </xf>
    <xf numFmtId="0" fontId="75" fillId="0" borderId="0" xfId="254" applyFont="1" applyAlignment="1">
      <alignment horizontal="right" vertical="center"/>
    </xf>
    <xf numFmtId="0" fontId="75" fillId="0" borderId="0" xfId="100" applyFont="1" applyAlignment="1">
      <alignment vertical="center" wrapText="1"/>
    </xf>
    <xf numFmtId="0" fontId="79" fillId="0" borderId="0" xfId="100" applyFont="1" applyAlignment="1">
      <alignment horizontal="center" vertical="center" wrapText="1"/>
    </xf>
    <xf numFmtId="49" fontId="75" fillId="0" borderId="0" xfId="100" applyNumberFormat="1" applyFont="1" applyAlignment="1">
      <alignment horizontal="center" vertical="center" wrapText="1"/>
    </xf>
    <xf numFmtId="0" fontId="75" fillId="0" borderId="0" xfId="100" applyFont="1" applyAlignment="1">
      <alignment horizontal="center" vertical="top" wrapText="1"/>
    </xf>
    <xf numFmtId="167" fontId="75" fillId="0" borderId="0" xfId="100" applyNumberFormat="1" applyFont="1" applyAlignment="1">
      <alignment horizontal="center" vertical="center" wrapText="1"/>
    </xf>
    <xf numFmtId="167" fontId="75" fillId="0" borderId="0" xfId="100" applyNumberFormat="1" applyFont="1" applyAlignment="1">
      <alignment horizontal="right" vertical="center" wrapText="1"/>
    </xf>
    <xf numFmtId="0" fontId="75" fillId="0" borderId="0" xfId="0" applyFont="1"/>
    <xf numFmtId="0" fontId="79" fillId="0" borderId="34" xfId="100" applyFont="1" applyBorder="1" applyAlignment="1">
      <alignment horizontal="center" vertical="center" wrapText="1"/>
    </xf>
    <xf numFmtId="167" fontId="79" fillId="0" borderId="34" xfId="100" applyNumberFormat="1" applyFont="1" applyBorder="1" applyAlignment="1">
      <alignment horizontal="center" vertical="center" wrapText="1"/>
    </xf>
    <xf numFmtId="49" fontId="79" fillId="0" borderId="34" xfId="100" applyNumberFormat="1" applyFont="1" applyBorder="1" applyAlignment="1">
      <alignment horizontal="center" vertical="center" textRotation="90" wrapText="1"/>
    </xf>
    <xf numFmtId="0" fontId="79" fillId="0" borderId="34" xfId="0" applyFont="1" applyBorder="1" applyAlignment="1">
      <alignment horizontal="center" vertical="center" wrapText="1"/>
    </xf>
    <xf numFmtId="165" fontId="75" fillId="0" borderId="0" xfId="189" applyFont="1" applyFill="1" applyAlignment="1">
      <alignment horizontal="center" vertical="center" wrapText="1"/>
    </xf>
    <xf numFmtId="177" fontId="79" fillId="0" borderId="34" xfId="188" applyNumberFormat="1" applyFont="1" applyFill="1" applyBorder="1" applyAlignment="1">
      <alignment horizontal="right" vertical="center" wrapText="1"/>
    </xf>
    <xf numFmtId="0" fontId="75" fillId="0" borderId="34" xfId="100" applyFont="1" applyBorder="1" applyAlignment="1">
      <alignment horizontal="center" vertical="top" wrapText="1"/>
    </xf>
    <xf numFmtId="178" fontId="79" fillId="0" borderId="34" xfId="0" applyNumberFormat="1" applyFont="1" applyBorder="1" applyAlignment="1">
      <alignment horizontal="center" vertical="center"/>
    </xf>
    <xf numFmtId="0" fontId="75" fillId="0" borderId="34" xfId="100" applyFont="1" applyBorder="1" applyAlignment="1">
      <alignment horizontal="center" vertical="center" wrapText="1"/>
    </xf>
    <xf numFmtId="177" fontId="75" fillId="0" borderId="34" xfId="100" applyNumberFormat="1" applyFont="1" applyBorder="1" applyAlignment="1">
      <alignment horizontal="right" vertical="center" wrapText="1"/>
    </xf>
    <xf numFmtId="167" fontId="75" fillId="0" borderId="34" xfId="100" applyNumberFormat="1" applyFont="1" applyBorder="1" applyAlignment="1">
      <alignment horizontal="right" vertical="center" wrapText="1"/>
    </xf>
    <xf numFmtId="177" fontId="75" fillId="0" borderId="34" xfId="188" applyNumberFormat="1" applyFont="1" applyFill="1" applyBorder="1" applyAlignment="1">
      <alignment horizontal="right" vertical="center" wrapText="1"/>
    </xf>
    <xf numFmtId="0" fontId="112" fillId="0" borderId="34" xfId="0" applyFont="1" applyBorder="1" applyAlignment="1">
      <alignment vertical="center"/>
    </xf>
    <xf numFmtId="0" fontId="79" fillId="0" borderId="34" xfId="0" applyFont="1" applyBorder="1" applyAlignment="1">
      <alignment horizontal="center" vertical="center"/>
    </xf>
    <xf numFmtId="168" fontId="77" fillId="0" borderId="34" xfId="233" applyFont="1" applyFill="1" applyBorder="1" applyAlignment="1">
      <alignment vertical="center"/>
    </xf>
    <xf numFmtId="167" fontId="79" fillId="0" borderId="34" xfId="100" applyNumberFormat="1" applyFont="1" applyBorder="1" applyAlignment="1">
      <alignment horizontal="right" vertical="center" wrapText="1"/>
    </xf>
    <xf numFmtId="0" fontId="75" fillId="55" borderId="34" xfId="0" applyFont="1" applyFill="1" applyBorder="1" applyAlignment="1">
      <alignment horizontal="center" vertical="center" wrapText="1"/>
    </xf>
    <xf numFmtId="168" fontId="30" fillId="0" borderId="34" xfId="233" applyFont="1" applyFill="1" applyBorder="1" applyAlignment="1">
      <alignment vertical="center"/>
    </xf>
    <xf numFmtId="0" fontId="79" fillId="55" borderId="34" xfId="0" applyFont="1" applyFill="1" applyBorder="1" applyAlignment="1">
      <alignment horizontal="center" vertical="center" wrapText="1"/>
    </xf>
    <xf numFmtId="0" fontId="79" fillId="55" borderId="34" xfId="0" applyFont="1" applyFill="1" applyBorder="1" applyAlignment="1">
      <alignment vertical="center" wrapText="1"/>
    </xf>
    <xf numFmtId="0" fontId="75" fillId="0" borderId="0" xfId="100" applyFont="1" applyAlignment="1">
      <alignment vertical="top" wrapText="1"/>
    </xf>
    <xf numFmtId="167" fontId="75" fillId="0" borderId="0" xfId="100" applyNumberFormat="1" applyFont="1" applyAlignment="1">
      <alignment vertical="center" wrapText="1"/>
    </xf>
    <xf numFmtId="0" fontId="75" fillId="0" borderId="0" xfId="0" applyFont="1" applyAlignment="1">
      <alignment horizontal="right"/>
    </xf>
    <xf numFmtId="0" fontId="79" fillId="0" borderId="0" xfId="0" applyFont="1" applyAlignment="1">
      <alignment vertical="center" wrapText="1"/>
    </xf>
    <xf numFmtId="0" fontId="75" fillId="0" borderId="0" xfId="0" applyFont="1" applyAlignment="1">
      <alignment vertical="top"/>
    </xf>
    <xf numFmtId="177" fontId="75" fillId="0" borderId="29" xfId="189" applyNumberFormat="1" applyFont="1" applyFill="1" applyBorder="1" applyAlignment="1">
      <alignment horizontal="right" vertical="center"/>
    </xf>
    <xf numFmtId="0" fontId="75" fillId="0" borderId="0" xfId="0" applyFont="1" applyAlignment="1">
      <alignment horizontal="left" vertical="top" wrapText="1"/>
    </xf>
    <xf numFmtId="177" fontId="79" fillId="0" borderId="67" xfId="189" applyNumberFormat="1" applyFont="1" applyFill="1" applyBorder="1" applyAlignment="1">
      <alignment horizontal="center" vertical="center" wrapText="1"/>
    </xf>
    <xf numFmtId="0" fontId="79" fillId="0" borderId="67" xfId="0" applyFont="1" applyBorder="1" applyAlignment="1">
      <alignment horizontal="center" vertical="center" wrapText="1"/>
    </xf>
    <xf numFmtId="0" fontId="79" fillId="0" borderId="0" xfId="0" applyFont="1" applyAlignment="1">
      <alignment horizontal="left" vertical="top" wrapText="1"/>
    </xf>
    <xf numFmtId="49" fontId="79" fillId="0" borderId="67" xfId="100" applyNumberFormat="1" applyFont="1" applyBorder="1" applyAlignment="1">
      <alignment horizontal="center" vertical="center" textRotation="90" wrapText="1"/>
    </xf>
    <xf numFmtId="0" fontId="79" fillId="0" borderId="67" xfId="100" applyFont="1" applyBorder="1" applyAlignment="1">
      <alignment horizontal="left" vertical="top" wrapText="1"/>
    </xf>
    <xf numFmtId="177" fontId="79" fillId="0" borderId="67" xfId="100" applyNumberFormat="1" applyFont="1" applyBorder="1" applyAlignment="1">
      <alignment horizontal="right" vertical="top" wrapText="1"/>
    </xf>
    <xf numFmtId="49" fontId="75" fillId="0" borderId="67" xfId="100" applyNumberFormat="1" applyFont="1" applyBorder="1" applyAlignment="1">
      <alignment horizontal="center" vertical="center" textRotation="90" wrapText="1"/>
    </xf>
    <xf numFmtId="177" fontId="108" fillId="0" borderId="67" xfId="100" applyNumberFormat="1" applyFont="1" applyBorder="1" applyAlignment="1">
      <alignment horizontal="right" vertical="top" wrapText="1"/>
    </xf>
    <xf numFmtId="0" fontId="79" fillId="0" borderId="67" xfId="100" applyFont="1" applyBorder="1" applyAlignment="1">
      <alignment horizontal="center" vertical="center" wrapText="1"/>
    </xf>
    <xf numFmtId="0" fontId="111" fillId="0" borderId="67" xfId="100" applyFont="1" applyBorder="1" applyAlignment="1">
      <alignment horizontal="center" vertical="center" wrapText="1"/>
    </xf>
    <xf numFmtId="0" fontId="75" fillId="0" borderId="67" xfId="100" applyFont="1" applyBorder="1" applyAlignment="1">
      <alignment horizontal="center" vertical="center" wrapText="1"/>
    </xf>
    <xf numFmtId="177" fontId="75" fillId="0" borderId="67" xfId="189" applyNumberFormat="1" applyFont="1" applyFill="1" applyBorder="1" applyAlignment="1">
      <alignment horizontal="center" vertical="center" wrapText="1"/>
    </xf>
    <xf numFmtId="0" fontId="77" fillId="0" borderId="67" xfId="0" applyFont="1" applyBorder="1" applyAlignment="1">
      <alignment horizontal="center" vertical="top" wrapText="1"/>
    </xf>
    <xf numFmtId="0" fontId="77" fillId="0" borderId="67" xfId="0" applyFont="1" applyBorder="1" applyAlignment="1">
      <alignment horizontal="left" vertical="top" wrapText="1"/>
    </xf>
    <xf numFmtId="177" fontId="79" fillId="0" borderId="67" xfId="189" applyNumberFormat="1" applyFont="1" applyFill="1" applyBorder="1" applyAlignment="1">
      <alignment horizontal="center" vertical="center"/>
    </xf>
    <xf numFmtId="0" fontId="97" fillId="0" borderId="67" xfId="0" applyFont="1" applyBorder="1" applyAlignment="1">
      <alignment horizontal="center" vertical="top" wrapText="1"/>
    </xf>
    <xf numFmtId="177" fontId="75" fillId="0" borderId="67" xfId="189" applyNumberFormat="1" applyFont="1" applyFill="1" applyBorder="1" applyAlignment="1">
      <alignment horizontal="center" vertical="center"/>
    </xf>
    <xf numFmtId="0" fontId="97" fillId="0" borderId="67" xfId="0" applyFont="1" applyBorder="1" applyAlignment="1">
      <alignment horizontal="left" vertical="top" wrapText="1"/>
    </xf>
    <xf numFmtId="177" fontId="75" fillId="0" borderId="0" xfId="189" applyNumberFormat="1" applyFont="1" applyFill="1" applyAlignment="1">
      <alignment horizontal="center" vertical="center"/>
    </xf>
    <xf numFmtId="168" fontId="77" fillId="0" borderId="67" xfId="233" applyFont="1" applyFill="1" applyBorder="1">
      <alignment horizontal="right" vertical="top"/>
    </xf>
    <xf numFmtId="0" fontId="113" fillId="0" borderId="67" xfId="0" applyFont="1" applyBorder="1" applyAlignment="1">
      <alignment horizontal="left" vertical="top" wrapText="1"/>
    </xf>
    <xf numFmtId="168" fontId="113" fillId="0" borderId="67" xfId="233" applyFont="1" applyBorder="1">
      <alignment horizontal="right" vertical="top"/>
    </xf>
    <xf numFmtId="0" fontId="110" fillId="0" borderId="67" xfId="0" applyFont="1" applyBorder="1" applyAlignment="1">
      <alignment horizontal="left" vertical="top" wrapText="1"/>
    </xf>
    <xf numFmtId="0" fontId="77" fillId="0" borderId="67" xfId="0" applyFont="1" applyBorder="1"/>
    <xf numFmtId="168" fontId="77" fillId="0" borderId="34" xfId="233" applyFont="1" applyFill="1" applyBorder="1" applyAlignment="1">
      <alignment horizontal="center" vertical="top"/>
    </xf>
    <xf numFmtId="168" fontId="30" fillId="0" borderId="34" xfId="233" applyFont="1" applyFill="1" applyBorder="1" applyAlignment="1">
      <alignment horizontal="center" vertical="top"/>
    </xf>
    <xf numFmtId="168" fontId="77" fillId="0" borderId="25" xfId="89" applyFont="1" applyFill="1" applyBorder="1" applyAlignment="1">
      <alignment horizontal="center" vertical="center"/>
    </xf>
    <xf numFmtId="0" fontId="108" fillId="0" borderId="67" xfId="100" applyFont="1" applyBorder="1" applyAlignment="1">
      <alignment horizontal="center" vertical="top" wrapText="1"/>
    </xf>
    <xf numFmtId="170" fontId="30" fillId="0" borderId="0" xfId="189" applyNumberFormat="1" applyFont="1"/>
    <xf numFmtId="0" fontId="79" fillId="0" borderId="34" xfId="7" applyFont="1" applyBorder="1" applyAlignment="1">
      <alignment horizontal="center" vertical="center" wrapText="1"/>
    </xf>
    <xf numFmtId="167" fontId="75" fillId="0" borderId="0" xfId="232" applyNumberFormat="1" applyFont="1"/>
    <xf numFmtId="0" fontId="110" fillId="0" borderId="25" xfId="232" applyFont="1" applyBorder="1" applyAlignment="1">
      <alignment horizontal="left" vertical="top" wrapText="1"/>
    </xf>
    <xf numFmtId="170" fontId="77" fillId="0" borderId="34" xfId="189" applyNumberFormat="1" applyFont="1" applyBorder="1" applyAlignment="1">
      <alignment horizontal="center" vertical="center" wrapText="1"/>
    </xf>
    <xf numFmtId="170" fontId="79" fillId="0" borderId="34" xfId="189" applyNumberFormat="1" applyFont="1" applyBorder="1" applyAlignment="1">
      <alignment horizontal="center" vertical="center" wrapText="1"/>
    </xf>
    <xf numFmtId="165" fontId="30" fillId="0" borderId="0" xfId="189" applyFont="1"/>
    <xf numFmtId="165" fontId="77" fillId="0" borderId="0" xfId="189" applyFont="1"/>
    <xf numFmtId="165" fontId="30" fillId="0" borderId="0" xfId="189" applyFont="1" applyAlignment="1">
      <alignment vertical="center"/>
    </xf>
    <xf numFmtId="170" fontId="30" fillId="0" borderId="0" xfId="189" applyNumberFormat="1" applyFont="1" applyAlignment="1">
      <alignment horizontal="centerContinuous"/>
    </xf>
    <xf numFmtId="170" fontId="77" fillId="0" borderId="0" xfId="189" applyNumberFormat="1" applyFont="1"/>
    <xf numFmtId="170" fontId="30" fillId="0" borderId="0" xfId="189" applyNumberFormat="1" applyFont="1" applyAlignment="1">
      <alignment vertical="center"/>
    </xf>
    <xf numFmtId="165" fontId="30" fillId="0" borderId="0" xfId="189" applyFont="1" applyAlignment="1">
      <alignment horizontal="right"/>
    </xf>
    <xf numFmtId="165" fontId="30" fillId="0" borderId="0" xfId="189" applyFont="1" applyAlignment="1">
      <alignment horizontal="right" vertical="center"/>
    </xf>
    <xf numFmtId="165" fontId="96" fillId="0" borderId="0" xfId="189" applyFont="1" applyFill="1" applyAlignment="1">
      <alignment horizontal="right" vertical="top"/>
    </xf>
    <xf numFmtId="165" fontId="96" fillId="0" borderId="0" xfId="189" applyFont="1" applyAlignment="1">
      <alignment vertical="top" wrapText="1"/>
    </xf>
    <xf numFmtId="170" fontId="77" fillId="0" borderId="34" xfId="189" applyNumberFormat="1" applyFont="1" applyFill="1" applyBorder="1" applyAlignment="1">
      <alignment horizontal="center" vertical="center" wrapText="1"/>
    </xf>
    <xf numFmtId="172" fontId="77" fillId="0" borderId="0" xfId="0" applyNumberFormat="1" applyFont="1" applyAlignment="1">
      <alignment wrapText="1"/>
    </xf>
    <xf numFmtId="165" fontId="30" fillId="0" borderId="0" xfId="189" applyFont="1" applyFill="1"/>
    <xf numFmtId="0" fontId="77" fillId="0" borderId="25" xfId="232" applyFont="1" applyBorder="1" applyAlignment="1">
      <alignment horizontal="left" vertical="top" wrapText="1"/>
    </xf>
    <xf numFmtId="0" fontId="101" fillId="0" borderId="25" xfId="232" applyFont="1" applyBorder="1" applyAlignment="1">
      <alignment horizontal="left" vertical="top" wrapText="1"/>
    </xf>
    <xf numFmtId="0" fontId="30" fillId="0" borderId="0" xfId="232" applyFont="1" applyAlignment="1">
      <alignment horizontal="right"/>
    </xf>
    <xf numFmtId="0" fontId="77" fillId="0" borderId="0" xfId="232" applyFont="1" applyAlignment="1">
      <alignment horizontal="center" wrapText="1"/>
    </xf>
    <xf numFmtId="0" fontId="77" fillId="0" borderId="25" xfId="232" applyFont="1" applyBorder="1" applyAlignment="1">
      <alignment horizontal="center" vertical="center" wrapText="1"/>
    </xf>
    <xf numFmtId="0" fontId="77" fillId="0" borderId="26" xfId="232" applyFont="1" applyBorder="1" applyAlignment="1">
      <alignment horizontal="center" vertical="center" wrapText="1"/>
    </xf>
    <xf numFmtId="0" fontId="77" fillId="0" borderId="28" xfId="232" applyFont="1" applyBorder="1" applyAlignment="1">
      <alignment horizontal="center" vertical="center" wrapText="1"/>
    </xf>
    <xf numFmtId="0" fontId="77" fillId="0" borderId="15" xfId="232" applyFont="1" applyBorder="1" applyAlignment="1">
      <alignment horizontal="center" vertical="center" wrapText="1"/>
    </xf>
    <xf numFmtId="0" fontId="77" fillId="0" borderId="11" xfId="232" applyFont="1" applyBorder="1" applyAlignment="1">
      <alignment horizontal="center" vertical="center" wrapText="1"/>
    </xf>
    <xf numFmtId="0" fontId="77" fillId="0" borderId="15" xfId="179" applyFont="1" applyBorder="1" applyAlignment="1">
      <alignment horizontal="center" vertical="center" wrapText="1"/>
    </xf>
    <xf numFmtId="0" fontId="77" fillId="0" borderId="11" xfId="179" applyFont="1" applyBorder="1" applyAlignment="1">
      <alignment horizontal="center" vertical="center" wrapText="1"/>
    </xf>
    <xf numFmtId="0" fontId="30" fillId="0" borderId="0" xfId="0" applyFont="1" applyAlignment="1">
      <alignment horizontal="right"/>
    </xf>
    <xf numFmtId="0" fontId="77" fillId="0" borderId="0" xfId="0" applyFont="1" applyAlignment="1">
      <alignment horizontal="center" vertical="center" wrapText="1"/>
    </xf>
    <xf numFmtId="0" fontId="77" fillId="0" borderId="12" xfId="0" applyFont="1" applyBorder="1" applyAlignment="1">
      <alignment horizontal="center" vertical="center" wrapText="1"/>
    </xf>
    <xf numFmtId="0" fontId="77" fillId="0" borderId="13" xfId="0" applyFont="1" applyBorder="1" applyAlignment="1">
      <alignment horizontal="center" vertical="center" wrapText="1"/>
    </xf>
    <xf numFmtId="0" fontId="77" fillId="0" borderId="14" xfId="0" applyFont="1" applyBorder="1" applyAlignment="1">
      <alignment horizontal="center" vertical="center" wrapText="1"/>
    </xf>
    <xf numFmtId="0" fontId="96" fillId="0" borderId="25" xfId="0" applyFont="1" applyBorder="1" applyAlignment="1">
      <alignment horizontal="center" vertical="top" wrapText="1"/>
    </xf>
    <xf numFmtId="0" fontId="103" fillId="0" borderId="25" xfId="0" applyFont="1" applyBorder="1" applyAlignment="1">
      <alignment horizontal="center" vertical="center"/>
    </xf>
    <xf numFmtId="0" fontId="96" fillId="0" borderId="25" xfId="0" applyFont="1" applyBorder="1" applyAlignment="1">
      <alignment horizontal="center" vertical="center" wrapText="1"/>
    </xf>
    <xf numFmtId="0" fontId="101" fillId="0" borderId="25" xfId="0" applyFont="1" applyBorder="1" applyAlignment="1">
      <alignment horizontal="center" vertical="top" wrapText="1"/>
    </xf>
    <xf numFmtId="0" fontId="104" fillId="0" borderId="25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77" fillId="0" borderId="0" xfId="0" applyFont="1" applyAlignment="1">
      <alignment horizontal="center" wrapText="1"/>
    </xf>
    <xf numFmtId="0" fontId="102" fillId="0" borderId="25" xfId="0" applyFont="1" applyBorder="1" applyAlignment="1">
      <alignment horizontal="center" vertical="top" wrapText="1"/>
    </xf>
    <xf numFmtId="0" fontId="79" fillId="0" borderId="0" xfId="100" applyFont="1" applyAlignment="1">
      <alignment horizontal="center" vertical="center" wrapText="1"/>
    </xf>
    <xf numFmtId="0" fontId="75" fillId="0" borderId="29" xfId="0" applyFont="1" applyBorder="1" applyAlignment="1">
      <alignment horizontal="right"/>
    </xf>
    <xf numFmtId="49" fontId="79" fillId="0" borderId="34" xfId="100" applyNumberFormat="1" applyFont="1" applyBorder="1" applyAlignment="1">
      <alignment horizontal="center" vertical="center" wrapText="1"/>
    </xf>
    <xf numFmtId="0" fontId="79" fillId="0" borderId="34" xfId="100" applyFont="1" applyBorder="1" applyAlignment="1">
      <alignment horizontal="center" vertical="center" wrapText="1"/>
    </xf>
    <xf numFmtId="167" fontId="79" fillId="0" borderId="34" xfId="100" applyNumberFormat="1" applyFont="1" applyBorder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  <xf numFmtId="0" fontId="79" fillId="0" borderId="76" xfId="0" applyFont="1" applyBorder="1" applyAlignment="1">
      <alignment horizontal="center" vertical="center"/>
    </xf>
    <xf numFmtId="0" fontId="79" fillId="0" borderId="28" xfId="0" applyFont="1" applyBorder="1" applyAlignment="1">
      <alignment horizontal="center" vertical="center"/>
    </xf>
    <xf numFmtId="0" fontId="79" fillId="0" borderId="15" xfId="0" applyFont="1" applyBorder="1" applyAlignment="1">
      <alignment horizontal="center" vertical="center" wrapText="1"/>
    </xf>
    <xf numFmtId="0" fontId="79" fillId="0" borderId="11" xfId="0" applyFont="1" applyBorder="1" applyAlignment="1">
      <alignment horizontal="center" vertical="center" wrapText="1"/>
    </xf>
    <xf numFmtId="0" fontId="30" fillId="0" borderId="0" xfId="7" applyFont="1" applyAlignment="1">
      <alignment horizontal="left"/>
    </xf>
    <xf numFmtId="0" fontId="77" fillId="0" borderId="34" xfId="7" applyFont="1" applyBorder="1" applyAlignment="1">
      <alignment horizontal="left" vertical="top" wrapText="1"/>
    </xf>
    <xf numFmtId="0" fontId="77" fillId="0" borderId="0" xfId="7" applyFont="1" applyAlignment="1">
      <alignment horizontal="center" wrapText="1"/>
    </xf>
    <xf numFmtId="0" fontId="77" fillId="0" borderId="34" xfId="7" applyFont="1" applyBorder="1" applyAlignment="1">
      <alignment horizontal="center" vertical="center" wrapText="1"/>
    </xf>
    <xf numFmtId="0" fontId="77" fillId="0" borderId="35" xfId="7" applyFont="1" applyBorder="1"/>
    <xf numFmtId="0" fontId="77" fillId="0" borderId="36" xfId="7" applyFont="1" applyBorder="1"/>
    <xf numFmtId="0" fontId="77" fillId="0" borderId="37" xfId="7" applyFont="1" applyBorder="1"/>
    <xf numFmtId="0" fontId="77" fillId="0" borderId="34" xfId="7" applyFont="1" applyBorder="1" applyAlignment="1">
      <alignment horizontal="left" vertical="center" wrapText="1"/>
    </xf>
    <xf numFmtId="0" fontId="77" fillId="0" borderId="35" xfId="7" applyFont="1" applyBorder="1" applyAlignment="1">
      <alignment horizontal="left" wrapText="1"/>
    </xf>
    <xf numFmtId="0" fontId="77" fillId="0" borderId="36" xfId="7" applyFont="1" applyBorder="1" applyAlignment="1">
      <alignment horizontal="left" wrapText="1"/>
    </xf>
    <xf numFmtId="0" fontId="77" fillId="0" borderId="37" xfId="7" applyFont="1" applyBorder="1" applyAlignment="1">
      <alignment horizontal="left" wrapText="1"/>
    </xf>
    <xf numFmtId="0" fontId="113" fillId="0" borderId="67" xfId="0" applyFont="1" applyBorder="1" applyAlignment="1">
      <alignment horizontal="left" vertical="top" wrapText="1"/>
    </xf>
    <xf numFmtId="0" fontId="77" fillId="0" borderId="67" xfId="0" applyFont="1" applyBorder="1" applyAlignment="1">
      <alignment horizontal="left" vertical="top" wrapText="1"/>
    </xf>
    <xf numFmtId="0" fontId="30" fillId="0" borderId="0" xfId="7" applyFont="1" applyAlignment="1">
      <alignment horizontal="center"/>
    </xf>
    <xf numFmtId="0" fontId="77" fillId="0" borderId="26" xfId="0" applyFont="1" applyBorder="1" applyAlignment="1">
      <alignment horizontal="left"/>
    </xf>
    <xf numFmtId="0" fontId="77" fillId="0" borderId="27" xfId="0" applyFont="1" applyBorder="1" applyAlignment="1">
      <alignment horizontal="left"/>
    </xf>
    <xf numFmtId="0" fontId="77" fillId="0" borderId="28" xfId="0" applyFont="1" applyBorder="1" applyAlignment="1">
      <alignment horizontal="left"/>
    </xf>
    <xf numFmtId="0" fontId="77" fillId="0" borderId="25" xfId="0" applyFont="1" applyBorder="1" applyAlignment="1">
      <alignment horizontal="left" vertical="top"/>
    </xf>
    <xf numFmtId="0" fontId="77" fillId="0" borderId="25" xfId="0" applyFont="1" applyBorder="1" applyAlignment="1">
      <alignment horizontal="center" vertical="center" wrapText="1"/>
    </xf>
    <xf numFmtId="0" fontId="77" fillId="0" borderId="25" xfId="0" applyFont="1" applyBorder="1" applyAlignment="1">
      <alignment horizontal="left" vertical="top" wrapText="1"/>
    </xf>
  </cellXfs>
  <cellStyles count="596">
    <cellStyle name="_artabyuje" xfId="1" xr:uid="{00000000-0005-0000-0000-000000000000}"/>
    <cellStyle name="_artabyuje 2" xfId="39" xr:uid="{00000000-0005-0000-0000-000001000000}"/>
    <cellStyle name="20% - Accent1" xfId="161" builtinId="30" customBuiltin="1"/>
    <cellStyle name="20% - Accent1 2" xfId="40" xr:uid="{00000000-0005-0000-0000-000002000000}"/>
    <cellStyle name="20% - Accent1 2 2" xfId="101" xr:uid="{00000000-0005-0000-0000-000003000000}"/>
    <cellStyle name="20% - Accent1 3" xfId="292" xr:uid="{00000000-0005-0000-0000-000004000000}"/>
    <cellStyle name="20% - Accent1 3 2" xfId="475" xr:uid="{00000000-0005-0000-0000-000005000000}"/>
    <cellStyle name="20% - Accent1 4" xfId="393" xr:uid="{00000000-0005-0000-0000-000006000000}"/>
    <cellStyle name="20% - Accent2" xfId="164" builtinId="34" customBuiltin="1"/>
    <cellStyle name="20% - Accent2 2" xfId="41" xr:uid="{00000000-0005-0000-0000-000007000000}"/>
    <cellStyle name="20% - Accent2 2 2" xfId="102" xr:uid="{00000000-0005-0000-0000-000008000000}"/>
    <cellStyle name="20% - Accent2 3" xfId="294" xr:uid="{00000000-0005-0000-0000-000009000000}"/>
    <cellStyle name="20% - Accent2 3 2" xfId="477" xr:uid="{00000000-0005-0000-0000-00000A000000}"/>
    <cellStyle name="20% - Accent2 4" xfId="395" xr:uid="{00000000-0005-0000-0000-00000B000000}"/>
    <cellStyle name="20% - Accent3" xfId="167" builtinId="38" customBuiltin="1"/>
    <cellStyle name="20% - Accent3 2" xfId="42" xr:uid="{00000000-0005-0000-0000-00000C000000}"/>
    <cellStyle name="20% - Accent3 2 2" xfId="103" xr:uid="{00000000-0005-0000-0000-00000D000000}"/>
    <cellStyle name="20% - Accent3 3" xfId="296" xr:uid="{00000000-0005-0000-0000-00000E000000}"/>
    <cellStyle name="20% - Accent3 3 2" xfId="479" xr:uid="{00000000-0005-0000-0000-00000F000000}"/>
    <cellStyle name="20% - Accent3 4" xfId="397" xr:uid="{00000000-0005-0000-0000-000010000000}"/>
    <cellStyle name="20% - Accent4" xfId="170" builtinId="42" customBuiltin="1"/>
    <cellStyle name="20% - Accent4 2" xfId="43" xr:uid="{00000000-0005-0000-0000-000011000000}"/>
    <cellStyle name="20% - Accent4 2 2" xfId="104" xr:uid="{00000000-0005-0000-0000-000012000000}"/>
    <cellStyle name="20% - Accent4 3" xfId="298" xr:uid="{00000000-0005-0000-0000-000013000000}"/>
    <cellStyle name="20% - Accent4 3 2" xfId="481" xr:uid="{00000000-0005-0000-0000-000014000000}"/>
    <cellStyle name="20% - Accent4 4" xfId="399" xr:uid="{00000000-0005-0000-0000-000015000000}"/>
    <cellStyle name="20% - Accent5" xfId="173" builtinId="46" customBuiltin="1"/>
    <cellStyle name="20% - Accent5 2" xfId="44" xr:uid="{00000000-0005-0000-0000-000016000000}"/>
    <cellStyle name="20% - Accent5 2 2" xfId="105" xr:uid="{00000000-0005-0000-0000-000017000000}"/>
    <cellStyle name="20% - Accent5 3" xfId="300" xr:uid="{00000000-0005-0000-0000-000018000000}"/>
    <cellStyle name="20% - Accent5 3 2" xfId="483" xr:uid="{00000000-0005-0000-0000-000019000000}"/>
    <cellStyle name="20% - Accent5 4" xfId="401" xr:uid="{00000000-0005-0000-0000-00001A000000}"/>
    <cellStyle name="20% - Accent6" xfId="176" builtinId="50" customBuiltin="1"/>
    <cellStyle name="20% - Accent6 2" xfId="45" xr:uid="{00000000-0005-0000-0000-00001B000000}"/>
    <cellStyle name="20% - Accent6 2 2" xfId="106" xr:uid="{00000000-0005-0000-0000-00001C000000}"/>
    <cellStyle name="20% - Accent6 3" xfId="302" xr:uid="{00000000-0005-0000-0000-00001D000000}"/>
    <cellStyle name="20% - Accent6 3 2" xfId="485" xr:uid="{00000000-0005-0000-0000-00001E000000}"/>
    <cellStyle name="20% - Accent6 4" xfId="403" xr:uid="{00000000-0005-0000-0000-00001F000000}"/>
    <cellStyle name="20% - Акцент1 2" xfId="276" xr:uid="{00000000-0005-0000-0000-000021000000}"/>
    <cellStyle name="20% - Акцент1 2 2" xfId="459" xr:uid="{00000000-0005-0000-0000-000022000000}"/>
    <cellStyle name="20% - Акцент1 3" xfId="375" xr:uid="{00000000-0005-0000-0000-000023000000}"/>
    <cellStyle name="20% - Акцент2 2" xfId="278" xr:uid="{00000000-0005-0000-0000-000025000000}"/>
    <cellStyle name="20% - Акцент2 2 2" xfId="461" xr:uid="{00000000-0005-0000-0000-000026000000}"/>
    <cellStyle name="20% - Акцент2 3" xfId="377" xr:uid="{00000000-0005-0000-0000-000027000000}"/>
    <cellStyle name="20% - Акцент3 2" xfId="280" xr:uid="{00000000-0005-0000-0000-000029000000}"/>
    <cellStyle name="20% - Акцент3 2 2" xfId="463" xr:uid="{00000000-0005-0000-0000-00002A000000}"/>
    <cellStyle name="20% - Акцент3 3" xfId="379" xr:uid="{00000000-0005-0000-0000-00002B000000}"/>
    <cellStyle name="20% - Акцент4 2" xfId="283" xr:uid="{00000000-0005-0000-0000-00002D000000}"/>
    <cellStyle name="20% - Акцент4 2 2" xfId="466" xr:uid="{00000000-0005-0000-0000-00002E000000}"/>
    <cellStyle name="20% - Акцент4 3" xfId="381" xr:uid="{00000000-0005-0000-0000-00002F000000}"/>
    <cellStyle name="20% - Акцент5 2" xfId="285" xr:uid="{00000000-0005-0000-0000-000031000000}"/>
    <cellStyle name="20% - Акцент5 2 2" xfId="468" xr:uid="{00000000-0005-0000-0000-000032000000}"/>
    <cellStyle name="20% - Акцент5 3" xfId="383" xr:uid="{00000000-0005-0000-0000-000033000000}"/>
    <cellStyle name="20% - Акцент6 2" xfId="287" xr:uid="{00000000-0005-0000-0000-000035000000}"/>
    <cellStyle name="20% - Акцент6 2 2" xfId="470" xr:uid="{00000000-0005-0000-0000-000036000000}"/>
    <cellStyle name="20% - Акцент6 3" xfId="385" xr:uid="{00000000-0005-0000-0000-000037000000}"/>
    <cellStyle name="40% - Accent1" xfId="162" builtinId="31" customBuiltin="1"/>
    <cellStyle name="40% - Accent1 2" xfId="46" xr:uid="{00000000-0005-0000-0000-000038000000}"/>
    <cellStyle name="40% - Accent1 2 2" xfId="107" xr:uid="{00000000-0005-0000-0000-000039000000}"/>
    <cellStyle name="40% - Accent1 3" xfId="293" xr:uid="{00000000-0005-0000-0000-00003A000000}"/>
    <cellStyle name="40% - Accent1 3 2" xfId="476" xr:uid="{00000000-0005-0000-0000-00003B000000}"/>
    <cellStyle name="40% - Accent1 4" xfId="394" xr:uid="{00000000-0005-0000-0000-00003C000000}"/>
    <cellStyle name="40% - Accent2" xfId="165" builtinId="35" customBuiltin="1"/>
    <cellStyle name="40% - Accent2 2" xfId="47" xr:uid="{00000000-0005-0000-0000-00003D000000}"/>
    <cellStyle name="40% - Accent2 2 2" xfId="108" xr:uid="{00000000-0005-0000-0000-00003E000000}"/>
    <cellStyle name="40% - Accent2 3" xfId="295" xr:uid="{00000000-0005-0000-0000-00003F000000}"/>
    <cellStyle name="40% - Accent2 3 2" xfId="478" xr:uid="{00000000-0005-0000-0000-000040000000}"/>
    <cellStyle name="40% - Accent2 4" xfId="396" xr:uid="{00000000-0005-0000-0000-000041000000}"/>
    <cellStyle name="40% - Accent3" xfId="168" builtinId="39" customBuiltin="1"/>
    <cellStyle name="40% - Accent3 2" xfId="48" xr:uid="{00000000-0005-0000-0000-000042000000}"/>
    <cellStyle name="40% - Accent3 2 2" xfId="109" xr:uid="{00000000-0005-0000-0000-000043000000}"/>
    <cellStyle name="40% - Accent3 3" xfId="297" xr:uid="{00000000-0005-0000-0000-000044000000}"/>
    <cellStyle name="40% - Accent3 3 2" xfId="480" xr:uid="{00000000-0005-0000-0000-000045000000}"/>
    <cellStyle name="40% - Accent3 4" xfId="398" xr:uid="{00000000-0005-0000-0000-000046000000}"/>
    <cellStyle name="40% - Accent4" xfId="171" builtinId="43" customBuiltin="1"/>
    <cellStyle name="40% - Accent4 2" xfId="49" xr:uid="{00000000-0005-0000-0000-000047000000}"/>
    <cellStyle name="40% - Accent4 2 2" xfId="110" xr:uid="{00000000-0005-0000-0000-000048000000}"/>
    <cellStyle name="40% - Accent4 3" xfId="299" xr:uid="{00000000-0005-0000-0000-000049000000}"/>
    <cellStyle name="40% - Accent4 3 2" xfId="482" xr:uid="{00000000-0005-0000-0000-00004A000000}"/>
    <cellStyle name="40% - Accent4 4" xfId="400" xr:uid="{00000000-0005-0000-0000-00004B000000}"/>
    <cellStyle name="40% - Accent5" xfId="174" builtinId="47" customBuiltin="1"/>
    <cellStyle name="40% - Accent5 2" xfId="50" xr:uid="{00000000-0005-0000-0000-00004C000000}"/>
    <cellStyle name="40% - Accent5 2 2" xfId="111" xr:uid="{00000000-0005-0000-0000-00004D000000}"/>
    <cellStyle name="40% - Accent5 3" xfId="301" xr:uid="{00000000-0005-0000-0000-00004E000000}"/>
    <cellStyle name="40% - Accent5 3 2" xfId="484" xr:uid="{00000000-0005-0000-0000-00004F000000}"/>
    <cellStyle name="40% - Accent5 4" xfId="402" xr:uid="{00000000-0005-0000-0000-000050000000}"/>
    <cellStyle name="40% - Accent6" xfId="177" builtinId="51" customBuiltin="1"/>
    <cellStyle name="40% - Accent6 2" xfId="51" xr:uid="{00000000-0005-0000-0000-000051000000}"/>
    <cellStyle name="40% - Accent6 2 2" xfId="112" xr:uid="{00000000-0005-0000-0000-000052000000}"/>
    <cellStyle name="40% - Accent6 3" xfId="303" xr:uid="{00000000-0005-0000-0000-000053000000}"/>
    <cellStyle name="40% - Accent6 3 2" xfId="486" xr:uid="{00000000-0005-0000-0000-000054000000}"/>
    <cellStyle name="40% - Accent6 4" xfId="404" xr:uid="{00000000-0005-0000-0000-000055000000}"/>
    <cellStyle name="40% - Акцент1 2" xfId="277" xr:uid="{00000000-0005-0000-0000-000057000000}"/>
    <cellStyle name="40% - Акцент1 2 2" xfId="460" xr:uid="{00000000-0005-0000-0000-000058000000}"/>
    <cellStyle name="40% - Акцент1 3" xfId="376" xr:uid="{00000000-0005-0000-0000-000059000000}"/>
    <cellStyle name="40% - Акцент2 2" xfId="279" xr:uid="{00000000-0005-0000-0000-00005B000000}"/>
    <cellStyle name="40% - Акцент2 2 2" xfId="462" xr:uid="{00000000-0005-0000-0000-00005C000000}"/>
    <cellStyle name="40% - Акцент2 3" xfId="378" xr:uid="{00000000-0005-0000-0000-00005D000000}"/>
    <cellStyle name="40% - Акцент3 2" xfId="281" xr:uid="{00000000-0005-0000-0000-00005F000000}"/>
    <cellStyle name="40% - Акцент3 2 2" xfId="464" xr:uid="{00000000-0005-0000-0000-000060000000}"/>
    <cellStyle name="40% - Акцент3 3" xfId="380" xr:uid="{00000000-0005-0000-0000-000061000000}"/>
    <cellStyle name="40% - Акцент4 2" xfId="284" xr:uid="{00000000-0005-0000-0000-000063000000}"/>
    <cellStyle name="40% - Акцент4 2 2" xfId="467" xr:uid="{00000000-0005-0000-0000-000064000000}"/>
    <cellStyle name="40% - Акцент4 3" xfId="382" xr:uid="{00000000-0005-0000-0000-000065000000}"/>
    <cellStyle name="40% - Акцент5 2" xfId="286" xr:uid="{00000000-0005-0000-0000-000067000000}"/>
    <cellStyle name="40% - Акцент5 2 2" xfId="469" xr:uid="{00000000-0005-0000-0000-000068000000}"/>
    <cellStyle name="40% - Акцент5 3" xfId="384" xr:uid="{00000000-0005-0000-0000-000069000000}"/>
    <cellStyle name="40% - Акцент6 2" xfId="288" xr:uid="{00000000-0005-0000-0000-00006B000000}"/>
    <cellStyle name="40% - Акцент6 2 2" xfId="471" xr:uid="{00000000-0005-0000-0000-00006C000000}"/>
    <cellStyle name="40% - Акцент6 3" xfId="386" xr:uid="{00000000-0005-0000-0000-00006D000000}"/>
    <cellStyle name="60% - Accent1 2" xfId="52" xr:uid="{00000000-0005-0000-0000-00006E000000}"/>
    <cellStyle name="60% - Accent1 2 2" xfId="113" xr:uid="{00000000-0005-0000-0000-00006F000000}"/>
    <cellStyle name="60% - Accent1 3" xfId="212" xr:uid="{00000000-0005-0000-0000-000070000000}"/>
    <cellStyle name="60% - Accent2 2" xfId="53" xr:uid="{00000000-0005-0000-0000-000071000000}"/>
    <cellStyle name="60% - Accent2 2 2" xfId="114" xr:uid="{00000000-0005-0000-0000-000072000000}"/>
    <cellStyle name="60% - Accent2 3" xfId="214" xr:uid="{00000000-0005-0000-0000-000073000000}"/>
    <cellStyle name="60% - Accent3 2" xfId="54" xr:uid="{00000000-0005-0000-0000-000074000000}"/>
    <cellStyle name="60% - Accent3 2 2" xfId="115" xr:uid="{00000000-0005-0000-0000-000075000000}"/>
    <cellStyle name="60% - Accent3 3" xfId="216" xr:uid="{00000000-0005-0000-0000-000076000000}"/>
    <cellStyle name="60% - Accent4 2" xfId="55" xr:uid="{00000000-0005-0000-0000-000077000000}"/>
    <cellStyle name="60% - Accent4 2 2" xfId="116" xr:uid="{00000000-0005-0000-0000-000078000000}"/>
    <cellStyle name="60% - Accent4 3" xfId="218" xr:uid="{00000000-0005-0000-0000-000079000000}"/>
    <cellStyle name="60% - Accent5 2" xfId="56" xr:uid="{00000000-0005-0000-0000-00007A000000}"/>
    <cellStyle name="60% - Accent5 2 2" xfId="117" xr:uid="{00000000-0005-0000-0000-00007B000000}"/>
    <cellStyle name="60% - Accent5 3" xfId="220" xr:uid="{00000000-0005-0000-0000-00007C000000}"/>
    <cellStyle name="60% - Accent6 2" xfId="57" xr:uid="{00000000-0005-0000-0000-00007D000000}"/>
    <cellStyle name="60% - Accent6 2 2" xfId="118" xr:uid="{00000000-0005-0000-0000-00007E000000}"/>
    <cellStyle name="60% - Accent6 3" xfId="222" xr:uid="{00000000-0005-0000-0000-00007F000000}"/>
    <cellStyle name="60% - Акцент1" xfId="163" xr:uid="{00000000-0005-0000-0000-000080000000}"/>
    <cellStyle name="60% - Акцент2" xfId="166" xr:uid="{00000000-0005-0000-0000-000081000000}"/>
    <cellStyle name="60% - Акцент3" xfId="169" xr:uid="{00000000-0005-0000-0000-000082000000}"/>
    <cellStyle name="60% - Акцент4" xfId="172" xr:uid="{00000000-0005-0000-0000-000083000000}"/>
    <cellStyle name="60% - Акцент5" xfId="175" xr:uid="{00000000-0005-0000-0000-000084000000}"/>
    <cellStyle name="60% - Акцент6" xfId="178" xr:uid="{00000000-0005-0000-0000-000085000000}"/>
    <cellStyle name="Accent1" xfId="16" builtinId="29" customBuiltin="1"/>
    <cellStyle name="Accent1 2" xfId="58" xr:uid="{00000000-0005-0000-0000-000086000000}"/>
    <cellStyle name="Accent1 2 2" xfId="119" xr:uid="{00000000-0005-0000-0000-000087000000}"/>
    <cellStyle name="Accent1 3" xfId="211" xr:uid="{00000000-0005-0000-0000-000088000000}"/>
    <cellStyle name="Accent2" xfId="17" builtinId="33" customBuiltin="1"/>
    <cellStyle name="Accent2 2" xfId="59" xr:uid="{00000000-0005-0000-0000-000089000000}"/>
    <cellStyle name="Accent2 2 2" xfId="120" xr:uid="{00000000-0005-0000-0000-00008A000000}"/>
    <cellStyle name="Accent2 3" xfId="213" xr:uid="{00000000-0005-0000-0000-00008B000000}"/>
    <cellStyle name="Accent3" xfId="18" builtinId="37" customBuiltin="1"/>
    <cellStyle name="Accent3 2" xfId="60" xr:uid="{00000000-0005-0000-0000-00008C000000}"/>
    <cellStyle name="Accent3 2 2" xfId="121" xr:uid="{00000000-0005-0000-0000-00008D000000}"/>
    <cellStyle name="Accent3 3" xfId="215" xr:uid="{00000000-0005-0000-0000-00008E000000}"/>
    <cellStyle name="Accent4" xfId="19" builtinId="41" customBuiltin="1"/>
    <cellStyle name="Accent4 2" xfId="61" xr:uid="{00000000-0005-0000-0000-00008F000000}"/>
    <cellStyle name="Accent4 2 2" xfId="122" xr:uid="{00000000-0005-0000-0000-000090000000}"/>
    <cellStyle name="Accent4 3" xfId="217" xr:uid="{00000000-0005-0000-0000-000091000000}"/>
    <cellStyle name="Accent5" xfId="20" builtinId="45" customBuiltin="1"/>
    <cellStyle name="Accent5 2" xfId="62" xr:uid="{00000000-0005-0000-0000-000092000000}"/>
    <cellStyle name="Accent5 2 2" xfId="123" xr:uid="{00000000-0005-0000-0000-000093000000}"/>
    <cellStyle name="Accent5 3" xfId="219" xr:uid="{00000000-0005-0000-0000-000094000000}"/>
    <cellStyle name="Accent6" xfId="21" builtinId="49" customBuiltin="1"/>
    <cellStyle name="Accent6 2" xfId="63" xr:uid="{00000000-0005-0000-0000-000095000000}"/>
    <cellStyle name="Accent6 2 2" xfId="124" xr:uid="{00000000-0005-0000-0000-000096000000}"/>
    <cellStyle name="Accent6 3" xfId="221" xr:uid="{00000000-0005-0000-0000-000097000000}"/>
    <cellStyle name="Bad" xfId="33" builtinId="27" customBuiltin="1"/>
    <cellStyle name="Bad 2" xfId="64" xr:uid="{00000000-0005-0000-0000-000098000000}"/>
    <cellStyle name="Bad 2 2" xfId="125" xr:uid="{00000000-0005-0000-0000-000099000000}"/>
    <cellStyle name="Bad 3" xfId="200" xr:uid="{00000000-0005-0000-0000-00009A000000}"/>
    <cellStyle name="Calculation" xfId="24" builtinId="22" customBuiltin="1"/>
    <cellStyle name="Calculation 2" xfId="65" xr:uid="{00000000-0005-0000-0000-00009B000000}"/>
    <cellStyle name="Calculation 2 2" xfId="126" xr:uid="{00000000-0005-0000-0000-00009C000000}"/>
    <cellStyle name="Calculation 2 2 2" xfId="261" xr:uid="{00000000-0005-0000-0000-00009D000000}"/>
    <cellStyle name="Calculation 2 2 2 2" xfId="444" xr:uid="{00000000-0005-0000-0000-00009E000000}"/>
    <cellStyle name="Calculation 2 2 2 3" xfId="535" xr:uid="{00000000-0005-0000-0000-00009F000000}"/>
    <cellStyle name="Calculation 2 2 2 4" xfId="389" xr:uid="{00000000-0005-0000-0000-0000A0000000}"/>
    <cellStyle name="Calculation 2 2 2 5" xfId="576" xr:uid="{00000000-0005-0000-0000-0000A1000000}"/>
    <cellStyle name="Calculation 2 2 2 6" xfId="343" xr:uid="{00000000-0005-0000-0000-0000A2000000}"/>
    <cellStyle name="Calculation 2 2 2 7" xfId="577" xr:uid="{00000000-0005-0000-0000-0000A3000000}"/>
    <cellStyle name="Calculation 2 2 3" xfId="282" xr:uid="{00000000-0005-0000-0000-0000A4000000}"/>
    <cellStyle name="Calculation 2 2 3 2" xfId="465" xr:uid="{00000000-0005-0000-0000-0000A5000000}"/>
    <cellStyle name="Calculation 2 2 3 3" xfId="549" xr:uid="{00000000-0005-0000-0000-0000A6000000}"/>
    <cellStyle name="Calculation 2 2 3 4" xfId="564" xr:uid="{00000000-0005-0000-0000-0000A7000000}"/>
    <cellStyle name="Calculation 2 2 3 5" xfId="507" xr:uid="{00000000-0005-0000-0000-0000A8000000}"/>
    <cellStyle name="Calculation 2 2 3 6" xfId="583" xr:uid="{00000000-0005-0000-0000-0000A9000000}"/>
    <cellStyle name="Calculation 2 2 3 7" xfId="592" xr:uid="{00000000-0005-0000-0000-0000AA000000}"/>
    <cellStyle name="Calculation 2 2 4" xfId="356" xr:uid="{00000000-0005-0000-0000-0000AB000000}"/>
    <cellStyle name="Calculation 2 3" xfId="246" xr:uid="{00000000-0005-0000-0000-0000AC000000}"/>
    <cellStyle name="Calculation 2 3 2" xfId="430" xr:uid="{00000000-0005-0000-0000-0000AD000000}"/>
    <cellStyle name="Calculation 2 3 3" xfId="524" xr:uid="{00000000-0005-0000-0000-0000AE000000}"/>
    <cellStyle name="Calculation 2 3 4" xfId="324" xr:uid="{00000000-0005-0000-0000-0000AF000000}"/>
    <cellStyle name="Calculation 2 3 5" xfId="410" xr:uid="{00000000-0005-0000-0000-0000B0000000}"/>
    <cellStyle name="Calculation 2 3 6" xfId="553" xr:uid="{00000000-0005-0000-0000-0000B1000000}"/>
    <cellStyle name="Calculation 2 3 7" xfId="368" xr:uid="{00000000-0005-0000-0000-0000B2000000}"/>
    <cellStyle name="Calculation 2 4" xfId="249" xr:uid="{00000000-0005-0000-0000-0000B3000000}"/>
    <cellStyle name="Calculation 2 4 2" xfId="433" xr:uid="{00000000-0005-0000-0000-0000B4000000}"/>
    <cellStyle name="Calculation 2 4 3" xfId="526" xr:uid="{00000000-0005-0000-0000-0000B5000000}"/>
    <cellStyle name="Calculation 2 4 4" xfId="548" xr:uid="{00000000-0005-0000-0000-0000B6000000}"/>
    <cellStyle name="Calculation 2 4 5" xfId="580" xr:uid="{00000000-0005-0000-0000-0000B7000000}"/>
    <cellStyle name="Calculation 2 4 6" xfId="405" xr:uid="{00000000-0005-0000-0000-0000B8000000}"/>
    <cellStyle name="Calculation 2 4 7" xfId="582" xr:uid="{00000000-0005-0000-0000-0000B9000000}"/>
    <cellStyle name="Calculation 2 5" xfId="329" xr:uid="{00000000-0005-0000-0000-0000BA000000}"/>
    <cellStyle name="Calculation 3" xfId="204" xr:uid="{00000000-0005-0000-0000-0000BB000000}"/>
    <cellStyle name="Calculation 4" xfId="242" xr:uid="{00000000-0005-0000-0000-0000BC000000}"/>
    <cellStyle name="Calculation 4 2" xfId="426" xr:uid="{00000000-0005-0000-0000-0000BD000000}"/>
    <cellStyle name="Calculation 4 3" xfId="520" xr:uid="{00000000-0005-0000-0000-0000BE000000}"/>
    <cellStyle name="Calculation 4 4" xfId="494" xr:uid="{00000000-0005-0000-0000-0000BF000000}"/>
    <cellStyle name="Calculation 4 5" xfId="415" xr:uid="{00000000-0005-0000-0000-0000C0000000}"/>
    <cellStyle name="Calculation 4 6" xfId="334" xr:uid="{00000000-0005-0000-0000-0000C1000000}"/>
    <cellStyle name="Calculation 4 7" xfId="554" xr:uid="{00000000-0005-0000-0000-0000C2000000}"/>
    <cellStyle name="Calculation 5" xfId="236" xr:uid="{00000000-0005-0000-0000-0000C3000000}"/>
    <cellStyle name="Calculation 5 2" xfId="422" xr:uid="{00000000-0005-0000-0000-0000C4000000}"/>
    <cellStyle name="Calculation 5 3" xfId="516" xr:uid="{00000000-0005-0000-0000-0000C5000000}"/>
    <cellStyle name="Calculation 5 4" xfId="319" xr:uid="{00000000-0005-0000-0000-0000C6000000}"/>
    <cellStyle name="Calculation 5 5" xfId="362" xr:uid="{00000000-0005-0000-0000-0000C7000000}"/>
    <cellStyle name="Calculation 5 6" xfId="565" xr:uid="{00000000-0005-0000-0000-0000C8000000}"/>
    <cellStyle name="Calculation 5 7" xfId="501" xr:uid="{00000000-0005-0000-0000-0000C9000000}"/>
    <cellStyle name="Calculation 6" xfId="316" xr:uid="{00000000-0005-0000-0000-0000CA000000}"/>
    <cellStyle name="Check Cell" xfId="30" builtinId="23" customBuiltin="1"/>
    <cellStyle name="Check Cell 2" xfId="66" xr:uid="{00000000-0005-0000-0000-0000CB000000}"/>
    <cellStyle name="Check Cell 2 2" xfId="127" xr:uid="{00000000-0005-0000-0000-0000CC000000}"/>
    <cellStyle name="Check Cell 3" xfId="206" xr:uid="{00000000-0005-0000-0000-0000CD000000}"/>
    <cellStyle name="Comma" xfId="189" builtinId="3"/>
    <cellStyle name="Comma 10" xfId="230" xr:uid="{00000000-0005-0000-0000-0000CE000000}"/>
    <cellStyle name="Comma 11" xfId="193" xr:uid="{00000000-0005-0000-0000-0000CF000000}"/>
    <cellStyle name="Comma 2" xfId="2" xr:uid="{00000000-0005-0000-0000-0000D0000000}"/>
    <cellStyle name="Comma 2 2" xfId="3" xr:uid="{00000000-0005-0000-0000-0000D1000000}"/>
    <cellStyle name="Comma 2 2 2" xfId="128" xr:uid="{00000000-0005-0000-0000-0000D2000000}"/>
    <cellStyle name="Comma 2 2 3" xfId="95" xr:uid="{00000000-0005-0000-0000-0000D3000000}"/>
    <cellStyle name="Comma 2 3" xfId="90" xr:uid="{00000000-0005-0000-0000-0000D4000000}"/>
    <cellStyle name="Comma 3" xfId="4" xr:uid="{00000000-0005-0000-0000-0000D5000000}"/>
    <cellStyle name="Comma 3 2" xfId="129" xr:uid="{00000000-0005-0000-0000-0000D6000000}"/>
    <cellStyle name="Comma 3 2 2" xfId="158" xr:uid="{00000000-0005-0000-0000-0000D7000000}"/>
    <cellStyle name="Comma 3 2 2 2" xfId="187" xr:uid="{00000000-0005-0000-0000-0000D8000000}"/>
    <cellStyle name="Comma 3 2 2 2 2" xfId="291" xr:uid="{00000000-0005-0000-0000-0000D9000000}"/>
    <cellStyle name="Comma 3 2 2 2 2 2" xfId="474" xr:uid="{00000000-0005-0000-0000-0000DA000000}"/>
    <cellStyle name="Comma 3 2 2 2 3" xfId="390" xr:uid="{00000000-0005-0000-0000-0000DB000000}"/>
    <cellStyle name="Comma 3 2 2 3" xfId="274" xr:uid="{00000000-0005-0000-0000-0000DC000000}"/>
    <cellStyle name="Comma 3 2 2 3 2" xfId="457" xr:uid="{00000000-0005-0000-0000-0000DD000000}"/>
    <cellStyle name="Comma 3 2 2 4" xfId="373" xr:uid="{00000000-0005-0000-0000-0000DE000000}"/>
    <cellStyle name="Comma 3 2 3" xfId="263" xr:uid="{00000000-0005-0000-0000-0000DF000000}"/>
    <cellStyle name="Comma 3 2 3 2" xfId="446" xr:uid="{00000000-0005-0000-0000-0000E0000000}"/>
    <cellStyle name="Comma 3 2 4" xfId="358" xr:uid="{00000000-0005-0000-0000-0000E1000000}"/>
    <cellStyle name="Comma 3 3" xfId="94" xr:uid="{00000000-0005-0000-0000-0000E2000000}"/>
    <cellStyle name="Comma 4" xfId="5" xr:uid="{00000000-0005-0000-0000-0000E3000000}"/>
    <cellStyle name="Comma 4 2" xfId="96" xr:uid="{00000000-0005-0000-0000-0000E4000000}"/>
    <cellStyle name="Comma 5" xfId="6" xr:uid="{00000000-0005-0000-0000-0000E5000000}"/>
    <cellStyle name="Comma 5 2" xfId="92" xr:uid="{00000000-0005-0000-0000-0000E6000000}"/>
    <cellStyle name="Comma 5 2 2" xfId="258" xr:uid="{00000000-0005-0000-0000-0000E7000000}"/>
    <cellStyle name="Comma 5 2 2 2" xfId="441" xr:uid="{00000000-0005-0000-0000-0000E8000000}"/>
    <cellStyle name="Comma 5 2 3" xfId="345" xr:uid="{00000000-0005-0000-0000-0000E9000000}"/>
    <cellStyle name="Comma 6" xfId="67" xr:uid="{00000000-0005-0000-0000-0000EA000000}"/>
    <cellStyle name="Comma 6 2" xfId="157" xr:uid="{00000000-0005-0000-0000-0000EB000000}"/>
    <cellStyle name="Comma 6 2 2" xfId="273" xr:uid="{00000000-0005-0000-0000-0000EC000000}"/>
    <cellStyle name="Comma 6 2 2 2" xfId="456" xr:uid="{00000000-0005-0000-0000-0000ED000000}"/>
    <cellStyle name="Comma 6 2 3" xfId="372" xr:uid="{00000000-0005-0000-0000-0000EE000000}"/>
    <cellStyle name="Comma 6 3" xfId="247" xr:uid="{00000000-0005-0000-0000-0000EF000000}"/>
    <cellStyle name="Comma 6 3 2" xfId="431" xr:uid="{00000000-0005-0000-0000-0000F0000000}"/>
    <cellStyle name="Comma 6 4" xfId="331" xr:uid="{00000000-0005-0000-0000-0000F1000000}"/>
    <cellStyle name="Comma 7" xfId="68" xr:uid="{00000000-0005-0000-0000-0000F2000000}"/>
    <cellStyle name="Comma 8" xfId="88" xr:uid="{00000000-0005-0000-0000-0000F3000000}"/>
    <cellStyle name="Comma 8 2" xfId="255" xr:uid="{00000000-0005-0000-0000-0000F4000000}"/>
    <cellStyle name="Comma 8 2 2" xfId="438" xr:uid="{00000000-0005-0000-0000-0000F5000000}"/>
    <cellStyle name="Comma 8 3" xfId="342" xr:uid="{00000000-0005-0000-0000-0000F6000000}"/>
    <cellStyle name="Comma 9" xfId="188" xr:uid="{00000000-0005-0000-0000-0000F7000000}"/>
    <cellStyle name="Explanatory Text" xfId="34" builtinId="53" customBuiltin="1"/>
    <cellStyle name="Explanatory Text 2" xfId="69" xr:uid="{00000000-0005-0000-0000-0000F8000000}"/>
    <cellStyle name="Explanatory Text 2 2" xfId="130" xr:uid="{00000000-0005-0000-0000-0000F9000000}"/>
    <cellStyle name="Explanatory Text 3" xfId="209" xr:uid="{00000000-0005-0000-0000-0000FA000000}"/>
    <cellStyle name="Good" xfId="38" builtinId="26" customBuiltin="1"/>
    <cellStyle name="Good 2" xfId="70" xr:uid="{00000000-0005-0000-0000-0000FB000000}"/>
    <cellStyle name="Good 2 2" xfId="131" xr:uid="{00000000-0005-0000-0000-0000FC000000}"/>
    <cellStyle name="Good 3" xfId="199" xr:uid="{00000000-0005-0000-0000-0000FD000000}"/>
    <cellStyle name="Heading 1" xfId="25" builtinId="16" customBuiltin="1"/>
    <cellStyle name="Heading 1 2" xfId="71" xr:uid="{00000000-0005-0000-0000-0000FE000000}"/>
    <cellStyle name="Heading 1 2 2" xfId="132" xr:uid="{00000000-0005-0000-0000-0000FF000000}"/>
    <cellStyle name="Heading 1 3" xfId="195" xr:uid="{00000000-0005-0000-0000-000000010000}"/>
    <cellStyle name="Heading 2" xfId="26" builtinId="17" customBuiltin="1"/>
    <cellStyle name="Heading 2 2" xfId="72" xr:uid="{00000000-0005-0000-0000-000001010000}"/>
    <cellStyle name="Heading 2 2 2" xfId="133" xr:uid="{00000000-0005-0000-0000-000002010000}"/>
    <cellStyle name="Heading 2 3" xfId="196" xr:uid="{00000000-0005-0000-0000-000003010000}"/>
    <cellStyle name="Heading 3" xfId="27" builtinId="18" customBuiltin="1"/>
    <cellStyle name="Heading 3 2" xfId="73" xr:uid="{00000000-0005-0000-0000-000004010000}"/>
    <cellStyle name="Heading 3 2 2" xfId="134" xr:uid="{00000000-0005-0000-0000-000005010000}"/>
    <cellStyle name="Heading 3 3" xfId="197" xr:uid="{00000000-0005-0000-0000-000006010000}"/>
    <cellStyle name="Heading 4" xfId="28" builtinId="19" customBuiltin="1"/>
    <cellStyle name="Heading 4 2" xfId="74" xr:uid="{00000000-0005-0000-0000-000007010000}"/>
    <cellStyle name="Heading 4 2 2" xfId="135" xr:uid="{00000000-0005-0000-0000-000008010000}"/>
    <cellStyle name="Heading 4 3" xfId="198" xr:uid="{00000000-0005-0000-0000-000009010000}"/>
    <cellStyle name="Input" xfId="22" builtinId="20" customBuiltin="1"/>
    <cellStyle name="Input 2" xfId="75" xr:uid="{00000000-0005-0000-0000-00000A010000}"/>
    <cellStyle name="Input 2 2" xfId="136" xr:uid="{00000000-0005-0000-0000-00000B010000}"/>
    <cellStyle name="Input 2 2 2" xfId="264" xr:uid="{00000000-0005-0000-0000-00000C010000}"/>
    <cellStyle name="Input 2 2 2 2" xfId="447" xr:uid="{00000000-0005-0000-0000-00000D010000}"/>
    <cellStyle name="Input 2 2 2 3" xfId="537" xr:uid="{00000000-0005-0000-0000-00000E010000}"/>
    <cellStyle name="Input 2 2 2 4" xfId="392" xr:uid="{00000000-0005-0000-0000-00000F010000}"/>
    <cellStyle name="Input 2 2 2 5" xfId="311" xr:uid="{00000000-0005-0000-0000-000010010000}"/>
    <cellStyle name="Input 2 2 2 6" xfId="545" xr:uid="{00000000-0005-0000-0000-000011010000}"/>
    <cellStyle name="Input 2 2 2 7" xfId="326" xr:uid="{00000000-0005-0000-0000-000012010000}"/>
    <cellStyle name="Input 2 2 3" xfId="260" xr:uid="{00000000-0005-0000-0000-000013010000}"/>
    <cellStyle name="Input 2 2 3 2" xfId="443" xr:uid="{00000000-0005-0000-0000-000014010000}"/>
    <cellStyle name="Input 2 2 3 3" xfId="534" xr:uid="{00000000-0005-0000-0000-000015010000}"/>
    <cellStyle name="Input 2 2 3 4" xfId="408" xr:uid="{00000000-0005-0000-0000-000016010000}"/>
    <cellStyle name="Input 2 2 3 5" xfId="328" xr:uid="{00000000-0005-0000-0000-000017010000}"/>
    <cellStyle name="Input 2 2 3 6" xfId="503" xr:uid="{00000000-0005-0000-0000-000018010000}"/>
    <cellStyle name="Input 2 2 3 7" xfId="509" xr:uid="{00000000-0005-0000-0000-000019010000}"/>
    <cellStyle name="Input 2 2 4" xfId="361" xr:uid="{00000000-0005-0000-0000-00001A010000}"/>
    <cellStyle name="Input 2 3" xfId="248" xr:uid="{00000000-0005-0000-0000-00001B010000}"/>
    <cellStyle name="Input 2 3 2" xfId="432" xr:uid="{00000000-0005-0000-0000-00001C010000}"/>
    <cellStyle name="Input 2 3 3" xfId="525" xr:uid="{00000000-0005-0000-0000-00001D010000}"/>
    <cellStyle name="Input 2 3 4" xfId="350" xr:uid="{00000000-0005-0000-0000-00001E010000}"/>
    <cellStyle name="Input 2 3 5" xfId="359" xr:uid="{00000000-0005-0000-0000-00001F010000}"/>
    <cellStyle name="Input 2 3 6" xfId="573" xr:uid="{00000000-0005-0000-0000-000020010000}"/>
    <cellStyle name="Input 2 3 7" xfId="411" xr:uid="{00000000-0005-0000-0000-000021010000}"/>
    <cellStyle name="Input 2 4" xfId="238" xr:uid="{00000000-0005-0000-0000-000022010000}"/>
    <cellStyle name="Input 2 4 2" xfId="423" xr:uid="{00000000-0005-0000-0000-000023010000}"/>
    <cellStyle name="Input 2 4 3" xfId="517" xr:uid="{00000000-0005-0000-0000-000024010000}"/>
    <cellStyle name="Input 2 4 4" xfId="495" xr:uid="{00000000-0005-0000-0000-000025010000}"/>
    <cellStyle name="Input 2 4 5" xfId="527" xr:uid="{00000000-0005-0000-0000-000026010000}"/>
    <cellStyle name="Input 2 4 6" xfId="532" xr:uid="{00000000-0005-0000-0000-000027010000}"/>
    <cellStyle name="Input 2 4 7" xfId="560" xr:uid="{00000000-0005-0000-0000-000028010000}"/>
    <cellStyle name="Input 2 5" xfId="333" xr:uid="{00000000-0005-0000-0000-000029010000}"/>
    <cellStyle name="Input 3" xfId="202" xr:uid="{00000000-0005-0000-0000-00002A010000}"/>
    <cellStyle name="Input 4" xfId="240" xr:uid="{00000000-0005-0000-0000-00002B010000}"/>
    <cellStyle name="Input 4 2" xfId="424" xr:uid="{00000000-0005-0000-0000-00002C010000}"/>
    <cellStyle name="Input 4 3" xfId="518" xr:uid="{00000000-0005-0000-0000-00002D010000}"/>
    <cellStyle name="Input 4 4" xfId="330" xr:uid="{00000000-0005-0000-0000-00002E010000}"/>
    <cellStyle name="Input 4 5" xfId="413" xr:uid="{00000000-0005-0000-0000-00002F010000}"/>
    <cellStyle name="Input 4 6" xfId="313" xr:uid="{00000000-0005-0000-0000-000030010000}"/>
    <cellStyle name="Input 4 7" xfId="550" xr:uid="{00000000-0005-0000-0000-000031010000}"/>
    <cellStyle name="Input 5" xfId="309" xr:uid="{00000000-0005-0000-0000-000032010000}"/>
    <cellStyle name="Input 5 2" xfId="492" xr:uid="{00000000-0005-0000-0000-000033010000}"/>
    <cellStyle name="Input 5 3" xfId="562" xr:uid="{00000000-0005-0000-0000-000034010000}"/>
    <cellStyle name="Input 5 4" xfId="569" xr:uid="{00000000-0005-0000-0000-000035010000}"/>
    <cellStyle name="Input 5 5" xfId="496" xr:uid="{00000000-0005-0000-0000-000036010000}"/>
    <cellStyle name="Input 5 6" xfId="590" xr:uid="{00000000-0005-0000-0000-000037010000}"/>
    <cellStyle name="Input 5 7" xfId="594" xr:uid="{00000000-0005-0000-0000-000038010000}"/>
    <cellStyle name="Input 6" xfId="314" xr:uid="{00000000-0005-0000-0000-000039010000}"/>
    <cellStyle name="Linked Cell" xfId="36" builtinId="24" customBuiltin="1"/>
    <cellStyle name="Linked Cell 2" xfId="76" xr:uid="{00000000-0005-0000-0000-00003A010000}"/>
    <cellStyle name="Linked Cell 2 2" xfId="137" xr:uid="{00000000-0005-0000-0000-00003B010000}"/>
    <cellStyle name="Linked Cell 3" xfId="205" xr:uid="{00000000-0005-0000-0000-00003C010000}"/>
    <cellStyle name="Neutral" xfId="32" builtinId="28" customBuiltin="1"/>
    <cellStyle name="Neutral 2" xfId="77" xr:uid="{00000000-0005-0000-0000-00003D010000}"/>
    <cellStyle name="Neutral 2 2" xfId="98" xr:uid="{00000000-0005-0000-0000-00003E010000}"/>
    <cellStyle name="Neutral 3" xfId="138" xr:uid="{00000000-0005-0000-0000-00003F010000}"/>
    <cellStyle name="Neutral 4" xfId="201" xr:uid="{00000000-0005-0000-0000-000040010000}"/>
    <cellStyle name="Normal" xfId="0" builtinId="0"/>
    <cellStyle name="Normal 10" xfId="155" xr:uid="{00000000-0005-0000-0000-000041010000}"/>
    <cellStyle name="Normal 10 2" xfId="271" xr:uid="{00000000-0005-0000-0000-000042010000}"/>
    <cellStyle name="Normal 10 2 2" xfId="454" xr:uid="{00000000-0005-0000-0000-000043010000}"/>
    <cellStyle name="Normal 10 3" xfId="370" xr:uid="{00000000-0005-0000-0000-000044010000}"/>
    <cellStyle name="Normal 11" xfId="156" xr:uid="{00000000-0005-0000-0000-000045010000}"/>
    <cellStyle name="Normal 11 2" xfId="190" xr:uid="{00000000-0005-0000-0000-000046010000}"/>
    <cellStyle name="Normal 11 3" xfId="272" xr:uid="{00000000-0005-0000-0000-000047010000}"/>
    <cellStyle name="Normal 11 3 2" xfId="455" xr:uid="{00000000-0005-0000-0000-000048010000}"/>
    <cellStyle name="Normal 11 4" xfId="371" xr:uid="{00000000-0005-0000-0000-000049010000}"/>
    <cellStyle name="Normal 12" xfId="179" xr:uid="{00000000-0005-0000-0000-00004A010000}"/>
    <cellStyle name="Normal 12 2" xfId="183" xr:uid="{00000000-0005-0000-0000-00004B010000}"/>
    <cellStyle name="Normal 12 2 2" xfId="225" xr:uid="{00000000-0005-0000-0000-00004C010000}"/>
    <cellStyle name="Normal 13" xfId="182" xr:uid="{00000000-0005-0000-0000-00004D010000}"/>
    <cellStyle name="Normal 14" xfId="232" xr:uid="{00000000-0005-0000-0000-00004E010000}"/>
    <cellStyle name="Normal 14 2" xfId="419" xr:uid="{00000000-0005-0000-0000-00004F010000}"/>
    <cellStyle name="Normal 19 3" xfId="226" xr:uid="{00000000-0005-0000-0000-000050010000}"/>
    <cellStyle name="Normal 19 3 2" xfId="308" xr:uid="{00000000-0005-0000-0000-000051010000}"/>
    <cellStyle name="Normal 19 3 2 2" xfId="491" xr:uid="{00000000-0005-0000-0000-000052010000}"/>
    <cellStyle name="Normal 19 3 3" xfId="416" xr:uid="{00000000-0005-0000-0000-000053010000}"/>
    <cellStyle name="Normal 2" xfId="7" xr:uid="{00000000-0005-0000-0000-000054010000}"/>
    <cellStyle name="Normal 2 2" xfId="79" xr:uid="{00000000-0005-0000-0000-000055010000}"/>
    <cellStyle name="Normal 2 2 2" xfId="139" xr:uid="{00000000-0005-0000-0000-000056010000}"/>
    <cellStyle name="Normal 2 3" xfId="78" xr:uid="{00000000-0005-0000-0000-000057010000}"/>
    <cellStyle name="Normal 2 3 2" xfId="140" xr:uid="{00000000-0005-0000-0000-000058010000}"/>
    <cellStyle name="Normal 2 4" xfId="186" xr:uid="{00000000-0005-0000-0000-000059010000}"/>
    <cellStyle name="Normal 2 5" xfId="184" xr:uid="{00000000-0005-0000-0000-00005A010000}"/>
    <cellStyle name="Normal 28" xfId="223" xr:uid="{00000000-0005-0000-0000-00005B010000}"/>
    <cellStyle name="Normal 3" xfId="8" xr:uid="{00000000-0005-0000-0000-00005C010000}"/>
    <cellStyle name="Normal 3 2" xfId="97" xr:uid="{00000000-0005-0000-0000-00005D010000}"/>
    <cellStyle name="Normal 3 2 2" xfId="141" xr:uid="{00000000-0005-0000-0000-00005E010000}"/>
    <cellStyle name="Normal 3 3" xfId="93" xr:uid="{00000000-0005-0000-0000-00005F010000}"/>
    <cellStyle name="Normal 3_HavelvacN2axjusakN3" xfId="99" xr:uid="{00000000-0005-0000-0000-000060010000}"/>
    <cellStyle name="Normal 30" xfId="224" xr:uid="{00000000-0005-0000-0000-000061010000}"/>
    <cellStyle name="Normal 4" xfId="9" xr:uid="{00000000-0005-0000-0000-000062010000}"/>
    <cellStyle name="Normal 4 2" xfId="10" xr:uid="{00000000-0005-0000-0000-000063010000}"/>
    <cellStyle name="Normal 4 3" xfId="80" xr:uid="{00000000-0005-0000-0000-000064010000}"/>
    <cellStyle name="Normal 4 3 2" xfId="250" xr:uid="{00000000-0005-0000-0000-000065010000}"/>
    <cellStyle name="Normal 4 3 2 2" xfId="434" xr:uid="{00000000-0005-0000-0000-000066010000}"/>
    <cellStyle name="Normal 4 3 3" xfId="337" xr:uid="{00000000-0005-0000-0000-000067010000}"/>
    <cellStyle name="Normal 5" xfId="11" xr:uid="{00000000-0005-0000-0000-000068010000}"/>
    <cellStyle name="Normal 5 2" xfId="81" xr:uid="{00000000-0005-0000-0000-000069010000}"/>
    <cellStyle name="Normal 5 2 2" xfId="159" xr:uid="{00000000-0005-0000-0000-00006A010000}"/>
    <cellStyle name="Normal 5 2 2 2" xfId="275" xr:uid="{00000000-0005-0000-0000-00006B010000}"/>
    <cellStyle name="Normal 5 2 2 2 2" xfId="458" xr:uid="{00000000-0005-0000-0000-00006C010000}"/>
    <cellStyle name="Normal 5 2 2 3" xfId="374" xr:uid="{00000000-0005-0000-0000-00006D010000}"/>
    <cellStyle name="Normal 5 2 3" xfId="142" xr:uid="{00000000-0005-0000-0000-00006E010000}"/>
    <cellStyle name="Normal 5 2 3 2" xfId="265" xr:uid="{00000000-0005-0000-0000-00006F010000}"/>
    <cellStyle name="Normal 5 2 3 2 2" xfId="448" xr:uid="{00000000-0005-0000-0000-000070010000}"/>
    <cellStyle name="Normal 5 2 3 3" xfId="363" xr:uid="{00000000-0005-0000-0000-000071010000}"/>
    <cellStyle name="Normal 5 3" xfId="100" xr:uid="{00000000-0005-0000-0000-000072010000}"/>
    <cellStyle name="Normal 5 3 2" xfId="185" xr:uid="{00000000-0005-0000-0000-000073010000}"/>
    <cellStyle name="Normal 5 3 2 2" xfId="290" xr:uid="{00000000-0005-0000-0000-000074010000}"/>
    <cellStyle name="Normal 5 3 2 2 2" xfId="473" xr:uid="{00000000-0005-0000-0000-000075010000}"/>
    <cellStyle name="Normal 5 3 2 3" xfId="388" xr:uid="{00000000-0005-0000-0000-000076010000}"/>
    <cellStyle name="Normal 5 4" xfId="237" xr:uid="{00000000-0005-0000-0000-000077010000}"/>
    <cellStyle name="Normal 6" xfId="12" xr:uid="{00000000-0005-0000-0000-000078010000}"/>
    <cellStyle name="Normal 6 2" xfId="143" xr:uid="{00000000-0005-0000-0000-000079010000}"/>
    <cellStyle name="Normal 7" xfId="13" xr:uid="{00000000-0005-0000-0000-00007A010000}"/>
    <cellStyle name="Normal 7 2" xfId="144" xr:uid="{00000000-0005-0000-0000-00007B010000}"/>
    <cellStyle name="Normal 7 3" xfId="239" xr:uid="{00000000-0005-0000-0000-00007C010000}"/>
    <cellStyle name="Normal 8" xfId="87" xr:uid="{00000000-0005-0000-0000-00007D010000}"/>
    <cellStyle name="Normal 8 2" xfId="91" xr:uid="{00000000-0005-0000-0000-00007E010000}"/>
    <cellStyle name="Normal 8 2 2" xfId="257" xr:uid="{00000000-0005-0000-0000-00007F010000}"/>
    <cellStyle name="Normal 8 2 2 2" xfId="440" xr:uid="{00000000-0005-0000-0000-000080010000}"/>
    <cellStyle name="Normal 8 2 3" xfId="344" xr:uid="{00000000-0005-0000-0000-000081010000}"/>
    <cellStyle name="Normal 8 3" xfId="192" xr:uid="{00000000-0005-0000-0000-000082010000}"/>
    <cellStyle name="Normal 8 3 2" xfId="305" xr:uid="{00000000-0005-0000-0000-000083010000}"/>
    <cellStyle name="Normal 8 3 2 2" xfId="488" xr:uid="{00000000-0005-0000-0000-000084010000}"/>
    <cellStyle name="Normal 8 3 3" xfId="407" xr:uid="{00000000-0005-0000-0000-000085010000}"/>
    <cellStyle name="Normal 8 4" xfId="254" xr:uid="{00000000-0005-0000-0000-000086010000}"/>
    <cellStyle name="Normal 9" xfId="154" xr:uid="{00000000-0005-0000-0000-000087010000}"/>
    <cellStyle name="Normal 9 2" xfId="270" xr:uid="{00000000-0005-0000-0000-000088010000}"/>
    <cellStyle name="Normal 9 2 2" xfId="453" xr:uid="{00000000-0005-0000-0000-000089010000}"/>
    <cellStyle name="Normal 9 3" xfId="369" xr:uid="{00000000-0005-0000-0000-00008A010000}"/>
    <cellStyle name="Normal_Varabashxum-ynderk" xfId="231" xr:uid="{00000000-0005-0000-0000-00008B010000}"/>
    <cellStyle name="Note 2" xfId="82" xr:uid="{00000000-0005-0000-0000-00008C010000}"/>
    <cellStyle name="Note 2 2" xfId="145" xr:uid="{00000000-0005-0000-0000-00008D010000}"/>
    <cellStyle name="Note 2 2 2" xfId="266" xr:uid="{00000000-0005-0000-0000-00008E010000}"/>
    <cellStyle name="Note 2 2 2 2" xfId="449" xr:uid="{00000000-0005-0000-0000-00008F010000}"/>
    <cellStyle name="Note 2 2 2 3" xfId="538" xr:uid="{00000000-0005-0000-0000-000090010000}"/>
    <cellStyle name="Note 2 2 2 4" xfId="498" xr:uid="{00000000-0005-0000-0000-000091010000}"/>
    <cellStyle name="Note 2 2 2 5" xfId="322" xr:uid="{00000000-0005-0000-0000-000092010000}"/>
    <cellStyle name="Note 2 2 2 6" xfId="336" xr:uid="{00000000-0005-0000-0000-000093010000}"/>
    <cellStyle name="Note 2 2 2 7" xfId="556" xr:uid="{00000000-0005-0000-0000-000094010000}"/>
    <cellStyle name="Note 2 2 3" xfId="256" xr:uid="{00000000-0005-0000-0000-000095010000}"/>
    <cellStyle name="Note 2 2 3 2" xfId="439" xr:uid="{00000000-0005-0000-0000-000096010000}"/>
    <cellStyle name="Note 2 2 3 3" xfId="531" xr:uid="{00000000-0005-0000-0000-000097010000}"/>
    <cellStyle name="Note 2 2 3 4" xfId="357" xr:uid="{00000000-0005-0000-0000-000098010000}"/>
    <cellStyle name="Note 2 2 3 5" xfId="341" xr:uid="{00000000-0005-0000-0000-000099010000}"/>
    <cellStyle name="Note 2 2 3 6" xfId="502" xr:uid="{00000000-0005-0000-0000-00009A010000}"/>
    <cellStyle name="Note 2 2 3 7" xfId="355" xr:uid="{00000000-0005-0000-0000-00009B010000}"/>
    <cellStyle name="Note 2 2 4" xfId="364" xr:uid="{00000000-0005-0000-0000-00009C010000}"/>
    <cellStyle name="Note 2 3" xfId="251" xr:uid="{00000000-0005-0000-0000-00009D010000}"/>
    <cellStyle name="Note 2 3 2" xfId="435" xr:uid="{00000000-0005-0000-0000-00009E010000}"/>
    <cellStyle name="Note 2 3 3" xfId="528" xr:uid="{00000000-0005-0000-0000-00009F010000}"/>
    <cellStyle name="Note 2 3 4" xfId="546" xr:uid="{00000000-0005-0000-0000-0000A0010000}"/>
    <cellStyle name="Note 2 3 5" xfId="508" xr:uid="{00000000-0005-0000-0000-0000A1010000}"/>
    <cellStyle name="Note 2 3 6" xfId="506" xr:uid="{00000000-0005-0000-0000-0000A2010000}"/>
    <cellStyle name="Note 2 3 7" xfId="417" xr:uid="{00000000-0005-0000-0000-0000A3010000}"/>
    <cellStyle name="Note 2 4" xfId="235" xr:uid="{00000000-0005-0000-0000-0000A4010000}"/>
    <cellStyle name="Note 2 4 2" xfId="421" xr:uid="{00000000-0005-0000-0000-0000A5010000}"/>
    <cellStyle name="Note 2 4 3" xfId="515" xr:uid="{00000000-0005-0000-0000-0000A6010000}"/>
    <cellStyle name="Note 2 4 4" xfId="557" xr:uid="{00000000-0005-0000-0000-0000A7010000}"/>
    <cellStyle name="Note 2 4 5" xfId="366" xr:uid="{00000000-0005-0000-0000-0000A8010000}"/>
    <cellStyle name="Note 2 4 6" xfId="511" xr:uid="{00000000-0005-0000-0000-0000A9010000}"/>
    <cellStyle name="Note 2 4 7" xfId="586" xr:uid="{00000000-0005-0000-0000-0000AA010000}"/>
    <cellStyle name="Note 2 5" xfId="338" xr:uid="{00000000-0005-0000-0000-0000AB010000}"/>
    <cellStyle name="Note 3" xfId="181" xr:uid="{00000000-0005-0000-0000-0000AC010000}"/>
    <cellStyle name="Note 3 2" xfId="289" xr:uid="{00000000-0005-0000-0000-0000AD010000}"/>
    <cellStyle name="Note 3 2 2" xfId="472" xr:uid="{00000000-0005-0000-0000-0000AE010000}"/>
    <cellStyle name="Note 3 3" xfId="387" xr:uid="{00000000-0005-0000-0000-0000AF010000}"/>
    <cellStyle name="Note 4" xfId="208" xr:uid="{00000000-0005-0000-0000-0000B0010000}"/>
    <cellStyle name="Note 4 2" xfId="307" xr:uid="{00000000-0005-0000-0000-0000B1010000}"/>
    <cellStyle name="Note 4 2 2" xfId="490" xr:uid="{00000000-0005-0000-0000-0000B2010000}"/>
    <cellStyle name="Note 4 3" xfId="409" xr:uid="{00000000-0005-0000-0000-0000B3010000}"/>
    <cellStyle name="Output" xfId="23" builtinId="21" customBuiltin="1"/>
    <cellStyle name="Output 2" xfId="83" xr:uid="{00000000-0005-0000-0000-0000B4010000}"/>
    <cellStyle name="Output 2 2" xfId="146" xr:uid="{00000000-0005-0000-0000-0000B5010000}"/>
    <cellStyle name="Output 2 2 2" xfId="267" xr:uid="{00000000-0005-0000-0000-0000B6010000}"/>
    <cellStyle name="Output 2 2 2 2" xfId="450" xr:uid="{00000000-0005-0000-0000-0000B7010000}"/>
    <cellStyle name="Output 2 2 2 3" xfId="539" xr:uid="{00000000-0005-0000-0000-0000B8010000}"/>
    <cellStyle name="Output 2 2 2 4" xfId="558" xr:uid="{00000000-0005-0000-0000-0000B9010000}"/>
    <cellStyle name="Output 2 2 2 5" xfId="555" xr:uid="{00000000-0005-0000-0000-0000BA010000}"/>
    <cellStyle name="Output 2 2 2 6" xfId="510" xr:uid="{00000000-0005-0000-0000-0000BB010000}"/>
    <cellStyle name="Output 2 2 2 7" xfId="587" xr:uid="{00000000-0005-0000-0000-0000BC010000}"/>
    <cellStyle name="Output 2 2 3" xfId="269" xr:uid="{00000000-0005-0000-0000-0000BD010000}"/>
    <cellStyle name="Output 2 2 3 2" xfId="452" xr:uid="{00000000-0005-0000-0000-0000BE010000}"/>
    <cellStyle name="Output 2 2 3 3" xfId="541" xr:uid="{00000000-0005-0000-0000-0000BF010000}"/>
    <cellStyle name="Output 2 2 3 4" xfId="414" xr:uid="{00000000-0005-0000-0000-0000C0010000}"/>
    <cellStyle name="Output 2 2 3 5" xfId="575" xr:uid="{00000000-0005-0000-0000-0000C1010000}"/>
    <cellStyle name="Output 2 2 3 6" xfId="566" xr:uid="{00000000-0005-0000-0000-0000C2010000}"/>
    <cellStyle name="Output 2 2 3 7" xfId="574" xr:uid="{00000000-0005-0000-0000-0000C3010000}"/>
    <cellStyle name="Output 2 2 4" xfId="365" xr:uid="{00000000-0005-0000-0000-0000C4010000}"/>
    <cellStyle name="Output 2 3" xfId="252" xr:uid="{00000000-0005-0000-0000-0000C5010000}"/>
    <cellStyle name="Output 2 3 2" xfId="436" xr:uid="{00000000-0005-0000-0000-0000C6010000}"/>
    <cellStyle name="Output 2 3 3" xfId="529" xr:uid="{00000000-0005-0000-0000-0000C7010000}"/>
    <cellStyle name="Output 2 3 4" xfId="351" xr:uid="{00000000-0005-0000-0000-0000C8010000}"/>
    <cellStyle name="Output 2 3 5" xfId="500" xr:uid="{00000000-0005-0000-0000-0000C9010000}"/>
    <cellStyle name="Output 2 3 6" xfId="391" xr:uid="{00000000-0005-0000-0000-0000CA010000}"/>
    <cellStyle name="Output 2 3 7" xfId="360" xr:uid="{00000000-0005-0000-0000-0000CB010000}"/>
    <cellStyle name="Output 2 4" xfId="259" xr:uid="{00000000-0005-0000-0000-0000CC010000}"/>
    <cellStyle name="Output 2 4 2" xfId="442" xr:uid="{00000000-0005-0000-0000-0000CD010000}"/>
    <cellStyle name="Output 2 4 3" xfId="533" xr:uid="{00000000-0005-0000-0000-0000CE010000}"/>
    <cellStyle name="Output 2 4 4" xfId="559" xr:uid="{00000000-0005-0000-0000-0000CF010000}"/>
    <cellStyle name="Output 2 4 5" xfId="327" xr:uid="{00000000-0005-0000-0000-0000D0010000}"/>
    <cellStyle name="Output 2 4 6" xfId="348" xr:uid="{00000000-0005-0000-0000-0000D1010000}"/>
    <cellStyle name="Output 2 4 7" xfId="588" xr:uid="{00000000-0005-0000-0000-0000D2010000}"/>
    <cellStyle name="Output 2 5" xfId="339" xr:uid="{00000000-0005-0000-0000-0000D3010000}"/>
    <cellStyle name="Output 3" xfId="203" xr:uid="{00000000-0005-0000-0000-0000D4010000}"/>
    <cellStyle name="Output 4" xfId="241" xr:uid="{00000000-0005-0000-0000-0000D5010000}"/>
    <cellStyle name="Output 4 2" xfId="425" xr:uid="{00000000-0005-0000-0000-0000D6010000}"/>
    <cellStyle name="Output 4 3" xfId="519" xr:uid="{00000000-0005-0000-0000-0000D7010000}"/>
    <cellStyle name="Output 4 4" xfId="335" xr:uid="{00000000-0005-0000-0000-0000D8010000}"/>
    <cellStyle name="Output 4 5" xfId="572" xr:uid="{00000000-0005-0000-0000-0000D9010000}"/>
    <cellStyle name="Output 4 6" xfId="581" xr:uid="{00000000-0005-0000-0000-0000DA010000}"/>
    <cellStyle name="Output 4 7" xfId="317" xr:uid="{00000000-0005-0000-0000-0000DB010000}"/>
    <cellStyle name="Output 5" xfId="245" xr:uid="{00000000-0005-0000-0000-0000DC010000}"/>
    <cellStyle name="Output 5 2" xfId="429" xr:uid="{00000000-0005-0000-0000-0000DD010000}"/>
    <cellStyle name="Output 5 3" xfId="523" xr:uid="{00000000-0005-0000-0000-0000DE010000}"/>
    <cellStyle name="Output 5 4" xfId="551" xr:uid="{00000000-0005-0000-0000-0000DF010000}"/>
    <cellStyle name="Output 5 5" xfId="542" xr:uid="{00000000-0005-0000-0000-0000E0010000}"/>
    <cellStyle name="Output 5 6" xfId="579" xr:uid="{00000000-0005-0000-0000-0000E1010000}"/>
    <cellStyle name="Output 5 7" xfId="584" xr:uid="{00000000-0005-0000-0000-0000E2010000}"/>
    <cellStyle name="Output 6" xfId="315" xr:uid="{00000000-0005-0000-0000-0000E3010000}"/>
    <cellStyle name="Percent 2" xfId="14" xr:uid="{00000000-0005-0000-0000-0000E4010000}"/>
    <cellStyle name="SN_241" xfId="89" xr:uid="{00000000-0005-0000-0000-0000E5010000}"/>
    <cellStyle name="SN_b" xfId="160" xr:uid="{00000000-0005-0000-0000-0000E6010000}"/>
    <cellStyle name="SN_b 2" xfId="233" xr:uid="{00000000-0005-0000-0000-0000E7010000}"/>
    <cellStyle name="SN_it" xfId="229" xr:uid="{00000000-0005-0000-0000-0000E8010000}"/>
    <cellStyle name="Style 1" xfId="15" xr:uid="{00000000-0005-0000-0000-0000E9010000}"/>
    <cellStyle name="Style 1 2" xfId="147" xr:uid="{00000000-0005-0000-0000-0000EA010000}"/>
    <cellStyle name="Style 1 2 2" xfId="153" xr:uid="{00000000-0005-0000-0000-0000EB010000}"/>
    <cellStyle name="Style 1_verchnakan_ax21-25_2018" xfId="148" xr:uid="{00000000-0005-0000-0000-0000EC010000}"/>
    <cellStyle name="Title" xfId="31" builtinId="15" customBuiltin="1"/>
    <cellStyle name="Title 2" xfId="84" xr:uid="{00000000-0005-0000-0000-0000ED010000}"/>
    <cellStyle name="Title 3" xfId="180" xr:uid="{00000000-0005-0000-0000-0000EE010000}"/>
    <cellStyle name="Title 4" xfId="320" xr:uid="{00000000-0005-0000-0000-0000EF010000}"/>
    <cellStyle name="Total" xfId="29" builtinId="25" customBuiltin="1"/>
    <cellStyle name="Total 2" xfId="85" xr:uid="{00000000-0005-0000-0000-0000F0010000}"/>
    <cellStyle name="Total 2 2" xfId="149" xr:uid="{00000000-0005-0000-0000-0000F1010000}"/>
    <cellStyle name="Total 2 2 2" xfId="268" xr:uid="{00000000-0005-0000-0000-0000F2010000}"/>
    <cellStyle name="Total 2 2 2 2" xfId="451" xr:uid="{00000000-0005-0000-0000-0000F3010000}"/>
    <cellStyle name="Total 2 2 2 3" xfId="540" xr:uid="{00000000-0005-0000-0000-0000F4010000}"/>
    <cellStyle name="Total 2 2 2 4" xfId="418" xr:uid="{00000000-0005-0000-0000-0000F5010000}"/>
    <cellStyle name="Total 2 2 2 5" xfId="543" xr:uid="{00000000-0005-0000-0000-0000F6010000}"/>
    <cellStyle name="Total 2 2 2 6" xfId="547" xr:uid="{00000000-0005-0000-0000-0000F7010000}"/>
    <cellStyle name="Total 2 2 2 7" xfId="312" xr:uid="{00000000-0005-0000-0000-0000F8010000}"/>
    <cellStyle name="Total 2 2 3" xfId="306" xr:uid="{00000000-0005-0000-0000-0000F9010000}"/>
    <cellStyle name="Total 2 2 3 2" xfId="489" xr:uid="{00000000-0005-0000-0000-0000FA010000}"/>
    <cellStyle name="Total 2 2 3 3" xfId="561" xr:uid="{00000000-0005-0000-0000-0000FB010000}"/>
    <cellStyle name="Total 2 2 3 4" xfId="568" xr:uid="{00000000-0005-0000-0000-0000FC010000}"/>
    <cellStyle name="Total 2 2 3 5" xfId="353" xr:uid="{00000000-0005-0000-0000-0000FD010000}"/>
    <cellStyle name="Total 2 2 3 6" xfId="589" xr:uid="{00000000-0005-0000-0000-0000FE010000}"/>
    <cellStyle name="Total 2 2 3 7" xfId="593" xr:uid="{00000000-0005-0000-0000-0000FF010000}"/>
    <cellStyle name="Total 2 2 4" xfId="367" xr:uid="{00000000-0005-0000-0000-000000020000}"/>
    <cellStyle name="Total 2 3" xfId="253" xr:uid="{00000000-0005-0000-0000-000001020000}"/>
    <cellStyle name="Total 2 3 2" xfId="437" xr:uid="{00000000-0005-0000-0000-000002020000}"/>
    <cellStyle name="Total 2 3 3" xfId="530" xr:uid="{00000000-0005-0000-0000-000003020000}"/>
    <cellStyle name="Total 2 3 4" xfId="544" xr:uid="{00000000-0005-0000-0000-000004020000}"/>
    <cellStyle name="Total 2 3 5" xfId="578" xr:uid="{00000000-0005-0000-0000-000005020000}"/>
    <cellStyle name="Total 2 3 6" xfId="332" xr:uid="{00000000-0005-0000-0000-000006020000}"/>
    <cellStyle name="Total 2 3 7" xfId="352" xr:uid="{00000000-0005-0000-0000-000007020000}"/>
    <cellStyle name="Total 2 4" xfId="262" xr:uid="{00000000-0005-0000-0000-000008020000}"/>
    <cellStyle name="Total 2 4 2" xfId="445" xr:uid="{00000000-0005-0000-0000-000009020000}"/>
    <cellStyle name="Total 2 4 3" xfId="536" xr:uid="{00000000-0005-0000-0000-00000A020000}"/>
    <cellStyle name="Total 2 4 4" xfId="499" xr:uid="{00000000-0005-0000-0000-00000B020000}"/>
    <cellStyle name="Total 2 4 5" xfId="504" xr:uid="{00000000-0005-0000-0000-00000C020000}"/>
    <cellStyle name="Total 2 4 6" xfId="513" xr:uid="{00000000-0005-0000-0000-00000D020000}"/>
    <cellStyle name="Total 2 4 7" xfId="354" xr:uid="{00000000-0005-0000-0000-00000E020000}"/>
    <cellStyle name="Total 2 5" xfId="340" xr:uid="{00000000-0005-0000-0000-00000F020000}"/>
    <cellStyle name="Total 3" xfId="210" xr:uid="{00000000-0005-0000-0000-000010020000}"/>
    <cellStyle name="Total 4" xfId="243" xr:uid="{00000000-0005-0000-0000-000011020000}"/>
    <cellStyle name="Total 4 2" xfId="427" xr:uid="{00000000-0005-0000-0000-000012020000}"/>
    <cellStyle name="Total 4 3" xfId="521" xr:uid="{00000000-0005-0000-0000-000013020000}"/>
    <cellStyle name="Total 4 4" xfId="552" xr:uid="{00000000-0005-0000-0000-000014020000}"/>
    <cellStyle name="Total 4 5" xfId="571" xr:uid="{00000000-0005-0000-0000-000015020000}"/>
    <cellStyle name="Total 4 6" xfId="325" xr:uid="{00000000-0005-0000-0000-000016020000}"/>
    <cellStyle name="Total 4 7" xfId="585" xr:uid="{00000000-0005-0000-0000-000017020000}"/>
    <cellStyle name="Total 5" xfId="234" xr:uid="{00000000-0005-0000-0000-000018020000}"/>
    <cellStyle name="Total 5 2" xfId="420" xr:uid="{00000000-0005-0000-0000-000019020000}"/>
    <cellStyle name="Total 5 3" xfId="514" xr:uid="{00000000-0005-0000-0000-00001A020000}"/>
    <cellStyle name="Total 5 4" xfId="497" xr:uid="{00000000-0005-0000-0000-00001B020000}"/>
    <cellStyle name="Total 5 5" xfId="512" xr:uid="{00000000-0005-0000-0000-00001C020000}"/>
    <cellStyle name="Total 5 6" xfId="412" xr:uid="{00000000-0005-0000-0000-00001D020000}"/>
    <cellStyle name="Total 5 7" xfId="567" xr:uid="{00000000-0005-0000-0000-00001E020000}"/>
    <cellStyle name="Total 6" xfId="318" xr:uid="{00000000-0005-0000-0000-00001F020000}"/>
    <cellStyle name="Warning Text" xfId="37" builtinId="11" customBuiltin="1"/>
    <cellStyle name="Warning Text 2" xfId="86" xr:uid="{00000000-0005-0000-0000-000020020000}"/>
    <cellStyle name="Warning Text 2 2" xfId="150" xr:uid="{00000000-0005-0000-0000-000021020000}"/>
    <cellStyle name="Warning Text 3" xfId="207" xr:uid="{00000000-0005-0000-0000-000022020000}"/>
    <cellStyle name="Обычный 14" xfId="194" xr:uid="{00000000-0005-0000-0000-000035020000}"/>
    <cellStyle name="Обычный 2" xfId="151" xr:uid="{00000000-0005-0000-0000-000036020000}"/>
    <cellStyle name="Обычный 2 2" xfId="152" xr:uid="{00000000-0005-0000-0000-000037020000}"/>
    <cellStyle name="Обычный 3" xfId="191" xr:uid="{00000000-0005-0000-0000-000038020000}"/>
    <cellStyle name="Обычный 3 2" xfId="304" xr:uid="{00000000-0005-0000-0000-000039020000}"/>
    <cellStyle name="Обычный 3 2 2" xfId="487" xr:uid="{00000000-0005-0000-0000-00003A020000}"/>
    <cellStyle name="Обычный 3 3" xfId="406" xr:uid="{00000000-0005-0000-0000-00003B020000}"/>
    <cellStyle name="Обычный 3 3 3" xfId="227" xr:uid="{00000000-0005-0000-0000-00003C020000}"/>
    <cellStyle name="Примечание" xfId="35" xr:uid="{00000000-0005-0000-0000-00003F020000}"/>
    <cellStyle name="Примечание 2" xfId="244" xr:uid="{00000000-0005-0000-0000-000040020000}"/>
    <cellStyle name="Примечание 2 2" xfId="428" xr:uid="{00000000-0005-0000-0000-000041020000}"/>
    <cellStyle name="Примечание 2 3" xfId="522" xr:uid="{00000000-0005-0000-0000-000042020000}"/>
    <cellStyle name="Примечание 2 4" xfId="349" xr:uid="{00000000-0005-0000-0000-000043020000}"/>
    <cellStyle name="Примечание 2 5" xfId="346" xr:uid="{00000000-0005-0000-0000-000044020000}"/>
    <cellStyle name="Примечание 2 6" xfId="505" xr:uid="{00000000-0005-0000-0000-000045020000}"/>
    <cellStyle name="Примечание 2 7" xfId="347" xr:uid="{00000000-0005-0000-0000-000046020000}"/>
    <cellStyle name="Примечание 3" xfId="310" xr:uid="{00000000-0005-0000-0000-000047020000}"/>
    <cellStyle name="Примечание 3 2" xfId="493" xr:uid="{00000000-0005-0000-0000-000048020000}"/>
    <cellStyle name="Примечание 3 3" xfId="563" xr:uid="{00000000-0005-0000-0000-000049020000}"/>
    <cellStyle name="Примечание 3 4" xfId="570" xr:uid="{00000000-0005-0000-0000-00004A020000}"/>
    <cellStyle name="Примечание 3 5" xfId="323" xr:uid="{00000000-0005-0000-0000-00004B020000}"/>
    <cellStyle name="Примечание 3 6" xfId="591" xr:uid="{00000000-0005-0000-0000-00004C020000}"/>
    <cellStyle name="Примечание 3 7" xfId="595" xr:uid="{00000000-0005-0000-0000-00004D020000}"/>
    <cellStyle name="Примечание 4" xfId="321" xr:uid="{00000000-0005-0000-0000-00004E020000}"/>
    <cellStyle name="Финансовый 4" xfId="228" xr:uid="{00000000-0005-0000-0000-000052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7"/>
  <sheetViews>
    <sheetView tabSelected="1" workbookViewId="0">
      <selection activeCell="H15" sqref="H15"/>
    </sheetView>
  </sheetViews>
  <sheetFormatPr defaultColWidth="9.109375" defaultRowHeight="17.399999999999999" x14ac:dyDescent="0.4"/>
  <cols>
    <col min="1" max="1" width="9.109375" style="102"/>
    <col min="2" max="2" width="10" style="102" customWidth="1"/>
    <col min="3" max="3" width="11.33203125" style="102" customWidth="1"/>
    <col min="4" max="4" width="15.33203125" style="102" customWidth="1"/>
    <col min="5" max="5" width="41.33203125" style="102" customWidth="1"/>
    <col min="6" max="6" width="50.5546875" style="102" customWidth="1"/>
    <col min="7" max="7" width="37.109375" style="102" customWidth="1"/>
    <col min="8" max="8" width="29.88671875" style="102" customWidth="1"/>
    <col min="9" max="9" width="14.33203125" style="102" bestFit="1" customWidth="1"/>
    <col min="10" max="16384" width="9.109375" style="102"/>
  </cols>
  <sheetData>
    <row r="1" spans="2:10" x14ac:dyDescent="0.4">
      <c r="C1" s="103"/>
      <c r="D1" s="103"/>
      <c r="E1" s="103"/>
      <c r="F1" s="103"/>
      <c r="G1" s="103"/>
      <c r="H1" s="5" t="s">
        <v>19</v>
      </c>
    </row>
    <row r="2" spans="2:10" x14ac:dyDescent="0.4">
      <c r="C2" s="103"/>
      <c r="D2" s="103"/>
      <c r="E2" s="275" t="s">
        <v>83</v>
      </c>
      <c r="F2" s="275"/>
      <c r="G2" s="275"/>
      <c r="H2" s="275"/>
    </row>
    <row r="3" spans="2:10" x14ac:dyDescent="0.4">
      <c r="C3" s="103"/>
      <c r="D3" s="103"/>
      <c r="E3" s="103"/>
      <c r="F3" s="103"/>
      <c r="G3" s="103"/>
      <c r="H3" s="5" t="s">
        <v>52</v>
      </c>
    </row>
    <row r="4" spans="2:10" x14ac:dyDescent="0.4">
      <c r="C4" s="276" t="s">
        <v>165</v>
      </c>
      <c r="D4" s="276"/>
      <c r="E4" s="276"/>
      <c r="F4" s="276"/>
      <c r="G4" s="276"/>
      <c r="H4" s="5"/>
    </row>
    <row r="5" spans="2:10" x14ac:dyDescent="0.4">
      <c r="C5" s="276"/>
      <c r="D5" s="276"/>
      <c r="E5" s="276"/>
      <c r="F5" s="276"/>
      <c r="G5" s="276"/>
      <c r="H5" s="5"/>
    </row>
    <row r="6" spans="2:10" x14ac:dyDescent="0.4">
      <c r="C6" s="276"/>
      <c r="D6" s="276"/>
      <c r="E6" s="276"/>
      <c r="F6" s="276"/>
      <c r="G6" s="276"/>
      <c r="H6" s="5"/>
    </row>
    <row r="7" spans="2:10" ht="18" x14ac:dyDescent="0.4">
      <c r="C7" s="4"/>
      <c r="D7" s="4"/>
      <c r="E7" s="4"/>
      <c r="F7" s="4"/>
      <c r="G7" s="4"/>
      <c r="H7" s="5"/>
    </row>
    <row r="8" spans="2:10" x14ac:dyDescent="0.4">
      <c r="C8" s="103"/>
      <c r="D8" s="103"/>
      <c r="E8" s="103"/>
      <c r="F8" s="103"/>
      <c r="G8" s="103"/>
      <c r="H8" s="165" t="s">
        <v>29</v>
      </c>
    </row>
    <row r="9" spans="2:10" ht="117.75" customHeight="1" x14ac:dyDescent="0.4">
      <c r="B9" s="277" t="s">
        <v>69</v>
      </c>
      <c r="C9" s="278" t="s">
        <v>70</v>
      </c>
      <c r="D9" s="279"/>
      <c r="E9" s="280" t="s">
        <v>71</v>
      </c>
      <c r="F9" s="280" t="s">
        <v>72</v>
      </c>
      <c r="G9" s="280" t="s">
        <v>73</v>
      </c>
      <c r="H9" s="1" t="s">
        <v>74</v>
      </c>
      <c r="J9" s="174"/>
    </row>
    <row r="10" spans="2:10" ht="18" x14ac:dyDescent="0.4">
      <c r="B10" s="277"/>
      <c r="C10" s="3" t="s">
        <v>3</v>
      </c>
      <c r="D10" s="3" t="s">
        <v>4</v>
      </c>
      <c r="E10" s="281"/>
      <c r="F10" s="281"/>
      <c r="G10" s="281"/>
      <c r="H10" s="20" t="s">
        <v>28</v>
      </c>
    </row>
    <row r="11" spans="2:10" ht="21.75" customHeight="1" x14ac:dyDescent="0.4">
      <c r="B11" s="273" t="s">
        <v>5</v>
      </c>
      <c r="C11" s="273"/>
      <c r="D11" s="273"/>
      <c r="E11" s="273"/>
      <c r="F11" s="273"/>
      <c r="G11" s="273"/>
      <c r="H11" s="158">
        <f>+H15+H12</f>
        <v>0</v>
      </c>
    </row>
    <row r="12" spans="2:10" ht="24" customHeight="1" x14ac:dyDescent="0.4">
      <c r="B12" s="273" t="s">
        <v>75</v>
      </c>
      <c r="C12" s="273"/>
      <c r="D12" s="273"/>
      <c r="E12" s="273"/>
      <c r="F12" s="273"/>
      <c r="G12" s="273"/>
      <c r="H12" s="104">
        <f t="shared" ref="H12" si="0">H13</f>
        <v>1235990.5</v>
      </c>
    </row>
    <row r="13" spans="2:10" ht="68.25" customHeight="1" x14ac:dyDescent="0.4">
      <c r="B13" s="106"/>
      <c r="C13" s="96">
        <v>1212</v>
      </c>
      <c r="D13" s="76"/>
      <c r="E13" s="145" t="s">
        <v>84</v>
      </c>
      <c r="F13" s="145" t="s">
        <v>93</v>
      </c>
      <c r="G13" s="150" t="s">
        <v>94</v>
      </c>
      <c r="H13" s="72">
        <f>+H14</f>
        <v>1235990.5</v>
      </c>
    </row>
    <row r="14" spans="2:10" ht="116.25" customHeight="1" x14ac:dyDescent="0.4">
      <c r="B14" s="106"/>
      <c r="C14" s="76"/>
      <c r="D14" s="152" t="s">
        <v>98</v>
      </c>
      <c r="E14" s="153" t="s">
        <v>99</v>
      </c>
      <c r="F14" s="107" t="s">
        <v>100</v>
      </c>
      <c r="G14" s="153" t="s">
        <v>95</v>
      </c>
      <c r="H14" s="72">
        <f>'2'!H21</f>
        <v>1235990.5</v>
      </c>
    </row>
    <row r="15" spans="2:10" ht="19.5" customHeight="1" x14ac:dyDescent="0.4">
      <c r="B15" s="274" t="s">
        <v>76</v>
      </c>
      <c r="C15" s="274"/>
      <c r="D15" s="274"/>
      <c r="E15" s="274"/>
      <c r="F15" s="274"/>
      <c r="G15" s="274"/>
      <c r="H15" s="252">
        <f>H16</f>
        <v>-1235990.5</v>
      </c>
    </row>
    <row r="16" spans="2:10" ht="99" customHeight="1" x14ac:dyDescent="0.4">
      <c r="B16" s="108"/>
      <c r="C16" s="109" t="s">
        <v>77</v>
      </c>
      <c r="D16" s="108"/>
      <c r="E16" s="6" t="s">
        <v>66</v>
      </c>
      <c r="F16" s="6" t="s">
        <v>78</v>
      </c>
      <c r="G16" s="6" t="s">
        <v>79</v>
      </c>
      <c r="H16" s="72">
        <f>H17+H18+H19</f>
        <v>-1235990.5</v>
      </c>
    </row>
    <row r="17" spans="2:9" ht="99" customHeight="1" x14ac:dyDescent="0.4">
      <c r="B17" s="108"/>
      <c r="C17" s="108"/>
      <c r="D17" s="178" t="s">
        <v>80</v>
      </c>
      <c r="E17" s="257" t="s">
        <v>66</v>
      </c>
      <c r="F17" s="257" t="s">
        <v>81</v>
      </c>
      <c r="G17" s="257" t="s">
        <v>82</v>
      </c>
      <c r="H17" s="72">
        <f>'2'!H112</f>
        <v>-1235990.5</v>
      </c>
      <c r="I17" s="256"/>
    </row>
    <row r="18" spans="2:9" s="176" customFormat="1" ht="111.75" customHeight="1" x14ac:dyDescent="0.25">
      <c r="B18" s="150"/>
      <c r="C18" s="150"/>
      <c r="D18" s="179" t="s">
        <v>80</v>
      </c>
      <c r="E18" s="149" t="s">
        <v>66</v>
      </c>
      <c r="F18" s="149" t="s">
        <v>81</v>
      </c>
      <c r="G18" s="149" t="s">
        <v>82</v>
      </c>
      <c r="H18" s="72">
        <f>'2'!H120</f>
        <v>1235990.5</v>
      </c>
    </row>
    <row r="19" spans="2:9" s="176" customFormat="1" ht="75" customHeight="1" x14ac:dyDescent="0.25">
      <c r="B19" s="150"/>
      <c r="C19" s="177"/>
      <c r="D19" s="179" t="s">
        <v>132</v>
      </c>
      <c r="E19" s="150" t="s">
        <v>133</v>
      </c>
      <c r="F19" s="149" t="s">
        <v>134</v>
      </c>
      <c r="G19" s="149" t="s">
        <v>82</v>
      </c>
      <c r="H19" s="72">
        <f>'2'!H121</f>
        <v>-1235990.5</v>
      </c>
    </row>
    <row r="20" spans="2:9" s="103" customFormat="1" x14ac:dyDescent="0.4">
      <c r="B20" s="110"/>
      <c r="C20" s="110"/>
      <c r="D20" s="111"/>
      <c r="E20" s="110"/>
      <c r="F20" s="110"/>
      <c r="G20" s="110"/>
      <c r="H20" s="112"/>
    </row>
    <row r="21" spans="2:9" s="103" customFormat="1" x14ac:dyDescent="0.4">
      <c r="B21" s="110"/>
      <c r="C21" s="110"/>
      <c r="D21" s="111"/>
      <c r="E21" s="110"/>
      <c r="F21" s="110"/>
      <c r="G21" s="110"/>
      <c r="H21" s="112"/>
    </row>
    <row r="22" spans="2:9" s="103" customFormat="1" x14ac:dyDescent="0.4">
      <c r="B22" s="113"/>
      <c r="C22" s="113"/>
      <c r="D22" s="113"/>
      <c r="E22" s="114"/>
      <c r="F22" s="37"/>
      <c r="G22" s="115"/>
      <c r="H22" s="112"/>
    </row>
    <row r="23" spans="2:9" s="103" customFormat="1" x14ac:dyDescent="0.4">
      <c r="B23" s="113"/>
      <c r="C23" s="113"/>
      <c r="D23" s="113"/>
      <c r="E23" s="114"/>
      <c r="F23" s="37"/>
      <c r="G23" s="115"/>
      <c r="H23" s="112"/>
    </row>
    <row r="24" spans="2:9" s="103" customFormat="1" ht="18" x14ac:dyDescent="0.4">
      <c r="B24" s="113"/>
      <c r="C24" s="116" t="s">
        <v>22</v>
      </c>
      <c r="D24" s="117"/>
      <c r="E24" s="118"/>
      <c r="H24" s="112"/>
    </row>
    <row r="25" spans="2:9" s="103" customFormat="1" ht="18" x14ac:dyDescent="0.4">
      <c r="B25" s="113"/>
      <c r="C25" s="116" t="s">
        <v>23</v>
      </c>
      <c r="D25" s="117"/>
      <c r="E25" s="118"/>
      <c r="H25" s="112"/>
    </row>
    <row r="26" spans="2:9" s="103" customFormat="1" ht="18" x14ac:dyDescent="0.4">
      <c r="B26" s="113"/>
      <c r="C26" s="105"/>
      <c r="D26" s="119" t="s">
        <v>129</v>
      </c>
      <c r="E26" s="118"/>
      <c r="H26" s="112"/>
    </row>
    <row r="27" spans="2:9" s="103" customFormat="1" x14ac:dyDescent="0.4">
      <c r="B27" s="113"/>
      <c r="E27" s="120"/>
      <c r="H27" s="112"/>
    </row>
  </sheetData>
  <mergeCells count="10">
    <mergeCell ref="B11:G11"/>
    <mergeCell ref="B15:G15"/>
    <mergeCell ref="E2:H2"/>
    <mergeCell ref="C4:G6"/>
    <mergeCell ref="B9:B10"/>
    <mergeCell ref="C9:D9"/>
    <mergeCell ref="E9:E10"/>
    <mergeCell ref="F9:F10"/>
    <mergeCell ref="G9:G10"/>
    <mergeCell ref="B12:G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L140"/>
  <sheetViews>
    <sheetView topLeftCell="A73" zoomScaleNormal="100" zoomScaleSheetLayoutView="10" workbookViewId="0">
      <selection activeCell="G142" sqref="G142"/>
    </sheetView>
  </sheetViews>
  <sheetFormatPr defaultColWidth="9.109375" defaultRowHeight="17.399999999999999" x14ac:dyDescent="0.4"/>
  <cols>
    <col min="1" max="1" width="9.109375" style="7"/>
    <col min="2" max="2" width="8" style="7" customWidth="1"/>
    <col min="3" max="3" width="7" style="7" customWidth="1"/>
    <col min="4" max="4" width="6.88671875" style="7" customWidth="1"/>
    <col min="5" max="5" width="10" style="7" customWidth="1"/>
    <col min="6" max="6" width="14.88671875" style="7" customWidth="1"/>
    <col min="7" max="7" width="79.33203125" style="7" customWidth="1"/>
    <col min="8" max="8" width="33" style="2" customWidth="1"/>
    <col min="9" max="9" width="23" style="7" customWidth="1"/>
    <col min="10" max="10" width="15.6640625" style="7" customWidth="1"/>
    <col min="11" max="11" width="14.88671875" style="7" customWidth="1"/>
    <col min="12" max="12" width="15.88671875" style="7" customWidth="1"/>
    <col min="13" max="16384" width="9.109375" style="7"/>
  </cols>
  <sheetData>
    <row r="1" spans="2:246" x14ac:dyDescent="0.4">
      <c r="H1" s="2" t="s">
        <v>20</v>
      </c>
      <c r="I1" s="43"/>
      <c r="J1" s="43"/>
      <c r="K1" s="43"/>
      <c r="L1" s="43"/>
      <c r="M1" s="43"/>
      <c r="N1" s="36"/>
      <c r="O1" s="43"/>
      <c r="P1" s="43"/>
      <c r="Q1" s="43"/>
      <c r="R1" s="43"/>
      <c r="S1" s="43"/>
      <c r="T1" s="43"/>
      <c r="U1" s="43"/>
      <c r="V1" s="36"/>
      <c r="W1" s="43"/>
      <c r="X1" s="43"/>
      <c r="Y1" s="43"/>
      <c r="Z1" s="43"/>
      <c r="AA1" s="43"/>
      <c r="AB1" s="43"/>
      <c r="AC1" s="43"/>
      <c r="AD1" s="36"/>
      <c r="AE1" s="43"/>
      <c r="AF1" s="43"/>
      <c r="AG1" s="43"/>
      <c r="AH1" s="43"/>
      <c r="AI1" s="43"/>
      <c r="AJ1" s="43"/>
      <c r="AK1" s="43"/>
      <c r="AL1" s="36"/>
      <c r="AM1" s="43"/>
      <c r="AN1" s="43"/>
      <c r="AO1" s="43"/>
      <c r="AP1" s="43"/>
      <c r="AQ1" s="43"/>
      <c r="AR1" s="43"/>
      <c r="AS1" s="43"/>
      <c r="AT1" s="36"/>
      <c r="AU1" s="43"/>
      <c r="AV1" s="43"/>
      <c r="AW1" s="43"/>
      <c r="AX1" s="43"/>
      <c r="AY1" s="43"/>
      <c r="AZ1" s="43"/>
      <c r="BA1" s="43"/>
      <c r="BB1" s="36"/>
      <c r="BC1" s="43"/>
      <c r="BD1" s="43"/>
      <c r="BE1" s="43"/>
      <c r="BF1" s="43"/>
      <c r="BG1" s="43"/>
      <c r="BH1" s="43"/>
      <c r="BI1" s="43"/>
      <c r="BJ1" s="36"/>
      <c r="BK1" s="43"/>
      <c r="BL1" s="43"/>
      <c r="BM1" s="43"/>
      <c r="BN1" s="43"/>
      <c r="BO1" s="43"/>
      <c r="BP1" s="43"/>
      <c r="BQ1" s="43"/>
      <c r="BR1" s="36"/>
      <c r="BS1" s="43"/>
      <c r="BT1" s="43"/>
      <c r="BU1" s="43"/>
      <c r="BV1" s="43"/>
      <c r="BW1" s="43"/>
      <c r="BX1" s="43"/>
      <c r="BY1" s="43"/>
      <c r="BZ1" s="36"/>
      <c r="CA1" s="43"/>
      <c r="CB1" s="43"/>
      <c r="CC1" s="43"/>
      <c r="CD1" s="43"/>
      <c r="CE1" s="43"/>
      <c r="CF1" s="43"/>
      <c r="CG1" s="43"/>
      <c r="CH1" s="36"/>
      <c r="CI1" s="43"/>
      <c r="CJ1" s="43"/>
      <c r="CK1" s="43"/>
      <c r="CL1" s="43"/>
      <c r="CM1" s="43"/>
      <c r="CN1" s="43"/>
      <c r="CO1" s="43"/>
      <c r="CP1" s="36"/>
      <c r="CQ1" s="43"/>
      <c r="CR1" s="43"/>
      <c r="CS1" s="43"/>
      <c r="CT1" s="43"/>
      <c r="CU1" s="43"/>
      <c r="CV1" s="43"/>
      <c r="CW1" s="43"/>
      <c r="CX1" s="36"/>
      <c r="CY1" s="43"/>
      <c r="CZ1" s="43"/>
      <c r="DA1" s="43"/>
      <c r="DB1" s="43"/>
      <c r="DC1" s="43"/>
      <c r="DD1" s="43"/>
      <c r="DE1" s="43"/>
      <c r="DF1" s="36"/>
      <c r="DG1" s="43"/>
      <c r="DH1" s="43"/>
      <c r="DI1" s="43"/>
      <c r="DJ1" s="43"/>
      <c r="DK1" s="43"/>
      <c r="DL1" s="43"/>
      <c r="DM1" s="43"/>
      <c r="DN1" s="36"/>
      <c r="DO1" s="43"/>
      <c r="DP1" s="43"/>
      <c r="DQ1" s="43"/>
      <c r="DR1" s="43"/>
      <c r="DS1" s="43"/>
      <c r="DT1" s="43"/>
      <c r="DU1" s="43"/>
      <c r="DV1" s="36"/>
      <c r="DW1" s="43"/>
      <c r="DX1" s="43"/>
      <c r="DY1" s="43"/>
      <c r="DZ1" s="43"/>
      <c r="EA1" s="43"/>
      <c r="EB1" s="43"/>
      <c r="EC1" s="43"/>
      <c r="ED1" s="36"/>
      <c r="EE1" s="43"/>
      <c r="EF1" s="43"/>
      <c r="EG1" s="43"/>
      <c r="EH1" s="43"/>
      <c r="EI1" s="43"/>
      <c r="EJ1" s="43"/>
      <c r="EK1" s="43"/>
      <c r="EL1" s="36"/>
      <c r="EM1" s="43"/>
      <c r="EN1" s="43"/>
      <c r="EO1" s="43"/>
      <c r="EP1" s="43"/>
      <c r="EQ1" s="43"/>
      <c r="ER1" s="43"/>
      <c r="ES1" s="43"/>
      <c r="ET1" s="36"/>
      <c r="EU1" s="43"/>
      <c r="EV1" s="43"/>
      <c r="EW1" s="43"/>
      <c r="EX1" s="43"/>
      <c r="EY1" s="43"/>
      <c r="EZ1" s="43"/>
      <c r="FA1" s="43"/>
      <c r="FB1" s="36"/>
      <c r="FC1" s="43"/>
      <c r="FD1" s="43"/>
      <c r="FE1" s="43"/>
      <c r="FF1" s="43"/>
      <c r="FG1" s="43"/>
      <c r="FH1" s="43"/>
      <c r="FI1" s="43"/>
      <c r="FJ1" s="36"/>
      <c r="FK1" s="43"/>
      <c r="FL1" s="43"/>
      <c r="FM1" s="43"/>
      <c r="FN1" s="43"/>
      <c r="FO1" s="43"/>
      <c r="FP1" s="43"/>
      <c r="FQ1" s="43"/>
      <c r="FR1" s="36"/>
      <c r="FS1" s="43"/>
      <c r="FT1" s="43"/>
      <c r="FU1" s="43"/>
      <c r="FV1" s="43"/>
      <c r="FW1" s="43"/>
      <c r="FX1" s="43"/>
      <c r="FY1" s="43"/>
      <c r="FZ1" s="36"/>
      <c r="GA1" s="43"/>
      <c r="GB1" s="43"/>
      <c r="GC1" s="43"/>
      <c r="GD1" s="43"/>
      <c r="GE1" s="43"/>
      <c r="GF1" s="43"/>
      <c r="GG1" s="43"/>
      <c r="GH1" s="36"/>
      <c r="GI1" s="43"/>
      <c r="GJ1" s="43"/>
      <c r="GK1" s="43"/>
      <c r="GL1" s="43"/>
      <c r="GM1" s="43"/>
      <c r="GN1" s="43"/>
      <c r="GO1" s="43"/>
      <c r="GP1" s="36"/>
      <c r="GQ1" s="43"/>
      <c r="GR1" s="43"/>
      <c r="GS1" s="43"/>
      <c r="GT1" s="43"/>
      <c r="GU1" s="43"/>
      <c r="GV1" s="43"/>
      <c r="GW1" s="43"/>
      <c r="GX1" s="36"/>
      <c r="GY1" s="43"/>
      <c r="GZ1" s="43"/>
      <c r="HA1" s="43"/>
      <c r="HB1" s="43"/>
      <c r="HC1" s="43"/>
      <c r="HD1" s="43"/>
      <c r="HE1" s="43"/>
      <c r="HF1" s="36"/>
      <c r="HG1" s="43"/>
      <c r="HH1" s="43"/>
      <c r="HI1" s="43"/>
      <c r="HJ1" s="43"/>
      <c r="HK1" s="43"/>
      <c r="HL1" s="43"/>
      <c r="HM1" s="43"/>
      <c r="HN1" s="36"/>
      <c r="HO1" s="43"/>
      <c r="HP1" s="43"/>
      <c r="HQ1" s="43"/>
      <c r="HR1" s="43"/>
      <c r="HS1" s="43"/>
      <c r="HT1" s="43"/>
      <c r="HU1" s="43"/>
      <c r="HV1" s="36"/>
      <c r="HW1" s="43"/>
      <c r="HX1" s="43"/>
      <c r="HY1" s="43"/>
      <c r="HZ1" s="43"/>
      <c r="IA1" s="43"/>
      <c r="IB1" s="43"/>
      <c r="IC1" s="43"/>
      <c r="ID1" s="36"/>
      <c r="IE1" s="43"/>
      <c r="IF1" s="43"/>
      <c r="IG1" s="43"/>
      <c r="IH1" s="43"/>
      <c r="II1" s="43"/>
      <c r="IJ1" s="43"/>
      <c r="IK1" s="43"/>
      <c r="IL1" s="36"/>
    </row>
    <row r="2" spans="2:246" x14ac:dyDescent="0.4">
      <c r="G2" s="284" t="s">
        <v>47</v>
      </c>
      <c r="H2" s="284"/>
      <c r="I2" s="43"/>
      <c r="J2" s="43"/>
      <c r="K2" s="43"/>
      <c r="L2" s="43"/>
      <c r="M2" s="43"/>
      <c r="N2" s="36"/>
      <c r="O2" s="43"/>
      <c r="P2" s="43"/>
      <c r="Q2" s="43"/>
      <c r="R2" s="43"/>
      <c r="S2" s="43"/>
      <c r="T2" s="43"/>
      <c r="U2" s="43"/>
      <c r="V2" s="36"/>
      <c r="W2" s="43"/>
      <c r="X2" s="43"/>
      <c r="Y2" s="43"/>
      <c r="Z2" s="43"/>
      <c r="AA2" s="43"/>
      <c r="AB2" s="43"/>
      <c r="AC2" s="43"/>
      <c r="AD2" s="36"/>
      <c r="AE2" s="43"/>
      <c r="AF2" s="43"/>
      <c r="AG2" s="43"/>
      <c r="AH2" s="43"/>
      <c r="AI2" s="43"/>
      <c r="AJ2" s="43"/>
      <c r="AK2" s="43"/>
      <c r="AL2" s="36"/>
      <c r="AM2" s="43"/>
      <c r="AN2" s="43"/>
      <c r="AO2" s="43"/>
      <c r="AP2" s="43"/>
      <c r="AQ2" s="43"/>
      <c r="AR2" s="43"/>
      <c r="AS2" s="43"/>
      <c r="AT2" s="36"/>
      <c r="AU2" s="43"/>
      <c r="AV2" s="43"/>
      <c r="AW2" s="43"/>
      <c r="AX2" s="43"/>
      <c r="AY2" s="43"/>
      <c r="AZ2" s="43"/>
      <c r="BA2" s="43"/>
      <c r="BB2" s="36"/>
      <c r="BC2" s="43"/>
      <c r="BD2" s="43"/>
      <c r="BE2" s="43"/>
      <c r="BF2" s="43"/>
      <c r="BG2" s="43"/>
      <c r="BH2" s="43"/>
      <c r="BI2" s="43"/>
      <c r="BJ2" s="36"/>
      <c r="BK2" s="43"/>
      <c r="BL2" s="43"/>
      <c r="BM2" s="43"/>
      <c r="BN2" s="43"/>
      <c r="BO2" s="43"/>
      <c r="BP2" s="43"/>
      <c r="BQ2" s="43"/>
      <c r="BR2" s="36"/>
      <c r="BS2" s="43"/>
      <c r="BT2" s="43"/>
      <c r="BU2" s="43"/>
      <c r="BV2" s="43"/>
      <c r="BW2" s="43"/>
      <c r="BX2" s="43"/>
      <c r="BY2" s="43"/>
      <c r="BZ2" s="36"/>
      <c r="CA2" s="43"/>
      <c r="CB2" s="43"/>
      <c r="CC2" s="43"/>
      <c r="CD2" s="43"/>
      <c r="CE2" s="43"/>
      <c r="CF2" s="43"/>
      <c r="CG2" s="43"/>
      <c r="CH2" s="36"/>
      <c r="CI2" s="43"/>
      <c r="CJ2" s="43"/>
      <c r="CK2" s="43"/>
      <c r="CL2" s="43"/>
      <c r="CM2" s="43"/>
      <c r="CN2" s="43"/>
      <c r="CO2" s="43"/>
      <c r="CP2" s="36"/>
      <c r="CQ2" s="43"/>
      <c r="CR2" s="43"/>
      <c r="CS2" s="43"/>
      <c r="CT2" s="43"/>
      <c r="CU2" s="43"/>
      <c r="CV2" s="43"/>
      <c r="CW2" s="43"/>
      <c r="CX2" s="36"/>
      <c r="CY2" s="43"/>
      <c r="CZ2" s="43"/>
      <c r="DA2" s="43"/>
      <c r="DB2" s="43"/>
      <c r="DC2" s="43"/>
      <c r="DD2" s="43"/>
      <c r="DE2" s="43"/>
      <c r="DF2" s="36"/>
      <c r="DG2" s="43"/>
      <c r="DH2" s="43"/>
      <c r="DI2" s="43"/>
      <c r="DJ2" s="43"/>
      <c r="DK2" s="43"/>
      <c r="DL2" s="43"/>
      <c r="DM2" s="43"/>
      <c r="DN2" s="36"/>
      <c r="DO2" s="43"/>
      <c r="DP2" s="43"/>
      <c r="DQ2" s="43"/>
      <c r="DR2" s="43"/>
      <c r="DS2" s="43"/>
      <c r="DT2" s="43"/>
      <c r="DU2" s="43"/>
      <c r="DV2" s="36"/>
      <c r="DW2" s="43"/>
      <c r="DX2" s="43"/>
      <c r="DY2" s="43"/>
      <c r="DZ2" s="43"/>
      <c r="EA2" s="43"/>
      <c r="EB2" s="43"/>
      <c r="EC2" s="43"/>
      <c r="ED2" s="36"/>
      <c r="EE2" s="43"/>
      <c r="EF2" s="43"/>
      <c r="EG2" s="43"/>
      <c r="EH2" s="43"/>
      <c r="EI2" s="43"/>
      <c r="EJ2" s="43"/>
      <c r="EK2" s="43"/>
      <c r="EL2" s="36"/>
      <c r="EM2" s="43"/>
      <c r="EN2" s="43"/>
      <c r="EO2" s="43"/>
      <c r="EP2" s="43"/>
      <c r="EQ2" s="43"/>
      <c r="ER2" s="43"/>
      <c r="ES2" s="43"/>
      <c r="ET2" s="36"/>
      <c r="EU2" s="43"/>
      <c r="EV2" s="43"/>
      <c r="EW2" s="43"/>
      <c r="EX2" s="43"/>
      <c r="EY2" s="43"/>
      <c r="EZ2" s="43"/>
      <c r="FA2" s="43"/>
      <c r="FB2" s="36"/>
      <c r="FC2" s="43"/>
      <c r="FD2" s="43"/>
      <c r="FE2" s="43"/>
      <c r="FF2" s="43"/>
      <c r="FG2" s="43"/>
      <c r="FH2" s="43"/>
      <c r="FI2" s="43"/>
      <c r="FJ2" s="36"/>
      <c r="FK2" s="43"/>
      <c r="FL2" s="43"/>
      <c r="FM2" s="43"/>
      <c r="FN2" s="43"/>
      <c r="FO2" s="43"/>
      <c r="FP2" s="43"/>
      <c r="FQ2" s="43"/>
      <c r="FR2" s="36"/>
      <c r="FS2" s="43"/>
      <c r="FT2" s="43"/>
      <c r="FU2" s="43"/>
      <c r="FV2" s="43"/>
      <c r="FW2" s="43"/>
      <c r="FX2" s="43"/>
      <c r="FY2" s="43"/>
      <c r="FZ2" s="36"/>
      <c r="GA2" s="43"/>
      <c r="GB2" s="43"/>
      <c r="GC2" s="43"/>
      <c r="GD2" s="43"/>
      <c r="GE2" s="43"/>
      <c r="GF2" s="43"/>
      <c r="GG2" s="43"/>
      <c r="GH2" s="36"/>
      <c r="GI2" s="43"/>
      <c r="GJ2" s="43"/>
      <c r="GK2" s="43"/>
      <c r="GL2" s="43"/>
      <c r="GM2" s="43"/>
      <c r="GN2" s="43"/>
      <c r="GO2" s="43"/>
      <c r="GP2" s="36"/>
      <c r="GQ2" s="43"/>
      <c r="GR2" s="43"/>
      <c r="GS2" s="43"/>
      <c r="GT2" s="43"/>
      <c r="GU2" s="43"/>
      <c r="GV2" s="43"/>
      <c r="GW2" s="43"/>
      <c r="GX2" s="36"/>
      <c r="GY2" s="43"/>
      <c r="GZ2" s="43"/>
      <c r="HA2" s="43"/>
      <c r="HB2" s="43"/>
      <c r="HC2" s="43"/>
      <c r="HD2" s="43"/>
      <c r="HE2" s="43"/>
      <c r="HF2" s="36"/>
      <c r="HG2" s="43"/>
      <c r="HH2" s="43"/>
      <c r="HI2" s="43"/>
      <c r="HJ2" s="43"/>
      <c r="HK2" s="43"/>
      <c r="HL2" s="43"/>
      <c r="HM2" s="43"/>
      <c r="HN2" s="36"/>
      <c r="HO2" s="43"/>
      <c r="HP2" s="43"/>
      <c r="HQ2" s="43"/>
      <c r="HR2" s="43"/>
      <c r="HS2" s="43"/>
      <c r="HT2" s="43"/>
      <c r="HU2" s="43"/>
      <c r="HV2" s="36"/>
      <c r="HW2" s="43"/>
      <c r="HX2" s="43"/>
      <c r="HY2" s="43"/>
      <c r="HZ2" s="43"/>
      <c r="IA2" s="43"/>
      <c r="IB2" s="43"/>
      <c r="IC2" s="43"/>
      <c r="ID2" s="36"/>
      <c r="IE2" s="43"/>
      <c r="IF2" s="43"/>
      <c r="IG2" s="43"/>
      <c r="IH2" s="43"/>
      <c r="II2" s="43"/>
      <c r="IJ2" s="43"/>
      <c r="IK2" s="43"/>
      <c r="IL2" s="36"/>
    </row>
    <row r="3" spans="2:246" x14ac:dyDescent="0.4">
      <c r="F3" s="8"/>
      <c r="G3" s="8"/>
      <c r="H3" s="2" t="s">
        <v>21</v>
      </c>
      <c r="I3" s="43"/>
      <c r="J3" s="43"/>
      <c r="K3" s="43"/>
      <c r="L3" s="43"/>
      <c r="M3" s="43"/>
      <c r="N3" s="36"/>
      <c r="O3" s="43"/>
      <c r="P3" s="43"/>
      <c r="Q3" s="43"/>
      <c r="R3" s="43"/>
      <c r="S3" s="43"/>
      <c r="T3" s="43"/>
      <c r="U3" s="43"/>
      <c r="V3" s="36"/>
      <c r="W3" s="43"/>
      <c r="X3" s="43"/>
      <c r="Y3" s="43"/>
      <c r="Z3" s="43"/>
      <c r="AA3" s="43"/>
      <c r="AB3" s="43"/>
      <c r="AC3" s="43"/>
      <c r="AD3" s="36"/>
      <c r="AE3" s="43"/>
      <c r="AF3" s="43"/>
      <c r="AG3" s="43"/>
      <c r="AH3" s="43"/>
      <c r="AI3" s="43"/>
      <c r="AJ3" s="43"/>
      <c r="AK3" s="43"/>
      <c r="AL3" s="36"/>
      <c r="AM3" s="43"/>
      <c r="AN3" s="43"/>
      <c r="AO3" s="43"/>
      <c r="AP3" s="43"/>
      <c r="AQ3" s="43"/>
      <c r="AR3" s="43"/>
      <c r="AS3" s="43"/>
      <c r="AT3" s="36"/>
      <c r="AU3" s="43"/>
      <c r="AV3" s="43"/>
      <c r="AW3" s="43"/>
      <c r="AX3" s="43"/>
      <c r="AY3" s="43"/>
      <c r="AZ3" s="43"/>
      <c r="BA3" s="43"/>
      <c r="BB3" s="36"/>
      <c r="BC3" s="43"/>
      <c r="BD3" s="43"/>
      <c r="BE3" s="43"/>
      <c r="BF3" s="43"/>
      <c r="BG3" s="43"/>
      <c r="BH3" s="43"/>
      <c r="BI3" s="43"/>
      <c r="BJ3" s="36"/>
      <c r="BK3" s="43"/>
      <c r="BL3" s="43"/>
      <c r="BM3" s="43"/>
      <c r="BN3" s="43"/>
      <c r="BO3" s="43"/>
      <c r="BP3" s="43"/>
      <c r="BQ3" s="43"/>
      <c r="BR3" s="36"/>
      <c r="BS3" s="43"/>
      <c r="BT3" s="43"/>
      <c r="BU3" s="43"/>
      <c r="BV3" s="43"/>
      <c r="BW3" s="43"/>
      <c r="BX3" s="43"/>
      <c r="BY3" s="43"/>
      <c r="BZ3" s="36"/>
      <c r="CA3" s="43"/>
      <c r="CB3" s="43"/>
      <c r="CC3" s="43"/>
      <c r="CD3" s="43"/>
      <c r="CE3" s="43"/>
      <c r="CF3" s="43"/>
      <c r="CG3" s="43"/>
      <c r="CH3" s="36"/>
      <c r="CI3" s="43"/>
      <c r="CJ3" s="43"/>
      <c r="CK3" s="43"/>
      <c r="CL3" s="43"/>
      <c r="CM3" s="43"/>
      <c r="CN3" s="43"/>
      <c r="CO3" s="43"/>
      <c r="CP3" s="36"/>
      <c r="CQ3" s="43"/>
      <c r="CR3" s="43"/>
      <c r="CS3" s="43"/>
      <c r="CT3" s="43"/>
      <c r="CU3" s="43"/>
      <c r="CV3" s="43"/>
      <c r="CW3" s="43"/>
      <c r="CX3" s="36"/>
      <c r="CY3" s="43"/>
      <c r="CZ3" s="43"/>
      <c r="DA3" s="43"/>
      <c r="DB3" s="43"/>
      <c r="DC3" s="43"/>
      <c r="DD3" s="43"/>
      <c r="DE3" s="43"/>
      <c r="DF3" s="36"/>
      <c r="DG3" s="43"/>
      <c r="DH3" s="43"/>
      <c r="DI3" s="43"/>
      <c r="DJ3" s="43"/>
      <c r="DK3" s="43"/>
      <c r="DL3" s="43"/>
      <c r="DM3" s="43"/>
      <c r="DN3" s="36"/>
      <c r="DO3" s="43"/>
      <c r="DP3" s="43"/>
      <c r="DQ3" s="43"/>
      <c r="DR3" s="43"/>
      <c r="DS3" s="43"/>
      <c r="DT3" s="43"/>
      <c r="DU3" s="43"/>
      <c r="DV3" s="36"/>
      <c r="DW3" s="43"/>
      <c r="DX3" s="43"/>
      <c r="DY3" s="43"/>
      <c r="DZ3" s="43"/>
      <c r="EA3" s="43"/>
      <c r="EB3" s="43"/>
      <c r="EC3" s="43"/>
      <c r="ED3" s="36"/>
      <c r="EE3" s="43"/>
      <c r="EF3" s="43"/>
      <c r="EG3" s="43"/>
      <c r="EH3" s="43"/>
      <c r="EI3" s="43"/>
      <c r="EJ3" s="43"/>
      <c r="EK3" s="43"/>
      <c r="EL3" s="36"/>
      <c r="EM3" s="43"/>
      <c r="EN3" s="43"/>
      <c r="EO3" s="43"/>
      <c r="EP3" s="43"/>
      <c r="EQ3" s="43"/>
      <c r="ER3" s="43"/>
      <c r="ES3" s="43"/>
      <c r="ET3" s="36"/>
      <c r="EU3" s="43"/>
      <c r="EV3" s="43"/>
      <c r="EW3" s="43"/>
      <c r="EX3" s="43"/>
      <c r="EY3" s="43"/>
      <c r="EZ3" s="43"/>
      <c r="FA3" s="43"/>
      <c r="FB3" s="36"/>
      <c r="FC3" s="43"/>
      <c r="FD3" s="43"/>
      <c r="FE3" s="43"/>
      <c r="FF3" s="43"/>
      <c r="FG3" s="43"/>
      <c r="FH3" s="43"/>
      <c r="FI3" s="43"/>
      <c r="FJ3" s="36"/>
      <c r="FK3" s="43"/>
      <c r="FL3" s="43"/>
      <c r="FM3" s="43"/>
      <c r="FN3" s="43"/>
      <c r="FO3" s="43"/>
      <c r="FP3" s="43"/>
      <c r="FQ3" s="43"/>
      <c r="FR3" s="36"/>
      <c r="FS3" s="43"/>
      <c r="FT3" s="43"/>
      <c r="FU3" s="43"/>
      <c r="FV3" s="43"/>
      <c r="FW3" s="43"/>
      <c r="FX3" s="43"/>
      <c r="FY3" s="43"/>
      <c r="FZ3" s="36"/>
      <c r="GA3" s="43"/>
      <c r="GB3" s="43"/>
      <c r="GC3" s="43"/>
      <c r="GD3" s="43"/>
      <c r="GE3" s="43"/>
      <c r="GF3" s="43"/>
      <c r="GG3" s="43"/>
      <c r="GH3" s="36"/>
      <c r="GI3" s="43"/>
      <c r="GJ3" s="43"/>
      <c r="GK3" s="43"/>
      <c r="GL3" s="43"/>
      <c r="GM3" s="43"/>
      <c r="GN3" s="43"/>
      <c r="GO3" s="43"/>
      <c r="GP3" s="36"/>
      <c r="GQ3" s="43"/>
      <c r="GR3" s="43"/>
      <c r="GS3" s="43"/>
      <c r="GT3" s="43"/>
      <c r="GU3" s="43"/>
      <c r="GV3" s="43"/>
      <c r="GW3" s="43"/>
      <c r="GX3" s="36"/>
      <c r="GY3" s="43"/>
      <c r="GZ3" s="43"/>
      <c r="HA3" s="43"/>
      <c r="HB3" s="43"/>
      <c r="HC3" s="43"/>
      <c r="HD3" s="43"/>
      <c r="HE3" s="43"/>
      <c r="HF3" s="36"/>
      <c r="HG3" s="43"/>
      <c r="HH3" s="43"/>
      <c r="HI3" s="43"/>
      <c r="HJ3" s="43"/>
      <c r="HK3" s="43"/>
      <c r="HL3" s="43"/>
      <c r="HM3" s="43"/>
      <c r="HN3" s="36"/>
      <c r="HO3" s="43"/>
      <c r="HP3" s="43"/>
      <c r="HQ3" s="43"/>
      <c r="HR3" s="43"/>
      <c r="HS3" s="43"/>
      <c r="HT3" s="43"/>
      <c r="HU3" s="43"/>
      <c r="HV3" s="36"/>
      <c r="HW3" s="43"/>
      <c r="HX3" s="43"/>
      <c r="HY3" s="43"/>
      <c r="HZ3" s="43"/>
      <c r="IA3" s="43"/>
      <c r="IB3" s="43"/>
      <c r="IC3" s="43"/>
      <c r="ID3" s="36"/>
      <c r="IE3" s="43"/>
      <c r="IF3" s="43"/>
      <c r="IG3" s="43"/>
      <c r="IH3" s="43"/>
      <c r="II3" s="43"/>
      <c r="IJ3" s="43"/>
      <c r="IK3" s="43"/>
      <c r="IL3" s="36"/>
    </row>
    <row r="4" spans="2:246" ht="10.5" customHeight="1" x14ac:dyDescent="0.4">
      <c r="F4" s="8"/>
      <c r="G4" s="8"/>
      <c r="H4" s="44"/>
      <c r="I4" s="43"/>
      <c r="J4" s="43"/>
      <c r="K4" s="43"/>
      <c r="L4" s="43"/>
      <c r="M4" s="43"/>
      <c r="N4" s="36"/>
      <c r="O4" s="43"/>
      <c r="P4" s="43"/>
      <c r="Q4" s="43"/>
      <c r="R4" s="43"/>
      <c r="S4" s="43"/>
      <c r="T4" s="43"/>
      <c r="U4" s="43"/>
      <c r="V4" s="36"/>
      <c r="W4" s="43"/>
      <c r="X4" s="43"/>
      <c r="Y4" s="43"/>
      <c r="Z4" s="43"/>
      <c r="AA4" s="43"/>
      <c r="AB4" s="43"/>
      <c r="AC4" s="43"/>
      <c r="AD4" s="36"/>
      <c r="AE4" s="43"/>
      <c r="AF4" s="43"/>
      <c r="AG4" s="43"/>
      <c r="AH4" s="43"/>
      <c r="AI4" s="43"/>
      <c r="AJ4" s="43"/>
      <c r="AK4" s="43"/>
      <c r="AL4" s="36"/>
      <c r="AM4" s="43"/>
      <c r="AN4" s="43"/>
      <c r="AO4" s="43"/>
      <c r="AP4" s="43"/>
      <c r="AQ4" s="43"/>
      <c r="AR4" s="43"/>
      <c r="AS4" s="43"/>
      <c r="AT4" s="36"/>
      <c r="AU4" s="43"/>
      <c r="AV4" s="43"/>
      <c r="AW4" s="43"/>
      <c r="AX4" s="43"/>
      <c r="AY4" s="43"/>
      <c r="AZ4" s="43"/>
      <c r="BA4" s="43"/>
      <c r="BB4" s="36"/>
      <c r="BC4" s="43"/>
      <c r="BD4" s="43"/>
      <c r="BE4" s="43"/>
      <c r="BF4" s="43"/>
      <c r="BG4" s="43"/>
      <c r="BH4" s="43"/>
      <c r="BI4" s="43"/>
      <c r="BJ4" s="36"/>
      <c r="BK4" s="43"/>
      <c r="BL4" s="43"/>
      <c r="BM4" s="43"/>
      <c r="BN4" s="43"/>
      <c r="BO4" s="43"/>
      <c r="BP4" s="43"/>
      <c r="BQ4" s="43"/>
      <c r="BR4" s="36"/>
      <c r="BS4" s="43"/>
      <c r="BT4" s="43"/>
      <c r="BU4" s="43"/>
      <c r="BV4" s="43"/>
      <c r="BW4" s="43"/>
      <c r="BX4" s="43"/>
      <c r="BY4" s="43"/>
      <c r="BZ4" s="36"/>
      <c r="CA4" s="43"/>
      <c r="CB4" s="43"/>
      <c r="CC4" s="43"/>
      <c r="CD4" s="43"/>
      <c r="CE4" s="43"/>
      <c r="CF4" s="43"/>
      <c r="CG4" s="43"/>
      <c r="CH4" s="36"/>
      <c r="CI4" s="43"/>
      <c r="CJ4" s="43"/>
      <c r="CK4" s="43"/>
      <c r="CL4" s="43"/>
      <c r="CM4" s="43"/>
      <c r="CN4" s="43"/>
      <c r="CO4" s="43"/>
      <c r="CP4" s="36"/>
      <c r="CQ4" s="43"/>
      <c r="CR4" s="43"/>
      <c r="CS4" s="43"/>
      <c r="CT4" s="43"/>
      <c r="CU4" s="43"/>
      <c r="CV4" s="43"/>
      <c r="CW4" s="43"/>
      <c r="CX4" s="36"/>
      <c r="CY4" s="43"/>
      <c r="CZ4" s="43"/>
      <c r="DA4" s="43"/>
      <c r="DB4" s="43"/>
      <c r="DC4" s="43"/>
      <c r="DD4" s="43"/>
      <c r="DE4" s="43"/>
      <c r="DF4" s="36"/>
      <c r="DG4" s="43"/>
      <c r="DH4" s="43"/>
      <c r="DI4" s="43"/>
      <c r="DJ4" s="43"/>
      <c r="DK4" s="43"/>
      <c r="DL4" s="43"/>
      <c r="DM4" s="43"/>
      <c r="DN4" s="36"/>
      <c r="DO4" s="43"/>
      <c r="DP4" s="43"/>
      <c r="DQ4" s="43"/>
      <c r="DR4" s="43"/>
      <c r="DS4" s="43"/>
      <c r="DT4" s="43"/>
      <c r="DU4" s="43"/>
      <c r="DV4" s="36"/>
      <c r="DW4" s="43"/>
      <c r="DX4" s="43"/>
      <c r="DY4" s="43"/>
      <c r="DZ4" s="43"/>
      <c r="EA4" s="43"/>
      <c r="EB4" s="43"/>
      <c r="EC4" s="43"/>
      <c r="ED4" s="36"/>
      <c r="EE4" s="43"/>
      <c r="EF4" s="43"/>
      <c r="EG4" s="43"/>
      <c r="EH4" s="43"/>
      <c r="EI4" s="43"/>
      <c r="EJ4" s="43"/>
      <c r="EK4" s="43"/>
      <c r="EL4" s="36"/>
      <c r="EM4" s="43"/>
      <c r="EN4" s="43"/>
      <c r="EO4" s="43"/>
      <c r="EP4" s="43"/>
      <c r="EQ4" s="43"/>
      <c r="ER4" s="43"/>
      <c r="ES4" s="43"/>
      <c r="ET4" s="36"/>
      <c r="EU4" s="43"/>
      <c r="EV4" s="43"/>
      <c r="EW4" s="43"/>
      <c r="EX4" s="43"/>
      <c r="EY4" s="43"/>
      <c r="EZ4" s="43"/>
      <c r="FA4" s="43"/>
      <c r="FB4" s="36"/>
      <c r="FC4" s="43"/>
      <c r="FD4" s="43"/>
      <c r="FE4" s="43"/>
      <c r="FF4" s="43"/>
      <c r="FG4" s="43"/>
      <c r="FH4" s="43"/>
      <c r="FI4" s="43"/>
      <c r="FJ4" s="36"/>
      <c r="FK4" s="43"/>
      <c r="FL4" s="43"/>
      <c r="FM4" s="43"/>
      <c r="FN4" s="43"/>
      <c r="FO4" s="43"/>
      <c r="FP4" s="43"/>
      <c r="FQ4" s="43"/>
      <c r="FR4" s="36"/>
      <c r="FS4" s="43"/>
      <c r="FT4" s="43"/>
      <c r="FU4" s="43"/>
      <c r="FV4" s="43"/>
      <c r="FW4" s="43"/>
      <c r="FX4" s="43"/>
      <c r="FY4" s="43"/>
      <c r="FZ4" s="36"/>
      <c r="GA4" s="43"/>
      <c r="GB4" s="43"/>
      <c r="GC4" s="43"/>
      <c r="GD4" s="43"/>
      <c r="GE4" s="43"/>
      <c r="GF4" s="43"/>
      <c r="GG4" s="43"/>
      <c r="GH4" s="36"/>
      <c r="GI4" s="43"/>
      <c r="GJ4" s="43"/>
      <c r="GK4" s="43"/>
      <c r="GL4" s="43"/>
      <c r="GM4" s="43"/>
      <c r="GN4" s="43"/>
      <c r="GO4" s="43"/>
      <c r="GP4" s="36"/>
      <c r="GQ4" s="43"/>
      <c r="GR4" s="43"/>
      <c r="GS4" s="43"/>
      <c r="GT4" s="43"/>
      <c r="GU4" s="43"/>
      <c r="GV4" s="43"/>
      <c r="GW4" s="43"/>
      <c r="GX4" s="36"/>
      <c r="GY4" s="43"/>
      <c r="GZ4" s="43"/>
      <c r="HA4" s="43"/>
      <c r="HB4" s="43"/>
      <c r="HC4" s="43"/>
      <c r="HD4" s="43"/>
      <c r="HE4" s="43"/>
      <c r="HF4" s="36"/>
      <c r="HG4" s="43"/>
      <c r="HH4" s="43"/>
      <c r="HI4" s="43"/>
      <c r="HJ4" s="43"/>
      <c r="HK4" s="43"/>
      <c r="HL4" s="43"/>
      <c r="HM4" s="43"/>
      <c r="HN4" s="36"/>
      <c r="HO4" s="43"/>
      <c r="HP4" s="43"/>
      <c r="HQ4" s="43"/>
      <c r="HR4" s="43"/>
      <c r="HS4" s="43"/>
      <c r="HT4" s="43"/>
      <c r="HU4" s="43"/>
      <c r="HV4" s="36"/>
      <c r="HW4" s="43"/>
      <c r="HX4" s="43"/>
      <c r="HY4" s="43"/>
      <c r="HZ4" s="43"/>
      <c r="IA4" s="43"/>
      <c r="IB4" s="43"/>
      <c r="IC4" s="43"/>
      <c r="ID4" s="36"/>
      <c r="IE4" s="43"/>
      <c r="IF4" s="43"/>
      <c r="IG4" s="43"/>
      <c r="IH4" s="43"/>
      <c r="II4" s="43"/>
      <c r="IJ4" s="43"/>
      <c r="IK4" s="43"/>
      <c r="IL4" s="36"/>
    </row>
    <row r="5" spans="2:246" ht="42.75" customHeight="1" x14ac:dyDescent="0.4">
      <c r="B5" s="285" t="s">
        <v>173</v>
      </c>
      <c r="C5" s="285"/>
      <c r="D5" s="285"/>
      <c r="E5" s="285"/>
      <c r="F5" s="285"/>
      <c r="G5" s="285"/>
      <c r="H5" s="285"/>
      <c r="I5" s="43"/>
      <c r="J5" s="43"/>
      <c r="K5" s="43"/>
      <c r="L5" s="43"/>
      <c r="M5" s="43"/>
      <c r="N5" s="36"/>
      <c r="O5" s="43"/>
      <c r="P5" s="43"/>
      <c r="Q5" s="43"/>
      <c r="R5" s="43"/>
      <c r="S5" s="43"/>
      <c r="T5" s="43"/>
      <c r="U5" s="43"/>
      <c r="V5" s="36"/>
      <c r="W5" s="43"/>
      <c r="X5" s="43"/>
      <c r="Y5" s="43"/>
      <c r="Z5" s="43"/>
      <c r="AA5" s="43"/>
      <c r="AB5" s="43"/>
      <c r="AC5" s="43"/>
      <c r="AD5" s="36"/>
      <c r="AE5" s="43"/>
      <c r="AF5" s="43"/>
      <c r="AG5" s="43"/>
      <c r="AH5" s="43"/>
      <c r="AI5" s="43"/>
      <c r="AJ5" s="43"/>
      <c r="AK5" s="43"/>
      <c r="AL5" s="36"/>
      <c r="AM5" s="43"/>
      <c r="AN5" s="43"/>
      <c r="AO5" s="43"/>
      <c r="AP5" s="43"/>
      <c r="AQ5" s="43"/>
      <c r="AR5" s="43"/>
      <c r="AS5" s="43"/>
      <c r="AT5" s="36"/>
      <c r="AU5" s="43"/>
      <c r="AV5" s="43"/>
      <c r="AW5" s="43"/>
      <c r="AX5" s="43"/>
      <c r="AY5" s="43"/>
      <c r="AZ5" s="43"/>
      <c r="BA5" s="43"/>
      <c r="BB5" s="36"/>
      <c r="BC5" s="43"/>
      <c r="BD5" s="43"/>
      <c r="BE5" s="43"/>
      <c r="BF5" s="43"/>
      <c r="BG5" s="43"/>
      <c r="BH5" s="43"/>
      <c r="BI5" s="43"/>
      <c r="BJ5" s="36"/>
      <c r="BK5" s="43"/>
      <c r="BL5" s="43"/>
      <c r="BM5" s="43"/>
      <c r="BN5" s="43"/>
      <c r="BO5" s="43"/>
      <c r="BP5" s="43"/>
      <c r="BQ5" s="43"/>
      <c r="BR5" s="36"/>
      <c r="BS5" s="43"/>
      <c r="BT5" s="43"/>
      <c r="BU5" s="43"/>
      <c r="BV5" s="43"/>
      <c r="BW5" s="43"/>
      <c r="BX5" s="43"/>
      <c r="BY5" s="43"/>
      <c r="BZ5" s="36"/>
      <c r="CA5" s="43"/>
      <c r="CB5" s="43"/>
      <c r="CC5" s="43"/>
      <c r="CD5" s="43"/>
      <c r="CE5" s="43"/>
      <c r="CF5" s="43"/>
      <c r="CG5" s="43"/>
      <c r="CH5" s="36"/>
      <c r="CI5" s="43"/>
      <c r="CJ5" s="43"/>
      <c r="CK5" s="43"/>
      <c r="CL5" s="43"/>
      <c r="CM5" s="43"/>
      <c r="CN5" s="43"/>
      <c r="CO5" s="43"/>
      <c r="CP5" s="36"/>
      <c r="CQ5" s="43"/>
      <c r="CR5" s="43"/>
      <c r="CS5" s="43"/>
      <c r="CT5" s="43"/>
      <c r="CU5" s="43"/>
      <c r="CV5" s="43"/>
      <c r="CW5" s="43"/>
      <c r="CX5" s="36"/>
      <c r="CY5" s="43"/>
      <c r="CZ5" s="43"/>
      <c r="DA5" s="43"/>
      <c r="DB5" s="43"/>
      <c r="DC5" s="43"/>
      <c r="DD5" s="43"/>
      <c r="DE5" s="43"/>
      <c r="DF5" s="36"/>
      <c r="DG5" s="43"/>
      <c r="DH5" s="43"/>
      <c r="DI5" s="43"/>
      <c r="DJ5" s="43"/>
      <c r="DK5" s="43"/>
      <c r="DL5" s="43"/>
      <c r="DM5" s="43"/>
      <c r="DN5" s="36"/>
      <c r="DO5" s="43"/>
      <c r="DP5" s="43"/>
      <c r="DQ5" s="43"/>
      <c r="DR5" s="43"/>
      <c r="DS5" s="43"/>
      <c r="DT5" s="43"/>
      <c r="DU5" s="43"/>
      <c r="DV5" s="36"/>
      <c r="DW5" s="43"/>
      <c r="DX5" s="43"/>
      <c r="DY5" s="43"/>
      <c r="DZ5" s="43"/>
      <c r="EA5" s="43"/>
      <c r="EB5" s="43"/>
      <c r="EC5" s="43"/>
      <c r="ED5" s="36"/>
      <c r="EE5" s="43"/>
      <c r="EF5" s="43"/>
      <c r="EG5" s="43"/>
      <c r="EH5" s="43"/>
      <c r="EI5" s="43"/>
      <c r="EJ5" s="43"/>
      <c r="EK5" s="43"/>
      <c r="EL5" s="36"/>
      <c r="EM5" s="43"/>
      <c r="EN5" s="43"/>
      <c r="EO5" s="43"/>
      <c r="EP5" s="43"/>
      <c r="EQ5" s="43"/>
      <c r="ER5" s="43"/>
      <c r="ES5" s="43"/>
      <c r="ET5" s="36"/>
      <c r="EU5" s="43"/>
      <c r="EV5" s="43"/>
      <c r="EW5" s="43"/>
      <c r="EX5" s="43"/>
      <c r="EY5" s="43"/>
      <c r="EZ5" s="43"/>
      <c r="FA5" s="43"/>
      <c r="FB5" s="36"/>
      <c r="FC5" s="43"/>
      <c r="FD5" s="43"/>
      <c r="FE5" s="43"/>
      <c r="FF5" s="43"/>
      <c r="FG5" s="43"/>
      <c r="FH5" s="43"/>
      <c r="FI5" s="43"/>
      <c r="FJ5" s="36"/>
      <c r="FK5" s="43"/>
      <c r="FL5" s="43"/>
      <c r="FM5" s="43"/>
      <c r="FN5" s="43"/>
      <c r="FO5" s="43"/>
      <c r="FP5" s="43"/>
      <c r="FQ5" s="43"/>
      <c r="FR5" s="36"/>
      <c r="FS5" s="43"/>
      <c r="FT5" s="43"/>
      <c r="FU5" s="43"/>
      <c r="FV5" s="43"/>
      <c r="FW5" s="43"/>
      <c r="FX5" s="43"/>
      <c r="FY5" s="43"/>
      <c r="FZ5" s="36"/>
      <c r="GA5" s="43"/>
      <c r="GB5" s="43"/>
      <c r="GC5" s="43"/>
      <c r="GD5" s="43"/>
      <c r="GE5" s="43"/>
      <c r="GF5" s="43"/>
      <c r="GG5" s="43"/>
      <c r="GH5" s="36"/>
      <c r="GI5" s="43"/>
      <c r="GJ5" s="43"/>
      <c r="GK5" s="43"/>
      <c r="GL5" s="43"/>
      <c r="GM5" s="43"/>
      <c r="GN5" s="43"/>
      <c r="GO5" s="43"/>
      <c r="GP5" s="36"/>
      <c r="GQ5" s="43"/>
      <c r="GR5" s="43"/>
      <c r="GS5" s="43"/>
      <c r="GT5" s="43"/>
      <c r="GU5" s="43"/>
      <c r="GV5" s="43"/>
      <c r="GW5" s="43"/>
      <c r="GX5" s="36"/>
      <c r="GY5" s="43"/>
      <c r="GZ5" s="43"/>
      <c r="HA5" s="43"/>
      <c r="HB5" s="43"/>
      <c r="HC5" s="43"/>
      <c r="HD5" s="43"/>
      <c r="HE5" s="43"/>
      <c r="HF5" s="36"/>
      <c r="HG5" s="43"/>
      <c r="HH5" s="43"/>
      <c r="HI5" s="43"/>
      <c r="HJ5" s="43"/>
      <c r="HK5" s="43"/>
      <c r="HL5" s="43"/>
      <c r="HM5" s="43"/>
      <c r="HN5" s="36"/>
      <c r="HO5" s="43"/>
      <c r="HP5" s="43"/>
      <c r="HQ5" s="43"/>
      <c r="HR5" s="43"/>
      <c r="HS5" s="43"/>
      <c r="HT5" s="43"/>
      <c r="HU5" s="43"/>
      <c r="HV5" s="36"/>
      <c r="HW5" s="43"/>
      <c r="HX5" s="43"/>
      <c r="HY5" s="43"/>
      <c r="HZ5" s="43"/>
      <c r="IA5" s="43"/>
      <c r="IB5" s="43"/>
      <c r="IC5" s="43"/>
      <c r="ID5" s="36"/>
      <c r="IE5" s="43"/>
      <c r="IF5" s="43"/>
      <c r="IG5" s="43"/>
      <c r="IH5" s="43"/>
      <c r="II5" s="43"/>
      <c r="IJ5" s="43"/>
      <c r="IK5" s="43"/>
      <c r="IL5" s="36"/>
    </row>
    <row r="6" spans="2:246" x14ac:dyDescent="0.4">
      <c r="B6" s="43"/>
      <c r="C6" s="43"/>
      <c r="D6" s="43"/>
      <c r="E6" s="43"/>
      <c r="F6" s="43"/>
      <c r="G6" s="43"/>
      <c r="H6" s="2" t="s">
        <v>29</v>
      </c>
      <c r="I6" s="43"/>
      <c r="J6" s="43"/>
      <c r="K6" s="43"/>
      <c r="L6" s="43"/>
      <c r="M6" s="43"/>
      <c r="N6" s="36"/>
      <c r="O6" s="43"/>
      <c r="P6" s="43"/>
      <c r="Q6" s="43"/>
      <c r="R6" s="43"/>
      <c r="S6" s="43"/>
      <c r="T6" s="43"/>
      <c r="U6" s="43"/>
      <c r="V6" s="36"/>
      <c r="W6" s="43"/>
      <c r="X6" s="43"/>
      <c r="Y6" s="43"/>
      <c r="Z6" s="43"/>
      <c r="AA6" s="43"/>
      <c r="AB6" s="43"/>
      <c r="AC6" s="43"/>
      <c r="AD6" s="36"/>
      <c r="AE6" s="43"/>
      <c r="AF6" s="43"/>
      <c r="AG6" s="43"/>
      <c r="AH6" s="43"/>
      <c r="AI6" s="43"/>
      <c r="AJ6" s="43"/>
      <c r="AK6" s="43"/>
      <c r="AL6" s="36"/>
      <c r="AM6" s="43"/>
      <c r="AN6" s="43"/>
      <c r="AO6" s="43"/>
      <c r="AP6" s="43"/>
      <c r="AQ6" s="43"/>
      <c r="AR6" s="43"/>
      <c r="AS6" s="43"/>
      <c r="AT6" s="36"/>
      <c r="AU6" s="43"/>
      <c r="AV6" s="43"/>
      <c r="AW6" s="43"/>
      <c r="AX6" s="43"/>
      <c r="AY6" s="43"/>
      <c r="AZ6" s="43"/>
      <c r="BA6" s="43"/>
      <c r="BB6" s="36"/>
      <c r="BC6" s="43"/>
      <c r="BD6" s="43"/>
      <c r="BE6" s="43"/>
      <c r="BF6" s="43"/>
      <c r="BG6" s="43"/>
      <c r="BH6" s="43"/>
      <c r="BI6" s="43"/>
      <c r="BJ6" s="36"/>
      <c r="BK6" s="43"/>
      <c r="BL6" s="43"/>
      <c r="BM6" s="43"/>
      <c r="BN6" s="43"/>
      <c r="BO6" s="43"/>
      <c r="BP6" s="43"/>
      <c r="BQ6" s="43"/>
      <c r="BR6" s="36"/>
      <c r="BS6" s="43"/>
      <c r="BT6" s="43"/>
      <c r="BU6" s="43"/>
      <c r="BV6" s="43"/>
      <c r="BW6" s="43"/>
      <c r="BX6" s="43"/>
      <c r="BY6" s="43"/>
      <c r="BZ6" s="36"/>
      <c r="CA6" s="43"/>
      <c r="CB6" s="43"/>
      <c r="CC6" s="43"/>
      <c r="CD6" s="43"/>
      <c r="CE6" s="43"/>
      <c r="CF6" s="43"/>
      <c r="CG6" s="43"/>
      <c r="CH6" s="36"/>
      <c r="CI6" s="43"/>
      <c r="CJ6" s="43"/>
      <c r="CK6" s="43"/>
      <c r="CL6" s="43"/>
      <c r="CM6" s="43"/>
      <c r="CN6" s="43"/>
      <c r="CO6" s="43"/>
      <c r="CP6" s="36"/>
      <c r="CQ6" s="43"/>
      <c r="CR6" s="43"/>
      <c r="CS6" s="43"/>
      <c r="CT6" s="43"/>
      <c r="CU6" s="43"/>
      <c r="CV6" s="43"/>
      <c r="CW6" s="43"/>
      <c r="CX6" s="36"/>
      <c r="CY6" s="43"/>
      <c r="CZ6" s="43"/>
      <c r="DA6" s="43"/>
      <c r="DB6" s="43"/>
      <c r="DC6" s="43"/>
      <c r="DD6" s="43"/>
      <c r="DE6" s="43"/>
      <c r="DF6" s="36"/>
      <c r="DG6" s="43"/>
      <c r="DH6" s="43"/>
      <c r="DI6" s="43"/>
      <c r="DJ6" s="43"/>
      <c r="DK6" s="43"/>
      <c r="DL6" s="43"/>
      <c r="DM6" s="43"/>
      <c r="DN6" s="36"/>
      <c r="DO6" s="43"/>
      <c r="DP6" s="43"/>
      <c r="DQ6" s="43"/>
      <c r="DR6" s="43"/>
      <c r="DS6" s="43"/>
      <c r="DT6" s="43"/>
      <c r="DU6" s="43"/>
      <c r="DV6" s="36"/>
      <c r="DW6" s="43"/>
      <c r="DX6" s="43"/>
      <c r="DY6" s="43"/>
      <c r="DZ6" s="43"/>
      <c r="EA6" s="43"/>
      <c r="EB6" s="43"/>
      <c r="EC6" s="43"/>
      <c r="ED6" s="36"/>
      <c r="EE6" s="43"/>
      <c r="EF6" s="43"/>
      <c r="EG6" s="43"/>
      <c r="EH6" s="43"/>
      <c r="EI6" s="43"/>
      <c r="EJ6" s="43"/>
      <c r="EK6" s="43"/>
      <c r="EL6" s="36"/>
      <c r="EM6" s="43"/>
      <c r="EN6" s="43"/>
      <c r="EO6" s="43"/>
      <c r="EP6" s="43"/>
      <c r="EQ6" s="43"/>
      <c r="ER6" s="43"/>
      <c r="ES6" s="43"/>
      <c r="ET6" s="36"/>
      <c r="EU6" s="43"/>
      <c r="EV6" s="43"/>
      <c r="EW6" s="43"/>
      <c r="EX6" s="43"/>
      <c r="EY6" s="43"/>
      <c r="EZ6" s="43"/>
      <c r="FA6" s="43"/>
      <c r="FB6" s="36"/>
      <c r="FC6" s="43"/>
      <c r="FD6" s="43"/>
      <c r="FE6" s="43"/>
      <c r="FF6" s="43"/>
      <c r="FG6" s="43"/>
      <c r="FH6" s="43"/>
      <c r="FI6" s="43"/>
      <c r="FJ6" s="36"/>
      <c r="FK6" s="43"/>
      <c r="FL6" s="43"/>
      <c r="FM6" s="43"/>
      <c r="FN6" s="43"/>
      <c r="FO6" s="43"/>
      <c r="FP6" s="43"/>
      <c r="FQ6" s="43"/>
      <c r="FR6" s="36"/>
      <c r="FS6" s="43"/>
      <c r="FT6" s="43"/>
      <c r="FU6" s="43"/>
      <c r="FV6" s="43"/>
      <c r="FW6" s="43"/>
      <c r="FX6" s="43"/>
      <c r="FY6" s="43"/>
      <c r="FZ6" s="36"/>
      <c r="GA6" s="43"/>
      <c r="GB6" s="43"/>
      <c r="GC6" s="43"/>
      <c r="GD6" s="43"/>
      <c r="GE6" s="43"/>
      <c r="GF6" s="43"/>
      <c r="GG6" s="43"/>
      <c r="GH6" s="36"/>
      <c r="GI6" s="43"/>
      <c r="GJ6" s="43"/>
      <c r="GK6" s="43"/>
      <c r="GL6" s="43"/>
      <c r="GM6" s="43"/>
      <c r="GN6" s="43"/>
      <c r="GO6" s="43"/>
      <c r="GP6" s="36"/>
      <c r="GQ6" s="43"/>
      <c r="GR6" s="43"/>
      <c r="GS6" s="43"/>
      <c r="GT6" s="43"/>
      <c r="GU6" s="43"/>
      <c r="GV6" s="43"/>
      <c r="GW6" s="43"/>
      <c r="GX6" s="36"/>
      <c r="GY6" s="43"/>
      <c r="GZ6" s="43"/>
      <c r="HA6" s="43"/>
      <c r="HB6" s="43"/>
      <c r="HC6" s="43"/>
      <c r="HD6" s="43"/>
      <c r="HE6" s="43"/>
      <c r="HF6" s="36"/>
      <c r="HG6" s="43"/>
      <c r="HH6" s="43"/>
      <c r="HI6" s="43"/>
      <c r="HJ6" s="43"/>
      <c r="HK6" s="43"/>
      <c r="HL6" s="43"/>
      <c r="HM6" s="43"/>
      <c r="HN6" s="36"/>
      <c r="HO6" s="43"/>
      <c r="HP6" s="43"/>
      <c r="HQ6" s="43"/>
      <c r="HR6" s="43"/>
      <c r="HS6" s="43"/>
      <c r="HT6" s="43"/>
      <c r="HU6" s="43"/>
      <c r="HV6" s="36"/>
      <c r="HW6" s="43"/>
      <c r="HX6" s="43"/>
      <c r="HY6" s="43"/>
      <c r="HZ6" s="43"/>
      <c r="IA6" s="43"/>
      <c r="IB6" s="43"/>
      <c r="IC6" s="43"/>
      <c r="ID6" s="36"/>
      <c r="IE6" s="43"/>
      <c r="IF6" s="43"/>
      <c r="IG6" s="43"/>
      <c r="IH6" s="43"/>
      <c r="II6" s="43"/>
      <c r="IJ6" s="43"/>
      <c r="IK6" s="43"/>
      <c r="IL6" s="36"/>
    </row>
    <row r="7" spans="2:246" ht="132.75" customHeight="1" x14ac:dyDescent="0.4">
      <c r="B7" s="286" t="s">
        <v>2</v>
      </c>
      <c r="C7" s="287"/>
      <c r="D7" s="288"/>
      <c r="E7" s="286" t="s">
        <v>0</v>
      </c>
      <c r="F7" s="288"/>
      <c r="G7" s="282" t="s">
        <v>12</v>
      </c>
      <c r="H7" s="162" t="s">
        <v>13</v>
      </c>
      <c r="I7" s="68"/>
      <c r="J7" s="36"/>
    </row>
    <row r="8" spans="2:246" s="32" customFormat="1" ht="34.5" customHeight="1" x14ac:dyDescent="0.25">
      <c r="B8" s="45" t="s">
        <v>24</v>
      </c>
      <c r="C8" s="45" t="s">
        <v>25</v>
      </c>
      <c r="D8" s="45" t="s">
        <v>26</v>
      </c>
      <c r="E8" s="46" t="s">
        <v>3</v>
      </c>
      <c r="F8" s="46" t="s">
        <v>4</v>
      </c>
      <c r="G8" s="283"/>
      <c r="H8" s="20" t="s">
        <v>28</v>
      </c>
    </row>
    <row r="9" spans="2:246" ht="18" x14ac:dyDescent="0.4">
      <c r="B9" s="47"/>
      <c r="C9" s="47"/>
      <c r="D9" s="47"/>
      <c r="E9" s="47"/>
      <c r="F9" s="47"/>
      <c r="G9" s="48" t="s">
        <v>7</v>
      </c>
      <c r="H9" s="73">
        <f>H11+H93</f>
        <v>0</v>
      </c>
    </row>
    <row r="10" spans="2:246" ht="18" x14ac:dyDescent="0.4">
      <c r="B10" s="47"/>
      <c r="C10" s="47"/>
      <c r="D10" s="47"/>
      <c r="E10" s="47"/>
      <c r="F10" s="47"/>
      <c r="G10" s="47" t="s">
        <v>8</v>
      </c>
      <c r="H10" s="29"/>
    </row>
    <row r="11" spans="2:246" s="52" customFormat="1" ht="33.75" customHeight="1" x14ac:dyDescent="0.25">
      <c r="B11" s="49"/>
      <c r="C11" s="49"/>
      <c r="D11" s="49"/>
      <c r="E11" s="50"/>
      <c r="F11" s="50"/>
      <c r="G11" s="51" t="s">
        <v>18</v>
      </c>
      <c r="H11" s="29">
        <f t="shared" ref="H11" si="0">H13</f>
        <v>1235990.5</v>
      </c>
    </row>
    <row r="12" spans="2:246" s="52" customFormat="1" ht="18" x14ac:dyDescent="0.25">
      <c r="B12" s="49"/>
      <c r="C12" s="49"/>
      <c r="D12" s="49"/>
      <c r="E12" s="50"/>
      <c r="F12" s="50"/>
      <c r="G12" s="42" t="s">
        <v>8</v>
      </c>
      <c r="H12" s="163"/>
    </row>
    <row r="13" spans="2:246" ht="19.5" customHeight="1" x14ac:dyDescent="0.4">
      <c r="B13" s="53" t="s">
        <v>6</v>
      </c>
      <c r="C13" s="48"/>
      <c r="D13" s="48"/>
      <c r="E13" s="48"/>
      <c r="F13" s="47"/>
      <c r="G13" s="54" t="s">
        <v>15</v>
      </c>
      <c r="H13" s="29">
        <f t="shared" ref="H13" si="1">H15</f>
        <v>1235990.5</v>
      </c>
      <c r="I13" s="33"/>
    </row>
    <row r="14" spans="2:246" ht="18" x14ac:dyDescent="0.4">
      <c r="B14" s="48"/>
      <c r="C14" s="48"/>
      <c r="D14" s="48"/>
      <c r="E14" s="48"/>
      <c r="F14" s="47"/>
      <c r="G14" s="41" t="s">
        <v>8</v>
      </c>
      <c r="H14" s="163"/>
      <c r="I14" s="33"/>
    </row>
    <row r="15" spans="2:246" ht="36" x14ac:dyDescent="0.4">
      <c r="B15" s="48"/>
      <c r="C15" s="53" t="s">
        <v>16</v>
      </c>
      <c r="D15" s="48"/>
      <c r="E15" s="48"/>
      <c r="F15" s="47"/>
      <c r="G15" s="55" t="s">
        <v>14</v>
      </c>
      <c r="H15" s="29">
        <f t="shared" ref="H15" si="2">H17</f>
        <v>1235990.5</v>
      </c>
      <c r="I15" s="33"/>
    </row>
    <row r="16" spans="2:246" ht="18" x14ac:dyDescent="0.4">
      <c r="B16" s="48"/>
      <c r="C16" s="48"/>
      <c r="D16" s="48"/>
      <c r="E16" s="48"/>
      <c r="F16" s="47"/>
      <c r="G16" s="47" t="s">
        <v>8</v>
      </c>
      <c r="H16" s="164"/>
      <c r="I16" s="33"/>
    </row>
    <row r="17" spans="2:13" ht="34.5" customHeight="1" x14ac:dyDescent="0.4">
      <c r="B17" s="48"/>
      <c r="C17" s="48"/>
      <c r="D17" s="48" t="s">
        <v>9</v>
      </c>
      <c r="E17" s="48"/>
      <c r="F17" s="47"/>
      <c r="G17" s="48" t="s">
        <v>17</v>
      </c>
      <c r="H17" s="29">
        <f t="shared" ref="H17" si="3">H19</f>
        <v>1235990.5</v>
      </c>
      <c r="I17" s="33"/>
    </row>
    <row r="18" spans="2:13" s="52" customFormat="1" ht="18" x14ac:dyDescent="0.25">
      <c r="B18" s="53"/>
      <c r="C18" s="53"/>
      <c r="D18" s="53"/>
      <c r="E18" s="51"/>
      <c r="F18" s="50"/>
      <c r="G18" s="50" t="s">
        <v>8</v>
      </c>
      <c r="H18" s="56"/>
    </row>
    <row r="19" spans="2:13" s="52" customFormat="1" ht="18" x14ac:dyDescent="0.25">
      <c r="B19" s="147"/>
      <c r="C19" s="147"/>
      <c r="D19" s="147"/>
      <c r="E19" s="151">
        <v>1212</v>
      </c>
      <c r="F19" s="150"/>
      <c r="G19" s="150" t="s">
        <v>84</v>
      </c>
      <c r="H19" s="29">
        <f>+H21</f>
        <v>1235990.5</v>
      </c>
    </row>
    <row r="20" spans="2:13" s="52" customFormat="1" ht="18" x14ac:dyDescent="0.25">
      <c r="B20" s="147"/>
      <c r="C20" s="147"/>
      <c r="D20" s="147"/>
      <c r="E20" s="145"/>
      <c r="F20" s="146"/>
      <c r="G20" s="50" t="s">
        <v>8</v>
      </c>
      <c r="H20" s="148"/>
    </row>
    <row r="21" spans="2:13" s="11" customFormat="1" ht="36" x14ac:dyDescent="0.4">
      <c r="B21" s="59"/>
      <c r="C21" s="59"/>
      <c r="D21" s="59"/>
      <c r="E21" s="60"/>
      <c r="F21" s="20">
        <v>12025</v>
      </c>
      <c r="G21" s="16" t="s">
        <v>101</v>
      </c>
      <c r="H21" s="73">
        <f>H23+H31+H39+H47+H58+H66+H77+H85</f>
        <v>1235990.5</v>
      </c>
      <c r="I21" s="75"/>
      <c r="J21" s="65"/>
    </row>
    <row r="22" spans="2:13" ht="19.5" customHeight="1" x14ac:dyDescent="0.4">
      <c r="B22" s="58"/>
      <c r="C22" s="58"/>
      <c r="D22" s="58"/>
      <c r="E22" s="61"/>
      <c r="F22" s="17"/>
      <c r="G22" s="15" t="s">
        <v>10</v>
      </c>
      <c r="H22" s="30"/>
    </row>
    <row r="23" spans="2:13" s="11" customFormat="1" ht="19.5" customHeight="1" x14ac:dyDescent="0.4">
      <c r="B23" s="64"/>
      <c r="C23" s="64"/>
      <c r="D23" s="64"/>
      <c r="E23" s="38"/>
      <c r="F23" s="67"/>
      <c r="G23" s="16" t="s">
        <v>109</v>
      </c>
      <c r="H23" s="73">
        <f t="shared" ref="H23" si="4">H25</f>
        <v>801.9</v>
      </c>
      <c r="I23" s="68"/>
      <c r="J23" s="68"/>
      <c r="K23" s="7"/>
      <c r="L23" s="7"/>
      <c r="M23" s="7"/>
    </row>
    <row r="24" spans="2:13" ht="34.799999999999997" x14ac:dyDescent="0.4">
      <c r="B24" s="62"/>
      <c r="C24" s="62"/>
      <c r="D24" s="62"/>
      <c r="E24" s="63"/>
      <c r="F24" s="66"/>
      <c r="G24" s="57" t="s">
        <v>11</v>
      </c>
      <c r="H24" s="28"/>
    </row>
    <row r="25" spans="2:13" x14ac:dyDescent="0.4">
      <c r="B25" s="62"/>
      <c r="C25" s="62"/>
      <c r="D25" s="62"/>
      <c r="E25" s="63"/>
      <c r="F25" s="66"/>
      <c r="G25" s="15" t="s">
        <v>7</v>
      </c>
      <c r="H25" s="28">
        <f t="shared" ref="H25:H27" si="5">H26</f>
        <v>801.9</v>
      </c>
    </row>
    <row r="26" spans="2:13" x14ac:dyDescent="0.4">
      <c r="B26" s="62"/>
      <c r="C26" s="62"/>
      <c r="D26" s="62"/>
      <c r="E26" s="63"/>
      <c r="F26" s="66"/>
      <c r="G26" s="15" t="s">
        <v>53</v>
      </c>
      <c r="H26" s="28">
        <f t="shared" si="5"/>
        <v>801.9</v>
      </c>
    </row>
    <row r="27" spans="2:13" ht="19.5" customHeight="1" x14ac:dyDescent="0.4">
      <c r="B27" s="62"/>
      <c r="C27" s="62"/>
      <c r="D27" s="62"/>
      <c r="E27" s="63"/>
      <c r="F27" s="66"/>
      <c r="G27" s="15" t="s">
        <v>103</v>
      </c>
      <c r="H27" s="28">
        <f t="shared" si="5"/>
        <v>801.9</v>
      </c>
    </row>
    <row r="28" spans="2:13" s="11" customFormat="1" ht="19.5" customHeight="1" x14ac:dyDescent="0.4">
      <c r="B28" s="64"/>
      <c r="C28" s="64"/>
      <c r="D28" s="64"/>
      <c r="E28" s="38"/>
      <c r="F28" s="67"/>
      <c r="G28" s="15" t="s">
        <v>96</v>
      </c>
      <c r="H28" s="28">
        <f>H30</f>
        <v>801.9</v>
      </c>
    </row>
    <row r="29" spans="2:13" s="11" customFormat="1" ht="19.5" customHeight="1" x14ac:dyDescent="0.4">
      <c r="B29" s="170"/>
      <c r="C29" s="170"/>
      <c r="D29" s="170"/>
      <c r="E29" s="171"/>
      <c r="F29" s="172"/>
      <c r="G29" s="169" t="s">
        <v>97</v>
      </c>
      <c r="H29" s="173"/>
    </row>
    <row r="30" spans="2:13" ht="19.5" customHeight="1" x14ac:dyDescent="0.4">
      <c r="B30" s="62"/>
      <c r="C30" s="62"/>
      <c r="D30" s="62"/>
      <c r="E30" s="63"/>
      <c r="F30" s="66"/>
      <c r="G30" s="15" t="s">
        <v>104</v>
      </c>
      <c r="H30" s="28">
        <v>801.9</v>
      </c>
    </row>
    <row r="31" spans="2:13" s="11" customFormat="1" ht="19.5" customHeight="1" x14ac:dyDescent="0.4">
      <c r="B31" s="64"/>
      <c r="C31" s="64"/>
      <c r="D31" s="64"/>
      <c r="E31" s="38"/>
      <c r="F31" s="67"/>
      <c r="G31" s="16" t="s">
        <v>111</v>
      </c>
      <c r="H31" s="73">
        <f t="shared" ref="H31" si="6">H33</f>
        <v>68946</v>
      </c>
      <c r="I31" s="68"/>
      <c r="J31" s="68"/>
      <c r="K31" s="7"/>
      <c r="L31" s="7"/>
      <c r="M31" s="7"/>
    </row>
    <row r="32" spans="2:13" ht="34.799999999999997" x14ac:dyDescent="0.4">
      <c r="B32" s="62"/>
      <c r="C32" s="62"/>
      <c r="D32" s="62"/>
      <c r="E32" s="63"/>
      <c r="F32" s="66"/>
      <c r="G32" s="57" t="s">
        <v>11</v>
      </c>
      <c r="H32" s="28"/>
    </row>
    <row r="33" spans="2:13" x14ac:dyDescent="0.4">
      <c r="B33" s="62"/>
      <c r="C33" s="62"/>
      <c r="D33" s="62"/>
      <c r="E33" s="63"/>
      <c r="F33" s="66"/>
      <c r="G33" s="15" t="s">
        <v>7</v>
      </c>
      <c r="H33" s="28">
        <f t="shared" ref="H33:H35" si="7">H34</f>
        <v>68946</v>
      </c>
    </row>
    <row r="34" spans="2:13" x14ac:dyDescent="0.4">
      <c r="B34" s="62"/>
      <c r="C34" s="62"/>
      <c r="D34" s="62"/>
      <c r="E34" s="63"/>
      <c r="F34" s="66"/>
      <c r="G34" s="15" t="s">
        <v>53</v>
      </c>
      <c r="H34" s="28">
        <f t="shared" si="7"/>
        <v>68946</v>
      </c>
    </row>
    <row r="35" spans="2:13" ht="19.5" customHeight="1" x14ac:dyDescent="0.4">
      <c r="B35" s="62"/>
      <c r="C35" s="62"/>
      <c r="D35" s="62"/>
      <c r="E35" s="63"/>
      <c r="F35" s="66"/>
      <c r="G35" s="15" t="s">
        <v>103</v>
      </c>
      <c r="H35" s="28">
        <f t="shared" si="7"/>
        <v>68946</v>
      </c>
    </row>
    <row r="36" spans="2:13" s="11" customFormat="1" ht="19.5" customHeight="1" x14ac:dyDescent="0.4">
      <c r="B36" s="64"/>
      <c r="C36" s="64"/>
      <c r="D36" s="64"/>
      <c r="E36" s="38"/>
      <c r="F36" s="67"/>
      <c r="G36" s="15" t="s">
        <v>96</v>
      </c>
      <c r="H36" s="28">
        <f>H38</f>
        <v>68946</v>
      </c>
    </row>
    <row r="37" spans="2:13" s="11" customFormat="1" ht="19.5" customHeight="1" x14ac:dyDescent="0.4">
      <c r="B37" s="170"/>
      <c r="C37" s="170"/>
      <c r="D37" s="170"/>
      <c r="E37" s="171"/>
      <c r="F37" s="172"/>
      <c r="G37" s="169" t="s">
        <v>97</v>
      </c>
      <c r="H37" s="173"/>
    </row>
    <row r="38" spans="2:13" ht="19.5" customHeight="1" x14ac:dyDescent="0.4">
      <c r="B38" s="62"/>
      <c r="C38" s="62"/>
      <c r="D38" s="62"/>
      <c r="E38" s="63"/>
      <c r="F38" s="66"/>
      <c r="G38" s="15" t="s">
        <v>104</v>
      </c>
      <c r="H38" s="28">
        <v>68946</v>
      </c>
    </row>
    <row r="39" spans="2:13" s="11" customFormat="1" ht="19.5" customHeight="1" x14ac:dyDescent="0.4">
      <c r="B39" s="64"/>
      <c r="C39" s="64"/>
      <c r="D39" s="64"/>
      <c r="E39" s="38"/>
      <c r="F39" s="67"/>
      <c r="G39" s="16" t="s">
        <v>50</v>
      </c>
      <c r="H39" s="73">
        <f t="shared" ref="H39" si="8">H41</f>
        <v>107947.4</v>
      </c>
      <c r="I39" s="68"/>
      <c r="J39" s="68"/>
      <c r="K39" s="7"/>
      <c r="L39" s="7"/>
      <c r="M39" s="7"/>
    </row>
    <row r="40" spans="2:13" ht="34.799999999999997" x14ac:dyDescent="0.4">
      <c r="B40" s="62"/>
      <c r="C40" s="62"/>
      <c r="D40" s="62"/>
      <c r="E40" s="63"/>
      <c r="F40" s="66"/>
      <c r="G40" s="57" t="s">
        <v>11</v>
      </c>
      <c r="H40" s="28"/>
    </row>
    <row r="41" spans="2:13" x14ac:dyDescent="0.4">
      <c r="B41" s="62"/>
      <c r="C41" s="62"/>
      <c r="D41" s="62"/>
      <c r="E41" s="63"/>
      <c r="F41" s="66"/>
      <c r="G41" s="15" t="s">
        <v>7</v>
      </c>
      <c r="H41" s="28">
        <f t="shared" ref="H41:H43" si="9">H42</f>
        <v>107947.4</v>
      </c>
    </row>
    <row r="42" spans="2:13" x14ac:dyDescent="0.4">
      <c r="B42" s="62"/>
      <c r="C42" s="62"/>
      <c r="D42" s="62"/>
      <c r="E42" s="63"/>
      <c r="F42" s="66"/>
      <c r="G42" s="15" t="s">
        <v>53</v>
      </c>
      <c r="H42" s="28">
        <f t="shared" si="9"/>
        <v>107947.4</v>
      </c>
    </row>
    <row r="43" spans="2:13" ht="19.5" customHeight="1" x14ac:dyDescent="0.4">
      <c r="B43" s="62"/>
      <c r="C43" s="62"/>
      <c r="D43" s="62"/>
      <c r="E43" s="63"/>
      <c r="F43" s="66"/>
      <c r="G43" s="15" t="s">
        <v>103</v>
      </c>
      <c r="H43" s="28">
        <f t="shared" si="9"/>
        <v>107947.4</v>
      </c>
    </row>
    <row r="44" spans="2:13" s="11" customFormat="1" ht="19.5" customHeight="1" x14ac:dyDescent="0.4">
      <c r="B44" s="64"/>
      <c r="C44" s="64"/>
      <c r="D44" s="64"/>
      <c r="E44" s="38"/>
      <c r="F44" s="67"/>
      <c r="G44" s="15" t="s">
        <v>96</v>
      </c>
      <c r="H44" s="28">
        <f>H46</f>
        <v>107947.4</v>
      </c>
    </row>
    <row r="45" spans="2:13" s="11" customFormat="1" ht="19.5" customHeight="1" x14ac:dyDescent="0.4">
      <c r="B45" s="170"/>
      <c r="C45" s="170"/>
      <c r="D45" s="170"/>
      <c r="E45" s="171"/>
      <c r="F45" s="172"/>
      <c r="G45" s="169" t="s">
        <v>97</v>
      </c>
      <c r="H45" s="173"/>
    </row>
    <row r="46" spans="2:13" ht="19.5" customHeight="1" x14ac:dyDescent="0.4">
      <c r="B46" s="62"/>
      <c r="C46" s="62"/>
      <c r="D46" s="62"/>
      <c r="E46" s="63"/>
      <c r="F46" s="66"/>
      <c r="G46" s="15" t="s">
        <v>104</v>
      </c>
      <c r="H46" s="28">
        <v>107947.4</v>
      </c>
    </row>
    <row r="47" spans="2:13" s="11" customFormat="1" ht="19.5" customHeight="1" x14ac:dyDescent="0.4">
      <c r="B47" s="59"/>
      <c r="C47" s="59"/>
      <c r="D47" s="59"/>
      <c r="E47" s="60"/>
      <c r="F47" s="20"/>
      <c r="G47" s="16" t="s">
        <v>102</v>
      </c>
      <c r="H47" s="29">
        <f t="shared" ref="H47" si="10">H49</f>
        <v>308475.3</v>
      </c>
      <c r="I47" s="75"/>
      <c r="J47" s="95"/>
    </row>
    <row r="48" spans="2:13" ht="35.25" customHeight="1" x14ac:dyDescent="0.4">
      <c r="B48" s="58"/>
      <c r="C48" s="58"/>
      <c r="D48" s="58"/>
      <c r="E48" s="61"/>
      <c r="F48" s="17"/>
      <c r="G48" s="15" t="s">
        <v>11</v>
      </c>
      <c r="H48" s="30"/>
      <c r="I48" s="94"/>
    </row>
    <row r="49" spans="2:13" ht="19.5" customHeight="1" x14ac:dyDescent="0.4">
      <c r="B49" s="58"/>
      <c r="C49" s="58"/>
      <c r="D49" s="58"/>
      <c r="E49" s="61"/>
      <c r="F49" s="17"/>
      <c r="G49" s="15" t="s">
        <v>7</v>
      </c>
      <c r="H49" s="30">
        <f t="shared" ref="H49" si="11">H50</f>
        <v>308475.3</v>
      </c>
    </row>
    <row r="50" spans="2:13" ht="19.5" customHeight="1" x14ac:dyDescent="0.4">
      <c r="B50" s="58"/>
      <c r="C50" s="58"/>
      <c r="D50" s="58"/>
      <c r="E50" s="61"/>
      <c r="F50" s="17"/>
      <c r="G50" s="15" t="s">
        <v>53</v>
      </c>
      <c r="H50" s="30">
        <f>H51+H55</f>
        <v>308475.3</v>
      </c>
    </row>
    <row r="51" spans="2:13" ht="19.5" customHeight="1" x14ac:dyDescent="0.4">
      <c r="B51" s="58"/>
      <c r="C51" s="58"/>
      <c r="D51" s="58"/>
      <c r="E51" s="61"/>
      <c r="F51" s="17"/>
      <c r="G51" s="15" t="s">
        <v>103</v>
      </c>
      <c r="H51" s="30">
        <f t="shared" ref="H51" si="12">H52</f>
        <v>250992</v>
      </c>
    </row>
    <row r="52" spans="2:13" ht="19.5" customHeight="1" x14ac:dyDescent="0.4">
      <c r="B52" s="154"/>
      <c r="C52" s="154"/>
      <c r="D52" s="154"/>
      <c r="E52" s="155"/>
      <c r="F52" s="149"/>
      <c r="G52" s="157" t="s">
        <v>96</v>
      </c>
      <c r="H52" s="156">
        <f>H53</f>
        <v>250992</v>
      </c>
      <c r="I52" s="91"/>
      <c r="J52" s="92"/>
      <c r="K52" s="93"/>
      <c r="L52" s="93"/>
    </row>
    <row r="53" spans="2:13" ht="19.5" customHeight="1" x14ac:dyDescent="0.4">
      <c r="B53" s="154"/>
      <c r="C53" s="154"/>
      <c r="D53" s="154"/>
      <c r="E53" s="155"/>
      <c r="F53" s="149"/>
      <c r="G53" s="157" t="s">
        <v>97</v>
      </c>
      <c r="H53" s="156">
        <f t="shared" ref="H53:H56" si="13">H54</f>
        <v>250992</v>
      </c>
      <c r="I53" s="91"/>
      <c r="J53" s="92"/>
      <c r="K53" s="93"/>
      <c r="L53" s="93"/>
    </row>
    <row r="54" spans="2:13" ht="19.5" customHeight="1" x14ac:dyDescent="0.4">
      <c r="B54" s="154"/>
      <c r="C54" s="154"/>
      <c r="D54" s="154"/>
      <c r="E54" s="155"/>
      <c r="F54" s="149"/>
      <c r="G54" s="149" t="s">
        <v>104</v>
      </c>
      <c r="H54" s="156">
        <v>250992</v>
      </c>
      <c r="I54" s="91"/>
      <c r="J54" s="92"/>
      <c r="K54" s="93"/>
      <c r="L54" s="93"/>
    </row>
    <row r="55" spans="2:13" ht="19.5" customHeight="1" x14ac:dyDescent="0.4">
      <c r="B55" s="58"/>
      <c r="C55" s="58"/>
      <c r="D55" s="58"/>
      <c r="E55" s="61"/>
      <c r="F55" s="17"/>
      <c r="G55" s="15" t="s">
        <v>54</v>
      </c>
      <c r="H55" s="30">
        <f t="shared" ref="H55" si="14">H56</f>
        <v>57483.3</v>
      </c>
    </row>
    <row r="56" spans="2:13" ht="19.5" customHeight="1" x14ac:dyDescent="0.4">
      <c r="B56" s="154"/>
      <c r="C56" s="154"/>
      <c r="D56" s="154"/>
      <c r="E56" s="155"/>
      <c r="F56" s="149"/>
      <c r="G56" s="157" t="s">
        <v>112</v>
      </c>
      <c r="H56" s="156">
        <f t="shared" si="13"/>
        <v>57483.3</v>
      </c>
      <c r="I56" s="91"/>
      <c r="J56" s="92"/>
      <c r="K56" s="93"/>
      <c r="L56" s="93"/>
    </row>
    <row r="57" spans="2:13" ht="19.5" customHeight="1" x14ac:dyDescent="0.4">
      <c r="B57" s="154"/>
      <c r="C57" s="154"/>
      <c r="D57" s="154"/>
      <c r="E57" s="155"/>
      <c r="F57" s="149"/>
      <c r="G57" s="149" t="s">
        <v>113</v>
      </c>
      <c r="H57" s="156">
        <v>57483.3</v>
      </c>
      <c r="I57" s="91"/>
      <c r="J57" s="92"/>
      <c r="K57" s="93"/>
      <c r="L57" s="93"/>
    </row>
    <row r="58" spans="2:13" s="11" customFormat="1" ht="19.5" customHeight="1" x14ac:dyDescent="0.4">
      <c r="B58" s="64"/>
      <c r="C58" s="64"/>
      <c r="D58" s="64"/>
      <c r="E58" s="38"/>
      <c r="F58" s="67"/>
      <c r="G58" s="16" t="s">
        <v>48</v>
      </c>
      <c r="H58" s="73">
        <f t="shared" ref="H58" si="15">H60</f>
        <v>400</v>
      </c>
      <c r="I58" s="68"/>
      <c r="J58" s="68"/>
      <c r="K58" s="7"/>
      <c r="L58" s="7"/>
      <c r="M58" s="7"/>
    </row>
    <row r="59" spans="2:13" ht="34.799999999999997" x14ac:dyDescent="0.4">
      <c r="B59" s="62"/>
      <c r="C59" s="62"/>
      <c r="D59" s="62"/>
      <c r="E59" s="63"/>
      <c r="F59" s="66"/>
      <c r="G59" s="57" t="s">
        <v>11</v>
      </c>
      <c r="H59" s="28"/>
    </row>
    <row r="60" spans="2:13" x14ac:dyDescent="0.4">
      <c r="B60" s="62"/>
      <c r="C60" s="62"/>
      <c r="D60" s="62"/>
      <c r="E60" s="63"/>
      <c r="F60" s="66"/>
      <c r="G60" s="15" t="s">
        <v>7</v>
      </c>
      <c r="H60" s="28">
        <f t="shared" ref="H60:H62" si="16">H61</f>
        <v>400</v>
      </c>
    </row>
    <row r="61" spans="2:13" x14ac:dyDescent="0.4">
      <c r="B61" s="62"/>
      <c r="C61" s="62"/>
      <c r="D61" s="62"/>
      <c r="E61" s="63"/>
      <c r="F61" s="66"/>
      <c r="G61" s="15" t="s">
        <v>53</v>
      </c>
      <c r="H61" s="28">
        <f t="shared" si="16"/>
        <v>400</v>
      </c>
    </row>
    <row r="62" spans="2:13" ht="19.5" customHeight="1" x14ac:dyDescent="0.4">
      <c r="B62" s="62"/>
      <c r="C62" s="62"/>
      <c r="D62" s="62"/>
      <c r="E62" s="63"/>
      <c r="F62" s="66"/>
      <c r="G62" s="15" t="s">
        <v>103</v>
      </c>
      <c r="H62" s="28">
        <f t="shared" si="16"/>
        <v>400</v>
      </c>
    </row>
    <row r="63" spans="2:13" s="11" customFormat="1" ht="19.5" customHeight="1" x14ac:dyDescent="0.4">
      <c r="B63" s="64"/>
      <c r="C63" s="64"/>
      <c r="D63" s="64"/>
      <c r="E63" s="38"/>
      <c r="F63" s="67"/>
      <c r="G63" s="15" t="s">
        <v>96</v>
      </c>
      <c r="H63" s="28">
        <f>H65</f>
        <v>400</v>
      </c>
    </row>
    <row r="64" spans="2:13" s="11" customFormat="1" ht="19.5" customHeight="1" x14ac:dyDescent="0.4">
      <c r="B64" s="170"/>
      <c r="C64" s="170"/>
      <c r="D64" s="170"/>
      <c r="E64" s="171"/>
      <c r="F64" s="172"/>
      <c r="G64" s="169" t="s">
        <v>97</v>
      </c>
      <c r="H64" s="173"/>
    </row>
    <row r="65" spans="2:13" ht="19.5" customHeight="1" x14ac:dyDescent="0.4">
      <c r="B65" s="62"/>
      <c r="C65" s="62"/>
      <c r="D65" s="62"/>
      <c r="E65" s="63"/>
      <c r="F65" s="66"/>
      <c r="G65" s="15" t="s">
        <v>104</v>
      </c>
      <c r="H65" s="28">
        <v>400</v>
      </c>
    </row>
    <row r="66" spans="2:13" s="11" customFormat="1" ht="19.5" customHeight="1" x14ac:dyDescent="0.4">
      <c r="B66" s="59"/>
      <c r="C66" s="59"/>
      <c r="D66" s="59"/>
      <c r="E66" s="60"/>
      <c r="F66" s="20"/>
      <c r="G66" s="16" t="s">
        <v>114</v>
      </c>
      <c r="H66" s="29">
        <f t="shared" ref="H66" si="17">H68</f>
        <v>589924.6</v>
      </c>
      <c r="I66" s="75"/>
      <c r="J66" s="95"/>
    </row>
    <row r="67" spans="2:13" ht="35.25" customHeight="1" x14ac:dyDescent="0.4">
      <c r="B67" s="58"/>
      <c r="C67" s="58"/>
      <c r="D67" s="58"/>
      <c r="E67" s="61"/>
      <c r="F67" s="17"/>
      <c r="G67" s="15" t="s">
        <v>11</v>
      </c>
      <c r="H67" s="30"/>
      <c r="I67" s="94"/>
    </row>
    <row r="68" spans="2:13" ht="19.5" customHeight="1" x14ac:dyDescent="0.4">
      <c r="B68" s="58"/>
      <c r="C68" s="58"/>
      <c r="D68" s="58"/>
      <c r="E68" s="61"/>
      <c r="F68" s="17"/>
      <c r="G68" s="15" t="s">
        <v>7</v>
      </c>
      <c r="H68" s="30">
        <f t="shared" ref="H68" si="18">H69</f>
        <v>589924.6</v>
      </c>
    </row>
    <row r="69" spans="2:13" ht="19.5" customHeight="1" x14ac:dyDescent="0.4">
      <c r="B69" s="58"/>
      <c r="C69" s="58"/>
      <c r="D69" s="58"/>
      <c r="E69" s="61"/>
      <c r="F69" s="17"/>
      <c r="G69" s="15" t="s">
        <v>53</v>
      </c>
      <c r="H69" s="30">
        <f>H70+H74</f>
        <v>589924.6</v>
      </c>
    </row>
    <row r="70" spans="2:13" ht="19.5" customHeight="1" x14ac:dyDescent="0.4">
      <c r="B70" s="58"/>
      <c r="C70" s="58"/>
      <c r="D70" s="58"/>
      <c r="E70" s="61"/>
      <c r="F70" s="17"/>
      <c r="G70" s="15" t="s">
        <v>103</v>
      </c>
      <c r="H70" s="30">
        <f>H71</f>
        <v>373003</v>
      </c>
    </row>
    <row r="71" spans="2:13" ht="19.5" customHeight="1" x14ac:dyDescent="0.4">
      <c r="B71" s="154"/>
      <c r="C71" s="154"/>
      <c r="D71" s="154"/>
      <c r="E71" s="155"/>
      <c r="F71" s="149"/>
      <c r="G71" s="157" t="s">
        <v>96</v>
      </c>
      <c r="H71" s="156">
        <f>H72</f>
        <v>373003</v>
      </c>
      <c r="I71" s="91"/>
      <c r="J71" s="92"/>
      <c r="K71" s="93"/>
      <c r="L71" s="93"/>
    </row>
    <row r="72" spans="2:13" ht="19.5" customHeight="1" x14ac:dyDescent="0.4">
      <c r="B72" s="154"/>
      <c r="C72" s="154"/>
      <c r="D72" s="154"/>
      <c r="E72" s="155"/>
      <c r="F72" s="149"/>
      <c r="G72" s="157" t="s">
        <v>97</v>
      </c>
      <c r="H72" s="156">
        <f t="shared" ref="H72:H75" si="19">H73</f>
        <v>373003</v>
      </c>
      <c r="I72" s="91"/>
      <c r="J72" s="92"/>
      <c r="K72" s="93"/>
      <c r="L72" s="93"/>
    </row>
    <row r="73" spans="2:13" ht="19.5" customHeight="1" x14ac:dyDescent="0.4">
      <c r="B73" s="154"/>
      <c r="C73" s="154"/>
      <c r="D73" s="154"/>
      <c r="E73" s="155"/>
      <c r="F73" s="149"/>
      <c r="G73" s="149" t="s">
        <v>104</v>
      </c>
      <c r="H73" s="156">
        <v>373003</v>
      </c>
      <c r="I73" s="91"/>
      <c r="J73" s="92"/>
      <c r="K73" s="93"/>
      <c r="L73" s="93"/>
    </row>
    <row r="74" spans="2:13" ht="19.5" customHeight="1" x14ac:dyDescent="0.4">
      <c r="B74" s="58"/>
      <c r="C74" s="58"/>
      <c r="D74" s="58"/>
      <c r="E74" s="61"/>
      <c r="F74" s="17"/>
      <c r="G74" s="15" t="s">
        <v>54</v>
      </c>
      <c r="H74" s="30">
        <f>H75</f>
        <v>216921.60000000001</v>
      </c>
    </row>
    <row r="75" spans="2:13" ht="19.5" customHeight="1" x14ac:dyDescent="0.4">
      <c r="B75" s="154"/>
      <c r="C75" s="154"/>
      <c r="D75" s="154"/>
      <c r="E75" s="155"/>
      <c r="F75" s="149"/>
      <c r="G75" s="157" t="s">
        <v>112</v>
      </c>
      <c r="H75" s="156">
        <f t="shared" si="19"/>
        <v>216921.60000000001</v>
      </c>
      <c r="I75" s="91"/>
      <c r="J75" s="92"/>
      <c r="K75" s="93"/>
      <c r="L75" s="93"/>
    </row>
    <row r="76" spans="2:13" ht="19.5" customHeight="1" x14ac:dyDescent="0.4">
      <c r="B76" s="154"/>
      <c r="C76" s="154"/>
      <c r="D76" s="154"/>
      <c r="E76" s="155"/>
      <c r="F76" s="149"/>
      <c r="G76" s="149" t="s">
        <v>113</v>
      </c>
      <c r="H76" s="156">
        <v>216921.60000000001</v>
      </c>
      <c r="I76" s="91"/>
      <c r="J76" s="92"/>
      <c r="K76" s="93"/>
      <c r="L76" s="93"/>
    </row>
    <row r="77" spans="2:13" s="11" customFormat="1" ht="19.5" customHeight="1" x14ac:dyDescent="0.4">
      <c r="B77" s="64"/>
      <c r="C77" s="64"/>
      <c r="D77" s="64"/>
      <c r="E77" s="38"/>
      <c r="F77" s="67"/>
      <c r="G77" s="16" t="s">
        <v>115</v>
      </c>
      <c r="H77" s="73">
        <f t="shared" ref="H77" si="20">H79</f>
        <v>42332.1</v>
      </c>
      <c r="I77" s="68"/>
      <c r="J77" s="68"/>
      <c r="K77" s="7"/>
      <c r="L77" s="7"/>
      <c r="M77" s="7"/>
    </row>
    <row r="78" spans="2:13" ht="34.799999999999997" x14ac:dyDescent="0.4">
      <c r="B78" s="62"/>
      <c r="C78" s="62"/>
      <c r="D78" s="62"/>
      <c r="E78" s="63"/>
      <c r="F78" s="66"/>
      <c r="G78" s="57" t="s">
        <v>11</v>
      </c>
      <c r="H78" s="28"/>
    </row>
    <row r="79" spans="2:13" x14ac:dyDescent="0.4">
      <c r="B79" s="62"/>
      <c r="C79" s="62"/>
      <c r="D79" s="62"/>
      <c r="E79" s="63"/>
      <c r="F79" s="66"/>
      <c r="G79" s="15" t="s">
        <v>7</v>
      </c>
      <c r="H79" s="28">
        <f t="shared" ref="H79:H81" si="21">H80</f>
        <v>42332.1</v>
      </c>
    </row>
    <row r="80" spans="2:13" x14ac:dyDescent="0.4">
      <c r="B80" s="62"/>
      <c r="C80" s="62"/>
      <c r="D80" s="62"/>
      <c r="E80" s="63"/>
      <c r="F80" s="66"/>
      <c r="G80" s="15" t="s">
        <v>53</v>
      </c>
      <c r="H80" s="28">
        <f t="shared" si="21"/>
        <v>42332.1</v>
      </c>
    </row>
    <row r="81" spans="2:13" ht="19.5" customHeight="1" x14ac:dyDescent="0.4">
      <c r="B81" s="62"/>
      <c r="C81" s="62"/>
      <c r="D81" s="62"/>
      <c r="E81" s="63"/>
      <c r="F81" s="66"/>
      <c r="G81" s="15" t="s">
        <v>103</v>
      </c>
      <c r="H81" s="28">
        <f t="shared" si="21"/>
        <v>42332.1</v>
      </c>
    </row>
    <row r="82" spans="2:13" s="11" customFormat="1" ht="19.5" customHeight="1" x14ac:dyDescent="0.4">
      <c r="B82" s="64"/>
      <c r="C82" s="64"/>
      <c r="D82" s="64"/>
      <c r="E82" s="38"/>
      <c r="F82" s="67"/>
      <c r="G82" s="15" t="s">
        <v>96</v>
      </c>
      <c r="H82" s="28">
        <f>H84</f>
        <v>42332.1</v>
      </c>
    </row>
    <row r="83" spans="2:13" s="11" customFormat="1" ht="19.5" customHeight="1" x14ac:dyDescent="0.4">
      <c r="B83" s="170"/>
      <c r="C83" s="170"/>
      <c r="D83" s="170"/>
      <c r="E83" s="171"/>
      <c r="F83" s="172"/>
      <c r="G83" s="169" t="s">
        <v>97</v>
      </c>
      <c r="H83" s="173"/>
    </row>
    <row r="84" spans="2:13" ht="19.5" customHeight="1" x14ac:dyDescent="0.4">
      <c r="B84" s="62"/>
      <c r="C84" s="62"/>
      <c r="D84" s="62"/>
      <c r="E84" s="63"/>
      <c r="F84" s="66"/>
      <c r="G84" s="15" t="s">
        <v>104</v>
      </c>
      <c r="H84" s="28">
        <v>42332.1</v>
      </c>
    </row>
    <row r="85" spans="2:13" s="11" customFormat="1" ht="19.5" customHeight="1" x14ac:dyDescent="0.4">
      <c r="B85" s="64"/>
      <c r="C85" s="64"/>
      <c r="D85" s="64"/>
      <c r="E85" s="38"/>
      <c r="F85" s="67"/>
      <c r="G85" s="16" t="s">
        <v>49</v>
      </c>
      <c r="H85" s="73">
        <f t="shared" ref="H85" si="22">H87</f>
        <v>117163.2</v>
      </c>
      <c r="I85" s="68"/>
      <c r="J85" s="68"/>
      <c r="K85" s="7"/>
      <c r="L85" s="7"/>
      <c r="M85" s="7"/>
    </row>
    <row r="86" spans="2:13" ht="34.799999999999997" x14ac:dyDescent="0.4">
      <c r="B86" s="62"/>
      <c r="C86" s="62"/>
      <c r="D86" s="62"/>
      <c r="E86" s="63"/>
      <c r="F86" s="66"/>
      <c r="G86" s="57" t="s">
        <v>11</v>
      </c>
      <c r="H86" s="28"/>
    </row>
    <row r="87" spans="2:13" x14ac:dyDescent="0.4">
      <c r="B87" s="62"/>
      <c r="C87" s="62"/>
      <c r="D87" s="62"/>
      <c r="E87" s="63"/>
      <c r="F87" s="66"/>
      <c r="G87" s="15" t="s">
        <v>7</v>
      </c>
      <c r="H87" s="28">
        <f t="shared" ref="H87:H89" si="23">H88</f>
        <v>117163.2</v>
      </c>
    </row>
    <row r="88" spans="2:13" x14ac:dyDescent="0.4">
      <c r="B88" s="62"/>
      <c r="C88" s="62"/>
      <c r="D88" s="62"/>
      <c r="E88" s="63"/>
      <c r="F88" s="66"/>
      <c r="G88" s="15" t="s">
        <v>53</v>
      </c>
      <c r="H88" s="28">
        <f t="shared" si="23"/>
        <v>117163.2</v>
      </c>
    </row>
    <row r="89" spans="2:13" ht="19.5" customHeight="1" x14ac:dyDescent="0.4">
      <c r="B89" s="62"/>
      <c r="C89" s="62"/>
      <c r="D89" s="62"/>
      <c r="E89" s="63"/>
      <c r="F89" s="66"/>
      <c r="G89" s="15" t="s">
        <v>103</v>
      </c>
      <c r="H89" s="28">
        <f t="shared" si="23"/>
        <v>117163.2</v>
      </c>
    </row>
    <row r="90" spans="2:13" s="11" customFormat="1" ht="19.5" customHeight="1" x14ac:dyDescent="0.4">
      <c r="B90" s="64"/>
      <c r="C90" s="64"/>
      <c r="D90" s="64"/>
      <c r="E90" s="38"/>
      <c r="F90" s="67"/>
      <c r="G90" s="15" t="s">
        <v>96</v>
      </c>
      <c r="H90" s="28">
        <f>H92</f>
        <v>117163.2</v>
      </c>
    </row>
    <row r="91" spans="2:13" s="11" customFormat="1" ht="19.5" customHeight="1" x14ac:dyDescent="0.4">
      <c r="B91" s="170"/>
      <c r="C91" s="170"/>
      <c r="D91" s="170"/>
      <c r="E91" s="171"/>
      <c r="F91" s="172"/>
      <c r="G91" s="169" t="s">
        <v>97</v>
      </c>
      <c r="H91" s="173"/>
    </row>
    <row r="92" spans="2:13" ht="19.5" customHeight="1" x14ac:dyDescent="0.4">
      <c r="B92" s="62"/>
      <c r="C92" s="62"/>
      <c r="D92" s="62"/>
      <c r="E92" s="63"/>
      <c r="F92" s="66"/>
      <c r="G92" s="15" t="s">
        <v>104</v>
      </c>
      <c r="H92" s="28">
        <v>117163.2</v>
      </c>
    </row>
    <row r="93" spans="2:13" ht="18" x14ac:dyDescent="0.4">
      <c r="B93" s="97"/>
      <c r="C93" s="97"/>
      <c r="D93" s="97"/>
      <c r="E93" s="97"/>
      <c r="F93" s="97"/>
      <c r="G93" s="59" t="s">
        <v>61</v>
      </c>
      <c r="H93" s="98">
        <f>+H95</f>
        <v>-1235990.5</v>
      </c>
    </row>
    <row r="94" spans="2:13" ht="18" x14ac:dyDescent="0.4">
      <c r="B94" s="97"/>
      <c r="C94" s="97"/>
      <c r="D94" s="97"/>
      <c r="E94" s="97"/>
      <c r="F94" s="97"/>
      <c r="G94" s="58" t="s">
        <v>8</v>
      </c>
      <c r="H94" s="98"/>
    </row>
    <row r="95" spans="2:13" ht="18" x14ac:dyDescent="0.4">
      <c r="B95" s="59" t="s">
        <v>62</v>
      </c>
      <c r="C95" s="58"/>
      <c r="D95" s="58"/>
      <c r="E95" s="58"/>
      <c r="F95" s="58"/>
      <c r="G95" s="59" t="s">
        <v>63</v>
      </c>
      <c r="H95" s="98">
        <f>+H97</f>
        <v>-1235990.5</v>
      </c>
    </row>
    <row r="96" spans="2:13" ht="18" x14ac:dyDescent="0.4">
      <c r="B96" s="58"/>
      <c r="C96" s="58"/>
      <c r="D96" s="58"/>
      <c r="E96" s="58"/>
      <c r="F96" s="58"/>
      <c r="G96" s="58" t="s">
        <v>8</v>
      </c>
      <c r="H96" s="98"/>
    </row>
    <row r="97" spans="2:9" ht="18" x14ac:dyDescent="0.4">
      <c r="B97" s="58"/>
      <c r="C97" s="59" t="s">
        <v>9</v>
      </c>
      <c r="D97" s="58"/>
      <c r="E97" s="58"/>
      <c r="F97" s="58"/>
      <c r="G97" s="59" t="s">
        <v>64</v>
      </c>
      <c r="H97" s="98">
        <f>+H99</f>
        <v>-1235990.5</v>
      </c>
    </row>
    <row r="98" spans="2:9" ht="18" x14ac:dyDescent="0.4">
      <c r="B98" s="58"/>
      <c r="C98" s="58"/>
      <c r="D98" s="58"/>
      <c r="E98" s="58"/>
      <c r="F98" s="58"/>
      <c r="G98" s="58" t="s">
        <v>8</v>
      </c>
      <c r="H98" s="98"/>
    </row>
    <row r="99" spans="2:9" ht="18" x14ac:dyDescent="0.4">
      <c r="B99" s="58"/>
      <c r="C99" s="58"/>
      <c r="D99" s="59" t="s">
        <v>9</v>
      </c>
      <c r="E99" s="58"/>
      <c r="F99" s="58"/>
      <c r="G99" s="59" t="s">
        <v>65</v>
      </c>
      <c r="H99" s="98">
        <f>+H101</f>
        <v>-1235990.5</v>
      </c>
    </row>
    <row r="100" spans="2:9" ht="18" x14ac:dyDescent="0.4">
      <c r="B100" s="58"/>
      <c r="C100" s="58"/>
      <c r="D100" s="58"/>
      <c r="E100" s="58"/>
      <c r="F100" s="58"/>
      <c r="G100" s="58" t="s">
        <v>8</v>
      </c>
      <c r="H100" s="98"/>
    </row>
    <row r="101" spans="2:9" ht="18" x14ac:dyDescent="0.4">
      <c r="B101" s="58"/>
      <c r="C101" s="58"/>
      <c r="D101" s="59"/>
      <c r="E101" s="58"/>
      <c r="F101" s="58"/>
      <c r="G101" s="59" t="s">
        <v>27</v>
      </c>
      <c r="H101" s="98">
        <f>+H103</f>
        <v>-1235990.5</v>
      </c>
    </row>
    <row r="102" spans="2:9" x14ac:dyDescent="0.4">
      <c r="B102" s="58"/>
      <c r="C102" s="58"/>
      <c r="D102" s="58"/>
      <c r="E102" s="58"/>
      <c r="F102" s="58"/>
      <c r="G102" s="58" t="s">
        <v>8</v>
      </c>
      <c r="H102" s="99"/>
    </row>
    <row r="103" spans="2:9" ht="18" x14ac:dyDescent="0.4">
      <c r="B103" s="58"/>
      <c r="C103" s="58"/>
      <c r="D103" s="58"/>
      <c r="E103" s="59">
        <v>1139</v>
      </c>
      <c r="F103" s="59"/>
      <c r="G103" s="59" t="s">
        <v>66</v>
      </c>
      <c r="H103" s="99">
        <f>+H105+H113+H121</f>
        <v>-1235990.5</v>
      </c>
    </row>
    <row r="104" spans="2:9" x14ac:dyDescent="0.4">
      <c r="B104" s="58"/>
      <c r="C104" s="58"/>
      <c r="D104" s="58"/>
      <c r="E104" s="58"/>
      <c r="F104" s="58"/>
      <c r="G104" s="58" t="s">
        <v>8</v>
      </c>
      <c r="H104" s="99"/>
    </row>
    <row r="105" spans="2:9" ht="18" x14ac:dyDescent="0.4">
      <c r="B105" s="58"/>
      <c r="C105" s="58"/>
      <c r="D105" s="58"/>
      <c r="E105" s="59"/>
      <c r="F105" s="59">
        <v>11001</v>
      </c>
      <c r="G105" s="59" t="s">
        <v>66</v>
      </c>
      <c r="H105" s="98">
        <f t="shared" ref="H105" si="24">H107</f>
        <v>-1235990.5</v>
      </c>
    </row>
    <row r="106" spans="2:9" x14ac:dyDescent="0.4">
      <c r="B106" s="58"/>
      <c r="C106" s="58"/>
      <c r="D106" s="58"/>
      <c r="E106" s="58"/>
      <c r="F106" s="58"/>
      <c r="G106" s="58" t="s">
        <v>10</v>
      </c>
      <c r="H106" s="99"/>
    </row>
    <row r="107" spans="2:9" x14ac:dyDescent="0.4">
      <c r="B107" s="58"/>
      <c r="C107" s="58"/>
      <c r="D107" s="58"/>
      <c r="E107" s="58"/>
      <c r="F107" s="58"/>
      <c r="G107" s="100" t="s">
        <v>27</v>
      </c>
      <c r="H107" s="101">
        <f t="shared" ref="H107" si="25">H109</f>
        <v>-1235990.5</v>
      </c>
    </row>
    <row r="108" spans="2:9" ht="34.799999999999997" x14ac:dyDescent="0.4">
      <c r="B108" s="58"/>
      <c r="C108" s="58"/>
      <c r="D108" s="58"/>
      <c r="E108" s="58"/>
      <c r="F108" s="58"/>
      <c r="G108" s="58" t="s">
        <v>11</v>
      </c>
      <c r="H108" s="99"/>
    </row>
    <row r="109" spans="2:9" x14ac:dyDescent="0.4">
      <c r="B109" s="58"/>
      <c r="C109" s="58"/>
      <c r="D109" s="58"/>
      <c r="E109" s="58"/>
      <c r="F109" s="58"/>
      <c r="G109" s="58" t="s">
        <v>7</v>
      </c>
      <c r="H109" s="99">
        <f t="shared" ref="H109" si="26">H110</f>
        <v>-1235990.5</v>
      </c>
    </row>
    <row r="110" spans="2:9" x14ac:dyDescent="0.4">
      <c r="B110" s="58"/>
      <c r="C110" s="58"/>
      <c r="D110" s="58"/>
      <c r="E110" s="58"/>
      <c r="F110" s="58"/>
      <c r="G110" s="71" t="s">
        <v>53</v>
      </c>
      <c r="H110" s="99">
        <f t="shared" ref="H110" si="27">H111</f>
        <v>-1235990.5</v>
      </c>
    </row>
    <row r="111" spans="2:9" x14ac:dyDescent="0.4">
      <c r="B111" s="58"/>
      <c r="C111" s="58"/>
      <c r="D111" s="58"/>
      <c r="E111" s="58"/>
      <c r="F111" s="58"/>
      <c r="G111" s="71" t="s">
        <v>67</v>
      </c>
      <c r="H111" s="99">
        <f t="shared" ref="H111" si="28">H112</f>
        <v>-1235990.5</v>
      </c>
    </row>
    <row r="112" spans="2:9" x14ac:dyDescent="0.4">
      <c r="B112" s="58"/>
      <c r="C112" s="58"/>
      <c r="D112" s="58"/>
      <c r="E112" s="58"/>
      <c r="F112" s="58"/>
      <c r="G112" s="15" t="s">
        <v>68</v>
      </c>
      <c r="H112" s="99">
        <f>-1235990.5</f>
        <v>-1235990.5</v>
      </c>
      <c r="I112" s="33"/>
    </row>
    <row r="113" spans="2:8" ht="18" x14ac:dyDescent="0.4">
      <c r="B113" s="180"/>
      <c r="C113" s="180"/>
      <c r="D113" s="180"/>
      <c r="E113" s="150"/>
      <c r="F113" s="150">
        <v>11001</v>
      </c>
      <c r="G113" s="181" t="s">
        <v>66</v>
      </c>
      <c r="H113" s="250">
        <f>H115</f>
        <v>1235990.5</v>
      </c>
    </row>
    <row r="114" spans="2:8" ht="18" x14ac:dyDescent="0.4">
      <c r="B114" s="182"/>
      <c r="C114" s="182"/>
      <c r="D114" s="182"/>
      <c r="E114" s="150"/>
      <c r="F114" s="150"/>
      <c r="G114" s="183" t="s">
        <v>135</v>
      </c>
      <c r="H114" s="251"/>
    </row>
    <row r="115" spans="2:8" ht="18" x14ac:dyDescent="0.4">
      <c r="B115" s="182"/>
      <c r="C115" s="182"/>
      <c r="D115" s="182"/>
      <c r="E115" s="150"/>
      <c r="F115" s="150"/>
      <c r="G115" s="155" t="s">
        <v>76</v>
      </c>
      <c r="H115" s="251">
        <f>H117</f>
        <v>1235990.5</v>
      </c>
    </row>
    <row r="116" spans="2:8" ht="34.799999999999997" x14ac:dyDescent="0.4">
      <c r="B116" s="182"/>
      <c r="C116" s="182"/>
      <c r="D116" s="182"/>
      <c r="E116" s="150"/>
      <c r="F116" s="150"/>
      <c r="G116" s="183" t="s">
        <v>136</v>
      </c>
      <c r="H116" s="251"/>
    </row>
    <row r="117" spans="2:8" x14ac:dyDescent="0.4">
      <c r="B117" s="182"/>
      <c r="C117" s="182"/>
      <c r="D117" s="182"/>
      <c r="E117" s="182"/>
      <c r="F117" s="184"/>
      <c r="G117" s="183" t="s">
        <v>7</v>
      </c>
      <c r="H117" s="251">
        <f>H118</f>
        <v>1235990.5</v>
      </c>
    </row>
    <row r="118" spans="2:8" x14ac:dyDescent="0.4">
      <c r="B118" s="182"/>
      <c r="C118" s="182"/>
      <c r="D118" s="182"/>
      <c r="E118" s="182"/>
      <c r="F118" s="184"/>
      <c r="G118" s="183" t="s">
        <v>137</v>
      </c>
      <c r="H118" s="251">
        <f>H119</f>
        <v>1235990.5</v>
      </c>
    </row>
    <row r="119" spans="2:8" x14ac:dyDescent="0.4">
      <c r="B119" s="182"/>
      <c r="C119" s="182"/>
      <c r="D119" s="182"/>
      <c r="E119" s="182"/>
      <c r="F119" s="184"/>
      <c r="G119" s="183" t="s">
        <v>138</v>
      </c>
      <c r="H119" s="251">
        <f>H120</f>
        <v>1235990.5</v>
      </c>
    </row>
    <row r="120" spans="2:8" x14ac:dyDescent="0.4">
      <c r="B120" s="182"/>
      <c r="C120" s="182"/>
      <c r="D120" s="182"/>
      <c r="E120" s="182"/>
      <c r="F120" s="184"/>
      <c r="G120" s="183" t="s">
        <v>139</v>
      </c>
      <c r="H120" s="251">
        <v>1235990.5</v>
      </c>
    </row>
    <row r="121" spans="2:8" s="11" customFormat="1" ht="20.25" customHeight="1" x14ac:dyDescent="0.4">
      <c r="B121" s="180"/>
      <c r="C121" s="180"/>
      <c r="D121" s="180"/>
      <c r="E121" s="180"/>
      <c r="F121" s="150" t="s">
        <v>140</v>
      </c>
      <c r="G121" s="150" t="s">
        <v>141</v>
      </c>
      <c r="H121" s="250">
        <f>H123</f>
        <v>-1235990.5</v>
      </c>
    </row>
    <row r="122" spans="2:8" x14ac:dyDescent="0.4">
      <c r="B122" s="182"/>
      <c r="C122" s="182"/>
      <c r="D122" s="182"/>
      <c r="E122" s="182"/>
      <c r="F122" s="149"/>
      <c r="G122" s="149" t="s">
        <v>10</v>
      </c>
      <c r="H122" s="251"/>
    </row>
    <row r="123" spans="2:8" x14ac:dyDescent="0.4">
      <c r="B123" s="182"/>
      <c r="C123" s="182"/>
      <c r="D123" s="182"/>
      <c r="E123" s="182"/>
      <c r="F123" s="149"/>
      <c r="G123" s="185" t="s">
        <v>27</v>
      </c>
      <c r="H123" s="251">
        <f>H125</f>
        <v>-1235990.5</v>
      </c>
    </row>
    <row r="124" spans="2:8" ht="34.799999999999997" x14ac:dyDescent="0.4">
      <c r="B124" s="182"/>
      <c r="C124" s="182"/>
      <c r="D124" s="182"/>
      <c r="E124" s="182"/>
      <c r="F124" s="149"/>
      <c r="G124" s="149" t="s">
        <v>11</v>
      </c>
      <c r="H124" s="251"/>
    </row>
    <row r="125" spans="2:8" ht="18" x14ac:dyDescent="0.4">
      <c r="B125" s="182"/>
      <c r="C125" s="182"/>
      <c r="D125" s="182"/>
      <c r="E125" s="182"/>
      <c r="F125" s="186"/>
      <c r="G125" s="149" t="s">
        <v>7</v>
      </c>
      <c r="H125" s="251">
        <f>H129+H126</f>
        <v>-1235990.5</v>
      </c>
    </row>
    <row r="126" spans="2:8" ht="18" x14ac:dyDescent="0.4">
      <c r="B126" s="182"/>
      <c r="C126" s="182"/>
      <c r="D126" s="182"/>
      <c r="E126" s="182"/>
      <c r="F126" s="186"/>
      <c r="G126" s="149" t="s">
        <v>53</v>
      </c>
      <c r="H126" s="251">
        <f>H127</f>
        <v>-1118903</v>
      </c>
    </row>
    <row r="127" spans="2:8" ht="18" x14ac:dyDescent="0.4">
      <c r="B127" s="182"/>
      <c r="C127" s="182"/>
      <c r="D127" s="182"/>
      <c r="E127" s="182"/>
      <c r="F127" s="186"/>
      <c r="G127" s="149" t="s">
        <v>67</v>
      </c>
      <c r="H127" s="251">
        <f>H128</f>
        <v>-1118903</v>
      </c>
    </row>
    <row r="128" spans="2:8" ht="18" x14ac:dyDescent="0.4">
      <c r="B128" s="182"/>
      <c r="C128" s="182"/>
      <c r="D128" s="182"/>
      <c r="E128" s="182"/>
      <c r="F128" s="186"/>
      <c r="G128" s="149" t="s">
        <v>68</v>
      </c>
      <c r="H128" s="251">
        <f>-1118903</f>
        <v>-1118903</v>
      </c>
    </row>
    <row r="129" spans="2:9" ht="18" x14ac:dyDescent="0.4">
      <c r="B129" s="182"/>
      <c r="C129" s="182"/>
      <c r="D129" s="182"/>
      <c r="E129" s="182"/>
      <c r="F129" s="186"/>
      <c r="G129" s="149" t="s">
        <v>142</v>
      </c>
      <c r="H129" s="251">
        <f>H130</f>
        <v>-117087.5</v>
      </c>
    </row>
    <row r="130" spans="2:9" ht="18" x14ac:dyDescent="0.4">
      <c r="B130" s="182"/>
      <c r="C130" s="182"/>
      <c r="D130" s="182"/>
      <c r="E130" s="182"/>
      <c r="F130" s="186"/>
      <c r="G130" s="149" t="s">
        <v>143</v>
      </c>
      <c r="H130" s="251">
        <f>H131</f>
        <v>-117087.5</v>
      </c>
    </row>
    <row r="131" spans="2:9" ht="18" x14ac:dyDescent="0.4">
      <c r="B131" s="182"/>
      <c r="C131" s="182"/>
      <c r="D131" s="182"/>
      <c r="E131" s="182"/>
      <c r="F131" s="186"/>
      <c r="G131" s="149" t="s">
        <v>144</v>
      </c>
      <c r="H131" s="251">
        <f>H132</f>
        <v>-117087.5</v>
      </c>
    </row>
    <row r="132" spans="2:9" ht="18" x14ac:dyDescent="0.4">
      <c r="B132" s="182"/>
      <c r="C132" s="182"/>
      <c r="D132" s="182"/>
      <c r="E132" s="182"/>
      <c r="F132" s="186"/>
      <c r="G132" s="149" t="s">
        <v>145</v>
      </c>
      <c r="H132" s="251">
        <f>-117087.5</f>
        <v>-117087.5</v>
      </c>
      <c r="I132" s="254"/>
    </row>
    <row r="133" spans="2:9" ht="19.5" customHeight="1" x14ac:dyDescent="0.4">
      <c r="B133" s="34"/>
      <c r="C133" s="34"/>
      <c r="D133" s="34"/>
      <c r="E133" s="39"/>
      <c r="F133" s="37"/>
      <c r="G133" s="10"/>
      <c r="H133" s="40"/>
    </row>
    <row r="134" spans="2:9" ht="19.5" customHeight="1" x14ac:dyDescent="0.4">
      <c r="B134" s="34"/>
      <c r="C134" s="34"/>
      <c r="D134" s="34"/>
      <c r="E134" s="39"/>
      <c r="F134" s="37"/>
      <c r="G134" s="10"/>
      <c r="H134" s="35"/>
    </row>
    <row r="135" spans="2:9" ht="19.5" customHeight="1" x14ac:dyDescent="0.4">
      <c r="B135" s="34"/>
      <c r="C135" s="34"/>
      <c r="D135" s="34"/>
      <c r="E135" s="39"/>
      <c r="F135" s="37"/>
      <c r="G135" s="10"/>
      <c r="H135" s="35"/>
    </row>
    <row r="136" spans="2:9" ht="19.5" customHeight="1" x14ac:dyDescent="0.4">
      <c r="B136" s="34"/>
      <c r="C136" s="18" t="s">
        <v>22</v>
      </c>
      <c r="D136" s="12"/>
      <c r="E136" s="13"/>
      <c r="H136" s="35"/>
    </row>
    <row r="137" spans="2:9" ht="19.5" customHeight="1" x14ac:dyDescent="0.4">
      <c r="B137" s="34"/>
      <c r="C137" s="18" t="s">
        <v>23</v>
      </c>
      <c r="D137" s="12"/>
      <c r="E137" s="13"/>
      <c r="H137" s="35"/>
    </row>
    <row r="138" spans="2:9" ht="19.5" customHeight="1" x14ac:dyDescent="0.4">
      <c r="B138" s="34"/>
      <c r="C138" s="19"/>
      <c r="D138" s="14" t="s">
        <v>128</v>
      </c>
      <c r="E138" s="13"/>
      <c r="H138" s="35"/>
    </row>
    <row r="139" spans="2:9" ht="19.5" customHeight="1" x14ac:dyDescent="0.4">
      <c r="B139" s="34"/>
      <c r="E139" s="9"/>
      <c r="H139" s="35"/>
    </row>
    <row r="140" spans="2:9" ht="19.5" customHeight="1" x14ac:dyDescent="0.4">
      <c r="B140" s="34"/>
      <c r="H140" s="35"/>
    </row>
  </sheetData>
  <mergeCells count="5">
    <mergeCell ref="G7:G8"/>
    <mergeCell ref="G2:H2"/>
    <mergeCell ref="B5:H5"/>
    <mergeCell ref="B7:D7"/>
    <mergeCell ref="E7:F7"/>
  </mergeCells>
  <pageMargins left="0" right="0" top="0" bottom="0" header="0" footer="0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34"/>
  <sheetViews>
    <sheetView topLeftCell="A7" zoomScaleNormal="100" workbookViewId="0">
      <selection activeCell="E27" sqref="E27"/>
    </sheetView>
  </sheetViews>
  <sheetFormatPr defaultColWidth="9.109375" defaultRowHeight="17.399999999999999" x14ac:dyDescent="0.4"/>
  <cols>
    <col min="1" max="1" width="9.109375" style="7"/>
    <col min="2" max="2" width="11.33203125" style="7" customWidth="1"/>
    <col min="3" max="3" width="15.5546875" style="7" customWidth="1"/>
    <col min="4" max="4" width="76.109375" style="7" customWidth="1"/>
    <col min="5" max="6" width="17.109375" style="7" customWidth="1"/>
    <col min="7" max="7" width="13.6640625" style="7" customWidth="1"/>
    <col min="8" max="8" width="14.33203125" style="7" customWidth="1"/>
    <col min="9" max="16384" width="9.109375" style="7"/>
  </cols>
  <sheetData>
    <row r="1" spans="2:10" x14ac:dyDescent="0.4">
      <c r="F1" s="294" t="s">
        <v>127</v>
      </c>
      <c r="G1" s="294"/>
      <c r="H1" s="294"/>
    </row>
    <row r="2" spans="2:10" x14ac:dyDescent="0.4">
      <c r="E2" s="294" t="s">
        <v>51</v>
      </c>
      <c r="F2" s="294"/>
      <c r="G2" s="294"/>
      <c r="H2" s="294"/>
    </row>
    <row r="3" spans="2:10" x14ac:dyDescent="0.4">
      <c r="E3" s="9"/>
      <c r="F3" s="294" t="s">
        <v>52</v>
      </c>
      <c r="G3" s="294"/>
      <c r="H3" s="294"/>
    </row>
    <row r="4" spans="2:10" x14ac:dyDescent="0.4">
      <c r="E4" s="9"/>
      <c r="F4" s="9"/>
      <c r="G4" s="9"/>
      <c r="H4" s="2"/>
    </row>
    <row r="5" spans="2:10" ht="17.25" customHeight="1" x14ac:dyDescent="0.4">
      <c r="C5" s="295" t="s">
        <v>55</v>
      </c>
      <c r="D5" s="295"/>
      <c r="E5" s="295"/>
      <c r="F5" s="295"/>
      <c r="G5" s="295"/>
      <c r="H5" s="2"/>
    </row>
    <row r="6" spans="2:10" x14ac:dyDescent="0.4">
      <c r="C6" s="295"/>
      <c r="D6" s="295"/>
      <c r="E6" s="295"/>
      <c r="F6" s="295"/>
      <c r="G6" s="295"/>
      <c r="H6" s="2"/>
    </row>
    <row r="7" spans="2:10" ht="18" customHeight="1" x14ac:dyDescent="0.4">
      <c r="C7" s="295"/>
      <c r="D7" s="295"/>
      <c r="E7" s="295"/>
      <c r="F7" s="295"/>
      <c r="G7" s="295"/>
      <c r="H7" s="2"/>
    </row>
    <row r="8" spans="2:10" ht="18" customHeight="1" x14ac:dyDescent="0.4">
      <c r="C8" s="74"/>
      <c r="D8" s="74"/>
      <c r="E8" s="74"/>
      <c r="F8" s="74"/>
      <c r="G8" s="74"/>
      <c r="H8" s="2"/>
    </row>
    <row r="9" spans="2:10" ht="17.25" customHeight="1" x14ac:dyDescent="0.4"/>
    <row r="10" spans="2:10" x14ac:dyDescent="0.4">
      <c r="D10" s="294" t="s">
        <v>116</v>
      </c>
      <c r="E10" s="294"/>
      <c r="F10" s="294"/>
    </row>
    <row r="11" spans="2:10" s="85" customFormat="1" ht="15.6" x14ac:dyDescent="0.35">
      <c r="B11" s="290" t="s">
        <v>0</v>
      </c>
      <c r="C11" s="290"/>
      <c r="D11" s="291" t="s">
        <v>56</v>
      </c>
      <c r="E11" s="291" t="s">
        <v>57</v>
      </c>
    </row>
    <row r="12" spans="2:10" s="85" customFormat="1" ht="61.5" customHeight="1" x14ac:dyDescent="0.35">
      <c r="B12" s="79" t="s">
        <v>3</v>
      </c>
      <c r="C12" s="79" t="s">
        <v>4</v>
      </c>
      <c r="D12" s="291"/>
      <c r="E12" s="291"/>
    </row>
    <row r="13" spans="2:10" s="85" customFormat="1" ht="27" customHeight="1" x14ac:dyDescent="0.35">
      <c r="B13" s="79"/>
      <c r="C13" s="79"/>
      <c r="D13" s="78" t="s">
        <v>58</v>
      </c>
      <c r="E13" s="80">
        <f t="shared" ref="E13" si="0">E15</f>
        <v>274404.90000000002</v>
      </c>
      <c r="G13" s="86"/>
      <c r="H13" s="86"/>
      <c r="I13" s="86"/>
      <c r="J13" s="86"/>
    </row>
    <row r="14" spans="2:10" s="87" customFormat="1" ht="15.6" x14ac:dyDescent="0.35">
      <c r="B14" s="293" t="s">
        <v>8</v>
      </c>
      <c r="C14" s="293"/>
      <c r="D14" s="293"/>
      <c r="E14" s="71"/>
    </row>
    <row r="15" spans="2:10" s="88" customFormat="1" ht="28.5" customHeight="1" x14ac:dyDescent="0.25">
      <c r="B15" s="292" t="s">
        <v>117</v>
      </c>
      <c r="C15" s="292"/>
      <c r="D15" s="292"/>
      <c r="E15" s="81">
        <f t="shared" ref="E15" si="1">E17</f>
        <v>274404.90000000002</v>
      </c>
    </row>
    <row r="16" spans="2:10" s="88" customFormat="1" ht="15.6" x14ac:dyDescent="0.25">
      <c r="B16" s="296" t="s">
        <v>8</v>
      </c>
      <c r="C16" s="296"/>
      <c r="D16" s="296"/>
      <c r="E16" s="76"/>
    </row>
    <row r="17" spans="2:5" s="88" customFormat="1" ht="25.5" customHeight="1" x14ac:dyDescent="0.25">
      <c r="B17" s="289" t="s">
        <v>18</v>
      </c>
      <c r="C17" s="289"/>
      <c r="D17" s="289"/>
      <c r="E17" s="82">
        <f t="shared" ref="E17" si="2">E18</f>
        <v>274404.90000000002</v>
      </c>
    </row>
    <row r="18" spans="2:5" s="88" customFormat="1" ht="15.6" x14ac:dyDescent="0.25">
      <c r="B18" s="70" t="s">
        <v>45</v>
      </c>
      <c r="C18" s="76"/>
      <c r="D18" s="70" t="s">
        <v>59</v>
      </c>
      <c r="E18" s="83">
        <f t="shared" ref="E18" si="3">E20</f>
        <v>274404.90000000002</v>
      </c>
    </row>
    <row r="19" spans="2:5" s="88" customFormat="1" ht="15.6" x14ac:dyDescent="0.25">
      <c r="B19" s="76"/>
      <c r="C19" s="76"/>
      <c r="D19" s="76" t="s">
        <v>8</v>
      </c>
      <c r="E19" s="76"/>
    </row>
    <row r="20" spans="2:5" s="88" customFormat="1" ht="31.2" x14ac:dyDescent="0.25">
      <c r="B20" s="76"/>
      <c r="C20" s="70">
        <v>12025</v>
      </c>
      <c r="D20" s="70" t="s">
        <v>118</v>
      </c>
      <c r="E20" s="83">
        <f>E22+E25</f>
        <v>274404.90000000002</v>
      </c>
    </row>
    <row r="21" spans="2:5" s="88" customFormat="1" ht="15.6" x14ac:dyDescent="0.25">
      <c r="B21" s="76"/>
      <c r="C21" s="76"/>
      <c r="D21" s="76" t="s">
        <v>10</v>
      </c>
      <c r="E21" s="76"/>
    </row>
    <row r="22" spans="2:5" s="88" customFormat="1" ht="15.6" x14ac:dyDescent="0.25">
      <c r="B22" s="76"/>
      <c r="C22" s="76"/>
      <c r="D22" s="89" t="s">
        <v>46</v>
      </c>
      <c r="E22" s="84">
        <f t="shared" ref="E22" si="4">E24</f>
        <v>57483.3</v>
      </c>
    </row>
    <row r="23" spans="2:5" s="88" customFormat="1" ht="15.6" x14ac:dyDescent="0.25">
      <c r="B23" s="76"/>
      <c r="C23" s="76"/>
      <c r="D23" s="77" t="s">
        <v>60</v>
      </c>
      <c r="E23" s="83"/>
    </row>
    <row r="24" spans="2:5" s="88" customFormat="1" ht="31.2" x14ac:dyDescent="0.25">
      <c r="B24" s="76"/>
      <c r="C24" s="76"/>
      <c r="D24" s="161" t="s">
        <v>120</v>
      </c>
      <c r="E24" s="90">
        <f>'2'!H57</f>
        <v>57483.3</v>
      </c>
    </row>
    <row r="25" spans="2:5" s="88" customFormat="1" ht="15.6" x14ac:dyDescent="0.25">
      <c r="B25" s="76"/>
      <c r="C25" s="76"/>
      <c r="D25" s="89" t="s">
        <v>119</v>
      </c>
      <c r="E25" s="84">
        <f t="shared" ref="E25" si="5">E27</f>
        <v>216921.60000000001</v>
      </c>
    </row>
    <row r="26" spans="2:5" s="88" customFormat="1" ht="15.6" x14ac:dyDescent="0.25">
      <c r="B26" s="76"/>
      <c r="C26" s="76"/>
      <c r="D26" s="77" t="s">
        <v>60</v>
      </c>
      <c r="E26" s="83"/>
    </row>
    <row r="27" spans="2:5" s="88" customFormat="1" ht="31.2" x14ac:dyDescent="0.25">
      <c r="B27" s="76"/>
      <c r="C27" s="76"/>
      <c r="D27" s="161" t="s">
        <v>120</v>
      </c>
      <c r="E27" s="90">
        <f>'2'!H76</f>
        <v>216921.60000000001</v>
      </c>
    </row>
    <row r="30" spans="2:5" ht="18" x14ac:dyDescent="0.4">
      <c r="B30" s="11"/>
      <c r="C30" s="18" t="s">
        <v>22</v>
      </c>
      <c r="D30" s="12"/>
    </row>
    <row r="31" spans="2:5" ht="18" x14ac:dyDescent="0.4">
      <c r="B31" s="11"/>
      <c r="C31" s="18" t="s">
        <v>23</v>
      </c>
      <c r="D31" s="12"/>
    </row>
    <row r="32" spans="2:5" ht="16.5" customHeight="1" x14ac:dyDescent="0.4">
      <c r="B32" s="11"/>
      <c r="C32" s="19"/>
      <c r="D32" s="14" t="s">
        <v>121</v>
      </c>
    </row>
    <row r="33" ht="16.5" customHeight="1" x14ac:dyDescent="0.4"/>
    <row r="34" ht="16.5" customHeight="1" x14ac:dyDescent="0.4"/>
  </sheetData>
  <mergeCells count="12">
    <mergeCell ref="F1:H1"/>
    <mergeCell ref="F3:H3"/>
    <mergeCell ref="E2:H2"/>
    <mergeCell ref="C5:G7"/>
    <mergeCell ref="B16:D16"/>
    <mergeCell ref="D10:F10"/>
    <mergeCell ref="B17:D17"/>
    <mergeCell ref="B11:C11"/>
    <mergeCell ref="D11:D12"/>
    <mergeCell ref="E11:E12"/>
    <mergeCell ref="B15:D15"/>
    <mergeCell ref="B14:D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J18"/>
  <sheetViews>
    <sheetView workbookViewId="0">
      <selection activeCell="J18" sqref="J18"/>
    </sheetView>
  </sheetViews>
  <sheetFormatPr defaultColWidth="9.109375" defaultRowHeight="17.399999999999999" x14ac:dyDescent="0.25"/>
  <cols>
    <col min="1" max="1" width="9.109375" style="192"/>
    <col min="2" max="2" width="7.33203125" style="187" customWidth="1"/>
    <col min="3" max="3" width="10.6640625" style="187" customWidth="1"/>
    <col min="4" max="4" width="61.5546875" style="219" customWidth="1"/>
    <col min="5" max="5" width="22.109375" style="220" customWidth="1"/>
    <col min="6" max="6" width="19.109375" style="220" customWidth="1"/>
    <col min="7" max="7" width="21" style="197" customWidth="1"/>
    <col min="8" max="8" width="21.6640625" style="220" customWidth="1"/>
    <col min="9" max="9" width="16.6640625" style="220" customWidth="1"/>
    <col min="10" max="10" width="29.33203125" style="192" customWidth="1"/>
    <col min="11" max="11" width="22.88671875" style="192" customWidth="1"/>
    <col min="12" max="12" width="23.33203125" style="192" customWidth="1"/>
    <col min="13" max="13" width="9.88671875" style="192" bestFit="1" customWidth="1"/>
    <col min="14" max="16384" width="9.109375" style="192"/>
  </cols>
  <sheetData>
    <row r="1" spans="2:10" x14ac:dyDescent="0.25">
      <c r="C1" s="188"/>
      <c r="D1" s="189"/>
      <c r="E1" s="188"/>
      <c r="F1" s="188"/>
      <c r="G1" s="190"/>
      <c r="H1" s="188"/>
      <c r="I1" s="191" t="s">
        <v>166</v>
      </c>
    </row>
    <row r="2" spans="2:10" x14ac:dyDescent="0.25">
      <c r="C2" s="188"/>
      <c r="D2" s="189"/>
      <c r="E2" s="188"/>
      <c r="F2" s="188"/>
      <c r="G2" s="190"/>
      <c r="H2" s="188"/>
      <c r="I2" s="191" t="s">
        <v>146</v>
      </c>
    </row>
    <row r="3" spans="2:10" x14ac:dyDescent="0.25">
      <c r="C3" s="188"/>
      <c r="D3" s="189"/>
      <c r="E3" s="188"/>
      <c r="F3" s="188"/>
      <c r="G3" s="190"/>
      <c r="H3" s="188"/>
      <c r="I3" s="191" t="s">
        <v>147</v>
      </c>
    </row>
    <row r="4" spans="2:10" x14ac:dyDescent="0.25">
      <c r="C4" s="188"/>
      <c r="D4" s="189"/>
      <c r="E4" s="188"/>
      <c r="F4" s="188"/>
      <c r="G4" s="190"/>
      <c r="H4" s="188"/>
      <c r="I4" s="191"/>
    </row>
    <row r="5" spans="2:10" ht="37.5" customHeight="1" x14ac:dyDescent="0.25">
      <c r="B5" s="297" t="s">
        <v>167</v>
      </c>
      <c r="C5" s="297"/>
      <c r="D5" s="297"/>
      <c r="E5" s="297"/>
      <c r="F5" s="297"/>
      <c r="G5" s="297"/>
      <c r="H5" s="297"/>
      <c r="I5" s="297"/>
    </row>
    <row r="6" spans="2:10" x14ac:dyDescent="0.4">
      <c r="B6" s="194"/>
      <c r="C6" s="194"/>
      <c r="D6" s="195"/>
      <c r="E6" s="196"/>
      <c r="F6" s="196"/>
      <c r="H6" s="298" t="s">
        <v>29</v>
      </c>
      <c r="I6" s="298"/>
      <c r="J6" s="198"/>
    </row>
    <row r="7" spans="2:10" s="187" customFormat="1" ht="39.75" customHeight="1" x14ac:dyDescent="0.25">
      <c r="B7" s="299" t="s">
        <v>148</v>
      </c>
      <c r="C7" s="299"/>
      <c r="D7" s="300" t="s">
        <v>149</v>
      </c>
      <c r="E7" s="301" t="s">
        <v>174</v>
      </c>
      <c r="F7" s="301"/>
      <c r="G7" s="301"/>
      <c r="H7" s="301"/>
      <c r="I7" s="301"/>
    </row>
    <row r="8" spans="2:10" s="187" customFormat="1" ht="27.75" customHeight="1" x14ac:dyDescent="0.25">
      <c r="B8" s="299"/>
      <c r="C8" s="299"/>
      <c r="D8" s="300"/>
      <c r="E8" s="301" t="s">
        <v>150</v>
      </c>
      <c r="F8" s="301" t="s">
        <v>151</v>
      </c>
      <c r="G8" s="301"/>
      <c r="H8" s="301"/>
      <c r="I8" s="301"/>
    </row>
    <row r="9" spans="2:10" s="187" customFormat="1" ht="90" x14ac:dyDescent="0.25">
      <c r="B9" s="201" t="s">
        <v>3</v>
      </c>
      <c r="C9" s="201" t="s">
        <v>4</v>
      </c>
      <c r="D9" s="300"/>
      <c r="E9" s="301"/>
      <c r="F9" s="200" t="s">
        <v>152</v>
      </c>
      <c r="G9" s="200" t="s">
        <v>153</v>
      </c>
      <c r="H9" s="202" t="s">
        <v>154</v>
      </c>
      <c r="I9" s="200" t="s">
        <v>155</v>
      </c>
      <c r="J9" s="203"/>
    </row>
    <row r="10" spans="2:10" s="193" customFormat="1" ht="18" x14ac:dyDescent="0.25">
      <c r="B10" s="201"/>
      <c r="C10" s="201"/>
      <c r="D10" s="199" t="s">
        <v>156</v>
      </c>
      <c r="E10" s="204">
        <f t="shared" ref="E10:H10" si="0">+E12</f>
        <v>-117087.5</v>
      </c>
      <c r="F10" s="204">
        <f t="shared" si="0"/>
        <v>0</v>
      </c>
      <c r="G10" s="204">
        <f t="shared" si="0"/>
        <v>-117087.5</v>
      </c>
      <c r="H10" s="204">
        <f t="shared" si="0"/>
        <v>0</v>
      </c>
      <c r="I10" s="204">
        <f>+I12</f>
        <v>0</v>
      </c>
    </row>
    <row r="11" spans="2:10" s="187" customFormat="1" ht="18" x14ac:dyDescent="0.25">
      <c r="B11" s="207"/>
      <c r="C11" s="207"/>
      <c r="D11" s="205" t="s">
        <v>158</v>
      </c>
      <c r="E11" s="204"/>
      <c r="F11" s="208"/>
      <c r="G11" s="208"/>
      <c r="H11" s="209"/>
      <c r="I11" s="206"/>
    </row>
    <row r="12" spans="2:10" ht="18" x14ac:dyDescent="0.25">
      <c r="B12" s="211"/>
      <c r="C12" s="211"/>
      <c r="D12" s="212" t="s">
        <v>76</v>
      </c>
      <c r="E12" s="213">
        <f t="shared" ref="E12:E14" si="1">+G12</f>
        <v>-117087.5</v>
      </c>
      <c r="F12" s="210">
        <v>0</v>
      </c>
      <c r="G12" s="214">
        <f>G14</f>
        <v>-117087.5</v>
      </c>
      <c r="H12" s="210">
        <v>0</v>
      </c>
      <c r="I12" s="210">
        <v>0</v>
      </c>
    </row>
    <row r="13" spans="2:10" x14ac:dyDescent="0.25">
      <c r="B13" s="211"/>
      <c r="C13" s="211"/>
      <c r="D13" s="215" t="s">
        <v>151</v>
      </c>
      <c r="E13" s="216"/>
      <c r="F13" s="210"/>
      <c r="G13" s="209"/>
      <c r="H13" s="210"/>
      <c r="I13" s="210"/>
    </row>
    <row r="14" spans="2:10" ht="39.75" customHeight="1" x14ac:dyDescent="0.25">
      <c r="B14" s="217">
        <v>1139</v>
      </c>
      <c r="C14" s="202">
        <v>11003</v>
      </c>
      <c r="D14" s="218" t="s">
        <v>141</v>
      </c>
      <c r="E14" s="213">
        <f t="shared" si="1"/>
        <v>-117087.5</v>
      </c>
      <c r="F14" s="210">
        <v>0</v>
      </c>
      <c r="G14" s="214">
        <f>+'2'!H132</f>
        <v>-117087.5</v>
      </c>
      <c r="H14" s="210">
        <v>0</v>
      </c>
      <c r="I14" s="210">
        <v>0</v>
      </c>
    </row>
    <row r="15" spans="2:10" x14ac:dyDescent="0.25">
      <c r="I15" s="192"/>
    </row>
    <row r="17" spans="3:9" s="7" customFormat="1" ht="18" x14ac:dyDescent="0.4">
      <c r="C17" s="285"/>
      <c r="D17" s="285"/>
      <c r="E17" s="285" t="s">
        <v>159</v>
      </c>
      <c r="F17" s="285"/>
      <c r="G17" s="285"/>
      <c r="H17" s="285"/>
      <c r="I17" s="19"/>
    </row>
    <row r="18" spans="3:9" s="7" customFormat="1" ht="18" x14ac:dyDescent="0.4">
      <c r="C18" s="285"/>
      <c r="D18" s="285"/>
      <c r="E18" s="285"/>
      <c r="F18" s="285"/>
      <c r="G18" s="285"/>
      <c r="H18" s="285"/>
      <c r="I18" s="19"/>
    </row>
  </sheetData>
  <mergeCells count="9">
    <mergeCell ref="C17:D18"/>
    <mergeCell ref="E17:H18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8"/>
  <sheetViews>
    <sheetView workbookViewId="0">
      <selection activeCell="E21" sqref="E21"/>
    </sheetView>
  </sheetViews>
  <sheetFormatPr defaultRowHeight="17.399999999999999" x14ac:dyDescent="0.4"/>
  <cols>
    <col min="1" max="1" width="7.33203125" style="198" customWidth="1"/>
    <col min="2" max="2" width="12" style="198" customWidth="1"/>
    <col min="3" max="3" width="14.88671875" style="198" customWidth="1"/>
    <col min="4" max="4" width="66.6640625" style="223" customWidth="1"/>
    <col min="5" max="5" width="24.109375" style="244" customWidth="1"/>
    <col min="6" max="6" width="22" style="198" customWidth="1"/>
    <col min="7" max="7" width="21.6640625" style="198" customWidth="1"/>
    <col min="8" max="8" width="22.33203125" style="198" customWidth="1"/>
    <col min="9" max="9" width="18.5546875" style="198" customWidth="1"/>
    <col min="10" max="10" width="12.33203125" style="198" customWidth="1"/>
    <col min="11" max="11" width="11.33203125" style="198" customWidth="1"/>
    <col min="12" max="255" width="9.109375" style="198"/>
    <col min="256" max="256" width="7.33203125" style="198" customWidth="1"/>
    <col min="257" max="257" width="12" style="198" customWidth="1"/>
    <col min="258" max="258" width="11.88671875" style="198" customWidth="1"/>
    <col min="259" max="259" width="64.33203125" style="198" customWidth="1"/>
    <col min="260" max="260" width="16.88671875" style="198" customWidth="1"/>
    <col min="261" max="261" width="17.6640625" style="198" customWidth="1"/>
    <col min="262" max="262" width="12.88671875" style="198" customWidth="1"/>
    <col min="263" max="263" width="14.109375" style="198" customWidth="1"/>
    <col min="264" max="264" width="10.6640625" style="198" customWidth="1"/>
    <col min="265" max="511" width="9.109375" style="198"/>
    <col min="512" max="512" width="7.33203125" style="198" customWidth="1"/>
    <col min="513" max="513" width="12" style="198" customWidth="1"/>
    <col min="514" max="514" width="11.88671875" style="198" customWidth="1"/>
    <col min="515" max="515" width="64.33203125" style="198" customWidth="1"/>
    <col min="516" max="516" width="16.88671875" style="198" customWidth="1"/>
    <col min="517" max="517" width="17.6640625" style="198" customWidth="1"/>
    <col min="518" max="518" width="12.88671875" style="198" customWidth="1"/>
    <col min="519" max="519" width="14.109375" style="198" customWidth="1"/>
    <col min="520" max="520" width="10.6640625" style="198" customWidth="1"/>
    <col min="521" max="767" width="9.109375" style="198"/>
    <col min="768" max="768" width="7.33203125" style="198" customWidth="1"/>
    <col min="769" max="769" width="12" style="198" customWidth="1"/>
    <col min="770" max="770" width="11.88671875" style="198" customWidth="1"/>
    <col min="771" max="771" width="64.33203125" style="198" customWidth="1"/>
    <col min="772" max="772" width="16.88671875" style="198" customWidth="1"/>
    <col min="773" max="773" width="17.6640625" style="198" customWidth="1"/>
    <col min="774" max="774" width="12.88671875" style="198" customWidth="1"/>
    <col min="775" max="775" width="14.109375" style="198" customWidth="1"/>
    <col min="776" max="776" width="10.6640625" style="198" customWidth="1"/>
    <col min="777" max="1023" width="9.109375" style="198"/>
    <col min="1024" max="1024" width="7.33203125" style="198" customWidth="1"/>
    <col min="1025" max="1025" width="12" style="198" customWidth="1"/>
    <col min="1026" max="1026" width="11.88671875" style="198" customWidth="1"/>
    <col min="1027" max="1027" width="64.33203125" style="198" customWidth="1"/>
    <col min="1028" max="1028" width="16.88671875" style="198" customWidth="1"/>
    <col min="1029" max="1029" width="17.6640625" style="198" customWidth="1"/>
    <col min="1030" max="1030" width="12.88671875" style="198" customWidth="1"/>
    <col min="1031" max="1031" width="14.109375" style="198" customWidth="1"/>
    <col min="1032" max="1032" width="10.6640625" style="198" customWidth="1"/>
    <col min="1033" max="1279" width="9.109375" style="198"/>
    <col min="1280" max="1280" width="7.33203125" style="198" customWidth="1"/>
    <col min="1281" max="1281" width="12" style="198" customWidth="1"/>
    <col min="1282" max="1282" width="11.88671875" style="198" customWidth="1"/>
    <col min="1283" max="1283" width="64.33203125" style="198" customWidth="1"/>
    <col min="1284" max="1284" width="16.88671875" style="198" customWidth="1"/>
    <col min="1285" max="1285" width="17.6640625" style="198" customWidth="1"/>
    <col min="1286" max="1286" width="12.88671875" style="198" customWidth="1"/>
    <col min="1287" max="1287" width="14.109375" style="198" customWidth="1"/>
    <col min="1288" max="1288" width="10.6640625" style="198" customWidth="1"/>
    <col min="1289" max="1535" width="9.109375" style="198"/>
    <col min="1536" max="1536" width="7.33203125" style="198" customWidth="1"/>
    <col min="1537" max="1537" width="12" style="198" customWidth="1"/>
    <col min="1538" max="1538" width="11.88671875" style="198" customWidth="1"/>
    <col min="1539" max="1539" width="64.33203125" style="198" customWidth="1"/>
    <col min="1540" max="1540" width="16.88671875" style="198" customWidth="1"/>
    <col min="1541" max="1541" width="17.6640625" style="198" customWidth="1"/>
    <col min="1542" max="1542" width="12.88671875" style="198" customWidth="1"/>
    <col min="1543" max="1543" width="14.109375" style="198" customWidth="1"/>
    <col min="1544" max="1544" width="10.6640625" style="198" customWidth="1"/>
    <col min="1545" max="1791" width="9.109375" style="198"/>
    <col min="1792" max="1792" width="7.33203125" style="198" customWidth="1"/>
    <col min="1793" max="1793" width="12" style="198" customWidth="1"/>
    <col min="1794" max="1794" width="11.88671875" style="198" customWidth="1"/>
    <col min="1795" max="1795" width="64.33203125" style="198" customWidth="1"/>
    <col min="1796" max="1796" width="16.88671875" style="198" customWidth="1"/>
    <col min="1797" max="1797" width="17.6640625" style="198" customWidth="1"/>
    <col min="1798" max="1798" width="12.88671875" style="198" customWidth="1"/>
    <col min="1799" max="1799" width="14.109375" style="198" customWidth="1"/>
    <col min="1800" max="1800" width="10.6640625" style="198" customWidth="1"/>
    <col min="1801" max="2047" width="9.109375" style="198"/>
    <col min="2048" max="2048" width="7.33203125" style="198" customWidth="1"/>
    <col min="2049" max="2049" width="12" style="198" customWidth="1"/>
    <col min="2050" max="2050" width="11.88671875" style="198" customWidth="1"/>
    <col min="2051" max="2051" width="64.33203125" style="198" customWidth="1"/>
    <col min="2052" max="2052" width="16.88671875" style="198" customWidth="1"/>
    <col min="2053" max="2053" width="17.6640625" style="198" customWidth="1"/>
    <col min="2054" max="2054" width="12.88671875" style="198" customWidth="1"/>
    <col min="2055" max="2055" width="14.109375" style="198" customWidth="1"/>
    <col min="2056" max="2056" width="10.6640625" style="198" customWidth="1"/>
    <col min="2057" max="2303" width="9.109375" style="198"/>
    <col min="2304" max="2304" width="7.33203125" style="198" customWidth="1"/>
    <col min="2305" max="2305" width="12" style="198" customWidth="1"/>
    <col min="2306" max="2306" width="11.88671875" style="198" customWidth="1"/>
    <col min="2307" max="2307" width="64.33203125" style="198" customWidth="1"/>
    <col min="2308" max="2308" width="16.88671875" style="198" customWidth="1"/>
    <col min="2309" max="2309" width="17.6640625" style="198" customWidth="1"/>
    <col min="2310" max="2310" width="12.88671875" style="198" customWidth="1"/>
    <col min="2311" max="2311" width="14.109375" style="198" customWidth="1"/>
    <col min="2312" max="2312" width="10.6640625" style="198" customWidth="1"/>
    <col min="2313" max="2559" width="9.109375" style="198"/>
    <col min="2560" max="2560" width="7.33203125" style="198" customWidth="1"/>
    <col min="2561" max="2561" width="12" style="198" customWidth="1"/>
    <col min="2562" max="2562" width="11.88671875" style="198" customWidth="1"/>
    <col min="2563" max="2563" width="64.33203125" style="198" customWidth="1"/>
    <col min="2564" max="2564" width="16.88671875" style="198" customWidth="1"/>
    <col min="2565" max="2565" width="17.6640625" style="198" customWidth="1"/>
    <col min="2566" max="2566" width="12.88671875" style="198" customWidth="1"/>
    <col min="2567" max="2567" width="14.109375" style="198" customWidth="1"/>
    <col min="2568" max="2568" width="10.6640625" style="198" customWidth="1"/>
    <col min="2569" max="2815" width="9.109375" style="198"/>
    <col min="2816" max="2816" width="7.33203125" style="198" customWidth="1"/>
    <col min="2817" max="2817" width="12" style="198" customWidth="1"/>
    <col min="2818" max="2818" width="11.88671875" style="198" customWidth="1"/>
    <col min="2819" max="2819" width="64.33203125" style="198" customWidth="1"/>
    <col min="2820" max="2820" width="16.88671875" style="198" customWidth="1"/>
    <col min="2821" max="2821" width="17.6640625" style="198" customWidth="1"/>
    <col min="2822" max="2822" width="12.88671875" style="198" customWidth="1"/>
    <col min="2823" max="2823" width="14.109375" style="198" customWidth="1"/>
    <col min="2824" max="2824" width="10.6640625" style="198" customWidth="1"/>
    <col min="2825" max="3071" width="9.109375" style="198"/>
    <col min="3072" max="3072" width="7.33203125" style="198" customWidth="1"/>
    <col min="3073" max="3073" width="12" style="198" customWidth="1"/>
    <col min="3074" max="3074" width="11.88671875" style="198" customWidth="1"/>
    <col min="3075" max="3075" width="64.33203125" style="198" customWidth="1"/>
    <col min="3076" max="3076" width="16.88671875" style="198" customWidth="1"/>
    <col min="3077" max="3077" width="17.6640625" style="198" customWidth="1"/>
    <col min="3078" max="3078" width="12.88671875" style="198" customWidth="1"/>
    <col min="3079" max="3079" width="14.109375" style="198" customWidth="1"/>
    <col min="3080" max="3080" width="10.6640625" style="198" customWidth="1"/>
    <col min="3081" max="3327" width="9.109375" style="198"/>
    <col min="3328" max="3328" width="7.33203125" style="198" customWidth="1"/>
    <col min="3329" max="3329" width="12" style="198" customWidth="1"/>
    <col min="3330" max="3330" width="11.88671875" style="198" customWidth="1"/>
    <col min="3331" max="3331" width="64.33203125" style="198" customWidth="1"/>
    <col min="3332" max="3332" width="16.88671875" style="198" customWidth="1"/>
    <col min="3333" max="3333" width="17.6640625" style="198" customWidth="1"/>
    <col min="3334" max="3334" width="12.88671875" style="198" customWidth="1"/>
    <col min="3335" max="3335" width="14.109375" style="198" customWidth="1"/>
    <col min="3336" max="3336" width="10.6640625" style="198" customWidth="1"/>
    <col min="3337" max="3583" width="9.109375" style="198"/>
    <col min="3584" max="3584" width="7.33203125" style="198" customWidth="1"/>
    <col min="3585" max="3585" width="12" style="198" customWidth="1"/>
    <col min="3586" max="3586" width="11.88671875" style="198" customWidth="1"/>
    <col min="3587" max="3587" width="64.33203125" style="198" customWidth="1"/>
    <col min="3588" max="3588" width="16.88671875" style="198" customWidth="1"/>
    <col min="3589" max="3589" width="17.6640625" style="198" customWidth="1"/>
    <col min="3590" max="3590" width="12.88671875" style="198" customWidth="1"/>
    <col min="3591" max="3591" width="14.109375" style="198" customWidth="1"/>
    <col min="3592" max="3592" width="10.6640625" style="198" customWidth="1"/>
    <col min="3593" max="3839" width="9.109375" style="198"/>
    <col min="3840" max="3840" width="7.33203125" style="198" customWidth="1"/>
    <col min="3841" max="3841" width="12" style="198" customWidth="1"/>
    <col min="3842" max="3842" width="11.88671875" style="198" customWidth="1"/>
    <col min="3843" max="3843" width="64.33203125" style="198" customWidth="1"/>
    <col min="3844" max="3844" width="16.88671875" style="198" customWidth="1"/>
    <col min="3845" max="3845" width="17.6640625" style="198" customWidth="1"/>
    <col min="3846" max="3846" width="12.88671875" style="198" customWidth="1"/>
    <col min="3847" max="3847" width="14.109375" style="198" customWidth="1"/>
    <col min="3848" max="3848" width="10.6640625" style="198" customWidth="1"/>
    <col min="3849" max="4095" width="9.109375" style="198"/>
    <col min="4096" max="4096" width="7.33203125" style="198" customWidth="1"/>
    <col min="4097" max="4097" width="12" style="198" customWidth="1"/>
    <col min="4098" max="4098" width="11.88671875" style="198" customWidth="1"/>
    <col min="4099" max="4099" width="64.33203125" style="198" customWidth="1"/>
    <col min="4100" max="4100" width="16.88671875" style="198" customWidth="1"/>
    <col min="4101" max="4101" width="17.6640625" style="198" customWidth="1"/>
    <col min="4102" max="4102" width="12.88671875" style="198" customWidth="1"/>
    <col min="4103" max="4103" width="14.109375" style="198" customWidth="1"/>
    <col min="4104" max="4104" width="10.6640625" style="198" customWidth="1"/>
    <col min="4105" max="4351" width="9.109375" style="198"/>
    <col min="4352" max="4352" width="7.33203125" style="198" customWidth="1"/>
    <col min="4353" max="4353" width="12" style="198" customWidth="1"/>
    <col min="4354" max="4354" width="11.88671875" style="198" customWidth="1"/>
    <col min="4355" max="4355" width="64.33203125" style="198" customWidth="1"/>
    <col min="4356" max="4356" width="16.88671875" style="198" customWidth="1"/>
    <col min="4357" max="4357" width="17.6640625" style="198" customWidth="1"/>
    <col min="4358" max="4358" width="12.88671875" style="198" customWidth="1"/>
    <col min="4359" max="4359" width="14.109375" style="198" customWidth="1"/>
    <col min="4360" max="4360" width="10.6640625" style="198" customWidth="1"/>
    <col min="4361" max="4607" width="9.109375" style="198"/>
    <col min="4608" max="4608" width="7.33203125" style="198" customWidth="1"/>
    <col min="4609" max="4609" width="12" style="198" customWidth="1"/>
    <col min="4610" max="4610" width="11.88671875" style="198" customWidth="1"/>
    <col min="4611" max="4611" width="64.33203125" style="198" customWidth="1"/>
    <col min="4612" max="4612" width="16.88671875" style="198" customWidth="1"/>
    <col min="4613" max="4613" width="17.6640625" style="198" customWidth="1"/>
    <col min="4614" max="4614" width="12.88671875" style="198" customWidth="1"/>
    <col min="4615" max="4615" width="14.109375" style="198" customWidth="1"/>
    <col min="4616" max="4616" width="10.6640625" style="198" customWidth="1"/>
    <col min="4617" max="4863" width="9.109375" style="198"/>
    <col min="4864" max="4864" width="7.33203125" style="198" customWidth="1"/>
    <col min="4865" max="4865" width="12" style="198" customWidth="1"/>
    <col min="4866" max="4866" width="11.88671875" style="198" customWidth="1"/>
    <col min="4867" max="4867" width="64.33203125" style="198" customWidth="1"/>
    <col min="4868" max="4868" width="16.88671875" style="198" customWidth="1"/>
    <col min="4869" max="4869" width="17.6640625" style="198" customWidth="1"/>
    <col min="4870" max="4870" width="12.88671875" style="198" customWidth="1"/>
    <col min="4871" max="4871" width="14.109375" style="198" customWidth="1"/>
    <col min="4872" max="4872" width="10.6640625" style="198" customWidth="1"/>
    <col min="4873" max="5119" width="9.109375" style="198"/>
    <col min="5120" max="5120" width="7.33203125" style="198" customWidth="1"/>
    <col min="5121" max="5121" width="12" style="198" customWidth="1"/>
    <col min="5122" max="5122" width="11.88671875" style="198" customWidth="1"/>
    <col min="5123" max="5123" width="64.33203125" style="198" customWidth="1"/>
    <col min="5124" max="5124" width="16.88671875" style="198" customWidth="1"/>
    <col min="5125" max="5125" width="17.6640625" style="198" customWidth="1"/>
    <col min="5126" max="5126" width="12.88671875" style="198" customWidth="1"/>
    <col min="5127" max="5127" width="14.109375" style="198" customWidth="1"/>
    <col min="5128" max="5128" width="10.6640625" style="198" customWidth="1"/>
    <col min="5129" max="5375" width="9.109375" style="198"/>
    <col min="5376" max="5376" width="7.33203125" style="198" customWidth="1"/>
    <col min="5377" max="5377" width="12" style="198" customWidth="1"/>
    <col min="5378" max="5378" width="11.88671875" style="198" customWidth="1"/>
    <col min="5379" max="5379" width="64.33203125" style="198" customWidth="1"/>
    <col min="5380" max="5380" width="16.88671875" style="198" customWidth="1"/>
    <col min="5381" max="5381" width="17.6640625" style="198" customWidth="1"/>
    <col min="5382" max="5382" width="12.88671875" style="198" customWidth="1"/>
    <col min="5383" max="5383" width="14.109375" style="198" customWidth="1"/>
    <col min="5384" max="5384" width="10.6640625" style="198" customWidth="1"/>
    <col min="5385" max="5631" width="9.109375" style="198"/>
    <col min="5632" max="5632" width="7.33203125" style="198" customWidth="1"/>
    <col min="5633" max="5633" width="12" style="198" customWidth="1"/>
    <col min="5634" max="5634" width="11.88671875" style="198" customWidth="1"/>
    <col min="5635" max="5635" width="64.33203125" style="198" customWidth="1"/>
    <col min="5636" max="5636" width="16.88671875" style="198" customWidth="1"/>
    <col min="5637" max="5637" width="17.6640625" style="198" customWidth="1"/>
    <col min="5638" max="5638" width="12.88671875" style="198" customWidth="1"/>
    <col min="5639" max="5639" width="14.109375" style="198" customWidth="1"/>
    <col min="5640" max="5640" width="10.6640625" style="198" customWidth="1"/>
    <col min="5641" max="5887" width="9.109375" style="198"/>
    <col min="5888" max="5888" width="7.33203125" style="198" customWidth="1"/>
    <col min="5889" max="5889" width="12" style="198" customWidth="1"/>
    <col min="5890" max="5890" width="11.88671875" style="198" customWidth="1"/>
    <col min="5891" max="5891" width="64.33203125" style="198" customWidth="1"/>
    <col min="5892" max="5892" width="16.88671875" style="198" customWidth="1"/>
    <col min="5893" max="5893" width="17.6640625" style="198" customWidth="1"/>
    <col min="5894" max="5894" width="12.88671875" style="198" customWidth="1"/>
    <col min="5895" max="5895" width="14.109375" style="198" customWidth="1"/>
    <col min="5896" max="5896" width="10.6640625" style="198" customWidth="1"/>
    <col min="5897" max="6143" width="9.109375" style="198"/>
    <col min="6144" max="6144" width="7.33203125" style="198" customWidth="1"/>
    <col min="6145" max="6145" width="12" style="198" customWidth="1"/>
    <col min="6146" max="6146" width="11.88671875" style="198" customWidth="1"/>
    <col min="6147" max="6147" width="64.33203125" style="198" customWidth="1"/>
    <col min="6148" max="6148" width="16.88671875" style="198" customWidth="1"/>
    <col min="6149" max="6149" width="17.6640625" style="198" customWidth="1"/>
    <col min="6150" max="6150" width="12.88671875" style="198" customWidth="1"/>
    <col min="6151" max="6151" width="14.109375" style="198" customWidth="1"/>
    <col min="6152" max="6152" width="10.6640625" style="198" customWidth="1"/>
    <col min="6153" max="6399" width="9.109375" style="198"/>
    <col min="6400" max="6400" width="7.33203125" style="198" customWidth="1"/>
    <col min="6401" max="6401" width="12" style="198" customWidth="1"/>
    <col min="6402" max="6402" width="11.88671875" style="198" customWidth="1"/>
    <col min="6403" max="6403" width="64.33203125" style="198" customWidth="1"/>
    <col min="6404" max="6404" width="16.88671875" style="198" customWidth="1"/>
    <col min="6405" max="6405" width="17.6640625" style="198" customWidth="1"/>
    <col min="6406" max="6406" width="12.88671875" style="198" customWidth="1"/>
    <col min="6407" max="6407" width="14.109375" style="198" customWidth="1"/>
    <col min="6408" max="6408" width="10.6640625" style="198" customWidth="1"/>
    <col min="6409" max="6655" width="9.109375" style="198"/>
    <col min="6656" max="6656" width="7.33203125" style="198" customWidth="1"/>
    <col min="6657" max="6657" width="12" style="198" customWidth="1"/>
    <col min="6658" max="6658" width="11.88671875" style="198" customWidth="1"/>
    <col min="6659" max="6659" width="64.33203125" style="198" customWidth="1"/>
    <col min="6660" max="6660" width="16.88671875" style="198" customWidth="1"/>
    <col min="6661" max="6661" width="17.6640625" style="198" customWidth="1"/>
    <col min="6662" max="6662" width="12.88671875" style="198" customWidth="1"/>
    <col min="6663" max="6663" width="14.109375" style="198" customWidth="1"/>
    <col min="6664" max="6664" width="10.6640625" style="198" customWidth="1"/>
    <col min="6665" max="6911" width="9.109375" style="198"/>
    <col min="6912" max="6912" width="7.33203125" style="198" customWidth="1"/>
    <col min="6913" max="6913" width="12" style="198" customWidth="1"/>
    <col min="6914" max="6914" width="11.88671875" style="198" customWidth="1"/>
    <col min="6915" max="6915" width="64.33203125" style="198" customWidth="1"/>
    <col min="6916" max="6916" width="16.88671875" style="198" customWidth="1"/>
    <col min="6917" max="6917" width="17.6640625" style="198" customWidth="1"/>
    <col min="6918" max="6918" width="12.88671875" style="198" customWidth="1"/>
    <col min="6919" max="6919" width="14.109375" style="198" customWidth="1"/>
    <col min="6920" max="6920" width="10.6640625" style="198" customWidth="1"/>
    <col min="6921" max="7167" width="9.109375" style="198"/>
    <col min="7168" max="7168" width="7.33203125" style="198" customWidth="1"/>
    <col min="7169" max="7169" width="12" style="198" customWidth="1"/>
    <col min="7170" max="7170" width="11.88671875" style="198" customWidth="1"/>
    <col min="7171" max="7171" width="64.33203125" style="198" customWidth="1"/>
    <col min="7172" max="7172" width="16.88671875" style="198" customWidth="1"/>
    <col min="7173" max="7173" width="17.6640625" style="198" customWidth="1"/>
    <col min="7174" max="7174" width="12.88671875" style="198" customWidth="1"/>
    <col min="7175" max="7175" width="14.109375" style="198" customWidth="1"/>
    <col min="7176" max="7176" width="10.6640625" style="198" customWidth="1"/>
    <col min="7177" max="7423" width="9.109375" style="198"/>
    <col min="7424" max="7424" width="7.33203125" style="198" customWidth="1"/>
    <col min="7425" max="7425" width="12" style="198" customWidth="1"/>
    <col min="7426" max="7426" width="11.88671875" style="198" customWidth="1"/>
    <col min="7427" max="7427" width="64.33203125" style="198" customWidth="1"/>
    <col min="7428" max="7428" width="16.88671875" style="198" customWidth="1"/>
    <col min="7429" max="7429" width="17.6640625" style="198" customWidth="1"/>
    <col min="7430" max="7430" width="12.88671875" style="198" customWidth="1"/>
    <col min="7431" max="7431" width="14.109375" style="198" customWidth="1"/>
    <col min="7432" max="7432" width="10.6640625" style="198" customWidth="1"/>
    <col min="7433" max="7679" width="9.109375" style="198"/>
    <col min="7680" max="7680" width="7.33203125" style="198" customWidth="1"/>
    <col min="7681" max="7681" width="12" style="198" customWidth="1"/>
    <col min="7682" max="7682" width="11.88671875" style="198" customWidth="1"/>
    <col min="7683" max="7683" width="64.33203125" style="198" customWidth="1"/>
    <col min="7684" max="7684" width="16.88671875" style="198" customWidth="1"/>
    <col min="7685" max="7685" width="17.6640625" style="198" customWidth="1"/>
    <col min="7686" max="7686" width="12.88671875" style="198" customWidth="1"/>
    <col min="7687" max="7687" width="14.109375" style="198" customWidth="1"/>
    <col min="7688" max="7688" width="10.6640625" style="198" customWidth="1"/>
    <col min="7689" max="7935" width="9.109375" style="198"/>
    <col min="7936" max="7936" width="7.33203125" style="198" customWidth="1"/>
    <col min="7937" max="7937" width="12" style="198" customWidth="1"/>
    <col min="7938" max="7938" width="11.88671875" style="198" customWidth="1"/>
    <col min="7939" max="7939" width="64.33203125" style="198" customWidth="1"/>
    <col min="7940" max="7940" width="16.88671875" style="198" customWidth="1"/>
    <col min="7941" max="7941" width="17.6640625" style="198" customWidth="1"/>
    <col min="7942" max="7942" width="12.88671875" style="198" customWidth="1"/>
    <col min="7943" max="7943" width="14.109375" style="198" customWidth="1"/>
    <col min="7944" max="7944" width="10.6640625" style="198" customWidth="1"/>
    <col min="7945" max="8191" width="9.109375" style="198"/>
    <col min="8192" max="8192" width="7.33203125" style="198" customWidth="1"/>
    <col min="8193" max="8193" width="12" style="198" customWidth="1"/>
    <col min="8194" max="8194" width="11.88671875" style="198" customWidth="1"/>
    <col min="8195" max="8195" width="64.33203125" style="198" customWidth="1"/>
    <col min="8196" max="8196" width="16.88671875" style="198" customWidth="1"/>
    <col min="8197" max="8197" width="17.6640625" style="198" customWidth="1"/>
    <col min="8198" max="8198" width="12.88671875" style="198" customWidth="1"/>
    <col min="8199" max="8199" width="14.109375" style="198" customWidth="1"/>
    <col min="8200" max="8200" width="10.6640625" style="198" customWidth="1"/>
    <col min="8201" max="8447" width="9.109375" style="198"/>
    <col min="8448" max="8448" width="7.33203125" style="198" customWidth="1"/>
    <col min="8449" max="8449" width="12" style="198" customWidth="1"/>
    <col min="8450" max="8450" width="11.88671875" style="198" customWidth="1"/>
    <col min="8451" max="8451" width="64.33203125" style="198" customWidth="1"/>
    <col min="8452" max="8452" width="16.88671875" style="198" customWidth="1"/>
    <col min="8453" max="8453" width="17.6640625" style="198" customWidth="1"/>
    <col min="8454" max="8454" width="12.88671875" style="198" customWidth="1"/>
    <col min="8455" max="8455" width="14.109375" style="198" customWidth="1"/>
    <col min="8456" max="8456" width="10.6640625" style="198" customWidth="1"/>
    <col min="8457" max="8703" width="9.109375" style="198"/>
    <col min="8704" max="8704" width="7.33203125" style="198" customWidth="1"/>
    <col min="8705" max="8705" width="12" style="198" customWidth="1"/>
    <col min="8706" max="8706" width="11.88671875" style="198" customWidth="1"/>
    <col min="8707" max="8707" width="64.33203125" style="198" customWidth="1"/>
    <col min="8708" max="8708" width="16.88671875" style="198" customWidth="1"/>
    <col min="8709" max="8709" width="17.6640625" style="198" customWidth="1"/>
    <col min="8710" max="8710" width="12.88671875" style="198" customWidth="1"/>
    <col min="8711" max="8711" width="14.109375" style="198" customWidth="1"/>
    <col min="8712" max="8712" width="10.6640625" style="198" customWidth="1"/>
    <col min="8713" max="8959" width="9.109375" style="198"/>
    <col min="8960" max="8960" width="7.33203125" style="198" customWidth="1"/>
    <col min="8961" max="8961" width="12" style="198" customWidth="1"/>
    <col min="8962" max="8962" width="11.88671875" style="198" customWidth="1"/>
    <col min="8963" max="8963" width="64.33203125" style="198" customWidth="1"/>
    <col min="8964" max="8964" width="16.88671875" style="198" customWidth="1"/>
    <col min="8965" max="8965" width="17.6640625" style="198" customWidth="1"/>
    <col min="8966" max="8966" width="12.88671875" style="198" customWidth="1"/>
    <col min="8967" max="8967" width="14.109375" style="198" customWidth="1"/>
    <col min="8968" max="8968" width="10.6640625" style="198" customWidth="1"/>
    <col min="8969" max="9215" width="9.109375" style="198"/>
    <col min="9216" max="9216" width="7.33203125" style="198" customWidth="1"/>
    <col min="9217" max="9217" width="12" style="198" customWidth="1"/>
    <col min="9218" max="9218" width="11.88671875" style="198" customWidth="1"/>
    <col min="9219" max="9219" width="64.33203125" style="198" customWidth="1"/>
    <col min="9220" max="9220" width="16.88671875" style="198" customWidth="1"/>
    <col min="9221" max="9221" width="17.6640625" style="198" customWidth="1"/>
    <col min="9222" max="9222" width="12.88671875" style="198" customWidth="1"/>
    <col min="9223" max="9223" width="14.109375" style="198" customWidth="1"/>
    <col min="9224" max="9224" width="10.6640625" style="198" customWidth="1"/>
    <col min="9225" max="9471" width="9.109375" style="198"/>
    <col min="9472" max="9472" width="7.33203125" style="198" customWidth="1"/>
    <col min="9473" max="9473" width="12" style="198" customWidth="1"/>
    <col min="9474" max="9474" width="11.88671875" style="198" customWidth="1"/>
    <col min="9475" max="9475" width="64.33203125" style="198" customWidth="1"/>
    <col min="9476" max="9476" width="16.88671875" style="198" customWidth="1"/>
    <col min="9477" max="9477" width="17.6640625" style="198" customWidth="1"/>
    <col min="9478" max="9478" width="12.88671875" style="198" customWidth="1"/>
    <col min="9479" max="9479" width="14.109375" style="198" customWidth="1"/>
    <col min="9480" max="9480" width="10.6640625" style="198" customWidth="1"/>
    <col min="9481" max="9727" width="9.109375" style="198"/>
    <col min="9728" max="9728" width="7.33203125" style="198" customWidth="1"/>
    <col min="9729" max="9729" width="12" style="198" customWidth="1"/>
    <col min="9730" max="9730" width="11.88671875" style="198" customWidth="1"/>
    <col min="9731" max="9731" width="64.33203125" style="198" customWidth="1"/>
    <col min="9732" max="9732" width="16.88671875" style="198" customWidth="1"/>
    <col min="9733" max="9733" width="17.6640625" style="198" customWidth="1"/>
    <col min="9734" max="9734" width="12.88671875" style="198" customWidth="1"/>
    <col min="9735" max="9735" width="14.109375" style="198" customWidth="1"/>
    <col min="9736" max="9736" width="10.6640625" style="198" customWidth="1"/>
    <col min="9737" max="9983" width="9.109375" style="198"/>
    <col min="9984" max="9984" width="7.33203125" style="198" customWidth="1"/>
    <col min="9985" max="9985" width="12" style="198" customWidth="1"/>
    <col min="9986" max="9986" width="11.88671875" style="198" customWidth="1"/>
    <col min="9987" max="9987" width="64.33203125" style="198" customWidth="1"/>
    <col min="9988" max="9988" width="16.88671875" style="198" customWidth="1"/>
    <col min="9989" max="9989" width="17.6640625" style="198" customWidth="1"/>
    <col min="9990" max="9990" width="12.88671875" style="198" customWidth="1"/>
    <col min="9991" max="9991" width="14.109375" style="198" customWidth="1"/>
    <col min="9992" max="9992" width="10.6640625" style="198" customWidth="1"/>
    <col min="9993" max="10239" width="9.109375" style="198"/>
    <col min="10240" max="10240" width="7.33203125" style="198" customWidth="1"/>
    <col min="10241" max="10241" width="12" style="198" customWidth="1"/>
    <col min="10242" max="10242" width="11.88671875" style="198" customWidth="1"/>
    <col min="10243" max="10243" width="64.33203125" style="198" customWidth="1"/>
    <col min="10244" max="10244" width="16.88671875" style="198" customWidth="1"/>
    <col min="10245" max="10245" width="17.6640625" style="198" customWidth="1"/>
    <col min="10246" max="10246" width="12.88671875" style="198" customWidth="1"/>
    <col min="10247" max="10247" width="14.109375" style="198" customWidth="1"/>
    <col min="10248" max="10248" width="10.6640625" style="198" customWidth="1"/>
    <col min="10249" max="10495" width="9.109375" style="198"/>
    <col min="10496" max="10496" width="7.33203125" style="198" customWidth="1"/>
    <col min="10497" max="10497" width="12" style="198" customWidth="1"/>
    <col min="10498" max="10498" width="11.88671875" style="198" customWidth="1"/>
    <col min="10499" max="10499" width="64.33203125" style="198" customWidth="1"/>
    <col min="10500" max="10500" width="16.88671875" style="198" customWidth="1"/>
    <col min="10501" max="10501" width="17.6640625" style="198" customWidth="1"/>
    <col min="10502" max="10502" width="12.88671875" style="198" customWidth="1"/>
    <col min="10503" max="10503" width="14.109375" style="198" customWidth="1"/>
    <col min="10504" max="10504" width="10.6640625" style="198" customWidth="1"/>
    <col min="10505" max="10751" width="9.109375" style="198"/>
    <col min="10752" max="10752" width="7.33203125" style="198" customWidth="1"/>
    <col min="10753" max="10753" width="12" style="198" customWidth="1"/>
    <col min="10754" max="10754" width="11.88671875" style="198" customWidth="1"/>
    <col min="10755" max="10755" width="64.33203125" style="198" customWidth="1"/>
    <col min="10756" max="10756" width="16.88671875" style="198" customWidth="1"/>
    <col min="10757" max="10757" width="17.6640625" style="198" customWidth="1"/>
    <col min="10758" max="10758" width="12.88671875" style="198" customWidth="1"/>
    <col min="10759" max="10759" width="14.109375" style="198" customWidth="1"/>
    <col min="10760" max="10760" width="10.6640625" style="198" customWidth="1"/>
    <col min="10761" max="11007" width="9.109375" style="198"/>
    <col min="11008" max="11008" width="7.33203125" style="198" customWidth="1"/>
    <col min="11009" max="11009" width="12" style="198" customWidth="1"/>
    <col min="11010" max="11010" width="11.88671875" style="198" customWidth="1"/>
    <col min="11011" max="11011" width="64.33203125" style="198" customWidth="1"/>
    <col min="11012" max="11012" width="16.88671875" style="198" customWidth="1"/>
    <col min="11013" max="11013" width="17.6640625" style="198" customWidth="1"/>
    <col min="11014" max="11014" width="12.88671875" style="198" customWidth="1"/>
    <col min="11015" max="11015" width="14.109375" style="198" customWidth="1"/>
    <col min="11016" max="11016" width="10.6640625" style="198" customWidth="1"/>
    <col min="11017" max="11263" width="9.109375" style="198"/>
    <col min="11264" max="11264" width="7.33203125" style="198" customWidth="1"/>
    <col min="11265" max="11265" width="12" style="198" customWidth="1"/>
    <col min="11266" max="11266" width="11.88671875" style="198" customWidth="1"/>
    <col min="11267" max="11267" width="64.33203125" style="198" customWidth="1"/>
    <col min="11268" max="11268" width="16.88671875" style="198" customWidth="1"/>
    <col min="11269" max="11269" width="17.6640625" style="198" customWidth="1"/>
    <col min="11270" max="11270" width="12.88671875" style="198" customWidth="1"/>
    <col min="11271" max="11271" width="14.109375" style="198" customWidth="1"/>
    <col min="11272" max="11272" width="10.6640625" style="198" customWidth="1"/>
    <col min="11273" max="11519" width="9.109375" style="198"/>
    <col min="11520" max="11520" width="7.33203125" style="198" customWidth="1"/>
    <col min="11521" max="11521" width="12" style="198" customWidth="1"/>
    <col min="11522" max="11522" width="11.88671875" style="198" customWidth="1"/>
    <col min="11523" max="11523" width="64.33203125" style="198" customWidth="1"/>
    <col min="11524" max="11524" width="16.88671875" style="198" customWidth="1"/>
    <col min="11525" max="11525" width="17.6640625" style="198" customWidth="1"/>
    <col min="11526" max="11526" width="12.88671875" style="198" customWidth="1"/>
    <col min="11527" max="11527" width="14.109375" style="198" customWidth="1"/>
    <col min="11528" max="11528" width="10.6640625" style="198" customWidth="1"/>
    <col min="11529" max="11775" width="9.109375" style="198"/>
    <col min="11776" max="11776" width="7.33203125" style="198" customWidth="1"/>
    <col min="11777" max="11777" width="12" style="198" customWidth="1"/>
    <col min="11778" max="11778" width="11.88671875" style="198" customWidth="1"/>
    <col min="11779" max="11779" width="64.33203125" style="198" customWidth="1"/>
    <col min="11780" max="11780" width="16.88671875" style="198" customWidth="1"/>
    <col min="11781" max="11781" width="17.6640625" style="198" customWidth="1"/>
    <col min="11782" max="11782" width="12.88671875" style="198" customWidth="1"/>
    <col min="11783" max="11783" width="14.109375" style="198" customWidth="1"/>
    <col min="11784" max="11784" width="10.6640625" style="198" customWidth="1"/>
    <col min="11785" max="12031" width="9.109375" style="198"/>
    <col min="12032" max="12032" width="7.33203125" style="198" customWidth="1"/>
    <col min="12033" max="12033" width="12" style="198" customWidth="1"/>
    <col min="12034" max="12034" width="11.88671875" style="198" customWidth="1"/>
    <col min="12035" max="12035" width="64.33203125" style="198" customWidth="1"/>
    <col min="12036" max="12036" width="16.88671875" style="198" customWidth="1"/>
    <col min="12037" max="12037" width="17.6640625" style="198" customWidth="1"/>
    <col min="12038" max="12038" width="12.88671875" style="198" customWidth="1"/>
    <col min="12039" max="12039" width="14.109375" style="198" customWidth="1"/>
    <col min="12040" max="12040" width="10.6640625" style="198" customWidth="1"/>
    <col min="12041" max="12287" width="9.109375" style="198"/>
    <col min="12288" max="12288" width="7.33203125" style="198" customWidth="1"/>
    <col min="12289" max="12289" width="12" style="198" customWidth="1"/>
    <col min="12290" max="12290" width="11.88671875" style="198" customWidth="1"/>
    <col min="12291" max="12291" width="64.33203125" style="198" customWidth="1"/>
    <col min="12292" max="12292" width="16.88671875" style="198" customWidth="1"/>
    <col min="12293" max="12293" width="17.6640625" style="198" customWidth="1"/>
    <col min="12294" max="12294" width="12.88671875" style="198" customWidth="1"/>
    <col min="12295" max="12295" width="14.109375" style="198" customWidth="1"/>
    <col min="12296" max="12296" width="10.6640625" style="198" customWidth="1"/>
    <col min="12297" max="12543" width="9.109375" style="198"/>
    <col min="12544" max="12544" width="7.33203125" style="198" customWidth="1"/>
    <col min="12545" max="12545" width="12" style="198" customWidth="1"/>
    <col min="12546" max="12546" width="11.88671875" style="198" customWidth="1"/>
    <col min="12547" max="12547" width="64.33203125" style="198" customWidth="1"/>
    <col min="12548" max="12548" width="16.88671875" style="198" customWidth="1"/>
    <col min="12549" max="12549" width="17.6640625" style="198" customWidth="1"/>
    <col min="12550" max="12550" width="12.88671875" style="198" customWidth="1"/>
    <col min="12551" max="12551" width="14.109375" style="198" customWidth="1"/>
    <col min="12552" max="12552" width="10.6640625" style="198" customWidth="1"/>
    <col min="12553" max="12799" width="9.109375" style="198"/>
    <col min="12800" max="12800" width="7.33203125" style="198" customWidth="1"/>
    <col min="12801" max="12801" width="12" style="198" customWidth="1"/>
    <col min="12802" max="12802" width="11.88671875" style="198" customWidth="1"/>
    <col min="12803" max="12803" width="64.33203125" style="198" customWidth="1"/>
    <col min="12804" max="12804" width="16.88671875" style="198" customWidth="1"/>
    <col min="12805" max="12805" width="17.6640625" style="198" customWidth="1"/>
    <col min="12806" max="12806" width="12.88671875" style="198" customWidth="1"/>
    <col min="12807" max="12807" width="14.109375" style="198" customWidth="1"/>
    <col min="12808" max="12808" width="10.6640625" style="198" customWidth="1"/>
    <col min="12809" max="13055" width="9.109375" style="198"/>
    <col min="13056" max="13056" width="7.33203125" style="198" customWidth="1"/>
    <col min="13057" max="13057" width="12" style="198" customWidth="1"/>
    <col min="13058" max="13058" width="11.88671875" style="198" customWidth="1"/>
    <col min="13059" max="13059" width="64.33203125" style="198" customWidth="1"/>
    <col min="13060" max="13060" width="16.88671875" style="198" customWidth="1"/>
    <col min="13061" max="13061" width="17.6640625" style="198" customWidth="1"/>
    <col min="13062" max="13062" width="12.88671875" style="198" customWidth="1"/>
    <col min="13063" max="13063" width="14.109375" style="198" customWidth="1"/>
    <col min="13064" max="13064" width="10.6640625" style="198" customWidth="1"/>
    <col min="13065" max="13311" width="9.109375" style="198"/>
    <col min="13312" max="13312" width="7.33203125" style="198" customWidth="1"/>
    <col min="13313" max="13313" width="12" style="198" customWidth="1"/>
    <col min="13314" max="13314" width="11.88671875" style="198" customWidth="1"/>
    <col min="13315" max="13315" width="64.33203125" style="198" customWidth="1"/>
    <col min="13316" max="13316" width="16.88671875" style="198" customWidth="1"/>
    <col min="13317" max="13317" width="17.6640625" style="198" customWidth="1"/>
    <col min="13318" max="13318" width="12.88671875" style="198" customWidth="1"/>
    <col min="13319" max="13319" width="14.109375" style="198" customWidth="1"/>
    <col min="13320" max="13320" width="10.6640625" style="198" customWidth="1"/>
    <col min="13321" max="13567" width="9.109375" style="198"/>
    <col min="13568" max="13568" width="7.33203125" style="198" customWidth="1"/>
    <col min="13569" max="13569" width="12" style="198" customWidth="1"/>
    <col min="13570" max="13570" width="11.88671875" style="198" customWidth="1"/>
    <col min="13571" max="13571" width="64.33203125" style="198" customWidth="1"/>
    <col min="13572" max="13572" width="16.88671875" style="198" customWidth="1"/>
    <col min="13573" max="13573" width="17.6640625" style="198" customWidth="1"/>
    <col min="13574" max="13574" width="12.88671875" style="198" customWidth="1"/>
    <col min="13575" max="13575" width="14.109375" style="198" customWidth="1"/>
    <col min="13576" max="13576" width="10.6640625" style="198" customWidth="1"/>
    <col min="13577" max="13823" width="9.109375" style="198"/>
    <col min="13824" max="13824" width="7.33203125" style="198" customWidth="1"/>
    <col min="13825" max="13825" width="12" style="198" customWidth="1"/>
    <col min="13826" max="13826" width="11.88671875" style="198" customWidth="1"/>
    <col min="13827" max="13827" width="64.33203125" style="198" customWidth="1"/>
    <col min="13828" max="13828" width="16.88671875" style="198" customWidth="1"/>
    <col min="13829" max="13829" width="17.6640625" style="198" customWidth="1"/>
    <col min="13830" max="13830" width="12.88671875" style="198" customWidth="1"/>
    <col min="13831" max="13831" width="14.109375" style="198" customWidth="1"/>
    <col min="13832" max="13832" width="10.6640625" style="198" customWidth="1"/>
    <col min="13833" max="14079" width="9.109375" style="198"/>
    <col min="14080" max="14080" width="7.33203125" style="198" customWidth="1"/>
    <col min="14081" max="14081" width="12" style="198" customWidth="1"/>
    <col min="14082" max="14082" width="11.88671875" style="198" customWidth="1"/>
    <col min="14083" max="14083" width="64.33203125" style="198" customWidth="1"/>
    <col min="14084" max="14084" width="16.88671875" style="198" customWidth="1"/>
    <col min="14085" max="14085" width="17.6640625" style="198" customWidth="1"/>
    <col min="14086" max="14086" width="12.88671875" style="198" customWidth="1"/>
    <col min="14087" max="14087" width="14.109375" style="198" customWidth="1"/>
    <col min="14088" max="14088" width="10.6640625" style="198" customWidth="1"/>
    <col min="14089" max="14335" width="9.109375" style="198"/>
    <col min="14336" max="14336" width="7.33203125" style="198" customWidth="1"/>
    <col min="14337" max="14337" width="12" style="198" customWidth="1"/>
    <col min="14338" max="14338" width="11.88671875" style="198" customWidth="1"/>
    <col min="14339" max="14339" width="64.33203125" style="198" customWidth="1"/>
    <col min="14340" max="14340" width="16.88671875" style="198" customWidth="1"/>
    <col min="14341" max="14341" width="17.6640625" style="198" customWidth="1"/>
    <col min="14342" max="14342" width="12.88671875" style="198" customWidth="1"/>
    <col min="14343" max="14343" width="14.109375" style="198" customWidth="1"/>
    <col min="14344" max="14344" width="10.6640625" style="198" customWidth="1"/>
    <col min="14345" max="14591" width="9.109375" style="198"/>
    <col min="14592" max="14592" width="7.33203125" style="198" customWidth="1"/>
    <col min="14593" max="14593" width="12" style="198" customWidth="1"/>
    <col min="14594" max="14594" width="11.88671875" style="198" customWidth="1"/>
    <col min="14595" max="14595" width="64.33203125" style="198" customWidth="1"/>
    <col min="14596" max="14596" width="16.88671875" style="198" customWidth="1"/>
    <col min="14597" max="14597" width="17.6640625" style="198" customWidth="1"/>
    <col min="14598" max="14598" width="12.88671875" style="198" customWidth="1"/>
    <col min="14599" max="14599" width="14.109375" style="198" customWidth="1"/>
    <col min="14600" max="14600" width="10.6640625" style="198" customWidth="1"/>
    <col min="14601" max="14847" width="9.109375" style="198"/>
    <col min="14848" max="14848" width="7.33203125" style="198" customWidth="1"/>
    <col min="14849" max="14849" width="12" style="198" customWidth="1"/>
    <col min="14850" max="14850" width="11.88671875" style="198" customWidth="1"/>
    <col min="14851" max="14851" width="64.33203125" style="198" customWidth="1"/>
    <col min="14852" max="14852" width="16.88671875" style="198" customWidth="1"/>
    <col min="14853" max="14853" width="17.6640625" style="198" customWidth="1"/>
    <col min="14854" max="14854" width="12.88671875" style="198" customWidth="1"/>
    <col min="14855" max="14855" width="14.109375" style="198" customWidth="1"/>
    <col min="14856" max="14856" width="10.6640625" style="198" customWidth="1"/>
    <col min="14857" max="15103" width="9.109375" style="198"/>
    <col min="15104" max="15104" width="7.33203125" style="198" customWidth="1"/>
    <col min="15105" max="15105" width="12" style="198" customWidth="1"/>
    <col min="15106" max="15106" width="11.88671875" style="198" customWidth="1"/>
    <col min="15107" max="15107" width="64.33203125" style="198" customWidth="1"/>
    <col min="15108" max="15108" width="16.88671875" style="198" customWidth="1"/>
    <col min="15109" max="15109" width="17.6640625" style="198" customWidth="1"/>
    <col min="15110" max="15110" width="12.88671875" style="198" customWidth="1"/>
    <col min="15111" max="15111" width="14.109375" style="198" customWidth="1"/>
    <col min="15112" max="15112" width="10.6640625" style="198" customWidth="1"/>
    <col min="15113" max="15359" width="9.109375" style="198"/>
    <col min="15360" max="15360" width="7.33203125" style="198" customWidth="1"/>
    <col min="15361" max="15361" width="12" style="198" customWidth="1"/>
    <col min="15362" max="15362" width="11.88671875" style="198" customWidth="1"/>
    <col min="15363" max="15363" width="64.33203125" style="198" customWidth="1"/>
    <col min="15364" max="15364" width="16.88671875" style="198" customWidth="1"/>
    <col min="15365" max="15365" width="17.6640625" style="198" customWidth="1"/>
    <col min="15366" max="15366" width="12.88671875" style="198" customWidth="1"/>
    <col min="15367" max="15367" width="14.109375" style="198" customWidth="1"/>
    <col min="15368" max="15368" width="10.6640625" style="198" customWidth="1"/>
    <col min="15369" max="15615" width="9.109375" style="198"/>
    <col min="15616" max="15616" width="7.33203125" style="198" customWidth="1"/>
    <col min="15617" max="15617" width="12" style="198" customWidth="1"/>
    <col min="15618" max="15618" width="11.88671875" style="198" customWidth="1"/>
    <col min="15619" max="15619" width="64.33203125" style="198" customWidth="1"/>
    <col min="15620" max="15620" width="16.88671875" style="198" customWidth="1"/>
    <col min="15621" max="15621" width="17.6640625" style="198" customWidth="1"/>
    <col min="15622" max="15622" width="12.88671875" style="198" customWidth="1"/>
    <col min="15623" max="15623" width="14.109375" style="198" customWidth="1"/>
    <col min="15624" max="15624" width="10.6640625" style="198" customWidth="1"/>
    <col min="15625" max="15871" width="9.109375" style="198"/>
    <col min="15872" max="15872" width="7.33203125" style="198" customWidth="1"/>
    <col min="15873" max="15873" width="12" style="198" customWidth="1"/>
    <col min="15874" max="15874" width="11.88671875" style="198" customWidth="1"/>
    <col min="15875" max="15875" width="64.33203125" style="198" customWidth="1"/>
    <col min="15876" max="15876" width="16.88671875" style="198" customWidth="1"/>
    <col min="15877" max="15877" width="17.6640625" style="198" customWidth="1"/>
    <col min="15878" max="15878" width="12.88671875" style="198" customWidth="1"/>
    <col min="15879" max="15879" width="14.109375" style="198" customWidth="1"/>
    <col min="15880" max="15880" width="10.6640625" style="198" customWidth="1"/>
    <col min="15881" max="16127" width="9.109375" style="198"/>
    <col min="16128" max="16128" width="7.33203125" style="198" customWidth="1"/>
    <col min="16129" max="16129" width="12" style="198" customWidth="1"/>
    <col min="16130" max="16130" width="11.88671875" style="198" customWidth="1"/>
    <col min="16131" max="16131" width="64.33203125" style="198" customWidth="1"/>
    <col min="16132" max="16132" width="16.88671875" style="198" customWidth="1"/>
    <col min="16133" max="16133" width="17.6640625" style="198" customWidth="1"/>
    <col min="16134" max="16134" width="12.88671875" style="198" customWidth="1"/>
    <col min="16135" max="16135" width="14.109375" style="198" customWidth="1"/>
    <col min="16136" max="16136" width="10.6640625" style="198" customWidth="1"/>
    <col min="16137" max="16384" width="9.109375" style="198"/>
  </cols>
  <sheetData>
    <row r="1" spans="1:5" x14ac:dyDescent="0.4">
      <c r="D1" s="198"/>
      <c r="E1" s="221" t="s">
        <v>168</v>
      </c>
    </row>
    <row r="2" spans="1:5" x14ac:dyDescent="0.4">
      <c r="D2" s="198"/>
      <c r="E2" s="191" t="s">
        <v>146</v>
      </c>
    </row>
    <row r="3" spans="1:5" x14ac:dyDescent="0.4">
      <c r="D3" s="198"/>
      <c r="E3" s="191" t="s">
        <v>147</v>
      </c>
    </row>
    <row r="5" spans="1:5" ht="54" customHeight="1" x14ac:dyDescent="0.4">
      <c r="A5" s="222"/>
      <c r="B5" s="302" t="s">
        <v>169</v>
      </c>
      <c r="C5" s="302"/>
      <c r="D5" s="302"/>
      <c r="E5" s="302"/>
    </row>
    <row r="7" spans="1:5" x14ac:dyDescent="0.4">
      <c r="E7" s="224" t="s">
        <v>29</v>
      </c>
    </row>
    <row r="8" spans="1:5" s="225" customFormat="1" ht="90" x14ac:dyDescent="0.25">
      <c r="B8" s="303" t="s">
        <v>0</v>
      </c>
      <c r="C8" s="304"/>
      <c r="D8" s="305" t="s">
        <v>56</v>
      </c>
      <c r="E8" s="226" t="s">
        <v>175</v>
      </c>
    </row>
    <row r="9" spans="1:5" s="225" customFormat="1" ht="36" x14ac:dyDescent="0.25">
      <c r="B9" s="227" t="s">
        <v>3</v>
      </c>
      <c r="C9" s="227" t="s">
        <v>4</v>
      </c>
      <c r="D9" s="306"/>
      <c r="E9" s="227" t="s">
        <v>28</v>
      </c>
    </row>
    <row r="10" spans="1:5" s="228" customFormat="1" ht="18" x14ac:dyDescent="0.25">
      <c r="B10" s="229"/>
      <c r="C10" s="229"/>
      <c r="D10" s="230" t="s">
        <v>156</v>
      </c>
      <c r="E10" s="231">
        <f>E12</f>
        <v>-117087.5</v>
      </c>
    </row>
    <row r="11" spans="1:5" s="225" customFormat="1" x14ac:dyDescent="0.25">
      <c r="B11" s="232"/>
      <c r="C11" s="232"/>
      <c r="D11" s="253" t="s">
        <v>157</v>
      </c>
      <c r="E11" s="233"/>
    </row>
    <row r="12" spans="1:5" s="228" customFormat="1" ht="18" x14ac:dyDescent="0.25">
      <c r="B12" s="234"/>
      <c r="C12" s="235"/>
      <c r="D12" s="212" t="s">
        <v>76</v>
      </c>
      <c r="E12" s="231">
        <f>E14</f>
        <v>-117087.5</v>
      </c>
    </row>
    <row r="13" spans="1:5" s="225" customFormat="1" x14ac:dyDescent="0.25">
      <c r="B13" s="236"/>
      <c r="C13" s="236"/>
      <c r="D13" s="253" t="s">
        <v>158</v>
      </c>
      <c r="E13" s="237"/>
    </row>
    <row r="14" spans="1:5" ht="18" x14ac:dyDescent="0.4">
      <c r="B14" s="238" t="s">
        <v>160</v>
      </c>
      <c r="C14" s="238" t="s">
        <v>140</v>
      </c>
      <c r="D14" s="239" t="s">
        <v>141</v>
      </c>
      <c r="E14" s="240">
        <f>E16</f>
        <v>-117087.5</v>
      </c>
    </row>
    <row r="15" spans="1:5" x14ac:dyDescent="0.4">
      <c r="B15" s="169"/>
      <c r="C15" s="169"/>
      <c r="D15" s="241" t="s">
        <v>10</v>
      </c>
      <c r="E15" s="242"/>
    </row>
    <row r="16" spans="1:5" x14ac:dyDescent="0.4">
      <c r="B16" s="169"/>
      <c r="C16" s="169"/>
      <c r="D16" s="243" t="s">
        <v>27</v>
      </c>
      <c r="E16" s="242">
        <f>+'2'!H132</f>
        <v>-117087.5</v>
      </c>
    </row>
    <row r="18" spans="3:4" ht="40.5" customHeight="1" x14ac:dyDescent="0.4">
      <c r="C18" s="302" t="s">
        <v>161</v>
      </c>
      <c r="D18" s="302"/>
    </row>
  </sheetData>
  <mergeCells count="4">
    <mergeCell ref="B5:E5"/>
    <mergeCell ref="B8:C8"/>
    <mergeCell ref="D8:D9"/>
    <mergeCell ref="C18:D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CE42"/>
  <sheetViews>
    <sheetView topLeftCell="A28" workbookViewId="0">
      <selection activeCell="G20" sqref="G20"/>
    </sheetView>
  </sheetViews>
  <sheetFormatPr defaultColWidth="9.109375" defaultRowHeight="17.399999999999999" x14ac:dyDescent="0.4"/>
  <cols>
    <col min="1" max="1" width="9.109375" style="122"/>
    <col min="2" max="2" width="8.109375" style="122" customWidth="1"/>
    <col min="3" max="3" width="10.5546875" style="122" customWidth="1"/>
    <col min="4" max="4" width="13.109375" style="122" customWidth="1"/>
    <col min="5" max="5" width="15.33203125" style="122" customWidth="1"/>
    <col min="6" max="6" width="13.6640625" style="122" customWidth="1"/>
    <col min="7" max="7" width="21.109375" style="122" customWidth="1"/>
    <col min="8" max="8" width="10.6640625" style="122" customWidth="1"/>
    <col min="9" max="9" width="23.109375" style="122" customWidth="1"/>
    <col min="10" max="10" width="39.6640625" style="122" customWidth="1"/>
    <col min="11" max="11" width="28" style="122" customWidth="1"/>
    <col min="12" max="12" width="23.33203125" style="254" customWidth="1"/>
    <col min="13" max="13" width="28.77734375" style="122" customWidth="1"/>
    <col min="14" max="14" width="28.5546875" style="122" customWidth="1"/>
    <col min="15" max="16384" width="9.109375" style="122"/>
  </cols>
  <sheetData>
    <row r="1" spans="2:83" x14ac:dyDescent="0.4">
      <c r="K1" s="307" t="s">
        <v>170</v>
      </c>
      <c r="L1" s="307"/>
      <c r="M1" s="307"/>
    </row>
    <row r="2" spans="2:83" x14ac:dyDescent="0.4">
      <c r="K2" s="166" t="s">
        <v>47</v>
      </c>
    </row>
    <row r="3" spans="2:83" x14ac:dyDescent="0.4">
      <c r="D3" s="137"/>
      <c r="H3" s="130"/>
      <c r="I3" s="130"/>
      <c r="J3" s="130"/>
      <c r="K3" s="167" t="s">
        <v>30</v>
      </c>
      <c r="L3" s="263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0"/>
      <c r="BT3" s="130"/>
      <c r="BU3" s="130"/>
      <c r="BV3" s="130"/>
      <c r="BW3" s="130"/>
      <c r="BX3" s="130"/>
      <c r="BY3" s="130"/>
      <c r="BZ3" s="130"/>
      <c r="CA3" s="130"/>
      <c r="CB3" s="130"/>
      <c r="CC3" s="130"/>
      <c r="CD3" s="130"/>
      <c r="CE3" s="130"/>
    </row>
    <row r="5" spans="2:83" ht="33.75" customHeight="1" x14ac:dyDescent="0.4">
      <c r="B5" s="309" t="s">
        <v>180</v>
      </c>
      <c r="C5" s="309"/>
      <c r="D5" s="309"/>
      <c r="E5" s="309"/>
      <c r="F5" s="309"/>
      <c r="G5" s="309"/>
      <c r="H5" s="309"/>
      <c r="I5" s="309"/>
      <c r="J5" s="309"/>
      <c r="K5" s="309"/>
    </row>
    <row r="7" spans="2:83" x14ac:dyDescent="0.4">
      <c r="B7" s="121"/>
      <c r="C7" s="121"/>
      <c r="D7" s="121"/>
      <c r="E7" s="121"/>
      <c r="F7" s="121"/>
      <c r="G7" s="121"/>
      <c r="H7" s="121"/>
      <c r="I7" s="121"/>
      <c r="J7" s="121"/>
      <c r="K7" s="132" t="s">
        <v>29</v>
      </c>
    </row>
    <row r="8" spans="2:83" s="141" customFormat="1" ht="117.75" customHeight="1" x14ac:dyDescent="0.4">
      <c r="B8" s="310" t="s">
        <v>85</v>
      </c>
      <c r="C8" s="310" t="s">
        <v>31</v>
      </c>
      <c r="D8" s="310"/>
      <c r="E8" s="310" t="s">
        <v>32</v>
      </c>
      <c r="F8" s="310"/>
      <c r="G8" s="310"/>
      <c r="H8" s="310"/>
      <c r="I8" s="310" t="s">
        <v>33</v>
      </c>
      <c r="J8" s="310" t="s">
        <v>34</v>
      </c>
      <c r="K8" s="168" t="s">
        <v>13</v>
      </c>
      <c r="L8" s="264"/>
      <c r="M8" s="175"/>
    </row>
    <row r="9" spans="2:83" s="141" customFormat="1" ht="32.25" customHeight="1" x14ac:dyDescent="0.4">
      <c r="B9" s="310"/>
      <c r="C9" s="123" t="s">
        <v>35</v>
      </c>
      <c r="D9" s="123" t="s">
        <v>36</v>
      </c>
      <c r="E9" s="123" t="s">
        <v>37</v>
      </c>
      <c r="F9" s="123" t="s">
        <v>36</v>
      </c>
      <c r="G9" s="123" t="s">
        <v>38</v>
      </c>
      <c r="H9" s="123" t="s">
        <v>39</v>
      </c>
      <c r="I9" s="310"/>
      <c r="J9" s="310"/>
      <c r="K9" s="123" t="s">
        <v>1</v>
      </c>
      <c r="L9" s="264"/>
    </row>
    <row r="10" spans="2:83" s="141" customFormat="1" ht="18" x14ac:dyDescent="0.4">
      <c r="B10" s="311" t="s">
        <v>40</v>
      </c>
      <c r="C10" s="312"/>
      <c r="D10" s="312"/>
      <c r="E10" s="312"/>
      <c r="F10" s="312"/>
      <c r="G10" s="312"/>
      <c r="H10" s="313"/>
      <c r="I10" s="126"/>
      <c r="J10" s="126"/>
      <c r="K10" s="159">
        <f>K11+K24</f>
        <v>0</v>
      </c>
      <c r="L10" s="264"/>
    </row>
    <row r="11" spans="2:83" s="141" customFormat="1" ht="22.5" customHeight="1" x14ac:dyDescent="0.4">
      <c r="B11" s="143" t="s">
        <v>75</v>
      </c>
      <c r="C11" s="135"/>
      <c r="D11" s="135"/>
      <c r="E11" s="136"/>
      <c r="F11" s="126"/>
      <c r="G11" s="126"/>
      <c r="H11" s="126"/>
      <c r="I11" s="126"/>
      <c r="J11" s="126"/>
      <c r="K11" s="134">
        <f t="shared" ref="K11" si="0">K12</f>
        <v>1235990.5</v>
      </c>
      <c r="L11" s="264"/>
    </row>
    <row r="12" spans="2:83" s="140" customFormat="1" ht="23.25" customHeight="1" x14ac:dyDescent="0.25">
      <c r="B12" s="139"/>
      <c r="C12" s="123" t="s">
        <v>41</v>
      </c>
      <c r="D12" s="314" t="s">
        <v>42</v>
      </c>
      <c r="E12" s="314"/>
      <c r="F12" s="314"/>
      <c r="G12" s="314"/>
      <c r="H12" s="314"/>
      <c r="I12" s="314"/>
      <c r="J12" s="314"/>
      <c r="K12" s="134">
        <f>+K13</f>
        <v>1235990.5</v>
      </c>
      <c r="L12" s="265"/>
    </row>
    <row r="13" spans="2:83" ht="37.5" customHeight="1" x14ac:dyDescent="0.4">
      <c r="B13" s="129"/>
      <c r="C13" s="129"/>
      <c r="D13" s="129"/>
      <c r="E13" s="123" t="s">
        <v>98</v>
      </c>
      <c r="F13" s="308" t="s">
        <v>105</v>
      </c>
      <c r="G13" s="308"/>
      <c r="H13" s="308"/>
      <c r="I13" s="308"/>
      <c r="J13" s="308"/>
      <c r="K13" s="134">
        <f>'2'!H21</f>
        <v>1235990.5</v>
      </c>
    </row>
    <row r="14" spans="2:83" ht="45.75" customHeight="1" x14ac:dyDescent="0.4">
      <c r="B14" s="129"/>
      <c r="C14" s="129"/>
      <c r="D14" s="129"/>
      <c r="E14" s="131"/>
      <c r="F14" s="131"/>
      <c r="G14" s="315" t="s">
        <v>181</v>
      </c>
      <c r="H14" s="316"/>
      <c r="I14" s="316"/>
      <c r="J14" s="316"/>
      <c r="K14" s="317"/>
    </row>
    <row r="15" spans="2:83" ht="30.75" customHeight="1" x14ac:dyDescent="0.4">
      <c r="B15" s="129"/>
      <c r="C15" s="129"/>
      <c r="D15" s="129"/>
      <c r="E15" s="131"/>
      <c r="F15" s="131"/>
      <c r="G15" s="131"/>
      <c r="H15" s="308" t="s">
        <v>86</v>
      </c>
      <c r="I15" s="308"/>
      <c r="J15" s="308"/>
      <c r="K15" s="308"/>
    </row>
    <row r="16" spans="2:83" ht="30.75" customHeight="1" x14ac:dyDescent="0.4">
      <c r="B16" s="129"/>
      <c r="C16" s="129"/>
      <c r="D16" s="129"/>
      <c r="E16" s="131"/>
      <c r="F16" s="131"/>
      <c r="G16" s="131"/>
      <c r="H16" s="131"/>
      <c r="I16" s="308" t="s">
        <v>107</v>
      </c>
      <c r="J16" s="308"/>
      <c r="K16" s="308"/>
      <c r="L16" s="122"/>
    </row>
    <row r="17" spans="2:14" ht="39.75" customHeight="1" x14ac:dyDescent="0.4">
      <c r="B17" s="129"/>
      <c r="C17" s="129"/>
      <c r="D17" s="129"/>
      <c r="E17" s="131"/>
      <c r="F17" s="131"/>
      <c r="G17" s="131"/>
      <c r="H17" s="131"/>
      <c r="I17" s="124"/>
      <c r="J17" s="124" t="s">
        <v>108</v>
      </c>
      <c r="K17" s="258">
        <f>'7'!K17+'7'!K25+'7'!K33+'7'!K43+'7'!K56+'7'!K64+'7'!K77+'7'!K86</f>
        <v>21</v>
      </c>
      <c r="L17" s="122"/>
    </row>
    <row r="18" spans="2:14" ht="39.75" customHeight="1" x14ac:dyDescent="0.4">
      <c r="B18" s="129"/>
      <c r="C18" s="129"/>
      <c r="D18" s="129"/>
      <c r="E18" s="131"/>
      <c r="F18" s="131"/>
      <c r="G18" s="131"/>
      <c r="H18" s="131"/>
      <c r="I18" s="124"/>
      <c r="J18" s="124" t="s">
        <v>130</v>
      </c>
      <c r="K18" s="270">
        <f>'7'!K34+'7'!K44+'7'!K57+'7'!K65+'7'!K78+'7'!K87</f>
        <v>2935</v>
      </c>
      <c r="L18" s="141"/>
    </row>
    <row r="19" spans="2:14" ht="39.75" customHeight="1" x14ac:dyDescent="0.4">
      <c r="B19" s="129"/>
      <c r="C19" s="129"/>
      <c r="D19" s="129"/>
      <c r="E19" s="131"/>
      <c r="F19" s="131"/>
      <c r="G19" s="131"/>
      <c r="H19" s="131"/>
      <c r="I19" s="124"/>
      <c r="J19" s="124" t="s">
        <v>131</v>
      </c>
      <c r="K19" s="270">
        <f>'7'!K35+'7'!K45+'7'!K69+'7'!K88</f>
        <v>3638</v>
      </c>
      <c r="L19" s="265"/>
      <c r="M19" s="140"/>
      <c r="N19" s="140"/>
    </row>
    <row r="20" spans="2:14" ht="53.25" customHeight="1" x14ac:dyDescent="0.4">
      <c r="B20" s="129"/>
      <c r="C20" s="129"/>
      <c r="D20" s="129"/>
      <c r="E20" s="131"/>
      <c r="F20" s="131"/>
      <c r="G20" s="131"/>
      <c r="H20" s="131"/>
      <c r="I20" s="124"/>
      <c r="J20" s="124" t="s">
        <v>176</v>
      </c>
      <c r="K20" s="270">
        <f>'7'!K18+'7'!K26+'7'!K36+'7'!K49+'7'!K70+'7'!K79+'7'!K89</f>
        <v>1613.39</v>
      </c>
    </row>
    <row r="21" spans="2:14" ht="54" customHeight="1" x14ac:dyDescent="0.4">
      <c r="B21" s="129"/>
      <c r="C21" s="129"/>
      <c r="D21" s="129"/>
      <c r="E21" s="131"/>
      <c r="F21" s="131"/>
      <c r="G21" s="131"/>
      <c r="H21" s="131"/>
      <c r="I21" s="124"/>
      <c r="J21" s="124" t="s">
        <v>177</v>
      </c>
      <c r="K21" s="270">
        <f>'7'!K46+'7'!K66</f>
        <v>130669</v>
      </c>
    </row>
    <row r="22" spans="2:14" ht="33.9" customHeight="1" x14ac:dyDescent="0.4">
      <c r="B22" s="129"/>
      <c r="C22" s="129"/>
      <c r="D22" s="129"/>
      <c r="E22" s="131"/>
      <c r="F22" s="131"/>
      <c r="G22" s="131"/>
      <c r="H22" s="131"/>
      <c r="I22" s="124"/>
      <c r="J22" s="124" t="s">
        <v>178</v>
      </c>
      <c r="K22" s="270">
        <f>'7'!K47+'7'!K67</f>
        <v>4797.8</v>
      </c>
    </row>
    <row r="23" spans="2:14" ht="45.75" customHeight="1" x14ac:dyDescent="0.4">
      <c r="B23" s="129"/>
      <c r="C23" s="129"/>
      <c r="D23" s="129"/>
      <c r="E23" s="131"/>
      <c r="F23" s="131"/>
      <c r="G23" s="131"/>
      <c r="H23" s="131"/>
      <c r="I23" s="124"/>
      <c r="J23" s="124" t="s">
        <v>179</v>
      </c>
      <c r="K23" s="270">
        <f>'7'!K48+'7'!K68+'7'!K90</f>
        <v>31776</v>
      </c>
    </row>
    <row r="24" spans="2:14" s="141" customFormat="1" ht="22.5" customHeight="1" x14ac:dyDescent="0.4">
      <c r="B24" s="143" t="s">
        <v>87</v>
      </c>
      <c r="C24" s="135"/>
      <c r="D24" s="135"/>
      <c r="E24" s="136"/>
      <c r="F24" s="126"/>
      <c r="G24" s="126"/>
      <c r="H24" s="126"/>
      <c r="I24" s="126"/>
      <c r="J24" s="126"/>
      <c r="K24" s="133">
        <f>K25</f>
        <v>-1235990.5</v>
      </c>
      <c r="L24" s="254"/>
      <c r="M24" s="7"/>
      <c r="N24" s="7"/>
    </row>
    <row r="25" spans="2:14" s="140" customFormat="1" ht="37.5" customHeight="1" x14ac:dyDescent="0.4">
      <c r="B25" s="139"/>
      <c r="C25" s="123">
        <v>1139</v>
      </c>
      <c r="D25" s="314" t="s">
        <v>88</v>
      </c>
      <c r="E25" s="314"/>
      <c r="F25" s="314"/>
      <c r="G25" s="314"/>
      <c r="H25" s="314"/>
      <c r="I25" s="314"/>
      <c r="J25" s="314"/>
      <c r="K25" s="134">
        <f>K26+K30+K34</f>
        <v>-1235990.5</v>
      </c>
      <c r="L25" s="254"/>
      <c r="M25" s="7"/>
      <c r="N25" s="7"/>
    </row>
    <row r="26" spans="2:14" ht="33" customHeight="1" x14ac:dyDescent="0.4">
      <c r="B26" s="129"/>
      <c r="C26" s="129"/>
      <c r="D26" s="129"/>
      <c r="E26" s="123" t="s">
        <v>89</v>
      </c>
      <c r="F26" s="308" t="s">
        <v>66</v>
      </c>
      <c r="G26" s="308"/>
      <c r="H26" s="308"/>
      <c r="I26" s="308"/>
      <c r="J26" s="308"/>
      <c r="K26" s="134">
        <f>'2'!H105</f>
        <v>-1235990.5</v>
      </c>
      <c r="M26" s="7"/>
      <c r="N26" s="7"/>
    </row>
    <row r="27" spans="2:14" ht="67.5" customHeight="1" x14ac:dyDescent="0.4">
      <c r="B27" s="129"/>
      <c r="C27" s="129"/>
      <c r="D27" s="129"/>
      <c r="E27" s="131"/>
      <c r="F27" s="131"/>
      <c r="G27" s="315" t="s">
        <v>90</v>
      </c>
      <c r="H27" s="316"/>
      <c r="I27" s="316"/>
      <c r="J27" s="316"/>
      <c r="K27" s="317"/>
      <c r="M27" s="7"/>
      <c r="N27" s="7"/>
    </row>
    <row r="28" spans="2:14" ht="18" x14ac:dyDescent="0.4">
      <c r="B28" s="129"/>
      <c r="C28" s="129"/>
      <c r="D28" s="129"/>
      <c r="E28" s="131"/>
      <c r="F28" s="131"/>
      <c r="G28" s="131"/>
      <c r="H28" s="308" t="s">
        <v>91</v>
      </c>
      <c r="I28" s="308"/>
      <c r="J28" s="308"/>
      <c r="K28" s="308"/>
      <c r="M28" s="7"/>
      <c r="N28" s="7"/>
    </row>
    <row r="29" spans="2:14" ht="20.25" customHeight="1" x14ac:dyDescent="0.4">
      <c r="B29" s="129"/>
      <c r="C29" s="129"/>
      <c r="D29" s="129"/>
      <c r="E29" s="131"/>
      <c r="F29" s="131"/>
      <c r="G29" s="131"/>
      <c r="H29" s="131"/>
      <c r="I29" s="308" t="s">
        <v>92</v>
      </c>
      <c r="J29" s="308"/>
      <c r="K29" s="308"/>
      <c r="M29" s="7"/>
      <c r="N29" s="7"/>
    </row>
    <row r="30" spans="2:14" s="7" customFormat="1" ht="26.25" customHeight="1" x14ac:dyDescent="0.4">
      <c r="B30" s="239"/>
      <c r="C30" s="239"/>
      <c r="D30" s="239"/>
      <c r="E30" s="239" t="s">
        <v>89</v>
      </c>
      <c r="F30" s="319" t="s">
        <v>66</v>
      </c>
      <c r="G30" s="319"/>
      <c r="H30" s="319"/>
      <c r="I30" s="319"/>
      <c r="J30" s="319"/>
      <c r="K30" s="245">
        <f>'2'!H113</f>
        <v>1235990.5</v>
      </c>
      <c r="L30" s="254"/>
    </row>
    <row r="31" spans="2:14" s="7" customFormat="1" ht="38.25" customHeight="1" x14ac:dyDescent="0.4">
      <c r="B31" s="239"/>
      <c r="C31" s="239"/>
      <c r="D31" s="239"/>
      <c r="E31" s="239"/>
      <c r="F31" s="239"/>
      <c r="G31" s="319" t="s">
        <v>162</v>
      </c>
      <c r="H31" s="319"/>
      <c r="I31" s="319"/>
      <c r="J31" s="319"/>
      <c r="K31" s="319"/>
      <c r="L31" s="254"/>
    </row>
    <row r="32" spans="2:14" s="7" customFormat="1" ht="26.25" customHeight="1" x14ac:dyDescent="0.4">
      <c r="B32" s="239"/>
      <c r="C32" s="239"/>
      <c r="D32" s="239"/>
      <c r="E32" s="239"/>
      <c r="F32" s="239"/>
      <c r="G32" s="239"/>
      <c r="H32" s="319" t="s">
        <v>91</v>
      </c>
      <c r="I32" s="319"/>
      <c r="J32" s="319"/>
      <c r="K32" s="319"/>
      <c r="L32" s="254"/>
      <c r="M32" s="122"/>
      <c r="N32" s="122"/>
    </row>
    <row r="33" spans="2:14" s="7" customFormat="1" ht="26.25" customHeight="1" x14ac:dyDescent="0.4">
      <c r="B33" s="239"/>
      <c r="C33" s="239"/>
      <c r="D33" s="239"/>
      <c r="E33" s="239"/>
      <c r="F33" s="239"/>
      <c r="G33" s="239"/>
      <c r="H33" s="239"/>
      <c r="I33" s="319" t="s">
        <v>92</v>
      </c>
      <c r="J33" s="319"/>
      <c r="K33" s="319"/>
      <c r="L33" s="254"/>
      <c r="M33" s="122"/>
      <c r="N33" s="122"/>
    </row>
    <row r="34" spans="2:14" s="7" customFormat="1" ht="26.25" customHeight="1" x14ac:dyDescent="0.4">
      <c r="B34" s="239"/>
      <c r="C34" s="239"/>
      <c r="D34" s="239"/>
      <c r="E34" s="246" t="s">
        <v>163</v>
      </c>
      <c r="F34" s="318" t="s">
        <v>133</v>
      </c>
      <c r="G34" s="318"/>
      <c r="H34" s="318"/>
      <c r="I34" s="318"/>
      <c r="J34" s="318"/>
      <c r="K34" s="247">
        <f>'2'!H121</f>
        <v>-1235990.5</v>
      </c>
      <c r="L34" s="254"/>
      <c r="M34" s="122"/>
      <c r="N34" s="122"/>
    </row>
    <row r="35" spans="2:14" s="7" customFormat="1" ht="26.25" customHeight="1" x14ac:dyDescent="0.4">
      <c r="B35" s="239"/>
      <c r="C35" s="239"/>
      <c r="D35" s="239"/>
      <c r="E35" s="248"/>
      <c r="F35" s="248"/>
      <c r="G35" s="318" t="s">
        <v>164</v>
      </c>
      <c r="H35" s="318"/>
      <c r="I35" s="318"/>
      <c r="J35" s="318"/>
      <c r="K35" s="318"/>
      <c r="L35" s="254"/>
      <c r="M35" s="122"/>
      <c r="N35" s="122"/>
    </row>
    <row r="36" spans="2:14" s="7" customFormat="1" ht="26.25" customHeight="1" x14ac:dyDescent="0.4">
      <c r="B36" s="239"/>
      <c r="C36" s="239"/>
      <c r="D36" s="239"/>
      <c r="E36" s="248"/>
      <c r="F36" s="248"/>
      <c r="G36" s="248"/>
      <c r="H36" s="318" t="s">
        <v>91</v>
      </c>
      <c r="I36" s="318"/>
      <c r="J36" s="318"/>
      <c r="K36" s="318"/>
      <c r="L36" s="254"/>
      <c r="M36" s="122"/>
      <c r="N36" s="122"/>
    </row>
    <row r="37" spans="2:14" s="7" customFormat="1" ht="26.25" customHeight="1" x14ac:dyDescent="0.4">
      <c r="B37" s="239"/>
      <c r="C37" s="239"/>
      <c r="D37" s="239"/>
      <c r="E37" s="248"/>
      <c r="F37" s="248"/>
      <c r="G37" s="248"/>
      <c r="H37" s="248"/>
      <c r="I37" s="318" t="s">
        <v>92</v>
      </c>
      <c r="J37" s="318"/>
      <c r="K37" s="318"/>
      <c r="L37" s="254"/>
      <c r="M37" s="122"/>
      <c r="N37" s="122"/>
    </row>
    <row r="39" spans="2:14" ht="18" x14ac:dyDescent="0.4">
      <c r="D39" s="144" t="s">
        <v>22</v>
      </c>
      <c r="E39" s="138"/>
      <c r="F39" s="127"/>
    </row>
    <row r="40" spans="2:14" ht="18" x14ac:dyDescent="0.4">
      <c r="D40" s="144" t="s">
        <v>23</v>
      </c>
      <c r="E40" s="138"/>
      <c r="F40" s="127"/>
    </row>
    <row r="41" spans="2:14" ht="18" x14ac:dyDescent="0.4">
      <c r="D41" s="125"/>
      <c r="E41" s="128" t="s">
        <v>121</v>
      </c>
      <c r="F41" s="127"/>
    </row>
    <row r="42" spans="2:14" x14ac:dyDescent="0.4">
      <c r="F42" s="142"/>
    </row>
  </sheetData>
  <mergeCells count="26">
    <mergeCell ref="G35:K35"/>
    <mergeCell ref="H36:K36"/>
    <mergeCell ref="I37:K37"/>
    <mergeCell ref="F30:J30"/>
    <mergeCell ref="G31:K31"/>
    <mergeCell ref="H32:K32"/>
    <mergeCell ref="I33:K33"/>
    <mergeCell ref="F34:J34"/>
    <mergeCell ref="D25:J25"/>
    <mergeCell ref="F26:J26"/>
    <mergeCell ref="G27:K27"/>
    <mergeCell ref="H28:K28"/>
    <mergeCell ref="I29:K29"/>
    <mergeCell ref="K1:M1"/>
    <mergeCell ref="I16:K16"/>
    <mergeCell ref="B5:K5"/>
    <mergeCell ref="B8:B9"/>
    <mergeCell ref="C8:D8"/>
    <mergeCell ref="E8:H8"/>
    <mergeCell ref="I8:I9"/>
    <mergeCell ref="J8:J9"/>
    <mergeCell ref="B10:H10"/>
    <mergeCell ref="D12:J12"/>
    <mergeCell ref="F13:J13"/>
    <mergeCell ref="G14:K14"/>
    <mergeCell ref="H15:K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CE111"/>
  <sheetViews>
    <sheetView topLeftCell="A88" zoomScaleNormal="100" workbookViewId="0">
      <selection activeCell="J18" sqref="J18"/>
    </sheetView>
  </sheetViews>
  <sheetFormatPr defaultColWidth="9.109375" defaultRowHeight="17.399999999999999" x14ac:dyDescent="0.4"/>
  <cols>
    <col min="1" max="1" width="9.109375" style="7"/>
    <col min="2" max="2" width="8.109375" style="7" customWidth="1"/>
    <col min="3" max="3" width="10.5546875" style="7" customWidth="1"/>
    <col min="4" max="4" width="13.109375" style="7" customWidth="1"/>
    <col min="5" max="5" width="15.33203125" style="7" customWidth="1"/>
    <col min="6" max="6" width="13.6640625" style="7" customWidth="1"/>
    <col min="7" max="7" width="21.109375" style="7" customWidth="1"/>
    <col min="8" max="8" width="10.6640625" style="7" customWidth="1"/>
    <col min="9" max="9" width="24.33203125" style="7" customWidth="1"/>
    <col min="10" max="10" width="45.5546875" style="7" customWidth="1"/>
    <col min="11" max="11" width="33.33203125" style="7" customWidth="1"/>
    <col min="12" max="12" width="21.88671875" style="260" customWidth="1"/>
    <col min="13" max="13" width="19.44140625" style="7" bestFit="1" customWidth="1"/>
    <col min="14" max="16384" width="9.109375" style="7"/>
  </cols>
  <sheetData>
    <row r="1" spans="2:83" x14ac:dyDescent="0.4">
      <c r="K1" s="320" t="s">
        <v>171</v>
      </c>
      <c r="L1" s="320"/>
      <c r="M1" s="320"/>
      <c r="N1" s="320"/>
    </row>
    <row r="2" spans="2:83" x14ac:dyDescent="0.4">
      <c r="K2" s="122"/>
      <c r="L2" s="266" t="s">
        <v>47</v>
      </c>
      <c r="M2" s="122"/>
      <c r="N2" s="122"/>
    </row>
    <row r="3" spans="2:83" x14ac:dyDescent="0.4">
      <c r="D3" s="23"/>
      <c r="H3" s="8"/>
      <c r="I3" s="8"/>
      <c r="J3" s="8"/>
      <c r="K3" s="130"/>
      <c r="L3" s="267" t="s">
        <v>30</v>
      </c>
      <c r="M3" s="130"/>
      <c r="N3" s="130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</row>
    <row r="5" spans="2:83" ht="39" customHeight="1" x14ac:dyDescent="0.4">
      <c r="B5" s="295" t="s">
        <v>172</v>
      </c>
      <c r="C5" s="295"/>
      <c r="D5" s="295"/>
      <c r="E5" s="295"/>
      <c r="F5" s="295"/>
      <c r="G5" s="295"/>
      <c r="H5" s="295"/>
      <c r="I5" s="295"/>
      <c r="J5" s="295"/>
      <c r="K5" s="295"/>
    </row>
    <row r="7" spans="2:83" x14ac:dyDescent="0.4">
      <c r="B7" s="10"/>
      <c r="C7" s="10"/>
      <c r="D7" s="10"/>
      <c r="E7" s="10"/>
      <c r="F7" s="10"/>
      <c r="G7" s="10"/>
      <c r="H7" s="10"/>
      <c r="I7" s="10"/>
      <c r="J7" s="10"/>
      <c r="K7" s="22" t="s">
        <v>29</v>
      </c>
    </row>
    <row r="8" spans="2:83" s="11" customFormat="1" ht="111.75" customHeight="1" x14ac:dyDescent="0.4">
      <c r="B8" s="325" t="s">
        <v>44</v>
      </c>
      <c r="C8" s="325" t="s">
        <v>31</v>
      </c>
      <c r="D8" s="325"/>
      <c r="E8" s="325" t="s">
        <v>32</v>
      </c>
      <c r="F8" s="325"/>
      <c r="G8" s="325"/>
      <c r="H8" s="325"/>
      <c r="I8" s="325" t="s">
        <v>33</v>
      </c>
      <c r="J8" s="325" t="s">
        <v>34</v>
      </c>
      <c r="K8" s="162" t="s">
        <v>13</v>
      </c>
      <c r="L8" s="261"/>
      <c r="M8" s="271"/>
    </row>
    <row r="9" spans="2:83" s="11" customFormat="1" ht="41.25" customHeight="1" x14ac:dyDescent="0.4">
      <c r="B9" s="325"/>
      <c r="C9" s="20" t="s">
        <v>35</v>
      </c>
      <c r="D9" s="20" t="s">
        <v>36</v>
      </c>
      <c r="E9" s="20" t="s">
        <v>37</v>
      </c>
      <c r="F9" s="20" t="s">
        <v>36</v>
      </c>
      <c r="G9" s="20" t="s">
        <v>38</v>
      </c>
      <c r="H9" s="20" t="s">
        <v>39</v>
      </c>
      <c r="I9" s="325"/>
      <c r="J9" s="325"/>
      <c r="K9" s="20" t="s">
        <v>1</v>
      </c>
      <c r="L9" s="261"/>
    </row>
    <row r="10" spans="2:83" s="11" customFormat="1" ht="18" x14ac:dyDescent="0.4">
      <c r="B10" s="321" t="s">
        <v>40</v>
      </c>
      <c r="C10" s="322"/>
      <c r="D10" s="322"/>
      <c r="E10" s="322"/>
      <c r="F10" s="322"/>
      <c r="G10" s="322"/>
      <c r="H10" s="323"/>
      <c r="I10" s="24"/>
      <c r="J10" s="24"/>
      <c r="K10" s="160">
        <f>K11+K19+K27+K37+K50+K58+K71+K80+K91</f>
        <v>0</v>
      </c>
      <c r="L10" s="261"/>
    </row>
    <row r="11" spans="2:83" ht="22.5" customHeight="1" x14ac:dyDescent="0.4">
      <c r="B11" s="25" t="s">
        <v>110</v>
      </c>
      <c r="C11" s="26"/>
      <c r="D11" s="26"/>
      <c r="E11" s="27"/>
      <c r="F11" s="24"/>
      <c r="G11" s="24"/>
      <c r="H11" s="24"/>
      <c r="I11" s="24"/>
      <c r="J11" s="24"/>
      <c r="K11" s="69">
        <f t="shared" ref="K11" si="0">K12</f>
        <v>801.9</v>
      </c>
      <c r="L11" s="272"/>
      <c r="M11" s="33"/>
    </row>
    <row r="12" spans="2:83" ht="18" x14ac:dyDescent="0.4">
      <c r="B12" s="21"/>
      <c r="C12" s="20" t="s">
        <v>41</v>
      </c>
      <c r="D12" s="326" t="s">
        <v>42</v>
      </c>
      <c r="E12" s="326"/>
      <c r="F12" s="326"/>
      <c r="G12" s="326"/>
      <c r="H12" s="326"/>
      <c r="I12" s="326"/>
      <c r="J12" s="326"/>
      <c r="K12" s="69">
        <f t="shared" ref="K12" si="1">K13</f>
        <v>801.9</v>
      </c>
    </row>
    <row r="13" spans="2:83" ht="29.25" customHeight="1" x14ac:dyDescent="0.4">
      <c r="B13" s="15"/>
      <c r="C13" s="15"/>
      <c r="D13" s="15"/>
      <c r="E13" s="123" t="s">
        <v>98</v>
      </c>
      <c r="F13" s="308" t="s">
        <v>105</v>
      </c>
      <c r="G13" s="308"/>
      <c r="H13" s="308"/>
      <c r="I13" s="308"/>
      <c r="J13" s="308"/>
      <c r="K13" s="31">
        <f>'2'!H23</f>
        <v>801.9</v>
      </c>
      <c r="L13" s="268"/>
    </row>
    <row r="14" spans="2:83" ht="53.25" customHeight="1" x14ac:dyDescent="0.4">
      <c r="B14" s="15"/>
      <c r="C14" s="15"/>
      <c r="D14" s="15"/>
      <c r="E14" s="71"/>
      <c r="F14" s="71"/>
      <c r="G14" s="315" t="s">
        <v>106</v>
      </c>
      <c r="H14" s="316"/>
      <c r="I14" s="316"/>
      <c r="J14" s="316"/>
      <c r="K14" s="317"/>
      <c r="L14" s="269"/>
    </row>
    <row r="15" spans="2:83" ht="21" customHeight="1" x14ac:dyDescent="0.4">
      <c r="B15" s="15"/>
      <c r="C15" s="15"/>
      <c r="D15" s="15"/>
      <c r="E15" s="71"/>
      <c r="F15" s="71"/>
      <c r="G15" s="71"/>
      <c r="H15" s="308" t="s">
        <v>86</v>
      </c>
      <c r="I15" s="308"/>
      <c r="J15" s="308"/>
      <c r="K15" s="308"/>
      <c r="L15" s="269"/>
    </row>
    <row r="16" spans="2:83" ht="24" customHeight="1" x14ac:dyDescent="0.4">
      <c r="B16" s="15"/>
      <c r="C16" s="15"/>
      <c r="D16" s="15"/>
      <c r="E16" s="71"/>
      <c r="F16" s="71"/>
      <c r="G16" s="71"/>
      <c r="H16" s="71"/>
      <c r="I16" s="308" t="s">
        <v>107</v>
      </c>
      <c r="J16" s="308"/>
      <c r="K16" s="308"/>
      <c r="L16" s="269"/>
    </row>
    <row r="17" spans="2:12" s="122" customFormat="1" ht="39.75" customHeight="1" x14ac:dyDescent="0.4">
      <c r="B17" s="129"/>
      <c r="C17" s="129"/>
      <c r="D17" s="129"/>
      <c r="E17" s="131"/>
      <c r="F17" s="131"/>
      <c r="G17" s="131"/>
      <c r="H17" s="131"/>
      <c r="I17" s="124"/>
      <c r="J17" s="124" t="s">
        <v>108</v>
      </c>
      <c r="K17" s="123">
        <v>2</v>
      </c>
      <c r="L17" s="260"/>
    </row>
    <row r="18" spans="2:12" s="122" customFormat="1" ht="53.25" customHeight="1" x14ac:dyDescent="0.4">
      <c r="B18" s="129"/>
      <c r="C18" s="129"/>
      <c r="D18" s="129"/>
      <c r="E18" s="131"/>
      <c r="F18" s="131"/>
      <c r="G18" s="131"/>
      <c r="H18" s="131"/>
      <c r="I18" s="124"/>
      <c r="J18" s="124" t="s">
        <v>176</v>
      </c>
      <c r="K18" s="255">
        <v>4.8600000000000003</v>
      </c>
      <c r="L18" s="260"/>
    </row>
    <row r="19" spans="2:12" ht="22.5" customHeight="1" x14ac:dyDescent="0.4">
      <c r="B19" s="25" t="s">
        <v>122</v>
      </c>
      <c r="C19" s="26"/>
      <c r="D19" s="26"/>
      <c r="E19" s="27"/>
      <c r="F19" s="24"/>
      <c r="G19" s="24"/>
      <c r="H19" s="24"/>
      <c r="I19" s="24"/>
      <c r="J19" s="24"/>
      <c r="K19" s="69">
        <f t="shared" ref="K19" si="2">K20</f>
        <v>68946</v>
      </c>
    </row>
    <row r="20" spans="2:12" ht="18" x14ac:dyDescent="0.4">
      <c r="B20" s="21"/>
      <c r="C20" s="20" t="s">
        <v>41</v>
      </c>
      <c r="D20" s="326" t="s">
        <v>42</v>
      </c>
      <c r="E20" s="326"/>
      <c r="F20" s="326"/>
      <c r="G20" s="326"/>
      <c r="H20" s="326"/>
      <c r="I20" s="326"/>
      <c r="J20" s="326"/>
      <c r="K20" s="69">
        <f>K21</f>
        <v>68946</v>
      </c>
    </row>
    <row r="21" spans="2:12" ht="42.75" customHeight="1" x14ac:dyDescent="0.4">
      <c r="B21" s="15"/>
      <c r="C21" s="15"/>
      <c r="D21" s="15"/>
      <c r="E21" s="123" t="s">
        <v>98</v>
      </c>
      <c r="F21" s="308" t="s">
        <v>105</v>
      </c>
      <c r="G21" s="308"/>
      <c r="H21" s="308"/>
      <c r="I21" s="308"/>
      <c r="J21" s="308"/>
      <c r="K21" s="31">
        <f>'2'!H31</f>
        <v>68946</v>
      </c>
      <c r="L21" s="268"/>
    </row>
    <row r="22" spans="2:12" ht="55.5" customHeight="1" x14ac:dyDescent="0.4">
      <c r="B22" s="15"/>
      <c r="C22" s="15"/>
      <c r="D22" s="15"/>
      <c r="E22" s="71"/>
      <c r="F22" s="71"/>
      <c r="G22" s="315" t="s">
        <v>106</v>
      </c>
      <c r="H22" s="316"/>
      <c r="I22" s="316"/>
      <c r="J22" s="316"/>
      <c r="K22" s="317"/>
      <c r="L22" s="269"/>
    </row>
    <row r="23" spans="2:12" ht="21" customHeight="1" x14ac:dyDescent="0.4">
      <c r="B23" s="15"/>
      <c r="C23" s="15"/>
      <c r="D23" s="15"/>
      <c r="E23" s="71"/>
      <c r="F23" s="71"/>
      <c r="G23" s="71"/>
      <c r="H23" s="308" t="s">
        <v>86</v>
      </c>
      <c r="I23" s="308"/>
      <c r="J23" s="308"/>
      <c r="K23" s="308"/>
      <c r="L23" s="269"/>
    </row>
    <row r="24" spans="2:12" ht="24" customHeight="1" x14ac:dyDescent="0.4">
      <c r="B24" s="15"/>
      <c r="C24" s="15"/>
      <c r="D24" s="15"/>
      <c r="E24" s="71"/>
      <c r="F24" s="71"/>
      <c r="G24" s="71"/>
      <c r="H24" s="71"/>
      <c r="I24" s="308" t="s">
        <v>107</v>
      </c>
      <c r="J24" s="308"/>
      <c r="K24" s="308"/>
      <c r="L24" s="269"/>
    </row>
    <row r="25" spans="2:12" s="122" customFormat="1" ht="39.75" customHeight="1" x14ac:dyDescent="0.4">
      <c r="B25" s="129"/>
      <c r="C25" s="129"/>
      <c r="D25" s="129"/>
      <c r="E25" s="131"/>
      <c r="F25" s="131"/>
      <c r="G25" s="131"/>
      <c r="H25" s="131"/>
      <c r="I25" s="124"/>
      <c r="J25" s="124" t="s">
        <v>108</v>
      </c>
      <c r="K25" s="258">
        <v>2</v>
      </c>
      <c r="L25" s="260"/>
    </row>
    <row r="26" spans="2:12" s="122" customFormat="1" ht="53.25" customHeight="1" x14ac:dyDescent="0.4">
      <c r="B26" s="129"/>
      <c r="C26" s="129"/>
      <c r="D26" s="129"/>
      <c r="E26" s="131"/>
      <c r="F26" s="131"/>
      <c r="G26" s="131"/>
      <c r="H26" s="131"/>
      <c r="I26" s="124"/>
      <c r="J26" s="124" t="s">
        <v>176</v>
      </c>
      <c r="K26" s="258">
        <v>194.3</v>
      </c>
    </row>
    <row r="27" spans="2:12" ht="22.5" customHeight="1" x14ac:dyDescent="0.4">
      <c r="B27" s="25" t="s">
        <v>123</v>
      </c>
      <c r="C27" s="26"/>
      <c r="D27" s="26"/>
      <c r="E27" s="27"/>
      <c r="F27" s="24"/>
      <c r="G27" s="24"/>
      <c r="H27" s="24"/>
      <c r="I27" s="24"/>
      <c r="J27" s="24"/>
      <c r="K27" s="69">
        <f t="shared" ref="K27:K28" si="3">K28</f>
        <v>107947.4</v>
      </c>
      <c r="L27" s="7"/>
    </row>
    <row r="28" spans="2:12" ht="18" x14ac:dyDescent="0.4">
      <c r="B28" s="21"/>
      <c r="C28" s="20" t="s">
        <v>41</v>
      </c>
      <c r="D28" s="326" t="s">
        <v>42</v>
      </c>
      <c r="E28" s="326"/>
      <c r="F28" s="326"/>
      <c r="G28" s="326"/>
      <c r="H28" s="326"/>
      <c r="I28" s="326"/>
      <c r="J28" s="326"/>
      <c r="K28" s="69">
        <f t="shared" si="3"/>
        <v>107947.4</v>
      </c>
      <c r="L28" s="7"/>
    </row>
    <row r="29" spans="2:12" ht="29.25" customHeight="1" x14ac:dyDescent="0.4">
      <c r="B29" s="15"/>
      <c r="C29" s="15"/>
      <c r="D29" s="15"/>
      <c r="E29" s="123" t="s">
        <v>98</v>
      </c>
      <c r="F29" s="308" t="s">
        <v>105</v>
      </c>
      <c r="G29" s="308"/>
      <c r="H29" s="308"/>
      <c r="I29" s="308"/>
      <c r="J29" s="308"/>
      <c r="K29" s="31">
        <f>'2'!H39</f>
        <v>107947.4</v>
      </c>
      <c r="L29" s="7"/>
    </row>
    <row r="30" spans="2:12" ht="44.25" customHeight="1" x14ac:dyDescent="0.4">
      <c r="B30" s="15"/>
      <c r="C30" s="15"/>
      <c r="D30" s="15"/>
      <c r="E30" s="71"/>
      <c r="F30" s="71"/>
      <c r="G30" s="315" t="s">
        <v>106</v>
      </c>
      <c r="H30" s="316"/>
      <c r="I30" s="316"/>
      <c r="J30" s="316"/>
      <c r="K30" s="317"/>
      <c r="L30" s="7"/>
    </row>
    <row r="31" spans="2:12" ht="21" customHeight="1" x14ac:dyDescent="0.4">
      <c r="B31" s="15"/>
      <c r="C31" s="15"/>
      <c r="D31" s="15"/>
      <c r="E31" s="71"/>
      <c r="F31" s="71"/>
      <c r="G31" s="71"/>
      <c r="H31" s="308" t="s">
        <v>86</v>
      </c>
      <c r="I31" s="308"/>
      <c r="J31" s="308"/>
      <c r="K31" s="308"/>
      <c r="L31" s="7"/>
    </row>
    <row r="32" spans="2:12" ht="24" customHeight="1" x14ac:dyDescent="0.4">
      <c r="B32" s="15"/>
      <c r="C32" s="15"/>
      <c r="D32" s="15"/>
      <c r="E32" s="71"/>
      <c r="F32" s="71"/>
      <c r="G32" s="71"/>
      <c r="H32" s="71"/>
      <c r="I32" s="308" t="s">
        <v>107</v>
      </c>
      <c r="J32" s="308"/>
      <c r="K32" s="308"/>
      <c r="L32" s="7"/>
    </row>
    <row r="33" spans="2:12" s="122" customFormat="1" ht="39.75" customHeight="1" x14ac:dyDescent="0.4">
      <c r="B33" s="129"/>
      <c r="C33" s="129"/>
      <c r="D33" s="129"/>
      <c r="E33" s="131"/>
      <c r="F33" s="131"/>
      <c r="G33" s="131"/>
      <c r="H33" s="131"/>
      <c r="I33" s="124"/>
      <c r="J33" s="124" t="s">
        <v>108</v>
      </c>
      <c r="K33" s="258">
        <v>3</v>
      </c>
    </row>
    <row r="34" spans="2:12" s="122" customFormat="1" ht="39.75" customHeight="1" x14ac:dyDescent="0.4">
      <c r="B34" s="129"/>
      <c r="C34" s="129"/>
      <c r="D34" s="129"/>
      <c r="E34" s="131"/>
      <c r="F34" s="131"/>
      <c r="G34" s="131"/>
      <c r="H34" s="131"/>
      <c r="I34" s="124"/>
      <c r="J34" s="124" t="s">
        <v>130</v>
      </c>
      <c r="K34" s="258">
        <v>858</v>
      </c>
    </row>
    <row r="35" spans="2:12" s="122" customFormat="1" ht="39.75" customHeight="1" x14ac:dyDescent="0.4">
      <c r="B35" s="129"/>
      <c r="C35" s="129"/>
      <c r="D35" s="129"/>
      <c r="E35" s="131"/>
      <c r="F35" s="131"/>
      <c r="G35" s="131"/>
      <c r="H35" s="131"/>
      <c r="I35" s="124"/>
      <c r="J35" s="124" t="s">
        <v>131</v>
      </c>
      <c r="K35" s="258">
        <v>179</v>
      </c>
    </row>
    <row r="36" spans="2:12" s="122" customFormat="1" ht="53.25" customHeight="1" x14ac:dyDescent="0.4">
      <c r="B36" s="129"/>
      <c r="C36" s="129"/>
      <c r="D36" s="129"/>
      <c r="E36" s="131"/>
      <c r="F36" s="131"/>
      <c r="G36" s="131"/>
      <c r="H36" s="131"/>
      <c r="I36" s="124"/>
      <c r="J36" s="124" t="s">
        <v>176</v>
      </c>
      <c r="K36" s="258">
        <v>89.6</v>
      </c>
    </row>
    <row r="37" spans="2:12" ht="22.5" customHeight="1" x14ac:dyDescent="0.4">
      <c r="B37" s="25" t="s">
        <v>102</v>
      </c>
      <c r="C37" s="26"/>
      <c r="D37" s="26"/>
      <c r="E37" s="27"/>
      <c r="F37" s="24"/>
      <c r="G37" s="24"/>
      <c r="H37" s="24"/>
      <c r="I37" s="24"/>
      <c r="J37" s="24"/>
      <c r="K37" s="69">
        <f t="shared" ref="K37:K38" si="4">K38</f>
        <v>308475.3</v>
      </c>
      <c r="L37" s="7"/>
    </row>
    <row r="38" spans="2:12" ht="18" x14ac:dyDescent="0.4">
      <c r="B38" s="21"/>
      <c r="C38" s="20" t="s">
        <v>41</v>
      </c>
      <c r="D38" s="326" t="s">
        <v>42</v>
      </c>
      <c r="E38" s="326"/>
      <c r="F38" s="326"/>
      <c r="G38" s="326"/>
      <c r="H38" s="326"/>
      <c r="I38" s="326"/>
      <c r="J38" s="326"/>
      <c r="K38" s="69">
        <f t="shared" si="4"/>
        <v>308475.3</v>
      </c>
      <c r="L38" s="7"/>
    </row>
    <row r="39" spans="2:12" ht="51.75" customHeight="1" x14ac:dyDescent="0.4">
      <c r="B39" s="15"/>
      <c r="C39" s="15"/>
      <c r="D39" s="15"/>
      <c r="E39" s="123" t="s">
        <v>98</v>
      </c>
      <c r="F39" s="308" t="s">
        <v>105</v>
      </c>
      <c r="G39" s="308"/>
      <c r="H39" s="308"/>
      <c r="I39" s="308"/>
      <c r="J39" s="308"/>
      <c r="K39" s="31">
        <f>'2'!H47</f>
        <v>308475.3</v>
      </c>
      <c r="L39" s="268"/>
    </row>
    <row r="40" spans="2:12" ht="63" customHeight="1" x14ac:dyDescent="0.4">
      <c r="B40" s="15"/>
      <c r="C40" s="15"/>
      <c r="D40" s="15"/>
      <c r="E40" s="71"/>
      <c r="F40" s="71"/>
      <c r="G40" s="315" t="s">
        <v>106</v>
      </c>
      <c r="H40" s="316"/>
      <c r="I40" s="316"/>
      <c r="J40" s="316"/>
      <c r="K40" s="317"/>
      <c r="L40" s="269"/>
    </row>
    <row r="41" spans="2:12" ht="21" customHeight="1" x14ac:dyDescent="0.4">
      <c r="B41" s="15"/>
      <c r="C41" s="15"/>
      <c r="D41" s="15"/>
      <c r="E41" s="71"/>
      <c r="F41" s="71"/>
      <c r="G41" s="71"/>
      <c r="H41" s="308" t="s">
        <v>86</v>
      </c>
      <c r="I41" s="308"/>
      <c r="J41" s="308"/>
      <c r="K41" s="308"/>
      <c r="L41" s="269"/>
    </row>
    <row r="42" spans="2:12" ht="24" customHeight="1" x14ac:dyDescent="0.4">
      <c r="B42" s="15"/>
      <c r="C42" s="15"/>
      <c r="D42" s="15"/>
      <c r="E42" s="71"/>
      <c r="F42" s="71"/>
      <c r="G42" s="71"/>
      <c r="H42" s="71"/>
      <c r="I42" s="308" t="s">
        <v>107</v>
      </c>
      <c r="J42" s="308"/>
      <c r="K42" s="308"/>
      <c r="L42" s="269"/>
    </row>
    <row r="43" spans="2:12" s="122" customFormat="1" ht="39.75" customHeight="1" x14ac:dyDescent="0.4">
      <c r="B43" s="129"/>
      <c r="C43" s="129"/>
      <c r="D43" s="129"/>
      <c r="E43" s="131"/>
      <c r="F43" s="131"/>
      <c r="G43" s="131"/>
      <c r="H43" s="131"/>
      <c r="I43" s="124"/>
      <c r="J43" s="124" t="s">
        <v>108</v>
      </c>
      <c r="K43" s="258">
        <v>3</v>
      </c>
      <c r="L43" s="260"/>
    </row>
    <row r="44" spans="2:12" s="122" customFormat="1" ht="39.75" customHeight="1" x14ac:dyDescent="0.4">
      <c r="B44" s="129"/>
      <c r="C44" s="129"/>
      <c r="D44" s="129"/>
      <c r="E44" s="131"/>
      <c r="F44" s="131"/>
      <c r="G44" s="131"/>
      <c r="H44" s="131"/>
      <c r="I44" s="124"/>
      <c r="J44" s="124" t="s">
        <v>130</v>
      </c>
      <c r="K44" s="258">
        <v>1067</v>
      </c>
      <c r="L44" s="260"/>
    </row>
    <row r="45" spans="2:12" s="122" customFormat="1" ht="39.75" customHeight="1" x14ac:dyDescent="0.4">
      <c r="B45" s="129"/>
      <c r="C45" s="129"/>
      <c r="D45" s="129"/>
      <c r="E45" s="131"/>
      <c r="F45" s="131"/>
      <c r="G45" s="131"/>
      <c r="H45" s="131"/>
      <c r="I45" s="124"/>
      <c r="J45" s="124" t="s">
        <v>131</v>
      </c>
      <c r="K45" s="258">
        <v>1091</v>
      </c>
      <c r="L45" s="7"/>
    </row>
    <row r="46" spans="2:12" s="122" customFormat="1" ht="36" x14ac:dyDescent="0.4">
      <c r="B46" s="129"/>
      <c r="C46" s="129"/>
      <c r="D46" s="129"/>
      <c r="E46" s="131"/>
      <c r="F46" s="131"/>
      <c r="G46" s="131"/>
      <c r="H46" s="131"/>
      <c r="I46" s="124"/>
      <c r="J46" s="124" t="s">
        <v>177</v>
      </c>
      <c r="K46" s="258">
        <v>27373</v>
      </c>
      <c r="L46" s="269"/>
    </row>
    <row r="47" spans="2:12" s="122" customFormat="1" ht="18" x14ac:dyDescent="0.4">
      <c r="B47" s="129"/>
      <c r="C47" s="129"/>
      <c r="D47" s="129"/>
      <c r="E47" s="131"/>
      <c r="F47" s="131"/>
      <c r="G47" s="131"/>
      <c r="H47" s="131"/>
      <c r="I47" s="124"/>
      <c r="J47" s="124" t="s">
        <v>178</v>
      </c>
      <c r="K47" s="258">
        <v>84.8</v>
      </c>
      <c r="L47" s="269"/>
    </row>
    <row r="48" spans="2:12" s="122" customFormat="1" ht="18" x14ac:dyDescent="0.4">
      <c r="B48" s="129"/>
      <c r="C48" s="129"/>
      <c r="D48" s="129"/>
      <c r="E48" s="131"/>
      <c r="F48" s="131"/>
      <c r="G48" s="131"/>
      <c r="H48" s="131"/>
      <c r="I48" s="124"/>
      <c r="J48" s="124" t="s">
        <v>179</v>
      </c>
      <c r="K48" s="258">
        <v>354</v>
      </c>
      <c r="L48" s="269"/>
    </row>
    <row r="49" spans="2:12" s="122" customFormat="1" ht="36" x14ac:dyDescent="0.4">
      <c r="B49" s="129"/>
      <c r="C49" s="129"/>
      <c r="D49" s="129"/>
      <c r="E49" s="131"/>
      <c r="F49" s="131"/>
      <c r="G49" s="131"/>
      <c r="H49" s="131"/>
      <c r="I49" s="124"/>
      <c r="J49" s="124" t="s">
        <v>176</v>
      </c>
      <c r="K49" s="259">
        <v>328.3</v>
      </c>
      <c r="L49" s="260"/>
    </row>
    <row r="50" spans="2:12" ht="22.5" customHeight="1" x14ac:dyDescent="0.4">
      <c r="B50" s="25" t="s">
        <v>124</v>
      </c>
      <c r="C50" s="26"/>
      <c r="D50" s="26"/>
      <c r="E50" s="27"/>
      <c r="F50" s="24"/>
      <c r="G50" s="24"/>
      <c r="H50" s="24"/>
      <c r="I50" s="24"/>
      <c r="J50" s="24"/>
      <c r="K50" s="69">
        <f t="shared" ref="K50:K51" si="5">K51</f>
        <v>400</v>
      </c>
    </row>
    <row r="51" spans="2:12" ht="18" x14ac:dyDescent="0.4">
      <c r="B51" s="21"/>
      <c r="C51" s="20" t="s">
        <v>41</v>
      </c>
      <c r="D51" s="326" t="s">
        <v>42</v>
      </c>
      <c r="E51" s="326"/>
      <c r="F51" s="326"/>
      <c r="G51" s="326"/>
      <c r="H51" s="326"/>
      <c r="I51" s="326"/>
      <c r="J51" s="326"/>
      <c r="K51" s="69">
        <f t="shared" si="5"/>
        <v>400</v>
      </c>
      <c r="L51" s="268"/>
    </row>
    <row r="52" spans="2:12" ht="29.25" customHeight="1" x14ac:dyDescent="0.4">
      <c r="B52" s="15"/>
      <c r="C52" s="15"/>
      <c r="D52" s="15"/>
      <c r="E52" s="123" t="s">
        <v>98</v>
      </c>
      <c r="F52" s="308" t="s">
        <v>105</v>
      </c>
      <c r="G52" s="308"/>
      <c r="H52" s="308"/>
      <c r="I52" s="308"/>
      <c r="J52" s="308"/>
      <c r="K52" s="31">
        <f>'2'!H58</f>
        <v>400</v>
      </c>
      <c r="L52" s="269"/>
    </row>
    <row r="53" spans="2:12" ht="44.25" customHeight="1" x14ac:dyDescent="0.4">
      <c r="B53" s="15"/>
      <c r="C53" s="15"/>
      <c r="D53" s="15"/>
      <c r="E53" s="71"/>
      <c r="F53" s="71"/>
      <c r="G53" s="315" t="s">
        <v>106</v>
      </c>
      <c r="H53" s="316"/>
      <c r="I53" s="316"/>
      <c r="J53" s="316"/>
      <c r="K53" s="317"/>
      <c r="L53" s="269"/>
    </row>
    <row r="54" spans="2:12" ht="21" customHeight="1" x14ac:dyDescent="0.4">
      <c r="B54" s="15"/>
      <c r="C54" s="15"/>
      <c r="D54" s="15"/>
      <c r="E54" s="71"/>
      <c r="F54" s="71"/>
      <c r="G54" s="71"/>
      <c r="H54" s="308" t="s">
        <v>86</v>
      </c>
      <c r="I54" s="308"/>
      <c r="J54" s="308"/>
      <c r="K54" s="308"/>
      <c r="L54" s="269"/>
    </row>
    <row r="55" spans="2:12" ht="24" customHeight="1" x14ac:dyDescent="0.4">
      <c r="B55" s="15"/>
      <c r="C55" s="15"/>
      <c r="D55" s="15"/>
      <c r="E55" s="71"/>
      <c r="F55" s="71"/>
      <c r="G55" s="71"/>
      <c r="H55" s="71"/>
      <c r="I55" s="308" t="s">
        <v>107</v>
      </c>
      <c r="J55" s="308"/>
      <c r="K55" s="308"/>
    </row>
    <row r="56" spans="2:12" s="122" customFormat="1" ht="39.75" customHeight="1" x14ac:dyDescent="0.4">
      <c r="B56" s="129"/>
      <c r="C56" s="129"/>
      <c r="D56" s="129"/>
      <c r="E56" s="131"/>
      <c r="F56" s="131"/>
      <c r="G56" s="131"/>
      <c r="H56" s="131"/>
      <c r="I56" s="124"/>
      <c r="J56" s="124" t="s">
        <v>108</v>
      </c>
      <c r="K56" s="123">
        <v>1</v>
      </c>
      <c r="L56" s="260"/>
    </row>
    <row r="57" spans="2:12" s="122" customFormat="1" ht="39.75" customHeight="1" x14ac:dyDescent="0.4">
      <c r="B57" s="129"/>
      <c r="C57" s="129"/>
      <c r="D57" s="129"/>
      <c r="E57" s="131"/>
      <c r="F57" s="131"/>
      <c r="G57" s="131"/>
      <c r="H57" s="131"/>
      <c r="I57" s="124"/>
      <c r="J57" s="124" t="s">
        <v>130</v>
      </c>
      <c r="K57" s="123">
        <v>4</v>
      </c>
      <c r="L57" s="268"/>
    </row>
    <row r="58" spans="2:12" ht="22.5" customHeight="1" x14ac:dyDescent="0.4">
      <c r="B58" s="25" t="s">
        <v>114</v>
      </c>
      <c r="C58" s="26"/>
      <c r="D58" s="26"/>
      <c r="E58" s="27"/>
      <c r="F58" s="24"/>
      <c r="G58" s="24"/>
      <c r="H58" s="24"/>
      <c r="I58" s="24"/>
      <c r="J58" s="24"/>
      <c r="K58" s="69">
        <f t="shared" ref="K58:K59" si="6">K59</f>
        <v>589924.6</v>
      </c>
      <c r="L58" s="269"/>
    </row>
    <row r="59" spans="2:12" ht="28.5" customHeight="1" x14ac:dyDescent="0.4">
      <c r="B59" s="21"/>
      <c r="C59" s="20" t="s">
        <v>41</v>
      </c>
      <c r="D59" s="326" t="s">
        <v>42</v>
      </c>
      <c r="E59" s="326"/>
      <c r="F59" s="326"/>
      <c r="G59" s="326"/>
      <c r="H59" s="326"/>
      <c r="I59" s="326"/>
      <c r="J59" s="326"/>
      <c r="K59" s="69">
        <f t="shared" si="6"/>
        <v>589924.6</v>
      </c>
      <c r="L59" s="269"/>
    </row>
    <row r="60" spans="2:12" ht="38.25" customHeight="1" x14ac:dyDescent="0.4">
      <c r="B60" s="15"/>
      <c r="C60" s="15"/>
      <c r="D60" s="15"/>
      <c r="E60" s="123" t="s">
        <v>98</v>
      </c>
      <c r="F60" s="308" t="s">
        <v>105</v>
      </c>
      <c r="G60" s="308"/>
      <c r="H60" s="308"/>
      <c r="I60" s="308"/>
      <c r="J60" s="308"/>
      <c r="K60" s="31">
        <f>'2'!H66</f>
        <v>589924.6</v>
      </c>
      <c r="L60" s="269"/>
    </row>
    <row r="61" spans="2:12" ht="57.75" customHeight="1" x14ac:dyDescent="0.4">
      <c r="B61" s="15"/>
      <c r="C61" s="15"/>
      <c r="D61" s="15"/>
      <c r="E61" s="71"/>
      <c r="F61" s="71"/>
      <c r="G61" s="315" t="s">
        <v>106</v>
      </c>
      <c r="H61" s="316"/>
      <c r="I61" s="316"/>
      <c r="J61" s="316"/>
      <c r="K61" s="317"/>
    </row>
    <row r="62" spans="2:12" ht="21" customHeight="1" x14ac:dyDescent="0.4">
      <c r="B62" s="15"/>
      <c r="C62" s="15"/>
      <c r="D62" s="15"/>
      <c r="E62" s="71"/>
      <c r="F62" s="71"/>
      <c r="G62" s="71"/>
      <c r="H62" s="308" t="s">
        <v>86</v>
      </c>
      <c r="I62" s="308"/>
      <c r="J62" s="308"/>
      <c r="K62" s="308"/>
    </row>
    <row r="63" spans="2:12" ht="24" customHeight="1" x14ac:dyDescent="0.4">
      <c r="B63" s="15"/>
      <c r="C63" s="15"/>
      <c r="D63" s="15"/>
      <c r="E63" s="71"/>
      <c r="F63" s="71"/>
      <c r="G63" s="71"/>
      <c r="H63" s="71"/>
      <c r="I63" s="308" t="s">
        <v>107</v>
      </c>
      <c r="J63" s="308"/>
      <c r="K63" s="308"/>
      <c r="L63" s="268"/>
    </row>
    <row r="64" spans="2:12" s="122" customFormat="1" ht="45" customHeight="1" x14ac:dyDescent="0.4">
      <c r="B64" s="129"/>
      <c r="C64" s="129"/>
      <c r="D64" s="129"/>
      <c r="E64" s="131"/>
      <c r="F64" s="131"/>
      <c r="G64" s="131"/>
      <c r="H64" s="131"/>
      <c r="I64" s="124"/>
      <c r="J64" s="124" t="s">
        <v>108</v>
      </c>
      <c r="K64" s="258">
        <v>5</v>
      </c>
      <c r="L64" s="269"/>
    </row>
    <row r="65" spans="2:12" s="122" customFormat="1" ht="39.75" customHeight="1" x14ac:dyDescent="0.4">
      <c r="B65" s="129"/>
      <c r="C65" s="129"/>
      <c r="D65" s="129"/>
      <c r="E65" s="131"/>
      <c r="F65" s="131"/>
      <c r="G65" s="131"/>
      <c r="H65" s="131"/>
      <c r="I65" s="124"/>
      <c r="J65" s="124" t="s">
        <v>130</v>
      </c>
      <c r="K65" s="270">
        <v>385</v>
      </c>
      <c r="L65" s="269"/>
    </row>
    <row r="66" spans="2:12" s="122" customFormat="1" ht="39" customHeight="1" x14ac:dyDescent="0.4">
      <c r="B66" s="129"/>
      <c r="C66" s="129"/>
      <c r="D66" s="129"/>
      <c r="E66" s="131"/>
      <c r="F66" s="131"/>
      <c r="G66" s="131"/>
      <c r="H66" s="131"/>
      <c r="I66" s="124"/>
      <c r="J66" s="124" t="s">
        <v>177</v>
      </c>
      <c r="K66" s="270">
        <v>103296</v>
      </c>
      <c r="L66" s="269"/>
    </row>
    <row r="67" spans="2:12" s="122" customFormat="1" ht="32.549999999999997" customHeight="1" x14ac:dyDescent="0.4">
      <c r="B67" s="129"/>
      <c r="C67" s="129"/>
      <c r="D67" s="129"/>
      <c r="E67" s="131"/>
      <c r="F67" s="131"/>
      <c r="G67" s="131"/>
      <c r="H67" s="131"/>
      <c r="I67" s="124"/>
      <c r="J67" s="124" t="s">
        <v>178</v>
      </c>
      <c r="K67" s="258">
        <v>4713</v>
      </c>
      <c r="L67" s="260"/>
    </row>
    <row r="68" spans="2:12" s="122" customFormat="1" ht="25.35" customHeight="1" x14ac:dyDescent="0.4">
      <c r="B68" s="129"/>
      <c r="C68" s="129"/>
      <c r="D68" s="129"/>
      <c r="E68" s="131"/>
      <c r="F68" s="131"/>
      <c r="G68" s="131"/>
      <c r="H68" s="131"/>
      <c r="I68" s="124"/>
      <c r="J68" s="124" t="s">
        <v>179</v>
      </c>
      <c r="K68" s="258">
        <v>25690</v>
      </c>
    </row>
    <row r="69" spans="2:12" s="122" customFormat="1" ht="39.75" customHeight="1" x14ac:dyDescent="0.4">
      <c r="B69" s="129"/>
      <c r="C69" s="129"/>
      <c r="D69" s="129"/>
      <c r="E69" s="131"/>
      <c r="F69" s="131"/>
      <c r="G69" s="131"/>
      <c r="H69" s="131"/>
      <c r="I69" s="124"/>
      <c r="J69" s="124" t="s">
        <v>131</v>
      </c>
      <c r="K69" s="258">
        <v>2007</v>
      </c>
    </row>
    <row r="70" spans="2:12" s="122" customFormat="1" ht="53.25" customHeight="1" x14ac:dyDescent="0.4">
      <c r="B70" s="129"/>
      <c r="C70" s="129"/>
      <c r="D70" s="129"/>
      <c r="E70" s="131"/>
      <c r="F70" s="131"/>
      <c r="G70" s="131"/>
      <c r="H70" s="131"/>
      <c r="I70" s="124"/>
      <c r="J70" s="124" t="s">
        <v>176</v>
      </c>
      <c r="K70" s="259">
        <v>932.8</v>
      </c>
    </row>
    <row r="71" spans="2:12" ht="22.5" customHeight="1" x14ac:dyDescent="0.4">
      <c r="B71" s="25" t="s">
        <v>125</v>
      </c>
      <c r="C71" s="26"/>
      <c r="D71" s="26"/>
      <c r="E71" s="27"/>
      <c r="F71" s="24"/>
      <c r="G71" s="24"/>
      <c r="H71" s="24"/>
      <c r="I71" s="24"/>
      <c r="J71" s="24"/>
      <c r="K71" s="69">
        <f t="shared" ref="K71:K72" si="7">K72</f>
        <v>42332.1</v>
      </c>
      <c r="L71" s="7"/>
    </row>
    <row r="72" spans="2:12" ht="18" x14ac:dyDescent="0.4">
      <c r="B72" s="21"/>
      <c r="C72" s="20" t="s">
        <v>41</v>
      </c>
      <c r="D72" s="326" t="s">
        <v>42</v>
      </c>
      <c r="E72" s="326"/>
      <c r="F72" s="326"/>
      <c r="G72" s="326"/>
      <c r="H72" s="326"/>
      <c r="I72" s="326"/>
      <c r="J72" s="326"/>
      <c r="K72" s="69">
        <f t="shared" si="7"/>
        <v>42332.1</v>
      </c>
    </row>
    <row r="73" spans="2:12" ht="39" customHeight="1" x14ac:dyDescent="0.4">
      <c r="B73" s="15"/>
      <c r="C73" s="15"/>
      <c r="D73" s="15"/>
      <c r="E73" s="123" t="s">
        <v>98</v>
      </c>
      <c r="F73" s="308" t="s">
        <v>105</v>
      </c>
      <c r="G73" s="308"/>
      <c r="H73" s="308"/>
      <c r="I73" s="308"/>
      <c r="J73" s="308"/>
      <c r="K73" s="31">
        <f>'2'!H77</f>
        <v>42332.1</v>
      </c>
      <c r="L73" s="262"/>
    </row>
    <row r="74" spans="2:12" ht="44.25" customHeight="1" x14ac:dyDescent="0.4">
      <c r="B74" s="15"/>
      <c r="C74" s="15"/>
      <c r="D74" s="15"/>
      <c r="E74" s="71"/>
      <c r="F74" s="71"/>
      <c r="G74" s="315" t="s">
        <v>106</v>
      </c>
      <c r="H74" s="316"/>
      <c r="I74" s="316"/>
      <c r="J74" s="316"/>
      <c r="K74" s="317"/>
    </row>
    <row r="75" spans="2:12" ht="21" customHeight="1" x14ac:dyDescent="0.4">
      <c r="B75" s="15"/>
      <c r="C75" s="15"/>
      <c r="D75" s="15"/>
      <c r="E75" s="71"/>
      <c r="F75" s="71"/>
      <c r="G75" s="71"/>
      <c r="H75" s="308" t="s">
        <v>86</v>
      </c>
      <c r="I75" s="308"/>
      <c r="J75" s="308"/>
      <c r="K75" s="308"/>
    </row>
    <row r="76" spans="2:12" ht="24" customHeight="1" x14ac:dyDescent="0.4">
      <c r="B76" s="15"/>
      <c r="C76" s="15"/>
      <c r="D76" s="15"/>
      <c r="E76" s="71"/>
      <c r="F76" s="71"/>
      <c r="G76" s="71"/>
      <c r="H76" s="71"/>
      <c r="I76" s="308" t="s">
        <v>107</v>
      </c>
      <c r="J76" s="308"/>
      <c r="K76" s="308"/>
    </row>
    <row r="77" spans="2:12" s="122" customFormat="1" ht="39.75" customHeight="1" x14ac:dyDescent="0.4">
      <c r="B77" s="129"/>
      <c r="C77" s="129"/>
      <c r="D77" s="129"/>
      <c r="E77" s="131"/>
      <c r="F77" s="131"/>
      <c r="G77" s="131"/>
      <c r="H77" s="131"/>
      <c r="I77" s="124"/>
      <c r="J77" s="124" t="s">
        <v>108</v>
      </c>
      <c r="K77" s="123">
        <v>3</v>
      </c>
      <c r="L77" s="260"/>
    </row>
    <row r="78" spans="2:12" s="122" customFormat="1" ht="39.75" customHeight="1" x14ac:dyDescent="0.4">
      <c r="B78" s="129"/>
      <c r="C78" s="129"/>
      <c r="D78" s="129"/>
      <c r="E78" s="131"/>
      <c r="F78" s="131"/>
      <c r="G78" s="131"/>
      <c r="H78" s="131"/>
      <c r="I78" s="124"/>
      <c r="J78" s="124" t="s">
        <v>130</v>
      </c>
      <c r="K78" s="123">
        <v>5</v>
      </c>
      <c r="L78" s="261"/>
    </row>
    <row r="79" spans="2:12" s="122" customFormat="1" ht="53.25" customHeight="1" x14ac:dyDescent="0.4">
      <c r="B79" s="129"/>
      <c r="C79" s="129"/>
      <c r="D79" s="129"/>
      <c r="E79" s="131"/>
      <c r="F79" s="131"/>
      <c r="G79" s="131"/>
      <c r="H79" s="131"/>
      <c r="I79" s="124"/>
      <c r="J79" s="124" t="s">
        <v>176</v>
      </c>
      <c r="K79" s="255">
        <v>12.9</v>
      </c>
      <c r="L79" s="261"/>
    </row>
    <row r="80" spans="2:12" ht="22.5" customHeight="1" x14ac:dyDescent="0.4">
      <c r="B80" s="25" t="s">
        <v>49</v>
      </c>
      <c r="C80" s="26"/>
      <c r="D80" s="26"/>
      <c r="E80" s="27"/>
      <c r="F80" s="24"/>
      <c r="G80" s="24"/>
      <c r="H80" s="24"/>
      <c r="I80" s="24"/>
      <c r="J80" s="24"/>
      <c r="K80" s="69">
        <f t="shared" ref="K80:K81" si="8">K81</f>
        <v>117163.2</v>
      </c>
      <c r="L80" s="261"/>
    </row>
    <row r="81" spans="2:12" ht="18" x14ac:dyDescent="0.4">
      <c r="B81" s="21"/>
      <c r="C81" s="20" t="s">
        <v>41</v>
      </c>
      <c r="D81" s="326" t="s">
        <v>42</v>
      </c>
      <c r="E81" s="326"/>
      <c r="F81" s="326"/>
      <c r="G81" s="326"/>
      <c r="H81" s="326"/>
      <c r="I81" s="326"/>
      <c r="J81" s="326"/>
      <c r="K81" s="69">
        <f t="shared" si="8"/>
        <v>117163.2</v>
      </c>
      <c r="L81" s="261"/>
    </row>
    <row r="82" spans="2:12" ht="29.25" customHeight="1" x14ac:dyDescent="0.4">
      <c r="B82" s="15"/>
      <c r="C82" s="15"/>
      <c r="D82" s="15"/>
      <c r="E82" s="123" t="s">
        <v>98</v>
      </c>
      <c r="F82" s="308" t="s">
        <v>105</v>
      </c>
      <c r="G82" s="308"/>
      <c r="H82" s="308"/>
      <c r="I82" s="308"/>
      <c r="J82" s="308"/>
      <c r="K82" s="31">
        <f>'2'!H85</f>
        <v>117163.2</v>
      </c>
      <c r="L82" s="261"/>
    </row>
    <row r="83" spans="2:12" ht="44.25" customHeight="1" x14ac:dyDescent="0.4">
      <c r="B83" s="15"/>
      <c r="C83" s="15"/>
      <c r="D83" s="15"/>
      <c r="E83" s="71"/>
      <c r="F83" s="71"/>
      <c r="G83" s="315" t="s">
        <v>106</v>
      </c>
      <c r="H83" s="316"/>
      <c r="I83" s="316"/>
      <c r="J83" s="316"/>
      <c r="K83" s="317"/>
      <c r="L83" s="261"/>
    </row>
    <row r="84" spans="2:12" ht="21" customHeight="1" x14ac:dyDescent="0.4">
      <c r="B84" s="15"/>
      <c r="C84" s="15"/>
      <c r="D84" s="15"/>
      <c r="E84" s="71"/>
      <c r="F84" s="71"/>
      <c r="G84" s="71"/>
      <c r="H84" s="308" t="s">
        <v>86</v>
      </c>
      <c r="I84" s="308"/>
      <c r="J84" s="308"/>
      <c r="K84" s="308"/>
      <c r="L84" s="261"/>
    </row>
    <row r="85" spans="2:12" ht="24" customHeight="1" x14ac:dyDescent="0.4">
      <c r="B85" s="15"/>
      <c r="C85" s="15"/>
      <c r="D85" s="15"/>
      <c r="E85" s="71"/>
      <c r="F85" s="71"/>
      <c r="G85" s="71"/>
      <c r="H85" s="71"/>
      <c r="I85" s="308" t="s">
        <v>107</v>
      </c>
      <c r="J85" s="308"/>
      <c r="K85" s="308"/>
      <c r="L85" s="261"/>
    </row>
    <row r="86" spans="2:12" s="122" customFormat="1" ht="39.75" customHeight="1" x14ac:dyDescent="0.4">
      <c r="B86" s="129"/>
      <c r="C86" s="129"/>
      <c r="D86" s="129"/>
      <c r="E86" s="131"/>
      <c r="F86" s="131"/>
      <c r="G86" s="131"/>
      <c r="H86" s="131"/>
      <c r="I86" s="124"/>
      <c r="J86" s="124" t="s">
        <v>108</v>
      </c>
      <c r="K86" s="258">
        <v>2</v>
      </c>
      <c r="L86" s="260"/>
    </row>
    <row r="87" spans="2:12" s="122" customFormat="1" ht="39.75" customHeight="1" x14ac:dyDescent="0.4">
      <c r="B87" s="129"/>
      <c r="C87" s="129"/>
      <c r="D87" s="129"/>
      <c r="E87" s="131"/>
      <c r="F87" s="131"/>
      <c r="G87" s="131"/>
      <c r="H87" s="131"/>
      <c r="I87" s="124"/>
      <c r="J87" s="124" t="s">
        <v>130</v>
      </c>
      <c r="K87" s="258">
        <v>616</v>
      </c>
      <c r="L87" s="260"/>
    </row>
    <row r="88" spans="2:12" s="122" customFormat="1" ht="39.75" customHeight="1" x14ac:dyDescent="0.4">
      <c r="B88" s="129"/>
      <c r="C88" s="129"/>
      <c r="D88" s="129"/>
      <c r="E88" s="131"/>
      <c r="F88" s="131"/>
      <c r="G88" s="131"/>
      <c r="H88" s="131"/>
      <c r="I88" s="124"/>
      <c r="J88" s="124" t="s">
        <v>131</v>
      </c>
      <c r="K88" s="258">
        <v>361</v>
      </c>
      <c r="L88" s="260"/>
    </row>
    <row r="89" spans="2:12" s="122" customFormat="1" ht="53.25" customHeight="1" x14ac:dyDescent="0.4">
      <c r="B89" s="129"/>
      <c r="C89" s="129"/>
      <c r="D89" s="129"/>
      <c r="E89" s="131"/>
      <c r="F89" s="131"/>
      <c r="G89" s="131"/>
      <c r="H89" s="131"/>
      <c r="I89" s="124"/>
      <c r="J89" s="124" t="s">
        <v>176</v>
      </c>
      <c r="K89" s="259">
        <v>50.63</v>
      </c>
      <c r="L89" s="260"/>
    </row>
    <row r="90" spans="2:12" s="122" customFormat="1" ht="60" customHeight="1" x14ac:dyDescent="0.4">
      <c r="B90" s="129"/>
      <c r="C90" s="129"/>
      <c r="D90" s="129"/>
      <c r="E90" s="131"/>
      <c r="F90" s="131"/>
      <c r="G90" s="131"/>
      <c r="H90" s="131"/>
      <c r="I90" s="124"/>
      <c r="J90" s="124" t="s">
        <v>179</v>
      </c>
      <c r="K90" s="258">
        <v>5732</v>
      </c>
      <c r="L90" s="260"/>
    </row>
    <row r="91" spans="2:12" ht="19.5" customHeight="1" x14ac:dyDescent="0.4">
      <c r="B91" s="324" t="s">
        <v>43</v>
      </c>
      <c r="C91" s="324"/>
      <c r="D91" s="324"/>
      <c r="E91" s="324"/>
      <c r="F91" s="324"/>
      <c r="G91" s="324"/>
      <c r="H91" s="324"/>
      <c r="I91" s="324"/>
      <c r="J91" s="324"/>
      <c r="K91" s="134">
        <f>K92</f>
        <v>-1235990.5</v>
      </c>
    </row>
    <row r="92" spans="2:12" s="140" customFormat="1" ht="23.25" customHeight="1" x14ac:dyDescent="0.4">
      <c r="B92" s="139"/>
      <c r="C92" s="123">
        <v>1139</v>
      </c>
      <c r="D92" s="314" t="s">
        <v>88</v>
      </c>
      <c r="E92" s="314"/>
      <c r="F92" s="314"/>
      <c r="G92" s="314"/>
      <c r="H92" s="314"/>
      <c r="I92" s="314"/>
      <c r="J92" s="314"/>
      <c r="K92" s="134">
        <f>K93+K97+K101</f>
        <v>-1235990.5</v>
      </c>
      <c r="L92" s="260"/>
    </row>
    <row r="93" spans="2:12" s="122" customFormat="1" ht="18" x14ac:dyDescent="0.4">
      <c r="B93" s="129"/>
      <c r="C93" s="129"/>
      <c r="D93" s="129"/>
      <c r="E93" s="123" t="s">
        <v>89</v>
      </c>
      <c r="F93" s="308" t="s">
        <v>66</v>
      </c>
      <c r="G93" s="308"/>
      <c r="H93" s="308"/>
      <c r="I93" s="308"/>
      <c r="J93" s="308"/>
      <c r="K93" s="134">
        <f>'2'!H105</f>
        <v>-1235990.5</v>
      </c>
      <c r="L93" s="260"/>
    </row>
    <row r="94" spans="2:12" s="122" customFormat="1" ht="36.75" customHeight="1" x14ac:dyDescent="0.4">
      <c r="B94" s="129"/>
      <c r="C94" s="129"/>
      <c r="D94" s="129"/>
      <c r="E94" s="131"/>
      <c r="F94" s="131"/>
      <c r="G94" s="315" t="s">
        <v>90</v>
      </c>
      <c r="H94" s="316"/>
      <c r="I94" s="316"/>
      <c r="J94" s="316"/>
      <c r="K94" s="317"/>
      <c r="L94" s="260"/>
    </row>
    <row r="95" spans="2:12" s="122" customFormat="1" ht="18" x14ac:dyDescent="0.4">
      <c r="B95" s="129"/>
      <c r="C95" s="129"/>
      <c r="D95" s="129"/>
      <c r="E95" s="131"/>
      <c r="F95" s="131"/>
      <c r="G95" s="131"/>
      <c r="H95" s="308" t="s">
        <v>91</v>
      </c>
      <c r="I95" s="308"/>
      <c r="J95" s="308"/>
      <c r="K95" s="308"/>
      <c r="L95" s="260"/>
    </row>
    <row r="96" spans="2:12" s="122" customFormat="1" ht="20.25" customHeight="1" x14ac:dyDescent="0.4">
      <c r="B96" s="129"/>
      <c r="C96" s="129"/>
      <c r="D96" s="129"/>
      <c r="E96" s="131"/>
      <c r="F96" s="131"/>
      <c r="G96" s="131"/>
      <c r="H96" s="131"/>
      <c r="I96" s="308" t="s">
        <v>92</v>
      </c>
      <c r="J96" s="308"/>
      <c r="K96" s="308"/>
      <c r="L96" s="260"/>
    </row>
    <row r="97" spans="2:12" s="11" customFormat="1" ht="30.45" customHeight="1" x14ac:dyDescent="0.4">
      <c r="B97" s="249"/>
      <c r="C97" s="239"/>
      <c r="D97" s="239"/>
      <c r="E97" s="239" t="s">
        <v>89</v>
      </c>
      <c r="F97" s="319" t="s">
        <v>66</v>
      </c>
      <c r="G97" s="319"/>
      <c r="H97" s="319"/>
      <c r="I97" s="319"/>
      <c r="J97" s="319"/>
      <c r="K97" s="245">
        <f>'2'!H113</f>
        <v>1235990.5</v>
      </c>
      <c r="L97" s="260"/>
    </row>
    <row r="98" spans="2:12" s="11" customFormat="1" ht="36.75" customHeight="1" x14ac:dyDescent="0.4">
      <c r="B98" s="249"/>
      <c r="C98" s="239"/>
      <c r="D98" s="239"/>
      <c r="E98" s="239"/>
      <c r="F98" s="239"/>
      <c r="G98" s="319" t="s">
        <v>162</v>
      </c>
      <c r="H98" s="319"/>
      <c r="I98" s="319"/>
      <c r="J98" s="319"/>
      <c r="K98" s="319"/>
      <c r="L98" s="260"/>
    </row>
    <row r="99" spans="2:12" s="11" customFormat="1" ht="27.75" customHeight="1" x14ac:dyDescent="0.4">
      <c r="B99" s="249"/>
      <c r="C99" s="239"/>
      <c r="D99" s="239"/>
      <c r="E99" s="239"/>
      <c r="F99" s="239"/>
      <c r="G99" s="239"/>
      <c r="H99" s="319" t="s">
        <v>91</v>
      </c>
      <c r="I99" s="319"/>
      <c r="J99" s="319"/>
      <c r="K99" s="319"/>
      <c r="L99" s="260"/>
    </row>
    <row r="100" spans="2:12" s="11" customFormat="1" ht="30" customHeight="1" x14ac:dyDescent="0.4">
      <c r="B100" s="249"/>
      <c r="C100" s="239"/>
      <c r="D100" s="239"/>
      <c r="E100" s="239"/>
      <c r="F100" s="239"/>
      <c r="G100" s="239"/>
      <c r="H100" s="239"/>
      <c r="I100" s="319" t="s">
        <v>92</v>
      </c>
      <c r="J100" s="319"/>
      <c r="K100" s="319"/>
      <c r="L100" s="260"/>
    </row>
    <row r="101" spans="2:12" s="11" customFormat="1" ht="23.25" customHeight="1" x14ac:dyDescent="0.4">
      <c r="B101" s="249"/>
      <c r="C101" s="239"/>
      <c r="D101" s="239"/>
      <c r="E101" s="246" t="s">
        <v>163</v>
      </c>
      <c r="F101" s="318" t="s">
        <v>133</v>
      </c>
      <c r="G101" s="318"/>
      <c r="H101" s="318"/>
      <c r="I101" s="318"/>
      <c r="J101" s="318"/>
      <c r="K101" s="247">
        <f>'2'!H121</f>
        <v>-1235990.5</v>
      </c>
      <c r="L101" s="260"/>
    </row>
    <row r="102" spans="2:12" s="11" customFormat="1" ht="18" x14ac:dyDescent="0.4">
      <c r="B102" s="249"/>
      <c r="C102" s="239"/>
      <c r="D102" s="239"/>
      <c r="E102" s="248"/>
      <c r="F102" s="248"/>
      <c r="G102" s="318" t="s">
        <v>164</v>
      </c>
      <c r="H102" s="318"/>
      <c r="I102" s="318"/>
      <c r="J102" s="318"/>
      <c r="K102" s="318"/>
      <c r="L102" s="260"/>
    </row>
    <row r="103" spans="2:12" s="11" customFormat="1" ht="18" x14ac:dyDescent="0.4">
      <c r="B103" s="249"/>
      <c r="C103" s="249"/>
      <c r="D103" s="249"/>
      <c r="E103" s="248"/>
      <c r="F103" s="248"/>
      <c r="G103" s="248"/>
      <c r="H103" s="318" t="s">
        <v>91</v>
      </c>
      <c r="I103" s="318"/>
      <c r="J103" s="318"/>
      <c r="K103" s="318"/>
      <c r="L103" s="260"/>
    </row>
    <row r="104" spans="2:12" s="11" customFormat="1" ht="18" x14ac:dyDescent="0.4">
      <c r="B104" s="249"/>
      <c r="C104" s="249"/>
      <c r="D104" s="249"/>
      <c r="E104" s="248"/>
      <c r="F104" s="248"/>
      <c r="G104" s="248"/>
      <c r="H104" s="248"/>
      <c r="I104" s="318" t="s">
        <v>92</v>
      </c>
      <c r="J104" s="318"/>
      <c r="K104" s="318"/>
      <c r="L104" s="260"/>
    </row>
    <row r="108" spans="2:12" ht="18" x14ac:dyDescent="0.4">
      <c r="D108" s="18" t="s">
        <v>22</v>
      </c>
      <c r="E108" s="12"/>
      <c r="F108" s="13"/>
    </row>
    <row r="109" spans="2:12" ht="18" x14ac:dyDescent="0.4">
      <c r="D109" s="18" t="s">
        <v>23</v>
      </c>
      <c r="E109" s="12"/>
      <c r="F109" s="13"/>
    </row>
    <row r="110" spans="2:12" ht="18" x14ac:dyDescent="0.4">
      <c r="D110" s="19"/>
      <c r="E110" s="14" t="s">
        <v>126</v>
      </c>
      <c r="F110" s="13"/>
    </row>
    <row r="111" spans="2:12" x14ac:dyDescent="0.4">
      <c r="F111" s="9"/>
    </row>
  </sheetData>
  <mergeCells count="62">
    <mergeCell ref="G102:K102"/>
    <mergeCell ref="H103:K103"/>
    <mergeCell ref="I104:K104"/>
    <mergeCell ref="F97:J97"/>
    <mergeCell ref="G98:K98"/>
    <mergeCell ref="H99:K99"/>
    <mergeCell ref="I100:K100"/>
    <mergeCell ref="F101:J101"/>
    <mergeCell ref="G83:K83"/>
    <mergeCell ref="H84:K84"/>
    <mergeCell ref="I85:K85"/>
    <mergeCell ref="G74:K74"/>
    <mergeCell ref="H75:K75"/>
    <mergeCell ref="I76:K76"/>
    <mergeCell ref="D81:J81"/>
    <mergeCell ref="F82:J82"/>
    <mergeCell ref="G61:K61"/>
    <mergeCell ref="H62:K62"/>
    <mergeCell ref="I63:K63"/>
    <mergeCell ref="D72:J72"/>
    <mergeCell ref="F73:J73"/>
    <mergeCell ref="G53:K53"/>
    <mergeCell ref="H54:K54"/>
    <mergeCell ref="I55:K55"/>
    <mergeCell ref="D59:J59"/>
    <mergeCell ref="F60:J60"/>
    <mergeCell ref="G40:K40"/>
    <mergeCell ref="H41:K41"/>
    <mergeCell ref="I42:K42"/>
    <mergeCell ref="D51:J51"/>
    <mergeCell ref="F52:J52"/>
    <mergeCell ref="G30:K30"/>
    <mergeCell ref="H31:K31"/>
    <mergeCell ref="I32:K32"/>
    <mergeCell ref="D38:J38"/>
    <mergeCell ref="F39:J39"/>
    <mergeCell ref="G22:K22"/>
    <mergeCell ref="H23:K23"/>
    <mergeCell ref="I24:K24"/>
    <mergeCell ref="D28:J28"/>
    <mergeCell ref="F29:J29"/>
    <mergeCell ref="D92:J92"/>
    <mergeCell ref="F93:J93"/>
    <mergeCell ref="G94:K94"/>
    <mergeCell ref="H95:K95"/>
    <mergeCell ref="I96:K96"/>
    <mergeCell ref="K1:N1"/>
    <mergeCell ref="B10:H10"/>
    <mergeCell ref="B91:J91"/>
    <mergeCell ref="B5:K5"/>
    <mergeCell ref="B8:B9"/>
    <mergeCell ref="C8:D8"/>
    <mergeCell ref="E8:H8"/>
    <mergeCell ref="I8:I9"/>
    <mergeCell ref="J8:J9"/>
    <mergeCell ref="D12:J12"/>
    <mergeCell ref="F13:J13"/>
    <mergeCell ref="G14:K14"/>
    <mergeCell ref="H15:K15"/>
    <mergeCell ref="I16:K16"/>
    <mergeCell ref="D20:J20"/>
    <mergeCell ref="F21:J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https:/mul2-mta.gov.am/tasks/2179521/oneclick?token=fb25c74c622e7eb64d1a8d5ba7c72b32</cp:keywords>
  <cp:lastModifiedBy>Anna Ivanyan</cp:lastModifiedBy>
  <cp:lastPrinted>2025-05-15T11:10:52Z</cp:lastPrinted>
  <dcterms:created xsi:type="dcterms:W3CDTF">1996-10-14T23:33:28Z</dcterms:created>
  <dcterms:modified xsi:type="dcterms:W3CDTF">2026-11-04T17:45:59Z</dcterms:modified>
</cp:coreProperties>
</file>