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5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Z-Margaryan\Desktop\DOC\karavarutyuan voroshumner\2026\datdep_post_BTAN\¸¸-Ýáñ\"/>
    </mc:Choice>
  </mc:AlternateContent>
  <xr:revisionPtr revIDLastSave="0" documentId="13_ncr:1_{FD2157FA-64F9-4314-804B-AFF15CAC0AF3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Հավելված 1" sheetId="24" r:id="rId1"/>
    <sheet name="Հավելված 2" sheetId="5" r:id="rId2"/>
    <sheet name="Հավելված 3 " sheetId="7" r:id="rId3"/>
    <sheet name="Հավելված 4" sheetId="34" r:id="rId4"/>
    <sheet name="Հավելված 5" sheetId="36" r:id="rId5"/>
  </sheets>
  <definedNames>
    <definedName name="_xlnm._FilterDatabase" localSheetId="1" hidden="1">'Հավելված 2'!$F$1:$F$20</definedName>
    <definedName name="_xlnm._FilterDatabase" localSheetId="2" hidden="1">'Հավելված 3 '!$I$1:$I$231</definedName>
    <definedName name="_xlnm.Print_Area" localSheetId="0">'Հավելված 1'!$A$1:$G$28</definedName>
    <definedName name="_xlnm.Print_Area" localSheetId="1">'Հավելված 2'!$A$1:$G$172</definedName>
    <definedName name="_xlnm.Print_Area" localSheetId="2">'Հավելված 3 '!$A$1:$J$231</definedName>
    <definedName name="_xlnm.Print_Area" localSheetId="3">'Հավելված 4'!$A$1:$J$231</definedName>
    <definedName name="_xlnm.Print_Area" localSheetId="4">'Հավելված 5'!$A$1:$G$55</definedName>
    <definedName name="_xlnm.Print_Titles" localSheetId="1">'Հավելված 2'!$7:$8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10" i="7" l="1"/>
  <c r="J226" i="34"/>
  <c r="J226" i="7"/>
  <c r="G26" i="24"/>
  <c r="G55" i="36"/>
  <c r="G52" i="36"/>
  <c r="G49" i="36"/>
  <c r="G46" i="36"/>
  <c r="G43" i="36"/>
  <c r="G40" i="36"/>
  <c r="G37" i="36"/>
  <c r="G34" i="36"/>
  <c r="G31" i="36"/>
  <c r="G28" i="36"/>
  <c r="G25" i="36"/>
  <c r="G22" i="36"/>
  <c r="G19" i="36"/>
  <c r="G16" i="36"/>
  <c r="G13" i="36"/>
  <c r="G54" i="36" l="1"/>
  <c r="G33" i="36" l="1"/>
  <c r="G32" i="36" s="1"/>
  <c r="G30" i="36"/>
  <c r="G29" i="36" s="1"/>
  <c r="G53" i="36"/>
  <c r="G51" i="36"/>
  <c r="G50" i="36" s="1"/>
  <c r="G48" i="36"/>
  <c r="G47" i="36" s="1"/>
  <c r="G45" i="36"/>
  <c r="G44" i="36" s="1"/>
  <c r="G42" i="36"/>
  <c r="G41" i="36" s="1"/>
  <c r="G39" i="36"/>
  <c r="G38" i="36" s="1"/>
  <c r="G36" i="36"/>
  <c r="G35" i="36" s="1"/>
  <c r="G27" i="36"/>
  <c r="G26" i="36" s="1"/>
  <c r="G24" i="36"/>
  <c r="G23" i="36" s="1"/>
  <c r="G21" i="36"/>
  <c r="G20" i="36" s="1"/>
  <c r="G18" i="36"/>
  <c r="G17" i="36" s="1"/>
  <c r="G15" i="36"/>
  <c r="G14" i="36" s="1"/>
  <c r="G12" i="36"/>
  <c r="G11" i="36" s="1"/>
  <c r="G10" i="36" l="1"/>
  <c r="G154" i="5"/>
  <c r="G153" i="5" s="1"/>
  <c r="G152" i="5" s="1"/>
  <c r="G151" i="5" s="1"/>
  <c r="G149" i="5" s="1"/>
  <c r="G147" i="5" s="1"/>
  <c r="G145" i="5"/>
  <c r="G144" i="5" s="1"/>
  <c r="G143" i="5" s="1"/>
  <c r="G142" i="5" s="1"/>
  <c r="G140" i="5" s="1"/>
  <c r="G138" i="5" s="1"/>
  <c r="G136" i="5"/>
  <c r="G135" i="5" s="1"/>
  <c r="G134" i="5" s="1"/>
  <c r="G133" i="5" s="1"/>
  <c r="G131" i="5" s="1"/>
  <c r="G129" i="5" s="1"/>
  <c r="G127" i="5"/>
  <c r="G126" i="5" s="1"/>
  <c r="G125" i="5" s="1"/>
  <c r="G124" i="5" s="1"/>
  <c r="G122" i="5" s="1"/>
  <c r="G120" i="5" s="1"/>
  <c r="G118" i="5"/>
  <c r="G117" i="5" s="1"/>
  <c r="G116" i="5" s="1"/>
  <c r="G115" i="5" s="1"/>
  <c r="G113" i="5" s="1"/>
  <c r="G111" i="5" s="1"/>
  <c r="G109" i="5"/>
  <c r="G108" i="5" s="1"/>
  <c r="G107" i="5" s="1"/>
  <c r="G106" i="5" s="1"/>
  <c r="G104" i="5" s="1"/>
  <c r="G102" i="5" s="1"/>
  <c r="G100" i="5"/>
  <c r="G99" i="5" s="1"/>
  <c r="G98" i="5" s="1"/>
  <c r="G97" i="5" s="1"/>
  <c r="G95" i="5" s="1"/>
  <c r="G93" i="5" s="1"/>
  <c r="G91" i="5"/>
  <c r="G90" i="5" s="1"/>
  <c r="G89" i="5" s="1"/>
  <c r="G88" i="5" s="1"/>
  <c r="G86" i="5" s="1"/>
  <c r="G84" i="5" s="1"/>
  <c r="G82" i="5"/>
  <c r="G81" i="5" s="1"/>
  <c r="G80" i="5" s="1"/>
  <c r="G79" i="5" s="1"/>
  <c r="G77" i="5" s="1"/>
  <c r="G75" i="5" s="1"/>
  <c r="G73" i="5"/>
  <c r="G72" i="5" s="1"/>
  <c r="G71" i="5" s="1"/>
  <c r="G70" i="5" s="1"/>
  <c r="G68" i="5" s="1"/>
  <c r="G66" i="5" s="1"/>
  <c r="G64" i="5"/>
  <c r="G63" i="5" s="1"/>
  <c r="G62" i="5" s="1"/>
  <c r="G61" i="5" s="1"/>
  <c r="G59" i="5" s="1"/>
  <c r="G57" i="5" s="1"/>
  <c r="G55" i="5"/>
  <c r="G54" i="5" s="1"/>
  <c r="G53" i="5" s="1"/>
  <c r="G52" i="5" s="1"/>
  <c r="G50" i="5" s="1"/>
  <c r="G48" i="5" s="1"/>
  <c r="G46" i="5"/>
  <c r="G45" i="5" s="1"/>
  <c r="G44" i="5" s="1"/>
  <c r="G43" i="5" s="1"/>
  <c r="G41" i="5" s="1"/>
  <c r="G39" i="5" s="1"/>
  <c r="G37" i="5"/>
  <c r="G36" i="5" s="1"/>
  <c r="G35" i="5" s="1"/>
  <c r="G34" i="5" s="1"/>
  <c r="G32" i="5" s="1"/>
  <c r="G30" i="5" s="1"/>
  <c r="G28" i="5"/>
  <c r="G27" i="5" s="1"/>
  <c r="G26" i="5" s="1"/>
  <c r="G25" i="5" s="1"/>
  <c r="G23" i="5" s="1"/>
  <c r="G21" i="5" s="1"/>
  <c r="G19" i="5" s="1"/>
  <c r="J210" i="34" l="1"/>
  <c r="J210" i="7"/>
  <c r="J201" i="34"/>
  <c r="J201" i="7"/>
  <c r="J182" i="34"/>
  <c r="J182" i="7"/>
  <c r="J178" i="34"/>
  <c r="J178" i="7"/>
  <c r="J171" i="34"/>
  <c r="J171" i="7"/>
  <c r="J152" i="34"/>
  <c r="J152" i="7"/>
  <c r="J128" i="34"/>
  <c r="J128" i="7"/>
  <c r="J111" i="7"/>
  <c r="J111" i="34"/>
  <c r="J86" i="7"/>
  <c r="J86" i="34"/>
  <c r="J64" i="34"/>
  <c r="J64" i="7"/>
  <c r="J57" i="7"/>
  <c r="J57" i="34"/>
  <c r="J38" i="7"/>
  <c r="J38" i="34"/>
  <c r="J26" i="7"/>
  <c r="J26" i="34"/>
  <c r="J22" i="7"/>
  <c r="J22" i="34"/>
  <c r="J18" i="34"/>
  <c r="J18" i="7"/>
  <c r="G25" i="24"/>
  <c r="G24" i="24"/>
  <c r="G23" i="24"/>
  <c r="G22" i="24"/>
  <c r="G21" i="24"/>
  <c r="G20" i="24"/>
  <c r="G19" i="24"/>
  <c r="G18" i="24"/>
  <c r="G17" i="24"/>
  <c r="G16" i="24"/>
  <c r="G15" i="24"/>
  <c r="G14" i="24"/>
  <c r="G13" i="24"/>
  <c r="G12" i="24"/>
  <c r="G11" i="24"/>
  <c r="G170" i="5" l="1"/>
  <c r="G169" i="5" s="1"/>
  <c r="G168" i="5" s="1"/>
  <c r="G166" i="5" s="1"/>
  <c r="G164" i="5" l="1"/>
  <c r="J228" i="34" l="1"/>
  <c r="J227" i="34" s="1"/>
  <c r="J228" i="7"/>
  <c r="J227" i="7" s="1"/>
  <c r="G162" i="5"/>
  <c r="G160" i="5" s="1"/>
  <c r="G9" i="36"/>
  <c r="G28" i="24" l="1"/>
  <c r="G27" i="24" s="1"/>
  <c r="G158" i="5"/>
  <c r="G156" i="5" s="1"/>
  <c r="J10" i="34" l="1"/>
  <c r="J9" i="34" s="1"/>
  <c r="J8" i="34" s="1"/>
  <c r="J9" i="7"/>
  <c r="J8" i="7" s="1"/>
  <c r="G10" i="24"/>
  <c r="G9" i="24" s="1"/>
  <c r="G8" i="24" s="1"/>
  <c r="G17" i="5" l="1"/>
  <c r="G15" i="5" l="1"/>
  <c r="G13" i="5" s="1"/>
  <c r="G11" i="5" s="1"/>
  <c r="G9" i="5" s="1"/>
</calcChain>
</file>

<file path=xl/sharedStrings.xml><?xml version="1.0" encoding="utf-8"?>
<sst xmlns="http://schemas.openxmlformats.org/spreadsheetml/2006/main" count="933" uniqueCount="275">
  <si>
    <t>Ծրագրային դասիչը</t>
  </si>
  <si>
    <t>այդ թվում՝</t>
  </si>
  <si>
    <t>01</t>
  </si>
  <si>
    <t>Բյուջետային ծախսերի գործառնական դասակարգման բաժինների, խմբերի և դասերի, բյուջետային ծրագրերի միջոցառումների, բյուջետային հատկացումների գլխավոր կարգադրիչների անվանումները</t>
  </si>
  <si>
    <t>Գործառնական դասիչը</t>
  </si>
  <si>
    <t xml:space="preserve">ԸՆԴԱՄԵՆԸ ԾԱԽՍԵՐ                                                                     </t>
  </si>
  <si>
    <t xml:space="preserve"> այդ թվում` ըստ կատարողների</t>
  </si>
  <si>
    <t xml:space="preserve"> այդ թվում` բյուջետային ծախսերի տնտեսագիտական դասակարգման հոդվածներ</t>
  </si>
  <si>
    <t xml:space="preserve"> ԸՆԴԱՄԵՆԸ ԾԱԽՍԵՐ</t>
  </si>
  <si>
    <t>Հավելված N 2</t>
  </si>
  <si>
    <t>ԸՆԴԱՄԵՆԸ</t>
  </si>
  <si>
    <t>Ցուցանիշների փոփոխությունը (ավելացումները նշված են դրական նշանով, իսկ նվազեցումները՝ փակագծերում)</t>
  </si>
  <si>
    <t>Ծրագիր</t>
  </si>
  <si>
    <t>Միջոցառում</t>
  </si>
  <si>
    <t>ծրագիր</t>
  </si>
  <si>
    <t>միջոցառում</t>
  </si>
  <si>
    <t>բաժին</t>
  </si>
  <si>
    <t>խումբ</t>
  </si>
  <si>
    <t>դաս</t>
  </si>
  <si>
    <t>այդ թվում`</t>
  </si>
  <si>
    <t>Հավելված N 4</t>
  </si>
  <si>
    <t>այդ թվում` ըստ կատարողների</t>
  </si>
  <si>
    <t>Հավելված N 5</t>
  </si>
  <si>
    <t xml:space="preserve"> ԸՆԹԱՑԻԿ ԾԱԽՍԵՐ</t>
  </si>
  <si>
    <t>___________  ___-ի N _______     որոշման</t>
  </si>
  <si>
    <t>Ծառայությունների մատուցում</t>
  </si>
  <si>
    <t xml:space="preserve"> այդ թվում`</t>
  </si>
  <si>
    <t xml:space="preserve"> Ծառայությունների մատուցում </t>
  </si>
  <si>
    <t>Հավելված N 1</t>
  </si>
  <si>
    <t xml:space="preserve"> ԲԳԿ</t>
  </si>
  <si>
    <t xml:space="preserve"> Ծրագրային դասիչը</t>
  </si>
  <si>
    <t xml:space="preserve"> ԲԳԿ/Ծրագրի /միջոցառման անվանումը</t>
  </si>
  <si>
    <t xml:space="preserve"> Ծրագրի նպատակը/Միջոցառման նկարագրությունը</t>
  </si>
  <si>
    <t xml:space="preserve"> Վերջնական արդյունքի նկարագրությունը/Միջոցառման տեսակը</t>
  </si>
  <si>
    <t xml:space="preserve"> Տարի</t>
  </si>
  <si>
    <t>հազար դրամներով</t>
  </si>
  <si>
    <t>Հավելված N 3</t>
  </si>
  <si>
    <t xml:space="preserve"> Ծրագիր </t>
  </si>
  <si>
    <t xml:space="preserve"> Միջոցառում </t>
  </si>
  <si>
    <t>Իրականացնողը/ ակտիվն օգտագործողը/ շահառուի ընտրության չափորոշիչը</t>
  </si>
  <si>
    <t>Արդյունքային չափորոշիչը</t>
  </si>
  <si>
    <t xml:space="preserve"> Դասիչը </t>
  </si>
  <si>
    <t xml:space="preserve"> Անվա-նումը </t>
  </si>
  <si>
    <t xml:space="preserve"> Նկարագրու-թյունը </t>
  </si>
  <si>
    <t xml:space="preserve"> Տեսակը </t>
  </si>
  <si>
    <t xml:space="preserve"> Անվանումը </t>
  </si>
  <si>
    <t>Գնման առարկայի</t>
  </si>
  <si>
    <t>կոդը</t>
  </si>
  <si>
    <t>անվանումը</t>
  </si>
  <si>
    <t xml:space="preserve">գնման ձևը </t>
  </si>
  <si>
    <t>չափի միավորը</t>
  </si>
  <si>
    <t xml:space="preserve">միավորի գինը  </t>
  </si>
  <si>
    <t>քանակը</t>
  </si>
  <si>
    <t>Գումարը (հազար դրամ)</t>
  </si>
  <si>
    <t xml:space="preserve"> ԾԱՌԱՅՈՒԹՅՈՒՆՆԵՐԻ  ԵՎ   ԱՊՐԱՆՔՆԵՐԻ  ՁԵՌՔԲԵՐՈՒՄ</t>
  </si>
  <si>
    <t>Ցուցանիշների փոփոխությունը (ավելացումները նշված են դրական նշանով, իսկ նվազեցումները՝ փակագծում)</t>
  </si>
  <si>
    <t xml:space="preserve">ՀՀ կառավարության 2026 թվականի </t>
  </si>
  <si>
    <t>«ՀԱՅԱՍՏԱՆԻ ՀԱՆՐԱՊԵՏՈՒԹՅԱՆ 2026 ԹՎԱԿԱՆԻ ՊԵՏԱԿԱՆ ԲՅՈՒՋԵԻ ՄԱՍԻՆ» ՀԱՅԱՍՏԱՆԻ ՀԱՆՐԱՊԵՏՈՒԹՅԱՆ ՕՐԵՆՔԻ N 1 ՀԱՎԵԼՎԱԾԻ N 2 ԱՂՅՈՒՍԱԿՈՒՄ ԿԱՏԱՐՎՈՂ ՎԵՐԱԲԱՇԽՈՒՄԸ, ՓՈՓՈԽՈՒԹՅՈՒՆՆԵՐԸ ԵՎ ՀԱՅԱՍՏԱՆԻ ՀԱՆՐԱՊԵՏՈՒԹՅԱՆ ԿԱՌԱՎԱՐՈՒԹՅԱՆ 2025 ԹՎԱԿԱՆԻ ԴԵԿՏԵՄԲԵՐԻ 25-Ի N 1910-Ն ՈՐՈՇՄԱՆ N 5 ՀԱՎԵԼՎԱԾԻ N 1 ԱՂՅՈՒՍԱԿՈՒՄ ԿԱՏԱՐՎՈՂ ՓՈՓՈԽՈՒԹՅՈՒՆՆԵՐԸ</t>
  </si>
  <si>
    <t xml:space="preserve"> 11014</t>
  </si>
  <si>
    <t xml:space="preserve"> ՄԱՍ III. ԾԱՌԱՅՈՒԹՅՈՒՆՆԵՐ</t>
  </si>
  <si>
    <t xml:space="preserve"> 11015</t>
  </si>
  <si>
    <t>այդ թվում` բյուջետային ծախսերի տնտեսագիտական դասակարգման հոդվածներ</t>
  </si>
  <si>
    <t xml:space="preserve">Ծառայությունների մատուցում </t>
  </si>
  <si>
    <t>Բարձրագույն դատական խորհուրդ</t>
  </si>
  <si>
    <t>Դատական իշխանության գործունեության ապահովում և իրականացում</t>
  </si>
  <si>
    <t>Դատական իշխանության անկախության երաշխավորում, բնականոն գործունեության և դատական պաշտպանության իրավունքի ապահովում</t>
  </si>
  <si>
    <t>Դատական իշխանության գուծունեության և դատական պաշտպանության իրավունքի ապահովման արդյունավետության բարձրացում</t>
  </si>
  <si>
    <t>ՀՀ Վճռաբեկ դատարանի բնականոն գործունեության և ՀՀ Վճռաբեկ դատարանի կողմից դատական պաշտպանության իրավունքի ապահովում</t>
  </si>
  <si>
    <t>Դատավարական գործունեության իրականացում, դատական ակտերի կազմում և հրապարակում, արխիվային փաստաթղթերի տրամադրում,  դատական ծառայության իրականացում</t>
  </si>
  <si>
    <t>1080 - 11003</t>
  </si>
  <si>
    <t>ՀՀ վերաքննիչ քաղաքացիական դատարանի բնականոն գործունեության և ՀՀ Վերաքննիչ քաղաքացիական դատարանի կողմից դատական պաշտպանության իրավունքի ապահովում</t>
  </si>
  <si>
    <t>1080 - 11004</t>
  </si>
  <si>
    <t>ՀՀ վերաքննիչ քրեական դատարանի բնականոն գործունեության և ՀՀ Վերաքննիչ քրեական դատարանի կողմից դատական պաշտպանության իրավունքի ապահովում</t>
  </si>
  <si>
    <t>1080 - 11005</t>
  </si>
  <si>
    <t>ՀՀ վերաքննիչ վարչական դատարանի բնականոն գործունեության և ՀՀ Վերաքննիչ վարչական դատարանի կողմից դատական պաշտպանության իրավունքի ապահովում</t>
  </si>
  <si>
    <t>ՀՀ Արագածոտնի մարզի առաջին ատյանի ընդհանուր իրավասության դատարանի բնականոն գործունեության և ՀՀ Արագածոտնի մարզի ընդհանուր իրավասության դատարանի կողմից դատական պաշտպանության իրավունքի ապահովում</t>
  </si>
  <si>
    <t>1080 - 11009</t>
  </si>
  <si>
    <t>ՀՀ Արարատի և Վայոց ձորի մարզերի առաջին ատյանի ընդհանուր իրավասության դատարանի բնականոն գործունեության և ՀՀ Արարատի և Վայոց ձորի մարզերի ընդհանուր իրավասության դատարանի կողմից դատական պաշտպանության իրավունքի ապահովում</t>
  </si>
  <si>
    <t>1080 - 11010</t>
  </si>
  <si>
    <t>ՀՀ Արմավիրի մարզի առաջին ատյանի  ընդհանուր իրավասության դատարանի բնականոն գործունեության և ՀՀ Արմավիրի մարզի ընդհանուր իրավասության դատարանի կողմից դատական պաշտպանության իրավունքի ապահովում</t>
  </si>
  <si>
    <t>1080 - 11011</t>
  </si>
  <si>
    <t>ՀՀ Գեղարքունիքի մարզի առաջին ատյանի  ընդհանուր իրավասության դատարանի բնականոն գործունեության և ՀՀ Գեղարքունիքի մարզի ընդհանուր իրավասության դատարանի կողմից դատական պաշտպանության իրավունքի ապահովում</t>
  </si>
  <si>
    <t>1080 - 11014</t>
  </si>
  <si>
    <t>ՀՀ Շիրակի մարզի առաջին ատյանի  ընդհանուր իրավասության դատարանի բնականոն գործունեության և ՀՀ Շիրակի մարզի ընդհանուր իրավասության դատարանի կողմից դատական պաշտպանության իրավունքի ապահովում</t>
  </si>
  <si>
    <t>1080 - 11015</t>
  </si>
  <si>
    <t>ՀՀ Սյունիքի մարզի առաջին ատյանի ընդհանուր իրավասության դատարանի բնականոն գործունեության և ՀՀ Սյունիքի մարզի ընդհանուր իրավասության դատարանի կողմից դատական պաշտպանության իրավունքի ապահովում</t>
  </si>
  <si>
    <t>1080 - 11016</t>
  </si>
  <si>
    <t>ՀՀ Տավուշի մարզի առաջին ատյանի ընդհանուր իրավասության դատարանի բնականոն գործունեության և ՀՀ Տավուշի մարզի ընդհանուր իրավասության դատարանի կողմից դատական պաշտպանության իրավունքի ապահովում</t>
  </si>
  <si>
    <t>1080 - 11017</t>
  </si>
  <si>
    <t>ՀՀ Սնանկության դատարանի բնականոն գործունեության և ՀՀ Սնանկության դատարանի կողմից դատական պաշտպանության իրավունքի ապահովում</t>
  </si>
  <si>
    <t>1080 - 11019</t>
  </si>
  <si>
    <t>Հակակոռուպցիոն դատարանի բնականոն գործունեության և Հակակոռուպցիոն դատարանի կողմից դատական պաշտպանության իրավուքի ապահովում</t>
  </si>
  <si>
    <t>Դատավարական գործունեության իրականացում, ակտերի կազմում և հրապարակում, արխիվային փաստաթղթերի տրամադրում, դատական ծառայության իրականացում</t>
  </si>
  <si>
    <t>1080 - 11022</t>
  </si>
  <si>
    <t>Երևան քաղաքի առաջին ատյանի ընդհանուր իրավասության քաղաքացիական դատարանի բնականոն գործունեության և Երևան քաղաքի առաջին ատյանի ընդհանուր իրավասության քաղաքացիական դատարանի կողմից դատական պաշտպանության իրավունքի ապահովում</t>
  </si>
  <si>
    <t>Դատավարական գործունեության իրականացում, դատական ակտերի կազմում և հրապարակում, արխիվային փաստաթղթերի տրամադրում, անվտանգության երաշխիքների ապահովում, դատական ծառայության իրականացում</t>
  </si>
  <si>
    <t>1080 - 11023</t>
  </si>
  <si>
    <t>Երևան քաղաքի առաջին ատյանի ընդհանուր իրավասության քրեական դատարանի բնականոն գործունեության և Երևան քաղաքի առաջին ատյանի ընդհանուր իրավասության քրեական դատարանի կողմից դատական պաշտպանության իրավունքի ապահովում</t>
  </si>
  <si>
    <t>1080 - 11012</t>
  </si>
  <si>
    <t>ՀՀ Լոռու մարզի առաջին ատյանի  ընդհանուր իրավասության դատարանի բնականոն գործունեության և ՀՀ Լոռու մարզի ընդհանուր իրավասության դատարանի կողմից դատական պաշտպանության իրավունքի ապահովում</t>
  </si>
  <si>
    <t>1080 - 11013</t>
  </si>
  <si>
    <t>ՀՀ Կոտայքի մարզի առաջին ատյանի  ընդհանուր իրավասության դատարանի բնականոն գործունեության և ՀՀ Կոտայքի մարզի ընդհանուր իրավասության դատարանի կողմից դատական պաշտպանության իրավունքի ապահովում</t>
  </si>
  <si>
    <t>Վերաքննիչ հակակոռուպցիոն դատարանի բնականոն գործունեության և Վերաքննիչ հակակոռուպցիոն դատարանի կողմից դատական պաշտպանության իրավուքի ապահովում</t>
  </si>
  <si>
    <t xml:space="preserve"> ՀԱՍԱՐԱԿԱԿԱՆ ԿԱՐԳ,  ԱՆՎՏԱՆԳՈՒԹՅՈՒՆ ԵՎ ԴԱՏԱԿԱՆ ԳՈՐԾՈՒՆԵՈՒԹՅՈՒՆ</t>
  </si>
  <si>
    <t>03</t>
  </si>
  <si>
    <t xml:space="preserve"> Դատական գործունեություն և իրավական պաշտպանություն</t>
  </si>
  <si>
    <t xml:space="preserve"> Դատարաններ</t>
  </si>
  <si>
    <t xml:space="preserve"> Բարձրագույն դատական խորհուրդ</t>
  </si>
  <si>
    <t xml:space="preserve"> Դատական իշխանության գործունեության ապահովում և իրականացում</t>
  </si>
  <si>
    <t xml:space="preserve"> ՀՀ դատական դեպարտամենտ</t>
  </si>
  <si>
    <t xml:space="preserve"> Շարունակական ծախսեր</t>
  </si>
  <si>
    <t xml:space="preserve"> - Կապի ծառայություններ</t>
  </si>
  <si>
    <t xml:space="preserve"> ՀՀ վերաքննիչ քաղաքացիական դատարանի բնականոն գործունեության և ՀՀ Վերաքննիչ քաղաքացիական դատարանի կողմից դատական պաշտպանության իրավունքի ապահովում</t>
  </si>
  <si>
    <t xml:space="preserve"> 11004</t>
  </si>
  <si>
    <t xml:space="preserve"> ՀՀ վերաքննիչ քրեական դատարանի բնականոն գործունեության և ՀՀ Վերաքննիչ քրեական դատարանի կողմից դատական պաշտպանության իրավունքի ապահովում</t>
  </si>
  <si>
    <t xml:space="preserve"> 11005</t>
  </si>
  <si>
    <t xml:space="preserve"> ՀՀ վերաքննիչ վարչական դատարանի բնականոն գործունեության և ՀՀ Վերաքննիչ վարչական դատարանի կողմից դատական պաշտպանության իրավունքի ապահովում</t>
  </si>
  <si>
    <t xml:space="preserve"> 11009</t>
  </si>
  <si>
    <t xml:space="preserve"> ՀՀ Արարատի և Վայոց ձորի մարզերի առաջին ատյանի ընդհանուր իրավասության դատարանի բնականոն գործունեության և ՀՀ Արարատի և Վայոց ձորի մարզերի ընդհանուր իրավասության դատարանի կողմից դատական պաշտպանության իրավունքի ապահովում</t>
  </si>
  <si>
    <t xml:space="preserve"> 11010</t>
  </si>
  <si>
    <t xml:space="preserve"> ՀՀ Արմավիրի մարզի առաջին ատյանի  ընդհանուր իրավասության դատարանի բնականոն գործունեության և ՀՀ Արմավիրի մարզի ընդհանուր իրավասության դատարանի կողմից դատական պաշտպանության իրավունքի ապահովում</t>
  </si>
  <si>
    <t xml:space="preserve"> 11011</t>
  </si>
  <si>
    <t xml:space="preserve"> ՀՀ Գեղարքունիքի մարզի առաջին ատյանի  ընդհանուր իրավասության դատարանի բնականոն գործունեության և ՀՀ Գեղարքունիքի մարզի ընդհանուր իրավասության դատարանի կողմից դատական պաշտպանության իրավունքի ապահովում</t>
  </si>
  <si>
    <t xml:space="preserve"> ՀՀ Շիրակի մարզի առաջին ատյանի  ընդհանուր իրավասության դատարանի բնականոն գործունեության և ՀՀ Շիրակի մարզի ընդհանուր իրավասության դատարանի կողմից դատական պաշտպանության իրավունքի ապահովում</t>
  </si>
  <si>
    <t xml:space="preserve"> ՀՀ Սյունիքի մարզի առաջին ատյանի ընդհանուր իրավասության դատարանի բնականոն գործունեության և ՀՀ Սյունիքի մարզի ընդհանուր իրավասության դատարանի կողմից դատական պաշտպանության իրավունքի ապահովում</t>
  </si>
  <si>
    <t xml:space="preserve"> 11016</t>
  </si>
  <si>
    <t xml:space="preserve"> ՀՀ Տավուշի մարզի առաջին ատյանի ընդհանուր իրավասության դատարանի բնականոն գործունեության և ՀՀ Տավուշի մարզի ընդհանուր իրավասության դատարանի կողմից դատական պաշտպանության իրավունքի ապահովում</t>
  </si>
  <si>
    <t xml:space="preserve"> 11017</t>
  </si>
  <si>
    <t xml:space="preserve"> ՀՀ Սնանկության դատարանի բնականոն գործունեության և ՀՀ Սնանկության դատարանի կողմից դատական պաշտպանության իրավունքի ապահովում</t>
  </si>
  <si>
    <t xml:space="preserve"> 11019</t>
  </si>
  <si>
    <t xml:space="preserve"> Հակակոռուպցիոն դատարանի բնականոն գործունեության և Հակակոռուպցիոն դատարանի կողմից դատական պաշտպանության իրավուքի ապահովում</t>
  </si>
  <si>
    <t xml:space="preserve"> 11022</t>
  </si>
  <si>
    <t xml:space="preserve"> Երևան քաղաքի առաջին ատյանի ընդհանուր իրավասության քաղաքացիական դատարանի բնականոն գործունեության և Երևան քաղաքի առաջին ատյանի ընդհանուր իրավասության քաղաքացիական դատարանի կողմից դատական պաշտպանության իրավունքի ապահովում</t>
  </si>
  <si>
    <t xml:space="preserve"> 11023</t>
  </si>
  <si>
    <t xml:space="preserve"> Երևան քաղաքի առաջին ատյանի ընդհանուր իրավասության քրեական դատարանի բնականոն գործունեության և Երևան քաղաքի առաջին ատյանի ընդհանուր իրավասության քրեական դատարանի կողմից դատական պաշտպանության իրավունքի ապահովում</t>
  </si>
  <si>
    <t xml:space="preserve">Բարձրագույն դատական խորհուրդ </t>
  </si>
  <si>
    <t xml:space="preserve"> Դատական իշխանության գործունեության ապահովում և իրականացում </t>
  </si>
  <si>
    <t xml:space="preserve"> 1080 - 11002 </t>
  </si>
  <si>
    <t xml:space="preserve"> Ծառայությունը մատուցողի անվանումը` ՀՀ Վճռաբեկ դատարան </t>
  </si>
  <si>
    <t xml:space="preserve"> Դատավարական գործունեության իրականացում, դատական ակտերի կազմում և հրապարակում, արխիվային փաստաթղթերի տրամադրում,  դատական ծառայության իրականացում </t>
  </si>
  <si>
    <t>Ստացված քրեական գործերով վճռաբեկ բողոքների քանակը, գործ/հատ</t>
  </si>
  <si>
    <t>Նախորդ տարվանից փոխանցված քրեական գործերով վճռաբեկ բողոքների քանակը, գործ/հատ</t>
  </si>
  <si>
    <t>Քննված քրեական գործերով վճռաբեկ բողոքների քանակը, գործ/հատ</t>
  </si>
  <si>
    <t xml:space="preserve"> 1080 - 11003 </t>
  </si>
  <si>
    <t xml:space="preserve"> Ծառայությունը մատուցողի անվանումը` ՀՀ Վերաքննիչ քաղաքացիական դատարան </t>
  </si>
  <si>
    <t xml:space="preserve"> 1080 - 11004 </t>
  </si>
  <si>
    <t xml:space="preserve"> Ծառայությունը մատուցողի անվանումը` ՀՀ Վերաքննիչ քրեական դատարան </t>
  </si>
  <si>
    <t xml:space="preserve"> 1080 - 11005 </t>
  </si>
  <si>
    <t xml:space="preserve"> Ծառայությունը մատուցողի անվանումը` ՀՀ Վերաքննիչ վարչական դատարան </t>
  </si>
  <si>
    <t>Բեկանված դատական ակտերի թիվը կայացված դատական ակտերի թվում /վերաքննիչ վարչական գործեր/, տոկոս</t>
  </si>
  <si>
    <t xml:space="preserve"> 1080 - 11008 </t>
  </si>
  <si>
    <t xml:space="preserve"> Ծառայությունը մատուցողի անվանումը` ՀՀ Արագածոտնի մարզի առաջին ատյանի ընդհանուր իրավասության դատարան </t>
  </si>
  <si>
    <t>Ստացված հայցադիմումների, դիմումների և գործերի քանակը /քաղաքացիական գործեր/, գործ/հատ</t>
  </si>
  <si>
    <t>Վարույթ ընդունված քաղաքացիական գործերի քանակը, գործ/հատ</t>
  </si>
  <si>
    <t>Ավարտված քաղաքացիական գործերի քանակը, գործ/հատ</t>
  </si>
  <si>
    <t>Տարեվերջին անավարտ քաղաքացիական գործերի քանակը, գործ/հատ</t>
  </si>
  <si>
    <t>Ավարտված քաղաքացիական գործերի թիվը ստացված քաղաքացիական գործերի թվում, տոկոս</t>
  </si>
  <si>
    <t>Բեկանված դատական ակտերի թիվը կայացված դատական ակտերի թվում /քաղաքացիական գործեր/, տոկոս</t>
  </si>
  <si>
    <t>Վարույթ ընդունված քրեական գործերի քանակը, գործ/հատ</t>
  </si>
  <si>
    <t>Ավարտված քրեական գործերի քանակը, գործ/հատ</t>
  </si>
  <si>
    <t>Տարեվերջին անավարտ քրեական գործերի քանակը, գործ/հատ</t>
  </si>
  <si>
    <t>Ավարտված քրեական գործերի թիվը ստացված քրեական գործերի թվում, տոկոս</t>
  </si>
  <si>
    <t>Բեկանված դատական ակտերի թիվը կայացված դատական ակտերի թվում /քրեական գործեր/, տոկոս</t>
  </si>
  <si>
    <t>Ստացված մինչդատական վարույթի գործեր, գործ/հատ</t>
  </si>
  <si>
    <t>Վարույթ ընդունված մինչդատական վարույթի գործերի քանակը, գործ/հատ</t>
  </si>
  <si>
    <t>Ավարտված մինչդատական վարույթի գործերի քանակը, գործ/հատ</t>
  </si>
  <si>
    <t>Տարեվերջին անավարտ մինչդատական վարույթի գործերի քանակը, գործ/հատ</t>
  </si>
  <si>
    <t>Ավարտված մինչդատական վարույթի գործերի թիվը ստացված մինչդատական վարույթի գործերի թվում, տոկոս</t>
  </si>
  <si>
    <t>Բեկանված դատական ակտերի թիվը կայացված դատական ակտերի թվում /մինչդատական վարույթի գործեր/, տոկոս</t>
  </si>
  <si>
    <t>Ստացված վճարման կարգադրություններ արձակելու մասին գործեր, գործ/հատ</t>
  </si>
  <si>
    <t>Վարույթ ընդունված վճարման կարգադրություններ արձակելու մասին գործերի քանակը, գործ/հատ</t>
  </si>
  <si>
    <t>Ավարտված վճարման կարգադրություններ արձակելու մասին գործերի քանակը, գործ/հատ</t>
  </si>
  <si>
    <t xml:space="preserve"> 1080 - 11009 </t>
  </si>
  <si>
    <t xml:space="preserve"> Ծառայությունը մատուցողի անվանումը` ՀՀ Արարատի և Վայոց ձորի մարզերի առաջին ատյանի ընդհանուր իրավասության դատարան </t>
  </si>
  <si>
    <t>Ստացված հայցադիմումների, դիմումների և գործերի քանակը /քրեական գործեր/, գործ/հատ</t>
  </si>
  <si>
    <t xml:space="preserve"> 1080 - 11010 </t>
  </si>
  <si>
    <t xml:space="preserve"> Ծառայությունը մատուցողի անվանումը` ՀՀ Արմավիրի մարզի առաջին ատյանի ընդհանուր իրավասության դատարան </t>
  </si>
  <si>
    <t xml:space="preserve"> 1080 - 11011 </t>
  </si>
  <si>
    <t xml:space="preserve"> Ծառայությունը մատուցողի անվանումը` ՀՀ Գեղարքունիքի մարզի առաջին ատյանի ընդհանուր իրավասության դատարան </t>
  </si>
  <si>
    <t xml:space="preserve"> 1080 - 11012 </t>
  </si>
  <si>
    <t xml:space="preserve"> Ծառայությունը մատուցողի անվանումը` ՀՀ Լոռու մարզի առաջին ատյանի ընդհանուր իրավասության դատարան </t>
  </si>
  <si>
    <t xml:space="preserve"> 1080 - 11013 </t>
  </si>
  <si>
    <t>ՀՀ Կոտայքի մարզի առաջին ատյանի ընդհանուր իրավասության դատարանի բնականոն գործունեության և ՀՀ Կոտայքի մարզի ընդհանուր իրավասության դատարանի կողմից դատական պաշտպանության իրավունքի ապահովում</t>
  </si>
  <si>
    <t xml:space="preserve"> Ծառայությունը մատուցողի անվանումը` ՀՀ Կոտայքի մարզի առաջին ատյանի ընդհանուր իրավասության դատարան </t>
  </si>
  <si>
    <t xml:space="preserve"> 1080 - 11014 </t>
  </si>
  <si>
    <t xml:space="preserve"> Ծառայությունը մատուցողի անվանումը` ՀՀ Շիրակի մարզի առաջին ատյանի ընդհանուր իրավասության դատարան </t>
  </si>
  <si>
    <t xml:space="preserve"> 1080 - 11015 </t>
  </si>
  <si>
    <t xml:space="preserve"> Ծառայությունը մատուցողի անվանումը` ՀՀ Սյունիքի մարզի առաջին ատյանի ընդհանուր իրավասության դատարան </t>
  </si>
  <si>
    <t xml:space="preserve"> 1080 - 11016 </t>
  </si>
  <si>
    <t xml:space="preserve"> Ծառայությունը մատուցողի անվանումը` ՀՀ Տավուշի մարզի առաջին ատյանի ընդհանուր իրավասության դատարան </t>
  </si>
  <si>
    <t xml:space="preserve"> 1080 - 11017 </t>
  </si>
  <si>
    <t xml:space="preserve"> Ծառայությունը մատուցողի անվանումը` ՀՀ Սնանկության դատարան </t>
  </si>
  <si>
    <t xml:space="preserve"> 1080 - 11019 </t>
  </si>
  <si>
    <t xml:space="preserve"> Դատավարական գործունեության իրականացում, ակտերի կազմում և հրապարակում, արխիվային փաստաթղթերի տրամադրում, դատական ծառայության իրականացում </t>
  </si>
  <si>
    <t xml:space="preserve"> Ծառայությունը մատուցողի անվանումը` Հակակոռուպցիոն դատարան </t>
  </si>
  <si>
    <t xml:space="preserve"> 1080 - 11020 </t>
  </si>
  <si>
    <t xml:space="preserve"> Ծառայությունը մատուցողի անվանումը` Վերաքննիչ հակակոռուպցիոն դատարան </t>
  </si>
  <si>
    <t>Ստացված հակակոռուպցիոն քաղաքացիական գործերով վերաքննիչ բողոքների քանակը, գործ/հատ</t>
  </si>
  <si>
    <t>Վարույթ ընդունված հակակոռուպցիոն քաղաքացիական գործերով վերաքննիչ բողոքների քանակը, գործ/հատ</t>
  </si>
  <si>
    <t>Ավարտված հակակոռուպցիոն քաղաքացիական գործերով վերաքննիչ բողոքների քանակը, գործ/հատ</t>
  </si>
  <si>
    <t>Տարեվերջին անավարտ հակակոռուպցիոն քաղաքացիական  գործերով վերաքննիչ բողոքների քանակը, գործ/հատ</t>
  </si>
  <si>
    <t>Ավարտված հակակոռուպցիոն քաղաքացիական գործերով վերաքննիչ բողոքների թիվը վարույթ ընդունված  հակակոռուպցիոն քաղաքացիական գործերով վերաքննիչ բողոքների թվում, տոկոս</t>
  </si>
  <si>
    <t>Բեկանված դատական ակտերի թիվը կայացված դատական ակտերի թվում /հակակոռուպցիոն քաղաքացիական վերաքննիչ գործեր/, տոկոս</t>
  </si>
  <si>
    <t>Ստացված կոռուպցիոն հանցագործությունների գործերով վերաքննիչ բողոքների քանակը, գործ/հատ</t>
  </si>
  <si>
    <t>Վարույթ ընդունված կոռուպցիոն հանցագործությունների գործերով վերաքննիչ բողոքների քանակը, գործ/հատ</t>
  </si>
  <si>
    <t>Ավարտված կոռուպցիոն հանցագործությունների գործերով վերաքննիչ բողոքների քանակը, գործ/հատ</t>
  </si>
  <si>
    <t>Տարեվերջին անավարտ կոռուպցիոն հանցագործությունների  գործերով վերաքննիչ բողոքների քանակը, գործ/հատ</t>
  </si>
  <si>
    <t>Բեկանված դատական ակտերի թիվը կայացված դատական ակտերի թվում /կոռուպցիոն հանցագործությունների գծով վերաքննիչ գործեր/, տոկոս</t>
  </si>
  <si>
    <t xml:space="preserve"> 1080 - 11022 </t>
  </si>
  <si>
    <t xml:space="preserve"> Դատավարական գործունեության իրականացում, դատական ակտերի կազմում և հրապարակում, արխիվային փաստաթղթերի տրամադրում, անվտանգության երաշխիքների ապահովում, դատական ծառայության իրականացում </t>
  </si>
  <si>
    <t xml:space="preserve"> Ծառայությունը մատուցողի անվանումը` Երևան քաղաքի առաջին ատյանի ընդհանուր իրավասության քաղաքացիական դատարան </t>
  </si>
  <si>
    <t>Բեկանված դատական ակտերի թիվը կայացված դատական ակտերի թվում /արբիտրաժային գործեր/, տոկոս</t>
  </si>
  <si>
    <t xml:space="preserve"> 1080 - 11023 </t>
  </si>
  <si>
    <t xml:space="preserve"> Ծառայությունը մատուցողի անվանումը` Երևան քաղաքի առաջին ատյանի ընդհանուր իրավասության քրեական դատարան </t>
  </si>
  <si>
    <t>ՀՀ դատական դեպարտամենտ</t>
  </si>
  <si>
    <t xml:space="preserve">Բաժին N 03 </t>
  </si>
  <si>
    <t>Խումբ N 03</t>
  </si>
  <si>
    <t xml:space="preserve">Դաս N 01  </t>
  </si>
  <si>
    <t xml:space="preserve">  Դատարաններ</t>
  </si>
  <si>
    <t xml:space="preserve"> 79571100-1</t>
  </si>
  <si>
    <t xml:space="preserve">  փոստային առաքման ծառայություններ</t>
  </si>
  <si>
    <t xml:space="preserve"> ՄԱ</t>
  </si>
  <si>
    <t xml:space="preserve"> դրամ</t>
  </si>
  <si>
    <t xml:space="preserve"> 1080  11003</t>
  </si>
  <si>
    <t xml:space="preserve"> 1080  11004</t>
  </si>
  <si>
    <t xml:space="preserve"> 1080  11005</t>
  </si>
  <si>
    <t xml:space="preserve"> 1080  11009</t>
  </si>
  <si>
    <t xml:space="preserve"> 1080  11010</t>
  </si>
  <si>
    <t xml:space="preserve"> 1080  11011</t>
  </si>
  <si>
    <t xml:space="preserve"> 1080  11014</t>
  </si>
  <si>
    <t xml:space="preserve"> 1080  11015</t>
  </si>
  <si>
    <t xml:space="preserve"> 1080  11016</t>
  </si>
  <si>
    <t xml:space="preserve"> 1080  11017</t>
  </si>
  <si>
    <t xml:space="preserve">  ՀՀ Սնանկության դատարանի բնականոն գործունեության և ՀՀ Սնանկության դատարանի կողմից դատական պաշտպանության իրավունքի ապահովում</t>
  </si>
  <si>
    <t xml:space="preserve"> 1080  11019</t>
  </si>
  <si>
    <t xml:space="preserve">  Հակակոռուպցիոն դատարանի բնականոն գործունեության և Հակակոռուպցիոն դատարանի կողմից դատական պաշտպանության իրավուքի ապահովում</t>
  </si>
  <si>
    <t xml:space="preserve"> 1080  11022</t>
  </si>
  <si>
    <t xml:space="preserve"> 1080  11023</t>
  </si>
  <si>
    <t xml:space="preserve"> 1080  11012</t>
  </si>
  <si>
    <t xml:space="preserve"> 1080  11013</t>
  </si>
  <si>
    <t xml:space="preserve"> ՀՀ Լոռու մարզի առաջին ատյանի  ընդհանուր իրավասության դատարանի բնականոն գործունեության և ՀՀ  Լոռու մարզի ընդհանուր իրավասության դատարանի կողմից դատական պաշտպանության իրավունքի ապահովում</t>
  </si>
  <si>
    <t xml:space="preserve"> ՀՀ Կոտայքի մարզի առաջին ատյանի  ընդհանուր իրավասության դատարանի բնականոն գործունեության և ՀՀ Կոտայքի մարզի ընդհանուր իրավասության դատարանի կողմից դատական պաշտպանության իրավունքի ապահովում</t>
  </si>
  <si>
    <t>ՀԱՅԱՍՏԱՆԻ ՀԱՆՐԱՊԵՏՈՒԹՅԱՆ ԿԱՌԱՎԱՐՈՒԹՅԱՆ 2025 ԹՎԱԿԱՆԻ ԴԵԿՏԵՄԲԵՐԻ 25-Ի N 1910-Ն ՈՐՈՇՄԱՆ NN 3 ԵՎ 4 ՀԱՎԵԼՎԱԾՆԵՐՈՒՄ ԿԱՏԱՐՎՈՂ ՓՈՓՈԽՈՒԹՅՈՒՆՆԵՐԸ</t>
  </si>
  <si>
    <t>ՀԱՅԱՍՏԱՆԻ ՀԱՆՐԱՊԵՏՈՒԹՅԱՆ ԿԱՌԱՎԱՐՈՒԹՅԱՆ 2025 ԹՎԱԿԱՆԻ ԴԵԿՏԵՄԲԵՐԻ 25-Ի N 1910-Ն ՈՐՈՇՄԱՆ N 9 ՀԱՎԵԼՎԱԾՈՒՄ ԿԱՏԱՐՎՈՂ ՓՈՓՈԽՈՒԹՅՈՒՆՆԵՐԸ</t>
  </si>
  <si>
    <t>ՀԱՅԱՍՏԱՆԻ ՀԱՆՐԱՊԵՏՈՒԹՅԱՆ ԿԱՌԱՎԱՐՈՒԹՅԱՆ 2025 ԹՎԱԿԱՆԻ ԴԵԿՏԵՄԲԵՐԻ 25-Ի N 1910-Ն ՈՐՈՇՄԱՆ N 10 ՀԱՎԵԼՎԱԾՈՒՄ ԿԱՏԱՐՎՈՂ ՓՈՓՈԽՈՒԹՅՈՒՆՆԵՐԸ</t>
  </si>
  <si>
    <t>ՀԱՅԱՍՏԱՆԻ ՀԱՆՐԱՊԵՏՈՒԹՅԱՆ ԿԱՌԱՎԱՐՈՒԹՅԱՆ 2025 ԹՎԱԿԱՆԻ ԴԵԿՏԵՄԲԵՐԻ 25-Ի N 1910-Ն ՈՐՈՇՄԱՆ N 9.1 ՀԱՎԵԼՎԱԾՈՒՄ ԿԱՏԱՐՎՈՂ ՓՈՓՈԽՈՒԹՅՈՒՆՆԵՐԸ</t>
  </si>
  <si>
    <t xml:space="preserve"> ԲՍԿ</t>
  </si>
  <si>
    <t xml:space="preserve"> 01</t>
  </si>
  <si>
    <t xml:space="preserve"> ԸՆԴՀԱՆՈՒՐ ԲՆՈՒՅԹԻ ՀԱՆՐԱՅԻՆ ԾԱՌԱՅՈՒԹՅՈՒՆՆԵՐ</t>
  </si>
  <si>
    <t xml:space="preserve"> 03</t>
  </si>
  <si>
    <t xml:space="preserve"> Ընդհանուր բնույթի ծառայություններ</t>
  </si>
  <si>
    <t xml:space="preserve"> 02</t>
  </si>
  <si>
    <t xml:space="preserve"> Ծրագրման և վիճակագրական ընդհանուր ծառայություններ</t>
  </si>
  <si>
    <t>Բարձր տեխնոլոգիական արդյունաբերության էկոհամակարգի և շուկայի զարգացման ծրագիր</t>
  </si>
  <si>
    <t xml:space="preserve"> 11018</t>
  </si>
  <si>
    <t xml:space="preserve"> Պետական աջակցություն տեղեկատվական տեխնոլոգիաների ոլորտում գործունեություն իրականացնող առևտրային կազմակերպություններին և անհատ ձեռնարկատերերին</t>
  </si>
  <si>
    <t xml:space="preserve"> ՀՀ բարձր տեխնոլոգիական արդյունաբերության նախարարություն</t>
  </si>
  <si>
    <t xml:space="preserve"> ՍՈՑԻԱԼԱԿԱՆ  ՆՊԱՍՏՆԵՐ ԵՎ ԿԵՆՍԱԹՈՇԱԿՆԵՐ</t>
  </si>
  <si>
    <t xml:space="preserve"> Սոցիալական օգնության դրամական արտահայտությամբ նպաստներ (բյուջեից)</t>
  </si>
  <si>
    <t xml:space="preserve"> - Այլ նպաստներ բյուջեից</t>
  </si>
  <si>
    <t>ՀՀ բարձր տեխնոլոգիական արդյունաբերության նախարարություն</t>
  </si>
  <si>
    <t>1043</t>
  </si>
  <si>
    <t>Բարձր տեխնոլոգիաների ենթակառուցվածքների բարելավում</t>
  </si>
  <si>
    <t>Բարձր տեխնոլոգիաների ոլորտի աճ</t>
  </si>
  <si>
    <t>1043 - 11018</t>
  </si>
  <si>
    <t>Պետական աջակցություն տեղեկատվական տեխնոլոգիաների ոլորտում գործունեություն իրականացնող առևտրային կազմակերպություններին և անհատ ձեռնարկատերերին</t>
  </si>
  <si>
    <t>Տեղեկատվական տեխնոլոգիաների ոլորտում գործունեություն իրականացնող առևտրային կազմակերպություններին և անհատ ձեռնարկատերերին պետական աջակցության տրամադրում</t>
  </si>
  <si>
    <t xml:space="preserve">ՀՀ բարձր տեխնոլոգիական արդյունաբերության նախարարություն </t>
  </si>
  <si>
    <t xml:space="preserve"> 1043 </t>
  </si>
  <si>
    <t xml:space="preserve"> Բարձր տեխնոլոգիական արդյունաբերության էկոհամակարգի և շուկայի զարգացման ծրագիր </t>
  </si>
  <si>
    <t xml:space="preserve"> 1043 - 11018 </t>
  </si>
  <si>
    <t xml:space="preserve"> Տեղեկատվական տեխնոլոգիաների ոլորտում գործունեություն իրականացնող առևտրային կազմակերպություններին և անհատ ձեռնարկատերերին պետական աջակցության տրամադրում</t>
  </si>
  <si>
    <t xml:space="preserve"> Ծառայությունը մատուցողի անվանումը`  ՀՀ բարձր տեխնոլոգիական արդյունաբերության նախարարություն </t>
  </si>
  <si>
    <t xml:space="preserve">Բարձր տեխնոլոգիական արդյունաբերության էկոհամակարգի և շուկայի զարգացման ծրագիր </t>
  </si>
  <si>
    <t xml:space="preserve">Տեղեկատվական տեխնոլոգիաների ոլորտում գործունեություն իրականացնող առևտրային կազմակերպություններին և անհատ ձեռնարկատերերին պետական աջակցության տրամադրում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</si>
</sst>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3" formatCode="_(* #,##0.00_);_(* \(#,##0.00\);_(* &quot;-&quot;??_);_(@_)"/>
    <numFmt numFmtId="164" formatCode="_-* #,##0.00\ _ _-;\-* #,##0.00\ _ _-;_-* &quot;-&quot;??\ _ _-;_-@_-"/>
    <numFmt numFmtId="165" formatCode="_(* #,##0.0_);_(* \(#,##0.0\);_(* &quot;-&quot;??_);_(@_)"/>
    <numFmt numFmtId="166" formatCode="##,##0.0;\(##,##0.0\);\-"/>
    <numFmt numFmtId="167" formatCode="_(* #,##0.0_);_(* \(#,##0.0\);_(* &quot;-&quot;?_);_(@_)"/>
    <numFmt numFmtId="168" formatCode="#,##0.0_);\(#,##0.0\)"/>
    <numFmt numFmtId="169" formatCode="_-* #,##0.00_р_._-;\-* #,##0.00_р_._-;_-* &quot;-&quot;??_р_._-;_-@_-"/>
  </numFmts>
  <fonts count="80">
    <font>
      <sz val="10"/>
      <color rgb="FF000000"/>
      <name val="Times New Roman"/>
      <charset val="204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 Armenian"/>
      <family val="2"/>
    </font>
    <font>
      <sz val="11"/>
      <name val="GHEA Grapalat"/>
      <family val="3"/>
    </font>
    <font>
      <sz val="11"/>
      <color rgb="FF000000"/>
      <name val="GHEA Grapalat"/>
      <family val="3"/>
    </font>
    <font>
      <sz val="10"/>
      <color rgb="FF000000"/>
      <name val="GHEA Grapalat"/>
      <family val="3"/>
    </font>
    <font>
      <sz val="10"/>
      <color rgb="FF000000"/>
      <name val="Times New Roman"/>
      <family val="1"/>
    </font>
    <font>
      <b/>
      <sz val="12"/>
      <color theme="1"/>
      <name val="GHEA Grapalat"/>
      <family val="3"/>
    </font>
    <font>
      <sz val="12"/>
      <color theme="1"/>
      <name val="GHEA Grapalat"/>
      <family val="3"/>
    </font>
    <font>
      <b/>
      <sz val="12"/>
      <name val="GHEA Grapalat"/>
      <family val="3"/>
    </font>
    <font>
      <sz val="10"/>
      <name val="Arial"/>
      <family val="2"/>
    </font>
    <font>
      <sz val="8"/>
      <name val="GHEA Grapalat"/>
      <family val="2"/>
    </font>
    <font>
      <sz val="11"/>
      <color indexed="8"/>
      <name val="Calibri"/>
      <family val="2"/>
    </font>
    <font>
      <sz val="10"/>
      <name val="Times Armenian"/>
      <family val="1"/>
    </font>
    <font>
      <sz val="10"/>
      <name val="Arial"/>
      <family val="2"/>
      <charset val="204"/>
    </font>
    <font>
      <sz val="10"/>
      <color rgb="FF9C6500"/>
      <name val="Calibri"/>
      <family val="2"/>
      <scheme val="minor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indexed="8"/>
      <name val="MS Sans Serif"/>
      <family val="2"/>
    </font>
    <font>
      <sz val="12"/>
      <name val="Arial Armenian"/>
      <family val="2"/>
    </font>
    <font>
      <sz val="10"/>
      <color rgb="FFFF0000"/>
      <name val="GHEA Grapalat"/>
      <family val="3"/>
    </font>
    <font>
      <sz val="12"/>
      <name val="GHEA Grapalat"/>
      <family val="3"/>
    </font>
    <font>
      <b/>
      <sz val="12"/>
      <color rgb="FF000000"/>
      <name val="GHEA Grapalat"/>
      <family val="3"/>
    </font>
    <font>
      <sz val="12"/>
      <color rgb="FF000000"/>
      <name val="GHEA Grapalat"/>
      <family val="3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8"/>
      <color theme="1"/>
      <name val="GHEA Grapalat"/>
      <family val="3"/>
    </font>
    <font>
      <sz val="10"/>
      <name val="GHEA Grapalat"/>
      <family val="3"/>
    </font>
    <font>
      <sz val="11"/>
      <color rgb="FF9C5700"/>
      <name val="Calibri"/>
      <family val="2"/>
      <scheme val="minor"/>
    </font>
    <font>
      <b/>
      <sz val="11"/>
      <name val="GHEA Grapalat"/>
      <family val="2"/>
    </font>
    <font>
      <sz val="11"/>
      <name val="GHEA Grapalat"/>
      <family val="2"/>
    </font>
    <font>
      <b/>
      <sz val="10"/>
      <name val="GHEA Grapalat"/>
      <family val="2"/>
    </font>
    <font>
      <b/>
      <sz val="11"/>
      <name val="GHEA Grapalat"/>
      <family val="3"/>
    </font>
    <font>
      <sz val="11"/>
      <color rgb="FF9C6500"/>
      <name val="Calibri"/>
      <family val="2"/>
      <charset val="204"/>
      <scheme val="minor"/>
    </font>
    <font>
      <sz val="11"/>
      <color theme="1"/>
      <name val="Calibri"/>
      <family val="2"/>
      <charset val="1"/>
      <scheme val="minor"/>
    </font>
    <font>
      <sz val="10"/>
      <name val="Arial Unicode"/>
      <family val="2"/>
    </font>
    <font>
      <sz val="10"/>
      <color rgb="FF000000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sz val="10"/>
      <color indexed="8"/>
      <name val="MS Sans Serif"/>
      <family val="2"/>
      <charset val="204"/>
    </font>
    <font>
      <sz val="10"/>
      <color indexed="8"/>
      <name val="GHEA Grapalat"/>
      <family val="3"/>
    </font>
    <font>
      <b/>
      <sz val="10"/>
      <name val="GHEA Grapalat"/>
      <family val="3"/>
    </font>
  </fonts>
  <fills count="5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EB9C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11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49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FF"/>
        <bgColor indexed="64"/>
      </patternFill>
    </fill>
  </fills>
  <borders count="30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349">
    <xf numFmtId="0" fontId="0" fillId="0" borderId="0"/>
    <xf numFmtId="0" fontId="12" fillId="0" borderId="0"/>
    <xf numFmtId="43" fontId="13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3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3" fillId="0" borderId="0" applyFont="0" applyFill="0" applyBorder="0" applyAlignment="0" applyProtection="0"/>
    <xf numFmtId="164" fontId="17" fillId="0" borderId="0" applyFont="0" applyFill="0" applyBorder="0" applyAlignment="0" applyProtection="0"/>
    <xf numFmtId="43" fontId="21" fillId="0" borderId="0" applyFont="0" applyFill="0" applyBorder="0" applyAlignment="0" applyProtection="0"/>
    <xf numFmtId="0" fontId="21" fillId="0" borderId="0"/>
    <xf numFmtId="166" fontId="22" fillId="0" borderId="0" applyFill="0" applyBorder="0" applyProtection="0">
      <alignment horizontal="right" vertical="top"/>
    </xf>
    <xf numFmtId="0" fontId="11" fillId="0" borderId="0"/>
    <xf numFmtId="43" fontId="11" fillId="0" borderId="0" applyFont="0" applyFill="0" applyBorder="0" applyAlignment="0" applyProtection="0"/>
    <xf numFmtId="0" fontId="22" fillId="0" borderId="0">
      <alignment horizontal="left" vertical="top" wrapText="1"/>
    </xf>
    <xf numFmtId="0" fontId="13" fillId="0" borderId="0"/>
    <xf numFmtId="0" fontId="13" fillId="0" borderId="0"/>
    <xf numFmtId="43" fontId="12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9" fontId="13" fillId="0" borderId="0" applyFont="0" applyFill="0" applyBorder="0" applyAlignment="0" applyProtection="0"/>
    <xf numFmtId="0" fontId="24" fillId="0" borderId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0" fontId="12" fillId="0" borderId="0"/>
    <xf numFmtId="43" fontId="12" fillId="0" borderId="0" applyFont="0" applyFill="0" applyBorder="0" applyAlignment="0" applyProtection="0"/>
    <xf numFmtId="0" fontId="25" fillId="0" borderId="0"/>
    <xf numFmtId="0" fontId="13" fillId="0" borderId="0"/>
    <xf numFmtId="0" fontId="26" fillId="3" borderId="0" applyNumberFormat="0" applyBorder="0" applyAlignment="0" applyProtection="0"/>
    <xf numFmtId="0" fontId="24" fillId="0" borderId="0"/>
    <xf numFmtId="0" fontId="12" fillId="0" borderId="0"/>
    <xf numFmtId="0" fontId="23" fillId="4" borderId="0" applyNumberFormat="0" applyBorder="0" applyAlignment="0" applyProtection="0"/>
    <xf numFmtId="0" fontId="23" fillId="5" borderId="0" applyNumberFormat="0" applyBorder="0" applyAlignment="0" applyProtection="0"/>
    <xf numFmtId="0" fontId="23" fillId="6" borderId="0" applyNumberFormat="0" applyBorder="0" applyAlignment="0" applyProtection="0"/>
    <xf numFmtId="0" fontId="23" fillId="7" borderId="0" applyNumberFormat="0" applyBorder="0" applyAlignment="0" applyProtection="0"/>
    <xf numFmtId="0" fontId="23" fillId="11" borderId="0" applyNumberFormat="0" applyBorder="0" applyAlignment="0" applyProtection="0"/>
    <xf numFmtId="0" fontId="23" fillId="12" borderId="0" applyNumberFormat="0" applyBorder="0" applyAlignment="0" applyProtection="0"/>
    <xf numFmtId="0" fontId="23" fillId="13" borderId="0" applyNumberFormat="0" applyBorder="0" applyAlignment="0" applyProtection="0"/>
    <xf numFmtId="0" fontId="23" fillId="14" borderId="0" applyNumberFormat="0" applyBorder="0" applyAlignment="0" applyProtection="0"/>
    <xf numFmtId="0" fontId="23" fillId="8" borderId="0" applyNumberFormat="0" applyBorder="0" applyAlignment="0" applyProtection="0"/>
    <xf numFmtId="0" fontId="23" fillId="7" borderId="0" applyNumberFormat="0" applyBorder="0" applyAlignment="0" applyProtection="0"/>
    <xf numFmtId="0" fontId="23" fillId="13" borderId="0" applyNumberFormat="0" applyBorder="0" applyAlignment="0" applyProtection="0"/>
    <xf numFmtId="0" fontId="23" fillId="15" borderId="0" applyNumberFormat="0" applyBorder="0" applyAlignment="0" applyProtection="0"/>
    <xf numFmtId="0" fontId="27" fillId="16" borderId="0" applyNumberFormat="0" applyBorder="0" applyAlignment="0" applyProtection="0"/>
    <xf numFmtId="0" fontId="27" fillId="14" borderId="0" applyNumberFormat="0" applyBorder="0" applyAlignment="0" applyProtection="0"/>
    <xf numFmtId="0" fontId="27" fillId="8" borderId="0" applyNumberFormat="0" applyBorder="0" applyAlignment="0" applyProtection="0"/>
    <xf numFmtId="0" fontId="27" fillId="9" borderId="0" applyNumberFormat="0" applyBorder="0" applyAlignment="0" applyProtection="0"/>
    <xf numFmtId="0" fontId="27" fillId="17" borderId="0" applyNumberFormat="0" applyBorder="0" applyAlignment="0" applyProtection="0"/>
    <xf numFmtId="0" fontId="27" fillId="10" borderId="0" applyNumberFormat="0" applyBorder="0" applyAlignment="0" applyProtection="0"/>
    <xf numFmtId="0" fontId="27" fillId="18" borderId="0" applyNumberFormat="0" applyBorder="0" applyAlignment="0" applyProtection="0"/>
    <xf numFmtId="0" fontId="27" fillId="19" borderId="0" applyNumberFormat="0" applyBorder="0" applyAlignment="0" applyProtection="0"/>
    <xf numFmtId="0" fontId="27" fillId="20" borderId="0" applyNumberFormat="0" applyBorder="0" applyAlignment="0" applyProtection="0"/>
    <xf numFmtId="0" fontId="27" fillId="9" borderId="0" applyNumberFormat="0" applyBorder="0" applyAlignment="0" applyProtection="0"/>
    <xf numFmtId="0" fontId="27" fillId="17" borderId="0" applyNumberFormat="0" applyBorder="0" applyAlignment="0" applyProtection="0"/>
    <xf numFmtId="0" fontId="27" fillId="21" borderId="0" applyNumberFormat="0" applyBorder="0" applyAlignment="0" applyProtection="0"/>
    <xf numFmtId="0" fontId="28" fillId="5" borderId="0" applyNumberFormat="0" applyBorder="0" applyAlignment="0" applyProtection="0"/>
    <xf numFmtId="0" fontId="29" fillId="22" borderId="2" applyNumberFormat="0" applyAlignment="0" applyProtection="0"/>
    <xf numFmtId="0" fontId="30" fillId="23" borderId="3" applyNumberFormat="0" applyAlignment="0" applyProtection="0"/>
    <xf numFmtId="43" fontId="13" fillId="0" borderId="0" applyFont="0" applyFill="0" applyBorder="0" applyAlignment="0" applyProtection="0"/>
    <xf numFmtId="43" fontId="10" fillId="0" borderId="0" applyFont="0" applyFill="0" applyBorder="0" applyAlignment="0" applyProtection="0"/>
    <xf numFmtId="0" fontId="31" fillId="0" borderId="0" applyNumberFormat="0" applyFill="0" applyBorder="0" applyAlignment="0" applyProtection="0"/>
    <xf numFmtId="0" fontId="32" fillId="6" borderId="0" applyNumberFormat="0" applyBorder="0" applyAlignment="0" applyProtection="0"/>
    <xf numFmtId="0" fontId="33" fillId="0" borderId="4" applyNumberFormat="0" applyFill="0" applyAlignment="0" applyProtection="0"/>
    <xf numFmtId="0" fontId="34" fillId="0" borderId="5" applyNumberFormat="0" applyFill="0" applyAlignment="0" applyProtection="0"/>
    <xf numFmtId="0" fontId="35" fillId="0" borderId="6" applyNumberFormat="0" applyFill="0" applyAlignment="0" applyProtection="0"/>
    <xf numFmtId="0" fontId="35" fillId="0" borderId="0" applyNumberFormat="0" applyFill="0" applyBorder="0" applyAlignment="0" applyProtection="0"/>
    <xf numFmtId="0" fontId="36" fillId="12" borderId="2" applyNumberFormat="0" applyAlignment="0" applyProtection="0"/>
    <xf numFmtId="0" fontId="37" fillId="0" borderId="7" applyNumberFormat="0" applyFill="0" applyAlignment="0" applyProtection="0"/>
    <xf numFmtId="0" fontId="38" fillId="24" borderId="0" applyNumberFormat="0" applyBorder="0" applyAlignment="0" applyProtection="0"/>
    <xf numFmtId="1" fontId="44" fillId="0" borderId="0"/>
    <xf numFmtId="1" fontId="44" fillId="0" borderId="0"/>
    <xf numFmtId="1" fontId="44" fillId="0" borderId="0"/>
    <xf numFmtId="0" fontId="10" fillId="0" borderId="0"/>
    <xf numFmtId="0" fontId="12" fillId="0" borderId="0"/>
    <xf numFmtId="0" fontId="12" fillId="0" borderId="0"/>
    <xf numFmtId="0" fontId="13" fillId="25" borderId="8" applyNumberFormat="0" applyFont="0" applyAlignment="0" applyProtection="0"/>
    <xf numFmtId="0" fontId="39" fillId="22" borderId="9" applyNumberFormat="0" applyAlignment="0" applyProtection="0"/>
    <xf numFmtId="0" fontId="43" fillId="0" borderId="0"/>
    <xf numFmtId="0" fontId="43" fillId="0" borderId="0"/>
    <xf numFmtId="0" fontId="43" fillId="0" borderId="0"/>
    <xf numFmtId="0" fontId="40" fillId="0" borderId="0" applyNumberFormat="0" applyFill="0" applyBorder="0" applyAlignment="0" applyProtection="0"/>
    <xf numFmtId="0" fontId="41" fillId="0" borderId="10" applyNumberFormat="0" applyFill="0" applyAlignment="0" applyProtection="0"/>
    <xf numFmtId="0" fontId="42" fillId="0" borderId="0" applyNumberFormat="0" applyFill="0" applyBorder="0" applyAlignment="0" applyProtection="0"/>
    <xf numFmtId="0" fontId="25" fillId="0" borderId="0"/>
    <xf numFmtId="1" fontId="44" fillId="0" borderId="0"/>
    <xf numFmtId="0" fontId="43" fillId="0" borderId="0"/>
    <xf numFmtId="0" fontId="10" fillId="0" borderId="0"/>
    <xf numFmtId="0" fontId="10" fillId="0" borderId="0"/>
    <xf numFmtId="0" fontId="10" fillId="0" borderId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0" fontId="10" fillId="0" borderId="0"/>
    <xf numFmtId="0" fontId="13" fillId="0" borderId="0"/>
    <xf numFmtId="0" fontId="22" fillId="0" borderId="0">
      <alignment horizontal="left" vertical="top" wrapText="1"/>
    </xf>
    <xf numFmtId="43" fontId="13" fillId="0" borderId="0" applyFont="0" applyFill="0" applyBorder="0" applyAlignment="0" applyProtection="0"/>
    <xf numFmtId="0" fontId="49" fillId="0" borderId="0" applyNumberFormat="0" applyFill="0" applyBorder="0" applyAlignment="0" applyProtection="0"/>
    <xf numFmtId="0" fontId="50" fillId="0" borderId="12" applyNumberFormat="0" applyFill="0" applyAlignment="0" applyProtection="0"/>
    <xf numFmtId="0" fontId="51" fillId="0" borderId="13" applyNumberFormat="0" applyFill="0" applyAlignment="0" applyProtection="0"/>
    <xf numFmtId="0" fontId="52" fillId="0" borderId="14" applyNumberFormat="0" applyFill="0" applyAlignment="0" applyProtection="0"/>
    <xf numFmtId="0" fontId="52" fillId="0" borderId="0" applyNumberFormat="0" applyFill="0" applyBorder="0" applyAlignment="0" applyProtection="0"/>
    <xf numFmtId="0" fontId="53" fillId="26" borderId="0" applyNumberFormat="0" applyBorder="0" applyAlignment="0" applyProtection="0"/>
    <xf numFmtId="0" fontId="54" fillId="27" borderId="0" applyNumberFormat="0" applyBorder="0" applyAlignment="0" applyProtection="0"/>
    <xf numFmtId="0" fontId="56" fillId="28" borderId="15" applyNumberFormat="0" applyAlignment="0" applyProtection="0"/>
    <xf numFmtId="0" fontId="57" fillId="29" borderId="16" applyNumberFormat="0" applyAlignment="0" applyProtection="0"/>
    <xf numFmtId="0" fontId="58" fillId="29" borderId="15" applyNumberFormat="0" applyAlignment="0" applyProtection="0"/>
    <xf numFmtId="0" fontId="59" fillId="0" borderId="17" applyNumberFormat="0" applyFill="0" applyAlignment="0" applyProtection="0"/>
    <xf numFmtId="0" fontId="60" fillId="30" borderId="18" applyNumberFormat="0" applyAlignment="0" applyProtection="0"/>
    <xf numFmtId="0" fontId="61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63" fillId="0" borderId="20" applyNumberFormat="0" applyFill="0" applyAlignment="0" applyProtection="0"/>
    <xf numFmtId="0" fontId="64" fillId="32" borderId="0" applyNumberFormat="0" applyBorder="0" applyAlignment="0" applyProtection="0"/>
    <xf numFmtId="0" fontId="9" fillId="33" borderId="0" applyNumberFormat="0" applyBorder="0" applyAlignment="0" applyProtection="0"/>
    <xf numFmtId="0" fontId="9" fillId="34" borderId="0" applyNumberFormat="0" applyBorder="0" applyAlignment="0" applyProtection="0"/>
    <xf numFmtId="0" fontId="64" fillId="36" borderId="0" applyNumberFormat="0" applyBorder="0" applyAlignment="0" applyProtection="0"/>
    <xf numFmtId="0" fontId="9" fillId="37" borderId="0" applyNumberFormat="0" applyBorder="0" applyAlignment="0" applyProtection="0"/>
    <xf numFmtId="0" fontId="9" fillId="38" borderId="0" applyNumberFormat="0" applyBorder="0" applyAlignment="0" applyProtection="0"/>
    <xf numFmtId="0" fontId="64" fillId="40" borderId="0" applyNumberFormat="0" applyBorder="0" applyAlignment="0" applyProtection="0"/>
    <xf numFmtId="0" fontId="9" fillId="41" borderId="0" applyNumberFormat="0" applyBorder="0" applyAlignment="0" applyProtection="0"/>
    <xf numFmtId="0" fontId="9" fillId="42" borderId="0" applyNumberFormat="0" applyBorder="0" applyAlignment="0" applyProtection="0"/>
    <xf numFmtId="0" fontId="64" fillId="44" borderId="0" applyNumberFormat="0" applyBorder="0" applyAlignment="0" applyProtection="0"/>
    <xf numFmtId="0" fontId="9" fillId="45" borderId="0" applyNumberFormat="0" applyBorder="0" applyAlignment="0" applyProtection="0"/>
    <xf numFmtId="0" fontId="9" fillId="46" borderId="0" applyNumberFormat="0" applyBorder="0" applyAlignment="0" applyProtection="0"/>
    <xf numFmtId="0" fontId="64" fillId="48" borderId="0" applyNumberFormat="0" applyBorder="0" applyAlignment="0" applyProtection="0"/>
    <xf numFmtId="0" fontId="9" fillId="49" borderId="0" applyNumberFormat="0" applyBorder="0" applyAlignment="0" applyProtection="0"/>
    <xf numFmtId="0" fontId="9" fillId="50" borderId="0" applyNumberFormat="0" applyBorder="0" applyAlignment="0" applyProtection="0"/>
    <xf numFmtId="0" fontId="64" fillId="52" borderId="0" applyNumberFormat="0" applyBorder="0" applyAlignment="0" applyProtection="0"/>
    <xf numFmtId="0" fontId="9" fillId="53" borderId="0" applyNumberFormat="0" applyBorder="0" applyAlignment="0" applyProtection="0"/>
    <xf numFmtId="0" fontId="9" fillId="54" borderId="0" applyNumberFormat="0" applyBorder="0" applyAlignment="0" applyProtection="0"/>
    <xf numFmtId="0" fontId="67" fillId="3" borderId="0" applyNumberFormat="0" applyBorder="0" applyAlignment="0" applyProtection="0"/>
    <xf numFmtId="0" fontId="9" fillId="31" borderId="19" applyNumberFormat="0" applyFont="0" applyAlignment="0" applyProtection="0"/>
    <xf numFmtId="0" fontId="9" fillId="35" borderId="0" applyNumberFormat="0" applyBorder="0" applyAlignment="0" applyProtection="0"/>
    <xf numFmtId="0" fontId="9" fillId="39" borderId="0" applyNumberFormat="0" applyBorder="0" applyAlignment="0" applyProtection="0"/>
    <xf numFmtId="0" fontId="9" fillId="43" borderId="0" applyNumberFormat="0" applyBorder="0" applyAlignment="0" applyProtection="0"/>
    <xf numFmtId="0" fontId="9" fillId="47" borderId="0" applyNumberFormat="0" applyBorder="0" applyAlignment="0" applyProtection="0"/>
    <xf numFmtId="0" fontId="9" fillId="51" borderId="0" applyNumberFormat="0" applyBorder="0" applyAlignment="0" applyProtection="0"/>
    <xf numFmtId="0" fontId="9" fillId="55" borderId="0" applyNumberFormat="0" applyBorder="0" applyAlignment="0" applyProtection="0"/>
    <xf numFmtId="0" fontId="55" fillId="3" borderId="0" applyNumberFormat="0" applyBorder="0" applyAlignment="0" applyProtection="0"/>
    <xf numFmtId="0" fontId="9" fillId="31" borderId="19" applyNumberFormat="0" applyFont="0" applyAlignment="0" applyProtection="0"/>
    <xf numFmtId="0" fontId="9" fillId="33" borderId="0" applyNumberFormat="0" applyBorder="0" applyAlignment="0" applyProtection="0"/>
    <xf numFmtId="0" fontId="9" fillId="34" borderId="0" applyNumberFormat="0" applyBorder="0" applyAlignment="0" applyProtection="0"/>
    <xf numFmtId="0" fontId="64" fillId="35" borderId="0" applyNumberFormat="0" applyBorder="0" applyAlignment="0" applyProtection="0"/>
    <xf numFmtId="0" fontId="9" fillId="37" borderId="0" applyNumberFormat="0" applyBorder="0" applyAlignment="0" applyProtection="0"/>
    <xf numFmtId="0" fontId="9" fillId="38" borderId="0" applyNumberFormat="0" applyBorder="0" applyAlignment="0" applyProtection="0"/>
    <xf numFmtId="0" fontId="64" fillId="39" borderId="0" applyNumberFormat="0" applyBorder="0" applyAlignment="0" applyProtection="0"/>
    <xf numFmtId="0" fontId="9" fillId="41" borderId="0" applyNumberFormat="0" applyBorder="0" applyAlignment="0" applyProtection="0"/>
    <xf numFmtId="0" fontId="9" fillId="42" borderId="0" applyNumberFormat="0" applyBorder="0" applyAlignment="0" applyProtection="0"/>
    <xf numFmtId="0" fontId="64" fillId="43" borderId="0" applyNumberFormat="0" applyBorder="0" applyAlignment="0" applyProtection="0"/>
    <xf numFmtId="0" fontId="9" fillId="45" borderId="0" applyNumberFormat="0" applyBorder="0" applyAlignment="0" applyProtection="0"/>
    <xf numFmtId="0" fontId="9" fillId="46" borderId="0" applyNumberFormat="0" applyBorder="0" applyAlignment="0" applyProtection="0"/>
    <xf numFmtId="0" fontId="64" fillId="47" borderId="0" applyNumberFormat="0" applyBorder="0" applyAlignment="0" applyProtection="0"/>
    <xf numFmtId="0" fontId="9" fillId="49" borderId="0" applyNumberFormat="0" applyBorder="0" applyAlignment="0" applyProtection="0"/>
    <xf numFmtId="0" fontId="9" fillId="50" borderId="0" applyNumberFormat="0" applyBorder="0" applyAlignment="0" applyProtection="0"/>
    <xf numFmtId="0" fontId="64" fillId="51" borderId="0" applyNumberFormat="0" applyBorder="0" applyAlignment="0" applyProtection="0"/>
    <xf numFmtId="0" fontId="9" fillId="53" borderId="0" applyNumberFormat="0" applyBorder="0" applyAlignment="0" applyProtection="0"/>
    <xf numFmtId="0" fontId="9" fillId="54" borderId="0" applyNumberFormat="0" applyBorder="0" applyAlignment="0" applyProtection="0"/>
    <xf numFmtId="0" fontId="64" fillId="55" borderId="0" applyNumberFormat="0" applyBorder="0" applyAlignment="0" applyProtection="0"/>
    <xf numFmtId="0" fontId="55" fillId="3" borderId="0" applyNumberFormat="0" applyBorder="0" applyAlignment="0" applyProtection="0"/>
    <xf numFmtId="0" fontId="64" fillId="35" borderId="0" applyNumberFormat="0" applyBorder="0" applyAlignment="0" applyProtection="0"/>
    <xf numFmtId="0" fontId="64" fillId="39" borderId="0" applyNumberFormat="0" applyBorder="0" applyAlignment="0" applyProtection="0"/>
    <xf numFmtId="0" fontId="64" fillId="43" borderId="0" applyNumberFormat="0" applyBorder="0" applyAlignment="0" applyProtection="0"/>
    <xf numFmtId="0" fontId="64" fillId="47" borderId="0" applyNumberFormat="0" applyBorder="0" applyAlignment="0" applyProtection="0"/>
    <xf numFmtId="0" fontId="64" fillId="51" borderId="0" applyNumberFormat="0" applyBorder="0" applyAlignment="0" applyProtection="0"/>
    <xf numFmtId="0" fontId="64" fillId="55" borderId="0" applyNumberFormat="0" applyBorder="0" applyAlignment="0" applyProtection="0"/>
    <xf numFmtId="0" fontId="8" fillId="31" borderId="19" applyNumberFormat="0" applyFont="0" applyAlignment="0" applyProtection="0"/>
    <xf numFmtId="0" fontId="8" fillId="33" borderId="0" applyNumberFormat="0" applyBorder="0" applyAlignment="0" applyProtection="0"/>
    <xf numFmtId="0" fontId="8" fillId="34" borderId="0" applyNumberFormat="0" applyBorder="0" applyAlignment="0" applyProtection="0"/>
    <xf numFmtId="0" fontId="8" fillId="37" borderId="0" applyNumberFormat="0" applyBorder="0" applyAlignment="0" applyProtection="0"/>
    <xf numFmtId="0" fontId="8" fillId="38" borderId="0" applyNumberFormat="0" applyBorder="0" applyAlignment="0" applyProtection="0"/>
    <xf numFmtId="0" fontId="8" fillId="41" borderId="0" applyNumberFormat="0" applyBorder="0" applyAlignment="0" applyProtection="0"/>
    <xf numFmtId="0" fontId="8" fillId="42" borderId="0" applyNumberFormat="0" applyBorder="0" applyAlignment="0" applyProtection="0"/>
    <xf numFmtId="0" fontId="8" fillId="45" borderId="0" applyNumberFormat="0" applyBorder="0" applyAlignment="0" applyProtection="0"/>
    <xf numFmtId="0" fontId="8" fillId="46" borderId="0" applyNumberFormat="0" applyBorder="0" applyAlignment="0" applyProtection="0"/>
    <xf numFmtId="0" fontId="8" fillId="49" borderId="0" applyNumberFormat="0" applyBorder="0" applyAlignment="0" applyProtection="0"/>
    <xf numFmtId="0" fontId="8" fillId="50" borderId="0" applyNumberFormat="0" applyBorder="0" applyAlignment="0" applyProtection="0"/>
    <xf numFmtId="0" fontId="8" fillId="53" borderId="0" applyNumberFormat="0" applyBorder="0" applyAlignment="0" applyProtection="0"/>
    <xf numFmtId="0" fontId="8" fillId="54" borderId="0" applyNumberFormat="0" applyBorder="0" applyAlignment="0" applyProtection="0"/>
    <xf numFmtId="0" fontId="7" fillId="31" borderId="19" applyNumberFormat="0" applyFont="0" applyAlignment="0" applyProtection="0"/>
    <xf numFmtId="0" fontId="7" fillId="33" borderId="0" applyNumberFormat="0" applyBorder="0" applyAlignment="0" applyProtection="0"/>
    <xf numFmtId="0" fontId="7" fillId="34" borderId="0" applyNumberFormat="0" applyBorder="0" applyAlignment="0" applyProtection="0"/>
    <xf numFmtId="0" fontId="7" fillId="37" borderId="0" applyNumberFormat="0" applyBorder="0" applyAlignment="0" applyProtection="0"/>
    <xf numFmtId="0" fontId="7" fillId="38" borderId="0" applyNumberFormat="0" applyBorder="0" applyAlignment="0" applyProtection="0"/>
    <xf numFmtId="0" fontId="7" fillId="41" borderId="0" applyNumberFormat="0" applyBorder="0" applyAlignment="0" applyProtection="0"/>
    <xf numFmtId="0" fontId="7" fillId="42" borderId="0" applyNumberFormat="0" applyBorder="0" applyAlignment="0" applyProtection="0"/>
    <xf numFmtId="0" fontId="7" fillId="45" borderId="0" applyNumberFormat="0" applyBorder="0" applyAlignment="0" applyProtection="0"/>
    <xf numFmtId="0" fontId="7" fillId="46" borderId="0" applyNumberFormat="0" applyBorder="0" applyAlignment="0" applyProtection="0"/>
    <xf numFmtId="0" fontId="7" fillId="49" borderId="0" applyNumberFormat="0" applyBorder="0" applyAlignment="0" applyProtection="0"/>
    <xf numFmtId="0" fontId="7" fillId="50" borderId="0" applyNumberFormat="0" applyBorder="0" applyAlignment="0" applyProtection="0"/>
    <xf numFmtId="0" fontId="7" fillId="53" borderId="0" applyNumberFormat="0" applyBorder="0" applyAlignment="0" applyProtection="0"/>
    <xf numFmtId="0" fontId="7" fillId="54" borderId="0" applyNumberFormat="0" applyBorder="0" applyAlignment="0" applyProtection="0"/>
    <xf numFmtId="166" fontId="70" fillId="0" borderId="0" applyFill="0" applyBorder="0" applyProtection="0">
      <alignment horizontal="right" vertical="top"/>
    </xf>
    <xf numFmtId="0" fontId="6" fillId="31" borderId="19" applyNumberFormat="0" applyFont="0" applyAlignment="0" applyProtection="0"/>
    <xf numFmtId="0" fontId="6" fillId="33" borderId="0" applyNumberFormat="0" applyBorder="0" applyAlignment="0" applyProtection="0"/>
    <xf numFmtId="0" fontId="6" fillId="34" borderId="0" applyNumberFormat="0" applyBorder="0" applyAlignment="0" applyProtection="0"/>
    <xf numFmtId="0" fontId="6" fillId="35" borderId="0" applyNumberFormat="0" applyBorder="0" applyAlignment="0" applyProtection="0"/>
    <xf numFmtId="0" fontId="6" fillId="37" borderId="0" applyNumberFormat="0" applyBorder="0" applyAlignment="0" applyProtection="0"/>
    <xf numFmtId="0" fontId="6" fillId="38" borderId="0" applyNumberFormat="0" applyBorder="0" applyAlignment="0" applyProtection="0"/>
    <xf numFmtId="0" fontId="6" fillId="39" borderId="0" applyNumberFormat="0" applyBorder="0" applyAlignment="0" applyProtection="0"/>
    <xf numFmtId="0" fontId="6" fillId="41" borderId="0" applyNumberFormat="0" applyBorder="0" applyAlignment="0" applyProtection="0"/>
    <xf numFmtId="0" fontId="6" fillId="42" borderId="0" applyNumberFormat="0" applyBorder="0" applyAlignment="0" applyProtection="0"/>
    <xf numFmtId="0" fontId="6" fillId="43" borderId="0" applyNumberFormat="0" applyBorder="0" applyAlignment="0" applyProtection="0"/>
    <xf numFmtId="0" fontId="6" fillId="45" borderId="0" applyNumberFormat="0" applyBorder="0" applyAlignment="0" applyProtection="0"/>
    <xf numFmtId="0" fontId="6" fillId="46" borderId="0" applyNumberFormat="0" applyBorder="0" applyAlignment="0" applyProtection="0"/>
    <xf numFmtId="0" fontId="6" fillId="47" borderId="0" applyNumberFormat="0" applyBorder="0" applyAlignment="0" applyProtection="0"/>
    <xf numFmtId="0" fontId="6" fillId="49" borderId="0" applyNumberFormat="0" applyBorder="0" applyAlignment="0" applyProtection="0"/>
    <xf numFmtId="0" fontId="6" fillId="50" borderId="0" applyNumberFormat="0" applyBorder="0" applyAlignment="0" applyProtection="0"/>
    <xf numFmtId="0" fontId="6" fillId="51" borderId="0" applyNumberFormat="0" applyBorder="0" applyAlignment="0" applyProtection="0"/>
    <xf numFmtId="0" fontId="6" fillId="53" borderId="0" applyNumberFormat="0" applyBorder="0" applyAlignment="0" applyProtection="0"/>
    <xf numFmtId="0" fontId="6" fillId="54" borderId="0" applyNumberFormat="0" applyBorder="0" applyAlignment="0" applyProtection="0"/>
    <xf numFmtId="0" fontId="6" fillId="55" borderId="0" applyNumberFormat="0" applyBorder="0" applyAlignment="0" applyProtection="0"/>
    <xf numFmtId="0" fontId="5" fillId="31" borderId="19" applyNumberFormat="0" applyFont="0" applyAlignment="0" applyProtection="0"/>
    <xf numFmtId="0" fontId="5" fillId="33" borderId="0" applyNumberFormat="0" applyBorder="0" applyAlignment="0" applyProtection="0"/>
    <xf numFmtId="0" fontId="5" fillId="34" borderId="0" applyNumberFormat="0" applyBorder="0" applyAlignment="0" applyProtection="0"/>
    <xf numFmtId="0" fontId="5" fillId="35" borderId="0" applyNumberFormat="0" applyBorder="0" applyAlignment="0" applyProtection="0"/>
    <xf numFmtId="0" fontId="5" fillId="37" borderId="0" applyNumberFormat="0" applyBorder="0" applyAlignment="0" applyProtection="0"/>
    <xf numFmtId="0" fontId="5" fillId="38" borderId="0" applyNumberFormat="0" applyBorder="0" applyAlignment="0" applyProtection="0"/>
    <xf numFmtId="0" fontId="5" fillId="39" borderId="0" applyNumberFormat="0" applyBorder="0" applyAlignment="0" applyProtection="0"/>
    <xf numFmtId="0" fontId="5" fillId="41" borderId="0" applyNumberFormat="0" applyBorder="0" applyAlignment="0" applyProtection="0"/>
    <xf numFmtId="0" fontId="5" fillId="42" borderId="0" applyNumberFormat="0" applyBorder="0" applyAlignment="0" applyProtection="0"/>
    <xf numFmtId="0" fontId="5" fillId="43" borderId="0" applyNumberFormat="0" applyBorder="0" applyAlignment="0" applyProtection="0"/>
    <xf numFmtId="0" fontId="5" fillId="45" borderId="0" applyNumberFormat="0" applyBorder="0" applyAlignment="0" applyProtection="0"/>
    <xf numFmtId="0" fontId="5" fillId="46" borderId="0" applyNumberFormat="0" applyBorder="0" applyAlignment="0" applyProtection="0"/>
    <xf numFmtId="0" fontId="5" fillId="47" borderId="0" applyNumberFormat="0" applyBorder="0" applyAlignment="0" applyProtection="0"/>
    <xf numFmtId="0" fontId="5" fillId="49" borderId="0" applyNumberFormat="0" applyBorder="0" applyAlignment="0" applyProtection="0"/>
    <xf numFmtId="0" fontId="5" fillId="50" borderId="0" applyNumberFormat="0" applyBorder="0" applyAlignment="0" applyProtection="0"/>
    <xf numFmtId="0" fontId="5" fillId="51" borderId="0" applyNumberFormat="0" applyBorder="0" applyAlignment="0" applyProtection="0"/>
    <xf numFmtId="0" fontId="5" fillId="53" borderId="0" applyNumberFormat="0" applyBorder="0" applyAlignment="0" applyProtection="0"/>
    <xf numFmtId="0" fontId="5" fillId="54" borderId="0" applyNumberFormat="0" applyBorder="0" applyAlignment="0" applyProtection="0"/>
    <xf numFmtId="0" fontId="5" fillId="55" borderId="0" applyNumberFormat="0" applyBorder="0" applyAlignment="0" applyProtection="0"/>
    <xf numFmtId="0" fontId="4" fillId="31" borderId="19" applyNumberFormat="0" applyFont="0" applyAlignment="0" applyProtection="0"/>
    <xf numFmtId="0" fontId="4" fillId="33" borderId="0" applyNumberFormat="0" applyBorder="0" applyAlignment="0" applyProtection="0"/>
    <xf numFmtId="0" fontId="4" fillId="34" borderId="0" applyNumberFormat="0" applyBorder="0" applyAlignment="0" applyProtection="0"/>
    <xf numFmtId="0" fontId="4" fillId="35" borderId="0" applyNumberFormat="0" applyBorder="0" applyAlignment="0" applyProtection="0"/>
    <xf numFmtId="0" fontId="4" fillId="37" borderId="0" applyNumberFormat="0" applyBorder="0" applyAlignment="0" applyProtection="0"/>
    <xf numFmtId="0" fontId="4" fillId="38" borderId="0" applyNumberFormat="0" applyBorder="0" applyAlignment="0" applyProtection="0"/>
    <xf numFmtId="0" fontId="4" fillId="39" borderId="0" applyNumberFormat="0" applyBorder="0" applyAlignment="0" applyProtection="0"/>
    <xf numFmtId="0" fontId="4" fillId="41" borderId="0" applyNumberFormat="0" applyBorder="0" applyAlignment="0" applyProtection="0"/>
    <xf numFmtId="0" fontId="4" fillId="42" borderId="0" applyNumberFormat="0" applyBorder="0" applyAlignment="0" applyProtection="0"/>
    <xf numFmtId="0" fontId="4" fillId="43" borderId="0" applyNumberFormat="0" applyBorder="0" applyAlignment="0" applyProtection="0"/>
    <xf numFmtId="0" fontId="4" fillId="45" borderId="0" applyNumberFormat="0" applyBorder="0" applyAlignment="0" applyProtection="0"/>
    <xf numFmtId="0" fontId="4" fillId="46" borderId="0" applyNumberFormat="0" applyBorder="0" applyAlignment="0" applyProtection="0"/>
    <xf numFmtId="0" fontId="4" fillId="47" borderId="0" applyNumberFormat="0" applyBorder="0" applyAlignment="0" applyProtection="0"/>
    <xf numFmtId="0" fontId="4" fillId="49" borderId="0" applyNumberFormat="0" applyBorder="0" applyAlignment="0" applyProtection="0"/>
    <xf numFmtId="0" fontId="4" fillId="50" borderId="0" applyNumberFormat="0" applyBorder="0" applyAlignment="0" applyProtection="0"/>
    <xf numFmtId="0" fontId="4" fillId="51" borderId="0" applyNumberFormat="0" applyBorder="0" applyAlignment="0" applyProtection="0"/>
    <xf numFmtId="0" fontId="4" fillId="53" borderId="0" applyNumberFormat="0" applyBorder="0" applyAlignment="0" applyProtection="0"/>
    <xf numFmtId="0" fontId="4" fillId="54" borderId="0" applyNumberFormat="0" applyBorder="0" applyAlignment="0" applyProtection="0"/>
    <xf numFmtId="0" fontId="4" fillId="55" borderId="0" applyNumberFormat="0" applyBorder="0" applyAlignment="0" applyProtection="0"/>
    <xf numFmtId="166" fontId="70" fillId="0" borderId="0" applyFill="0" applyBorder="0" applyProtection="0">
      <alignment horizontal="right" vertical="top"/>
    </xf>
    <xf numFmtId="0" fontId="13" fillId="0" borderId="0"/>
    <xf numFmtId="0" fontId="72" fillId="3" borderId="0" applyNumberFormat="0" applyBorder="0" applyAlignment="0" applyProtection="0"/>
    <xf numFmtId="43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43" fontId="73" fillId="0" borderId="0" applyFont="0" applyFill="0" applyBorder="0" applyAlignment="0" applyProtection="0"/>
    <xf numFmtId="0" fontId="73" fillId="0" borderId="0"/>
    <xf numFmtId="0" fontId="3" fillId="31" borderId="19" applyNumberFormat="0" applyFont="0" applyAlignment="0" applyProtection="0"/>
    <xf numFmtId="0" fontId="3" fillId="33" borderId="0" applyNumberFormat="0" applyBorder="0" applyAlignment="0" applyProtection="0"/>
    <xf numFmtId="0" fontId="3" fillId="34" borderId="0" applyNumberFormat="0" applyBorder="0" applyAlignment="0" applyProtection="0"/>
    <xf numFmtId="0" fontId="3" fillId="35" borderId="0" applyNumberFormat="0" applyBorder="0" applyAlignment="0" applyProtection="0"/>
    <xf numFmtId="0" fontId="3" fillId="37" borderId="0" applyNumberFormat="0" applyBorder="0" applyAlignment="0" applyProtection="0"/>
    <xf numFmtId="0" fontId="3" fillId="38" borderId="0" applyNumberFormat="0" applyBorder="0" applyAlignment="0" applyProtection="0"/>
    <xf numFmtId="0" fontId="3" fillId="39" borderId="0" applyNumberFormat="0" applyBorder="0" applyAlignment="0" applyProtection="0"/>
    <xf numFmtId="0" fontId="3" fillId="41" borderId="0" applyNumberFormat="0" applyBorder="0" applyAlignment="0" applyProtection="0"/>
    <xf numFmtId="0" fontId="3" fillId="42" borderId="0" applyNumberFormat="0" applyBorder="0" applyAlignment="0" applyProtection="0"/>
    <xf numFmtId="0" fontId="3" fillId="43" borderId="0" applyNumberFormat="0" applyBorder="0" applyAlignment="0" applyProtection="0"/>
    <xf numFmtId="0" fontId="3" fillId="45" borderId="0" applyNumberFormat="0" applyBorder="0" applyAlignment="0" applyProtection="0"/>
    <xf numFmtId="0" fontId="3" fillId="46" borderId="0" applyNumberFormat="0" applyBorder="0" applyAlignment="0" applyProtection="0"/>
    <xf numFmtId="0" fontId="3" fillId="47" borderId="0" applyNumberFormat="0" applyBorder="0" applyAlignment="0" applyProtection="0"/>
    <xf numFmtId="0" fontId="3" fillId="49" borderId="0" applyNumberFormat="0" applyBorder="0" applyAlignment="0" applyProtection="0"/>
    <xf numFmtId="0" fontId="3" fillId="50" borderId="0" applyNumberFormat="0" applyBorder="0" applyAlignment="0" applyProtection="0"/>
    <xf numFmtId="0" fontId="3" fillId="51" borderId="0" applyNumberFormat="0" applyBorder="0" applyAlignment="0" applyProtection="0"/>
    <xf numFmtId="0" fontId="3" fillId="53" borderId="0" applyNumberFormat="0" applyBorder="0" applyAlignment="0" applyProtection="0"/>
    <xf numFmtId="0" fontId="3" fillId="54" borderId="0" applyNumberFormat="0" applyBorder="0" applyAlignment="0" applyProtection="0"/>
    <xf numFmtId="0" fontId="3" fillId="55" borderId="0" applyNumberFormat="0" applyBorder="0" applyAlignment="0" applyProtection="0"/>
    <xf numFmtId="0" fontId="2" fillId="31" borderId="19" applyNumberFormat="0" applyFont="0" applyAlignment="0" applyProtection="0"/>
    <xf numFmtId="0" fontId="2" fillId="33" borderId="0" applyNumberFormat="0" applyBorder="0" applyAlignment="0" applyProtection="0"/>
    <xf numFmtId="0" fontId="2" fillId="34" borderId="0" applyNumberFormat="0" applyBorder="0" applyAlignment="0" applyProtection="0"/>
    <xf numFmtId="0" fontId="2" fillId="35" borderId="0" applyNumberFormat="0" applyBorder="0" applyAlignment="0" applyProtection="0"/>
    <xf numFmtId="0" fontId="2" fillId="37" borderId="0" applyNumberFormat="0" applyBorder="0" applyAlignment="0" applyProtection="0"/>
    <xf numFmtId="0" fontId="2" fillId="38" borderId="0" applyNumberFormat="0" applyBorder="0" applyAlignment="0" applyProtection="0"/>
    <xf numFmtId="0" fontId="2" fillId="39" borderId="0" applyNumberFormat="0" applyBorder="0" applyAlignment="0" applyProtection="0"/>
    <xf numFmtId="0" fontId="2" fillId="41" borderId="0" applyNumberFormat="0" applyBorder="0" applyAlignment="0" applyProtection="0"/>
    <xf numFmtId="0" fontId="2" fillId="42" borderId="0" applyNumberFormat="0" applyBorder="0" applyAlignment="0" applyProtection="0"/>
    <xf numFmtId="0" fontId="2" fillId="43" borderId="0" applyNumberFormat="0" applyBorder="0" applyAlignment="0" applyProtection="0"/>
    <xf numFmtId="0" fontId="2" fillId="45" borderId="0" applyNumberFormat="0" applyBorder="0" applyAlignment="0" applyProtection="0"/>
    <xf numFmtId="0" fontId="2" fillId="46" borderId="0" applyNumberFormat="0" applyBorder="0" applyAlignment="0" applyProtection="0"/>
    <xf numFmtId="0" fontId="2" fillId="47" borderId="0" applyNumberFormat="0" applyBorder="0" applyAlignment="0" applyProtection="0"/>
    <xf numFmtId="0" fontId="2" fillId="49" borderId="0" applyNumberFormat="0" applyBorder="0" applyAlignment="0" applyProtection="0"/>
    <xf numFmtId="0" fontId="2" fillId="50" borderId="0" applyNumberFormat="0" applyBorder="0" applyAlignment="0" applyProtection="0"/>
    <xf numFmtId="0" fontId="2" fillId="51" borderId="0" applyNumberFormat="0" applyBorder="0" applyAlignment="0" applyProtection="0"/>
    <xf numFmtId="0" fontId="2" fillId="53" borderId="0" applyNumberFormat="0" applyBorder="0" applyAlignment="0" applyProtection="0"/>
    <xf numFmtId="0" fontId="2" fillId="54" borderId="0" applyNumberFormat="0" applyBorder="0" applyAlignment="0" applyProtection="0"/>
    <xf numFmtId="0" fontId="2" fillId="55" borderId="0" applyNumberFormat="0" applyBorder="0" applyAlignment="0" applyProtection="0"/>
    <xf numFmtId="0" fontId="1" fillId="31" borderId="19" applyNumberFormat="0" applyFont="0" applyAlignment="0" applyProtection="0"/>
    <xf numFmtId="0" fontId="1" fillId="33" borderId="0" applyNumberFormat="0" applyBorder="0" applyAlignment="0" applyProtection="0"/>
    <xf numFmtId="0" fontId="1" fillId="34" borderId="0" applyNumberFormat="0" applyBorder="0" applyAlignment="0" applyProtection="0"/>
    <xf numFmtId="0" fontId="1" fillId="35" borderId="0" applyNumberFormat="0" applyBorder="0" applyAlignment="0" applyProtection="0"/>
    <xf numFmtId="0" fontId="1" fillId="37" borderId="0" applyNumberFormat="0" applyBorder="0" applyAlignment="0" applyProtection="0"/>
    <xf numFmtId="0" fontId="1" fillId="38" borderId="0" applyNumberFormat="0" applyBorder="0" applyAlignment="0" applyProtection="0"/>
    <xf numFmtId="0" fontId="1" fillId="39" borderId="0" applyNumberFormat="0" applyBorder="0" applyAlignment="0" applyProtection="0"/>
    <xf numFmtId="0" fontId="1" fillId="41" borderId="0" applyNumberFormat="0" applyBorder="0" applyAlignment="0" applyProtection="0"/>
    <xf numFmtId="0" fontId="1" fillId="42" borderId="0" applyNumberFormat="0" applyBorder="0" applyAlignment="0" applyProtection="0"/>
    <xf numFmtId="0" fontId="1" fillId="43" borderId="0" applyNumberFormat="0" applyBorder="0" applyAlignment="0" applyProtection="0"/>
    <xf numFmtId="0" fontId="1" fillId="45" borderId="0" applyNumberFormat="0" applyBorder="0" applyAlignment="0" applyProtection="0"/>
    <xf numFmtId="0" fontId="1" fillId="46" borderId="0" applyNumberFormat="0" applyBorder="0" applyAlignment="0" applyProtection="0"/>
    <xf numFmtId="0" fontId="1" fillId="47" borderId="0" applyNumberFormat="0" applyBorder="0" applyAlignment="0" applyProtection="0"/>
    <xf numFmtId="0" fontId="1" fillId="49" borderId="0" applyNumberFormat="0" applyBorder="0" applyAlignment="0" applyProtection="0"/>
    <xf numFmtId="0" fontId="1" fillId="50" borderId="0" applyNumberFormat="0" applyBorder="0" applyAlignment="0" applyProtection="0"/>
    <xf numFmtId="0" fontId="1" fillId="51" borderId="0" applyNumberFormat="0" applyBorder="0" applyAlignment="0" applyProtection="0"/>
    <xf numFmtId="0" fontId="1" fillId="53" borderId="0" applyNumberFormat="0" applyBorder="0" applyAlignment="0" applyProtection="0"/>
    <xf numFmtId="0" fontId="1" fillId="54" borderId="0" applyNumberFormat="0" applyBorder="0" applyAlignment="0" applyProtection="0"/>
    <xf numFmtId="0" fontId="1" fillId="55" borderId="0" applyNumberFormat="0" applyBorder="0" applyAlignment="0" applyProtection="0"/>
    <xf numFmtId="0" fontId="55" fillId="3" borderId="0" applyNumberFormat="0" applyBorder="0" applyAlignment="0" applyProtection="0"/>
    <xf numFmtId="0" fontId="1" fillId="31" borderId="19" applyNumberFormat="0" applyFont="0" applyAlignment="0" applyProtection="0"/>
    <xf numFmtId="0" fontId="1" fillId="33" borderId="0" applyNumberFormat="0" applyBorder="0" applyAlignment="0" applyProtection="0"/>
    <xf numFmtId="0" fontId="1" fillId="34" borderId="0" applyNumberFormat="0" applyBorder="0" applyAlignment="0" applyProtection="0"/>
    <xf numFmtId="0" fontId="1" fillId="37" borderId="0" applyNumberFormat="0" applyBorder="0" applyAlignment="0" applyProtection="0"/>
    <xf numFmtId="0" fontId="1" fillId="38" borderId="0" applyNumberFormat="0" applyBorder="0" applyAlignment="0" applyProtection="0"/>
    <xf numFmtId="0" fontId="1" fillId="41" borderId="0" applyNumberFormat="0" applyBorder="0" applyAlignment="0" applyProtection="0"/>
    <xf numFmtId="0" fontId="1" fillId="42" borderId="0" applyNumberFormat="0" applyBorder="0" applyAlignment="0" applyProtection="0"/>
    <xf numFmtId="0" fontId="1" fillId="45" borderId="0" applyNumberFormat="0" applyBorder="0" applyAlignment="0" applyProtection="0"/>
    <xf numFmtId="0" fontId="1" fillId="46" borderId="0" applyNumberFormat="0" applyBorder="0" applyAlignment="0" applyProtection="0"/>
    <xf numFmtId="0" fontId="1" fillId="49" borderId="0" applyNumberFormat="0" applyBorder="0" applyAlignment="0" applyProtection="0"/>
    <xf numFmtId="0" fontId="1" fillId="50" borderId="0" applyNumberFormat="0" applyBorder="0" applyAlignment="0" applyProtection="0"/>
    <xf numFmtId="0" fontId="1" fillId="53" borderId="0" applyNumberFormat="0" applyBorder="0" applyAlignment="0" applyProtection="0"/>
    <xf numFmtId="0" fontId="1" fillId="54" borderId="0" applyNumberFormat="0" applyBorder="0" applyAlignment="0" applyProtection="0"/>
    <xf numFmtId="0" fontId="17" fillId="0" borderId="0"/>
    <xf numFmtId="164" fontId="17" fillId="0" borderId="0" applyFont="0" applyFill="0" applyBorder="0" applyAlignment="0" applyProtection="0"/>
    <xf numFmtId="43" fontId="12" fillId="0" borderId="0" applyFont="0" applyFill="0" applyBorder="0" applyAlignment="0" applyProtection="0"/>
    <xf numFmtId="0" fontId="12" fillId="0" borderId="0"/>
    <xf numFmtId="0" fontId="13" fillId="0" borderId="0"/>
    <xf numFmtId="0" fontId="73" fillId="0" borderId="0"/>
    <xf numFmtId="169" fontId="25" fillId="0" borderId="0" applyFont="0" applyFill="0" applyBorder="0" applyAlignment="0" applyProtection="0"/>
    <xf numFmtId="0" fontId="25" fillId="0" borderId="0"/>
    <xf numFmtId="0" fontId="22" fillId="0" borderId="0">
      <alignment horizontal="left" vertical="top" wrapText="1"/>
    </xf>
    <xf numFmtId="0" fontId="13" fillId="0" borderId="0"/>
    <xf numFmtId="0" fontId="74" fillId="0" borderId="0"/>
    <xf numFmtId="0" fontId="75" fillId="0" borderId="0"/>
    <xf numFmtId="43" fontId="12" fillId="0" borderId="0" applyFont="0" applyFill="0" applyBorder="0" applyAlignment="0" applyProtection="0"/>
    <xf numFmtId="0" fontId="12" fillId="0" borderId="0"/>
    <xf numFmtId="0" fontId="73" fillId="0" borderId="0"/>
    <xf numFmtId="164" fontId="13" fillId="0" borderId="0" applyFont="0" applyFill="0" applyBorder="0" applyAlignment="0" applyProtection="0"/>
    <xf numFmtId="169" fontId="1" fillId="0" borderId="0" applyFont="0" applyFill="0" applyBorder="0" applyAlignment="0" applyProtection="0"/>
    <xf numFmtId="43" fontId="73" fillId="0" borderId="0" applyFont="0" applyFill="0" applyBorder="0" applyAlignment="0" applyProtection="0"/>
    <xf numFmtId="0" fontId="73" fillId="0" borderId="0"/>
    <xf numFmtId="43" fontId="73" fillId="0" borderId="0" applyFont="0" applyFill="0" applyBorder="0" applyAlignment="0" applyProtection="0"/>
    <xf numFmtId="0" fontId="73" fillId="0" borderId="0"/>
    <xf numFmtId="0" fontId="76" fillId="0" borderId="0"/>
    <xf numFmtId="0" fontId="13" fillId="0" borderId="0"/>
    <xf numFmtId="0" fontId="77" fillId="0" borderId="0"/>
  </cellStyleXfs>
  <cellXfs count="146">
    <xf numFmtId="0" fontId="0" fillId="0" borderId="0" xfId="0" applyAlignment="1">
      <alignment horizontal="left" vertical="top"/>
    </xf>
    <xf numFmtId="0" fontId="19" fillId="0" borderId="0" xfId="0" applyFont="1"/>
    <xf numFmtId="165" fontId="19" fillId="0" borderId="0" xfId="0" applyNumberFormat="1" applyFont="1"/>
    <xf numFmtId="165" fontId="46" fillId="2" borderId="11" xfId="0" applyNumberFormat="1" applyFont="1" applyFill="1" applyBorder="1" applyAlignment="1">
      <alignment horizontal="center" vertical="center" wrapText="1"/>
    </xf>
    <xf numFmtId="165" fontId="46" fillId="0" borderId="0" xfId="92" applyNumberFormat="1" applyFont="1" applyAlignment="1">
      <alignment horizontal="right" vertical="center"/>
    </xf>
    <xf numFmtId="0" fontId="46" fillId="2" borderId="11" xfId="0" applyFont="1" applyFill="1" applyBorder="1" applyAlignment="1">
      <alignment horizontal="left" vertical="center" wrapText="1"/>
    </xf>
    <xf numFmtId="0" fontId="19" fillId="0" borderId="0" xfId="0" applyFont="1" applyAlignment="1">
      <alignment vertical="center"/>
    </xf>
    <xf numFmtId="0" fontId="18" fillId="0" borderId="0" xfId="0" applyFont="1" applyAlignment="1">
      <alignment horizontal="center" vertical="center" wrapText="1"/>
    </xf>
    <xf numFmtId="0" fontId="65" fillId="0" borderId="0" xfId="0" applyFont="1" applyAlignment="1">
      <alignment horizontal="right" vertical="center"/>
    </xf>
    <xf numFmtId="165" fontId="19" fillId="0" borderId="0" xfId="0" applyNumberFormat="1" applyFont="1" applyAlignment="1">
      <alignment vertical="center"/>
    </xf>
    <xf numFmtId="165" fontId="18" fillId="0" borderId="0" xfId="0" applyNumberFormat="1" applyFont="1" applyAlignment="1">
      <alignment horizontal="center" vertical="center" wrapText="1"/>
    </xf>
    <xf numFmtId="0" fontId="48" fillId="2" borderId="11" xfId="0" applyFont="1" applyFill="1" applyBorder="1" applyAlignment="1">
      <alignment horizontal="center" vertical="center"/>
    </xf>
    <xf numFmtId="0" fontId="19" fillId="2" borderId="11" xfId="0" applyFont="1" applyFill="1" applyBorder="1" applyAlignment="1">
      <alignment horizontal="left" vertical="center" wrapText="1"/>
    </xf>
    <xf numFmtId="0" fontId="14" fillId="0" borderId="22" xfId="0" applyFont="1" applyBorder="1" applyAlignment="1">
      <alignment horizontal="left" vertical="top" wrapText="1"/>
    </xf>
    <xf numFmtId="0" fontId="48" fillId="2" borderId="11" xfId="0" applyFont="1" applyFill="1" applyBorder="1" applyAlignment="1">
      <alignment horizontal="center" vertical="center" wrapText="1"/>
    </xf>
    <xf numFmtId="0" fontId="69" fillId="0" borderId="0" xfId="0" applyFont="1" applyAlignment="1">
      <alignment horizontal="left" vertical="top" wrapText="1"/>
    </xf>
    <xf numFmtId="0" fontId="68" fillId="0" borderId="11" xfId="0" applyFont="1" applyBorder="1" applyAlignment="1">
      <alignment horizontal="center" vertical="center" wrapText="1"/>
    </xf>
    <xf numFmtId="0" fontId="0" fillId="0" borderId="0" xfId="0" applyAlignment="1">
      <alignment horizontal="left" vertical="top" wrapText="1"/>
    </xf>
    <xf numFmtId="0" fontId="14" fillId="0" borderId="0" xfId="0" applyFont="1" applyAlignment="1">
      <alignment horizontal="left" vertical="top" wrapText="1"/>
    </xf>
    <xf numFmtId="0" fontId="14" fillId="0" borderId="11" xfId="0" applyFont="1" applyBorder="1" applyAlignment="1">
      <alignment horizontal="center" vertical="center" wrapText="1"/>
    </xf>
    <xf numFmtId="0" fontId="69" fillId="0" borderId="11" xfId="0" applyFont="1" applyBorder="1" applyAlignment="1">
      <alignment horizontal="left" vertical="center" wrapText="1"/>
    </xf>
    <xf numFmtId="0" fontId="68" fillId="0" borderId="11" xfId="0" applyFont="1" applyBorder="1" applyAlignment="1">
      <alignment horizontal="left" vertical="center" wrapText="1"/>
    </xf>
    <xf numFmtId="0" fontId="69" fillId="0" borderId="11" xfId="0" applyFont="1" applyBorder="1" applyAlignment="1">
      <alignment horizontal="center" vertical="center" wrapText="1"/>
    </xf>
    <xf numFmtId="166" fontId="69" fillId="0" borderId="11" xfId="11" applyFont="1" applyBorder="1" applyAlignment="1">
      <alignment horizontal="right" vertical="center"/>
    </xf>
    <xf numFmtId="0" fontId="48" fillId="2" borderId="22" xfId="0" applyFont="1" applyFill="1" applyBorder="1" applyAlignment="1">
      <alignment horizontal="center" vertical="center" wrapText="1"/>
    </xf>
    <xf numFmtId="0" fontId="48" fillId="2" borderId="22" xfId="0" applyFont="1" applyFill="1" applyBorder="1" applyAlignment="1">
      <alignment horizontal="center" vertical="center"/>
    </xf>
    <xf numFmtId="166" fontId="14" fillId="0" borderId="0" xfId="0" applyNumberFormat="1" applyFont="1" applyAlignment="1">
      <alignment horizontal="left" vertical="top" wrapText="1"/>
    </xf>
    <xf numFmtId="0" fontId="0" fillId="0" borderId="0" xfId="0" applyAlignment="1">
      <alignment horizontal="left" vertical="center" wrapText="1"/>
    </xf>
    <xf numFmtId="168" fontId="14" fillId="0" borderId="0" xfId="0" applyNumberFormat="1" applyFont="1" applyAlignment="1">
      <alignment horizontal="left" vertical="top" wrapText="1"/>
    </xf>
    <xf numFmtId="0" fontId="69" fillId="0" borderId="22" xfId="0" applyFont="1" applyBorder="1" applyAlignment="1">
      <alignment horizontal="left" vertical="center" wrapText="1"/>
    </xf>
    <xf numFmtId="0" fontId="48" fillId="2" borderId="22" xfId="0" applyFont="1" applyFill="1" applyBorder="1" applyAlignment="1">
      <alignment horizontal="left" vertical="center" wrapText="1"/>
    </xf>
    <xf numFmtId="0" fontId="14" fillId="0" borderId="22" xfId="0" applyFont="1" applyBorder="1" applyAlignment="1">
      <alignment horizontal="center" vertical="center" wrapText="1"/>
    </xf>
    <xf numFmtId="0" fontId="14" fillId="0" borderId="22" xfId="0" applyFont="1" applyBorder="1" applyAlignment="1">
      <alignment horizontal="left" vertical="center" wrapText="1"/>
    </xf>
    <xf numFmtId="0" fontId="69" fillId="0" borderId="22" xfId="0" applyFont="1" applyBorder="1" applyAlignment="1">
      <alignment horizontal="left" vertical="top" wrapText="1"/>
    </xf>
    <xf numFmtId="0" fontId="69" fillId="0" borderId="22" xfId="0" applyFont="1" applyBorder="1" applyAlignment="1">
      <alignment horizontal="center" vertical="top" wrapText="1"/>
    </xf>
    <xf numFmtId="168" fontId="46" fillId="2" borderId="11" xfId="0" applyNumberFormat="1" applyFont="1" applyFill="1" applyBorder="1" applyAlignment="1">
      <alignment horizontal="right" vertical="center" wrapText="1"/>
    </xf>
    <xf numFmtId="168" fontId="46" fillId="2" borderId="22" xfId="0" applyNumberFormat="1" applyFont="1" applyFill="1" applyBorder="1" applyAlignment="1">
      <alignment horizontal="right" vertical="center" wrapText="1"/>
    </xf>
    <xf numFmtId="0" fontId="69" fillId="0" borderId="22" xfId="0" applyFont="1" applyBorder="1" applyAlignment="1">
      <alignment horizontal="center" vertical="center" wrapText="1"/>
    </xf>
    <xf numFmtId="166" fontId="69" fillId="0" borderId="22" xfId="11" applyFont="1" applyBorder="1" applyAlignment="1">
      <alignment horizontal="right" vertical="center"/>
    </xf>
    <xf numFmtId="0" fontId="46" fillId="2" borderId="22" xfId="0" applyFont="1" applyFill="1" applyBorder="1" applyAlignment="1">
      <alignment horizontal="left" vertical="center" wrapText="1"/>
    </xf>
    <xf numFmtId="0" fontId="48" fillId="2" borderId="11" xfId="0" applyFont="1" applyFill="1" applyBorder="1" applyAlignment="1">
      <alignment horizontal="left" vertical="center" wrapText="1"/>
    </xf>
    <xf numFmtId="0" fontId="15" fillId="2" borderId="0" xfId="0" applyFont="1" applyFill="1" applyAlignment="1">
      <alignment horizontal="left" vertical="top"/>
    </xf>
    <xf numFmtId="0" fontId="15" fillId="2" borderId="0" xfId="0" applyFont="1" applyFill="1" applyAlignment="1">
      <alignment horizontal="left" vertical="center"/>
    </xf>
    <xf numFmtId="49" fontId="46" fillId="2" borderId="11" xfId="0" applyNumberFormat="1" applyFont="1" applyFill="1" applyBorder="1" applyAlignment="1">
      <alignment horizontal="center" vertical="center" wrapText="1"/>
    </xf>
    <xf numFmtId="43" fontId="15" fillId="2" borderId="0" xfId="0" applyNumberFormat="1" applyFont="1" applyFill="1" applyAlignment="1">
      <alignment horizontal="left" vertical="top"/>
    </xf>
    <xf numFmtId="0" fontId="69" fillId="0" borderId="22" xfId="14" applyFont="1" applyBorder="1" applyAlignment="1">
      <alignment horizontal="center" vertical="top" wrapText="1"/>
    </xf>
    <xf numFmtId="0" fontId="69" fillId="0" borderId="22" xfId="14" applyFont="1" applyBorder="1">
      <alignment horizontal="left" vertical="top" wrapText="1"/>
    </xf>
    <xf numFmtId="166" fontId="71" fillId="0" borderId="11" xfId="11" applyFont="1" applyBorder="1" applyAlignment="1">
      <alignment horizontal="right" vertical="center"/>
    </xf>
    <xf numFmtId="165" fontId="46" fillId="2" borderId="22" xfId="0" applyNumberFormat="1" applyFont="1" applyFill="1" applyBorder="1" applyAlignment="1">
      <alignment horizontal="center" vertical="center" wrapText="1"/>
    </xf>
    <xf numFmtId="168" fontId="15" fillId="2" borderId="0" xfId="0" applyNumberFormat="1" applyFont="1" applyFill="1" applyAlignment="1">
      <alignment horizontal="left" vertical="top"/>
    </xf>
    <xf numFmtId="0" fontId="16" fillId="2" borderId="0" xfId="0" applyFont="1" applyFill="1" applyAlignment="1">
      <alignment horizontal="left" vertical="top"/>
    </xf>
    <xf numFmtId="168" fontId="16" fillId="2" borderId="0" xfId="0" applyNumberFormat="1" applyFont="1" applyFill="1" applyAlignment="1">
      <alignment horizontal="right" vertical="top"/>
    </xf>
    <xf numFmtId="0" fontId="19" fillId="2" borderId="0" xfId="0" applyFont="1" applyFill="1" applyAlignment="1">
      <alignment vertical="center"/>
    </xf>
    <xf numFmtId="168" fontId="65" fillId="2" borderId="0" xfId="0" applyNumberFormat="1" applyFont="1" applyFill="1" applyAlignment="1">
      <alignment horizontal="right" vertical="center"/>
    </xf>
    <xf numFmtId="0" fontId="19" fillId="2" borderId="0" xfId="0" applyFont="1" applyFill="1"/>
    <xf numFmtId="168" fontId="18" fillId="2" borderId="0" xfId="0" applyNumberFormat="1" applyFont="1" applyFill="1" applyAlignment="1">
      <alignment horizontal="right" vertical="center" wrapText="1"/>
    </xf>
    <xf numFmtId="0" fontId="48" fillId="2" borderId="0" xfId="0" applyFont="1" applyFill="1" applyAlignment="1">
      <alignment horizontal="left" vertical="center"/>
    </xf>
    <xf numFmtId="168" fontId="46" fillId="2" borderId="0" xfId="92" applyNumberFormat="1" applyFont="1" applyFill="1" applyAlignment="1">
      <alignment horizontal="right" vertical="center"/>
    </xf>
    <xf numFmtId="0" fontId="46" fillId="2" borderId="11" xfId="0" applyFont="1" applyFill="1" applyBorder="1" applyAlignment="1">
      <alignment horizontal="center" vertical="center" textRotation="90" wrapText="1"/>
    </xf>
    <xf numFmtId="168" fontId="19" fillId="2" borderId="11" xfId="0" applyNumberFormat="1" applyFont="1" applyFill="1" applyBorder="1" applyAlignment="1">
      <alignment horizontal="center" vertical="center" wrapText="1"/>
    </xf>
    <xf numFmtId="165" fontId="15" fillId="2" borderId="0" xfId="0" applyNumberFormat="1" applyFont="1" applyFill="1" applyAlignment="1">
      <alignment horizontal="left" vertical="top"/>
    </xf>
    <xf numFmtId="167" fontId="15" fillId="2" borderId="0" xfId="0" applyNumberFormat="1" applyFont="1" applyFill="1" applyAlignment="1">
      <alignment horizontal="left" vertical="top"/>
    </xf>
    <xf numFmtId="0" fontId="47" fillId="2" borderId="11" xfId="0" applyFont="1" applyFill="1" applyBorder="1" applyAlignment="1">
      <alignment horizontal="left" vertical="center" wrapText="1"/>
    </xf>
    <xf numFmtId="0" fontId="48" fillId="2" borderId="11" xfId="0" applyFont="1" applyFill="1" applyBorder="1" applyAlignment="1">
      <alignment horizontal="left" vertical="center"/>
    </xf>
    <xf numFmtId="164" fontId="15" fillId="2" borderId="0" xfId="3" applyFont="1" applyFill="1" applyBorder="1" applyAlignment="1">
      <alignment horizontal="left" vertical="top"/>
    </xf>
    <xf numFmtId="0" fontId="46" fillId="2" borderId="22" xfId="0" applyFont="1" applyFill="1" applyBorder="1" applyAlignment="1">
      <alignment horizontal="center" vertical="center" wrapText="1"/>
    </xf>
    <xf numFmtId="49" fontId="46" fillId="2" borderId="22" xfId="0" applyNumberFormat="1" applyFont="1" applyFill="1" applyBorder="1" applyAlignment="1">
      <alignment horizontal="center" vertical="center" wrapText="1"/>
    </xf>
    <xf numFmtId="0" fontId="46" fillId="2" borderId="0" xfId="0" applyFont="1" applyFill="1" applyAlignment="1">
      <alignment horizontal="left" vertical="top"/>
    </xf>
    <xf numFmtId="0" fontId="45" fillId="2" borderId="0" xfId="0" applyFont="1" applyFill="1" applyAlignment="1">
      <alignment horizontal="left" vertical="top"/>
    </xf>
    <xf numFmtId="0" fontId="66" fillId="2" borderId="0" xfId="0" applyFont="1" applyFill="1" applyAlignment="1">
      <alignment horizontal="left" vertical="top"/>
    </xf>
    <xf numFmtId="0" fontId="66" fillId="2" borderId="0" xfId="0" applyFont="1" applyFill="1" applyAlignment="1">
      <alignment horizontal="left" vertical="center"/>
    </xf>
    <xf numFmtId="0" fontId="45" fillId="2" borderId="0" xfId="0" applyFont="1" applyFill="1" applyAlignment="1">
      <alignment horizontal="left" vertical="center"/>
    </xf>
    <xf numFmtId="0" fontId="46" fillId="2" borderId="22" xfId="0" applyFont="1" applyFill="1" applyBorder="1" applyAlignment="1">
      <alignment horizontal="center" vertical="center"/>
    </xf>
    <xf numFmtId="165" fontId="46" fillId="2" borderId="11" xfId="0" applyNumberFormat="1" applyFont="1" applyFill="1" applyBorder="1" applyAlignment="1">
      <alignment horizontal="right" vertical="center" wrapText="1"/>
    </xf>
    <xf numFmtId="0" fontId="46" fillId="2" borderId="25" xfId="348" applyFont="1" applyFill="1" applyBorder="1" applyAlignment="1" applyProtection="1">
      <alignment horizontal="center" vertical="center" wrapText="1"/>
      <protection locked="0"/>
    </xf>
    <xf numFmtId="1" fontId="46" fillId="2" borderId="22" xfId="348" applyNumberFormat="1" applyFont="1" applyFill="1" applyBorder="1" applyAlignment="1" applyProtection="1">
      <alignment horizontal="center" vertical="center" wrapText="1"/>
      <protection locked="0"/>
    </xf>
    <xf numFmtId="165" fontId="19" fillId="0" borderId="22" xfId="3" applyNumberFormat="1" applyFont="1" applyBorder="1"/>
    <xf numFmtId="0" fontId="78" fillId="0" borderId="0" xfId="348" applyFont="1"/>
    <xf numFmtId="0" fontId="20" fillId="2" borderId="29" xfId="348" applyFont="1" applyFill="1" applyBorder="1" applyAlignment="1" applyProtection="1">
      <alignment horizontal="center" vertical="center" wrapText="1"/>
      <protection locked="0"/>
    </xf>
    <xf numFmtId="0" fontId="48" fillId="2" borderId="28" xfId="0" applyFont="1" applyFill="1" applyBorder="1" applyAlignment="1">
      <alignment horizontal="center" vertical="center" wrapText="1"/>
    </xf>
    <xf numFmtId="1" fontId="46" fillId="2" borderId="28" xfId="348" applyNumberFormat="1" applyFont="1" applyFill="1" applyBorder="1" applyAlignment="1" applyProtection="1">
      <alignment horizontal="center" vertical="center" wrapText="1"/>
      <protection locked="0"/>
    </xf>
    <xf numFmtId="165" fontId="19" fillId="0" borderId="28" xfId="3" applyNumberFormat="1" applyFont="1" applyBorder="1"/>
    <xf numFmtId="0" fontId="48" fillId="56" borderId="22" xfId="0" applyFont="1" applyFill="1" applyBorder="1" applyAlignment="1">
      <alignment horizontal="left" vertical="center" wrapText="1"/>
    </xf>
    <xf numFmtId="0" fontId="48" fillId="56" borderId="22" xfId="0" applyFont="1" applyFill="1" applyBorder="1" applyAlignment="1">
      <alignment horizontal="center" vertical="center" wrapText="1"/>
    </xf>
    <xf numFmtId="165" fontId="19" fillId="0" borderId="22" xfId="3" applyNumberFormat="1" applyFont="1" applyBorder="1" applyAlignment="1">
      <alignment vertical="center"/>
    </xf>
    <xf numFmtId="165" fontId="46" fillId="2" borderId="22" xfId="3" applyNumberFormat="1" applyFont="1" applyFill="1" applyBorder="1" applyAlignment="1">
      <alignment horizontal="center" vertical="center"/>
    </xf>
    <xf numFmtId="0" fontId="14" fillId="0" borderId="0" xfId="0" applyFont="1" applyAlignment="1">
      <alignment horizontal="right" vertical="center"/>
    </xf>
    <xf numFmtId="166" fontId="71" fillId="0" borderId="22" xfId="189" applyFont="1" applyFill="1" applyBorder="1">
      <alignment horizontal="right" vertical="top"/>
    </xf>
    <xf numFmtId="0" fontId="19" fillId="0" borderId="27" xfId="0" applyFont="1" applyBorder="1" applyAlignment="1">
      <alignment horizontal="center" vertical="center" wrapText="1"/>
    </xf>
    <xf numFmtId="0" fontId="18" fillId="2" borderId="0" xfId="0" applyFont="1" applyFill="1" applyAlignment="1">
      <alignment horizontal="center" vertical="center" wrapText="1"/>
    </xf>
    <xf numFmtId="0" fontId="46" fillId="2" borderId="11" xfId="0" applyFont="1" applyFill="1" applyBorder="1" applyAlignment="1">
      <alignment horizontal="center" vertical="center" wrapText="1"/>
    </xf>
    <xf numFmtId="168" fontId="46" fillId="2" borderId="27" xfId="0" applyNumberFormat="1" applyFont="1" applyFill="1" applyBorder="1" applyAlignment="1">
      <alignment horizontal="center" vertical="center" wrapText="1"/>
    </xf>
    <xf numFmtId="0" fontId="14" fillId="0" borderId="27" xfId="0" applyFont="1" applyBorder="1" applyAlignment="1">
      <alignment horizontal="center" vertical="center" wrapText="1"/>
    </xf>
    <xf numFmtId="0" fontId="71" fillId="0" borderId="22" xfId="0" applyFont="1" applyBorder="1" applyAlignment="1">
      <alignment horizontal="left" vertical="top" wrapText="1"/>
    </xf>
    <xf numFmtId="0" fontId="71" fillId="2" borderId="22" xfId="0" applyFont="1" applyFill="1" applyBorder="1" applyAlignment="1">
      <alignment horizontal="left" vertical="top" wrapText="1"/>
    </xf>
    <xf numFmtId="0" fontId="14" fillId="2" borderId="0" xfId="0" applyFont="1" applyFill="1"/>
    <xf numFmtId="0" fontId="71" fillId="2" borderId="0" xfId="0" applyFont="1" applyFill="1" applyAlignment="1">
      <alignment horizontal="center" wrapText="1"/>
    </xf>
    <xf numFmtId="0" fontId="14" fillId="0" borderId="22" xfId="0" applyFont="1" applyBorder="1" applyAlignment="1">
      <alignment horizontal="right" vertical="top" wrapText="1"/>
    </xf>
    <xf numFmtId="168" fontId="14" fillId="2" borderId="11" xfId="0" applyNumberFormat="1" applyFont="1" applyFill="1" applyBorder="1" applyAlignment="1">
      <alignment horizontal="right" vertical="center" wrapText="1"/>
    </xf>
    <xf numFmtId="0" fontId="14" fillId="2" borderId="22" xfId="0" applyFont="1" applyFill="1" applyBorder="1" applyAlignment="1">
      <alignment horizontal="left" vertical="top" wrapText="1"/>
    </xf>
    <xf numFmtId="166" fontId="71" fillId="0" borderId="22" xfId="189" applyFont="1" applyFill="1" applyBorder="1" applyAlignment="1">
      <alignment horizontal="right" vertical="center"/>
    </xf>
    <xf numFmtId="0" fontId="14" fillId="0" borderId="0" xfId="0" applyFont="1"/>
    <xf numFmtId="37" fontId="14" fillId="2" borderId="11" xfId="0" applyNumberFormat="1" applyFont="1" applyFill="1" applyBorder="1" applyAlignment="1">
      <alignment horizontal="right" vertical="center" wrapText="1"/>
    </xf>
    <xf numFmtId="0" fontId="14" fillId="0" borderId="22" xfId="0" applyFont="1" applyBorder="1" applyAlignment="1">
      <alignment horizontal="right" vertical="center" wrapText="1"/>
    </xf>
    <xf numFmtId="0" fontId="71" fillId="0" borderId="22" xfId="0" applyFont="1" applyBorder="1" applyAlignment="1">
      <alignment horizontal="left" vertical="center" wrapText="1"/>
    </xf>
    <xf numFmtId="0" fontId="71" fillId="2" borderId="22" xfId="0" applyFont="1" applyFill="1" applyBorder="1" applyAlignment="1">
      <alignment horizontal="left" vertical="center" wrapText="1"/>
    </xf>
    <xf numFmtId="168" fontId="46" fillId="2" borderId="11" xfId="0" applyNumberFormat="1" applyFont="1" applyFill="1" applyBorder="1" applyAlignment="1">
      <alignment horizontal="left" vertical="center" wrapText="1"/>
    </xf>
    <xf numFmtId="0" fontId="68" fillId="0" borderId="22" xfId="0" applyFont="1" applyBorder="1" applyAlignment="1">
      <alignment horizontal="left" vertical="center" wrapText="1"/>
    </xf>
    <xf numFmtId="0" fontId="68" fillId="0" borderId="22" xfId="0" applyFont="1" applyBorder="1" applyAlignment="1">
      <alignment horizontal="center" vertical="center" wrapText="1"/>
    </xf>
    <xf numFmtId="0" fontId="79" fillId="2" borderId="0" xfId="0" applyFont="1" applyFill="1" applyAlignment="1">
      <alignment horizontal="right" vertical="center"/>
    </xf>
    <xf numFmtId="165" fontId="79" fillId="0" borderId="0" xfId="3" applyNumberFormat="1" applyFont="1" applyFill="1" applyAlignment="1">
      <alignment horizontal="right" vertical="center"/>
    </xf>
    <xf numFmtId="168" fontId="79" fillId="2" borderId="0" xfId="3" applyNumberFormat="1" applyFont="1" applyFill="1" applyAlignment="1">
      <alignment horizontal="right" vertical="center"/>
    </xf>
    <xf numFmtId="165" fontId="79" fillId="0" borderId="0" xfId="3" applyNumberFormat="1" applyFont="1" applyAlignment="1">
      <alignment horizontal="right" vertical="center"/>
    </xf>
    <xf numFmtId="0" fontId="68" fillId="0" borderId="22" xfId="0" applyFont="1" applyBorder="1" applyAlignment="1">
      <alignment horizontal="left" vertical="center" wrapText="1"/>
    </xf>
    <xf numFmtId="0" fontId="68" fillId="0" borderId="11" xfId="0" applyFont="1" applyBorder="1" applyAlignment="1">
      <alignment horizontal="left" vertical="center" wrapText="1"/>
    </xf>
    <xf numFmtId="0" fontId="20" fillId="0" borderId="0" xfId="0" applyFont="1" applyAlignment="1">
      <alignment horizontal="center" vertical="center" wrapText="1"/>
    </xf>
    <xf numFmtId="0" fontId="14" fillId="0" borderId="21" xfId="0" applyFont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 wrapText="1"/>
    </xf>
    <xf numFmtId="0" fontId="14" fillId="0" borderId="23" xfId="0" applyFont="1" applyBorder="1" applyAlignment="1">
      <alignment horizontal="center" vertical="center" wrapText="1"/>
    </xf>
    <xf numFmtId="0" fontId="14" fillId="0" borderId="24" xfId="0" applyFont="1" applyBorder="1" applyAlignment="1">
      <alignment horizontal="center" vertical="center" wrapText="1"/>
    </xf>
    <xf numFmtId="0" fontId="18" fillId="2" borderId="0" xfId="0" applyFont="1" applyFill="1" applyAlignment="1">
      <alignment horizontal="center" vertical="center" wrapText="1"/>
    </xf>
    <xf numFmtId="0" fontId="71" fillId="0" borderId="22" xfId="0" applyFont="1" applyBorder="1" applyAlignment="1">
      <alignment horizontal="left" vertical="top" wrapText="1"/>
    </xf>
    <xf numFmtId="0" fontId="71" fillId="2" borderId="22" xfId="0" applyFont="1" applyFill="1" applyBorder="1" applyAlignment="1">
      <alignment horizontal="left" vertical="top" wrapText="1"/>
    </xf>
    <xf numFmtId="0" fontId="71" fillId="2" borderId="22" xfId="0" applyFont="1" applyFill="1" applyBorder="1" applyAlignment="1">
      <alignment horizontal="left" vertical="center" wrapText="1"/>
    </xf>
    <xf numFmtId="0" fontId="14" fillId="2" borderId="25" xfId="0" applyFont="1" applyFill="1" applyBorder="1" applyAlignment="1">
      <alignment horizontal="center" vertical="top" wrapText="1"/>
    </xf>
    <xf numFmtId="0" fontId="14" fillId="2" borderId="26" xfId="0" applyFont="1" applyFill="1" applyBorder="1" applyAlignment="1">
      <alignment horizontal="center" vertical="top" wrapText="1"/>
    </xf>
    <xf numFmtId="0" fontId="14" fillId="2" borderId="27" xfId="0" applyFont="1" applyFill="1" applyBorder="1" applyAlignment="1">
      <alignment horizontal="center" vertical="top" wrapText="1"/>
    </xf>
    <xf numFmtId="0" fontId="71" fillId="0" borderId="22" xfId="0" applyFont="1" applyBorder="1" applyAlignment="1">
      <alignment horizontal="left" vertical="center"/>
    </xf>
    <xf numFmtId="0" fontId="71" fillId="0" borderId="22" xfId="0" applyFont="1" applyBorder="1" applyAlignment="1">
      <alignment horizontal="left" vertical="center" wrapText="1"/>
    </xf>
    <xf numFmtId="0" fontId="14" fillId="2" borderId="25" xfId="0" applyFont="1" applyFill="1" applyBorder="1" applyAlignment="1">
      <alignment horizontal="center" vertical="center" wrapText="1"/>
    </xf>
    <xf numFmtId="0" fontId="14" fillId="2" borderId="26" xfId="0" applyFont="1" applyFill="1" applyBorder="1" applyAlignment="1">
      <alignment horizontal="center" vertical="center" wrapText="1"/>
    </xf>
    <xf numFmtId="0" fontId="14" fillId="2" borderId="27" xfId="0" applyFont="1" applyFill="1" applyBorder="1" applyAlignment="1">
      <alignment horizontal="center" vertical="center" wrapText="1"/>
    </xf>
    <xf numFmtId="0" fontId="71" fillId="2" borderId="0" xfId="0" applyFont="1" applyFill="1" applyAlignment="1">
      <alignment horizontal="center" wrapText="1"/>
    </xf>
    <xf numFmtId="0" fontId="14" fillId="0" borderId="22" xfId="0" applyFont="1" applyBorder="1" applyAlignment="1">
      <alignment horizontal="center" vertical="center" wrapText="1"/>
    </xf>
    <xf numFmtId="0" fontId="71" fillId="0" borderId="25" xfId="0" applyFont="1" applyBorder="1" applyAlignment="1">
      <alignment horizontal="left" vertical="center" wrapText="1"/>
    </xf>
    <xf numFmtId="0" fontId="71" fillId="0" borderId="26" xfId="0" applyFont="1" applyBorder="1" applyAlignment="1">
      <alignment horizontal="left" vertical="center" wrapText="1"/>
    </xf>
    <xf numFmtId="0" fontId="71" fillId="0" borderId="27" xfId="0" applyFont="1" applyBorder="1" applyAlignment="1">
      <alignment horizontal="left" vertical="center" wrapText="1"/>
    </xf>
    <xf numFmtId="0" fontId="71" fillId="0" borderId="22" xfId="0" applyFont="1" applyBorder="1" applyAlignment="1">
      <alignment horizontal="left" vertical="top"/>
    </xf>
    <xf numFmtId="0" fontId="48" fillId="2" borderId="25" xfId="0" applyFont="1" applyFill="1" applyBorder="1" applyAlignment="1">
      <alignment horizontal="left" vertical="center" wrapText="1"/>
    </xf>
    <xf numFmtId="0" fontId="48" fillId="2" borderId="26" xfId="0" applyFont="1" applyFill="1" applyBorder="1" applyAlignment="1">
      <alignment horizontal="left" vertical="center" wrapText="1"/>
    </xf>
    <xf numFmtId="0" fontId="48" fillId="2" borderId="27" xfId="0" applyFont="1" applyFill="1" applyBorder="1" applyAlignment="1">
      <alignment horizontal="left" vertical="center" wrapText="1"/>
    </xf>
    <xf numFmtId="0" fontId="66" fillId="2" borderId="0" xfId="0" applyFont="1" applyFill="1" applyAlignment="1">
      <alignment horizontal="right" vertical="top"/>
    </xf>
    <xf numFmtId="0" fontId="20" fillId="2" borderId="0" xfId="0" applyFont="1" applyFill="1" applyAlignment="1">
      <alignment horizontal="center" vertical="center" wrapText="1"/>
    </xf>
    <xf numFmtId="0" fontId="46" fillId="2" borderId="22" xfId="0" applyFont="1" applyFill="1" applyBorder="1" applyAlignment="1">
      <alignment horizontal="center" vertical="center"/>
    </xf>
    <xf numFmtId="0" fontId="46" fillId="2" borderId="22" xfId="0" applyFont="1" applyFill="1" applyBorder="1" applyAlignment="1">
      <alignment horizontal="center" vertical="center" wrapText="1"/>
    </xf>
    <xf numFmtId="0" fontId="46" fillId="2" borderId="22" xfId="0" applyFont="1" applyFill="1" applyBorder="1" applyAlignment="1">
      <alignment horizontal="left" vertical="center"/>
    </xf>
  </cellXfs>
  <cellStyles count="349">
    <cellStyle name="20% - Accent1" xfId="111" builtinId="30" customBuiltin="1"/>
    <cellStyle name="20% - Accent1 10" xfId="293" xr:uid="{00000000-0005-0000-0000-000001000000}"/>
    <cellStyle name="20% - Accent1 2" xfId="31" xr:uid="{00000000-0005-0000-0000-000002000000}"/>
    <cellStyle name="20% - Accent1 2 2" xfId="138" xr:uid="{00000000-0005-0000-0000-000003000000}"/>
    <cellStyle name="20% - Accent1 2 3" xfId="313" xr:uid="{00000000-0005-0000-0000-000004000000}"/>
    <cellStyle name="20% - Accent1 3" xfId="164" xr:uid="{00000000-0005-0000-0000-000005000000}"/>
    <cellStyle name="20% - Accent1 4" xfId="177" xr:uid="{00000000-0005-0000-0000-000006000000}"/>
    <cellStyle name="20% - Accent1 5" xfId="191" xr:uid="{00000000-0005-0000-0000-000007000000}"/>
    <cellStyle name="20% - Accent1 6" xfId="210" xr:uid="{00000000-0005-0000-0000-000008000000}"/>
    <cellStyle name="20% - Accent1 7" xfId="229" xr:uid="{00000000-0005-0000-0000-000009000000}"/>
    <cellStyle name="20% - Accent1 8" xfId="255" xr:uid="{00000000-0005-0000-0000-00000A000000}"/>
    <cellStyle name="20% - Accent1 9" xfId="274" xr:uid="{00000000-0005-0000-0000-00000B000000}"/>
    <cellStyle name="20% - Accent2" xfId="114" builtinId="34" customBuiltin="1"/>
    <cellStyle name="20% - Accent2 10" xfId="296" xr:uid="{00000000-0005-0000-0000-00000D000000}"/>
    <cellStyle name="20% - Accent2 2" xfId="32" xr:uid="{00000000-0005-0000-0000-00000E000000}"/>
    <cellStyle name="20% - Accent2 2 2" xfId="141" xr:uid="{00000000-0005-0000-0000-00000F000000}"/>
    <cellStyle name="20% - Accent2 2 3" xfId="315" xr:uid="{00000000-0005-0000-0000-000010000000}"/>
    <cellStyle name="20% - Accent2 3" xfId="166" xr:uid="{00000000-0005-0000-0000-000011000000}"/>
    <cellStyle name="20% - Accent2 4" xfId="179" xr:uid="{00000000-0005-0000-0000-000012000000}"/>
    <cellStyle name="20% - Accent2 5" xfId="194" xr:uid="{00000000-0005-0000-0000-000013000000}"/>
    <cellStyle name="20% - Accent2 6" xfId="213" xr:uid="{00000000-0005-0000-0000-000014000000}"/>
    <cellStyle name="20% - Accent2 7" xfId="232" xr:uid="{00000000-0005-0000-0000-000015000000}"/>
    <cellStyle name="20% - Accent2 8" xfId="258" xr:uid="{00000000-0005-0000-0000-000016000000}"/>
    <cellStyle name="20% - Accent2 9" xfId="277" xr:uid="{00000000-0005-0000-0000-000017000000}"/>
    <cellStyle name="20% - Accent3" xfId="117" builtinId="38" customBuiltin="1"/>
    <cellStyle name="20% - Accent3 10" xfId="299" xr:uid="{00000000-0005-0000-0000-000019000000}"/>
    <cellStyle name="20% - Accent3 2" xfId="33" xr:uid="{00000000-0005-0000-0000-00001A000000}"/>
    <cellStyle name="20% - Accent3 2 2" xfId="144" xr:uid="{00000000-0005-0000-0000-00001B000000}"/>
    <cellStyle name="20% - Accent3 2 3" xfId="317" xr:uid="{00000000-0005-0000-0000-00001C000000}"/>
    <cellStyle name="20% - Accent3 3" xfId="168" xr:uid="{00000000-0005-0000-0000-00001D000000}"/>
    <cellStyle name="20% - Accent3 4" xfId="181" xr:uid="{00000000-0005-0000-0000-00001E000000}"/>
    <cellStyle name="20% - Accent3 5" xfId="197" xr:uid="{00000000-0005-0000-0000-00001F000000}"/>
    <cellStyle name="20% - Accent3 6" xfId="216" xr:uid="{00000000-0005-0000-0000-000020000000}"/>
    <cellStyle name="20% - Accent3 7" xfId="235" xr:uid="{00000000-0005-0000-0000-000021000000}"/>
    <cellStyle name="20% - Accent3 8" xfId="261" xr:uid="{00000000-0005-0000-0000-000022000000}"/>
    <cellStyle name="20% - Accent3 9" xfId="280" xr:uid="{00000000-0005-0000-0000-000023000000}"/>
    <cellStyle name="20% - Accent4" xfId="120" builtinId="42" customBuiltin="1"/>
    <cellStyle name="20% - Accent4 10" xfId="302" xr:uid="{00000000-0005-0000-0000-000025000000}"/>
    <cellStyle name="20% - Accent4 2" xfId="34" xr:uid="{00000000-0005-0000-0000-000026000000}"/>
    <cellStyle name="20% - Accent4 2 2" xfId="147" xr:uid="{00000000-0005-0000-0000-000027000000}"/>
    <cellStyle name="20% - Accent4 2 3" xfId="319" xr:uid="{00000000-0005-0000-0000-000028000000}"/>
    <cellStyle name="20% - Accent4 3" xfId="170" xr:uid="{00000000-0005-0000-0000-000029000000}"/>
    <cellStyle name="20% - Accent4 4" xfId="183" xr:uid="{00000000-0005-0000-0000-00002A000000}"/>
    <cellStyle name="20% - Accent4 5" xfId="200" xr:uid="{00000000-0005-0000-0000-00002B000000}"/>
    <cellStyle name="20% - Accent4 6" xfId="219" xr:uid="{00000000-0005-0000-0000-00002C000000}"/>
    <cellStyle name="20% - Accent4 7" xfId="238" xr:uid="{00000000-0005-0000-0000-00002D000000}"/>
    <cellStyle name="20% - Accent4 8" xfId="264" xr:uid="{00000000-0005-0000-0000-00002E000000}"/>
    <cellStyle name="20% - Accent4 9" xfId="283" xr:uid="{00000000-0005-0000-0000-00002F000000}"/>
    <cellStyle name="20% - Accent5" xfId="123" builtinId="46" customBuiltin="1"/>
    <cellStyle name="20% - Accent5 10" xfId="305" xr:uid="{00000000-0005-0000-0000-000031000000}"/>
    <cellStyle name="20% - Accent5 2" xfId="35" xr:uid="{00000000-0005-0000-0000-000032000000}"/>
    <cellStyle name="20% - Accent5 2 2" xfId="150" xr:uid="{00000000-0005-0000-0000-000033000000}"/>
    <cellStyle name="20% - Accent5 2 3" xfId="321" xr:uid="{00000000-0005-0000-0000-000034000000}"/>
    <cellStyle name="20% - Accent5 3" xfId="172" xr:uid="{00000000-0005-0000-0000-000035000000}"/>
    <cellStyle name="20% - Accent5 4" xfId="185" xr:uid="{00000000-0005-0000-0000-000036000000}"/>
    <cellStyle name="20% - Accent5 5" xfId="203" xr:uid="{00000000-0005-0000-0000-000037000000}"/>
    <cellStyle name="20% - Accent5 6" xfId="222" xr:uid="{00000000-0005-0000-0000-000038000000}"/>
    <cellStyle name="20% - Accent5 7" xfId="241" xr:uid="{00000000-0005-0000-0000-000039000000}"/>
    <cellStyle name="20% - Accent5 8" xfId="267" xr:uid="{00000000-0005-0000-0000-00003A000000}"/>
    <cellStyle name="20% - Accent5 9" xfId="286" xr:uid="{00000000-0005-0000-0000-00003B000000}"/>
    <cellStyle name="20% - Accent6" xfId="126" builtinId="50" customBuiltin="1"/>
    <cellStyle name="20% - Accent6 10" xfId="308" xr:uid="{00000000-0005-0000-0000-00003D000000}"/>
    <cellStyle name="20% - Accent6 2" xfId="36" xr:uid="{00000000-0005-0000-0000-00003E000000}"/>
    <cellStyle name="20% - Accent6 2 2" xfId="153" xr:uid="{00000000-0005-0000-0000-00003F000000}"/>
    <cellStyle name="20% - Accent6 2 3" xfId="323" xr:uid="{00000000-0005-0000-0000-000040000000}"/>
    <cellStyle name="20% - Accent6 3" xfId="174" xr:uid="{00000000-0005-0000-0000-000041000000}"/>
    <cellStyle name="20% - Accent6 4" xfId="187" xr:uid="{00000000-0005-0000-0000-000042000000}"/>
    <cellStyle name="20% - Accent6 5" xfId="206" xr:uid="{00000000-0005-0000-0000-000043000000}"/>
    <cellStyle name="20% - Accent6 6" xfId="225" xr:uid="{00000000-0005-0000-0000-000044000000}"/>
    <cellStyle name="20% - Accent6 7" xfId="244" xr:uid="{00000000-0005-0000-0000-000045000000}"/>
    <cellStyle name="20% - Accent6 8" xfId="270" xr:uid="{00000000-0005-0000-0000-000046000000}"/>
    <cellStyle name="20% - Accent6 9" xfId="289" xr:uid="{00000000-0005-0000-0000-000047000000}"/>
    <cellStyle name="40% - Accent1" xfId="112" builtinId="31" customBuiltin="1"/>
    <cellStyle name="40% - Accent1 10" xfId="294" xr:uid="{00000000-0005-0000-0000-000049000000}"/>
    <cellStyle name="40% - Accent1 2" xfId="37" xr:uid="{00000000-0005-0000-0000-00004A000000}"/>
    <cellStyle name="40% - Accent1 2 2" xfId="139" xr:uid="{00000000-0005-0000-0000-00004B000000}"/>
    <cellStyle name="40% - Accent1 2 3" xfId="314" xr:uid="{00000000-0005-0000-0000-00004C000000}"/>
    <cellStyle name="40% - Accent1 3" xfId="165" xr:uid="{00000000-0005-0000-0000-00004D000000}"/>
    <cellStyle name="40% - Accent1 4" xfId="178" xr:uid="{00000000-0005-0000-0000-00004E000000}"/>
    <cellStyle name="40% - Accent1 5" xfId="192" xr:uid="{00000000-0005-0000-0000-00004F000000}"/>
    <cellStyle name="40% - Accent1 6" xfId="211" xr:uid="{00000000-0005-0000-0000-000050000000}"/>
    <cellStyle name="40% - Accent1 7" xfId="230" xr:uid="{00000000-0005-0000-0000-000051000000}"/>
    <cellStyle name="40% - Accent1 8" xfId="256" xr:uid="{00000000-0005-0000-0000-000052000000}"/>
    <cellStyle name="40% - Accent1 9" xfId="275" xr:uid="{00000000-0005-0000-0000-000053000000}"/>
    <cellStyle name="40% - Accent2" xfId="115" builtinId="35" customBuiltin="1"/>
    <cellStyle name="40% - Accent2 10" xfId="297" xr:uid="{00000000-0005-0000-0000-000055000000}"/>
    <cellStyle name="40% - Accent2 2" xfId="38" xr:uid="{00000000-0005-0000-0000-000056000000}"/>
    <cellStyle name="40% - Accent2 2 2" xfId="142" xr:uid="{00000000-0005-0000-0000-000057000000}"/>
    <cellStyle name="40% - Accent2 2 3" xfId="316" xr:uid="{00000000-0005-0000-0000-000058000000}"/>
    <cellStyle name="40% - Accent2 3" xfId="167" xr:uid="{00000000-0005-0000-0000-000059000000}"/>
    <cellStyle name="40% - Accent2 4" xfId="180" xr:uid="{00000000-0005-0000-0000-00005A000000}"/>
    <cellStyle name="40% - Accent2 5" xfId="195" xr:uid="{00000000-0005-0000-0000-00005B000000}"/>
    <cellStyle name="40% - Accent2 6" xfId="214" xr:uid="{00000000-0005-0000-0000-00005C000000}"/>
    <cellStyle name="40% - Accent2 7" xfId="233" xr:uid="{00000000-0005-0000-0000-00005D000000}"/>
    <cellStyle name="40% - Accent2 8" xfId="259" xr:uid="{00000000-0005-0000-0000-00005E000000}"/>
    <cellStyle name="40% - Accent2 9" xfId="278" xr:uid="{00000000-0005-0000-0000-00005F000000}"/>
    <cellStyle name="40% - Accent3" xfId="118" builtinId="39" customBuiltin="1"/>
    <cellStyle name="40% - Accent3 10" xfId="300" xr:uid="{00000000-0005-0000-0000-000061000000}"/>
    <cellStyle name="40% - Accent3 2" xfId="39" xr:uid="{00000000-0005-0000-0000-000062000000}"/>
    <cellStyle name="40% - Accent3 2 2" xfId="145" xr:uid="{00000000-0005-0000-0000-000063000000}"/>
    <cellStyle name="40% - Accent3 2 3" xfId="318" xr:uid="{00000000-0005-0000-0000-000064000000}"/>
    <cellStyle name="40% - Accent3 3" xfId="169" xr:uid="{00000000-0005-0000-0000-000065000000}"/>
    <cellStyle name="40% - Accent3 4" xfId="182" xr:uid="{00000000-0005-0000-0000-000066000000}"/>
    <cellStyle name="40% - Accent3 5" xfId="198" xr:uid="{00000000-0005-0000-0000-000067000000}"/>
    <cellStyle name="40% - Accent3 6" xfId="217" xr:uid="{00000000-0005-0000-0000-000068000000}"/>
    <cellStyle name="40% - Accent3 7" xfId="236" xr:uid="{00000000-0005-0000-0000-000069000000}"/>
    <cellStyle name="40% - Accent3 8" xfId="262" xr:uid="{00000000-0005-0000-0000-00006A000000}"/>
    <cellStyle name="40% - Accent3 9" xfId="281" xr:uid="{00000000-0005-0000-0000-00006B000000}"/>
    <cellStyle name="40% - Accent4" xfId="121" builtinId="43" customBuiltin="1"/>
    <cellStyle name="40% - Accent4 10" xfId="303" xr:uid="{00000000-0005-0000-0000-00006D000000}"/>
    <cellStyle name="40% - Accent4 2" xfId="40" xr:uid="{00000000-0005-0000-0000-00006E000000}"/>
    <cellStyle name="40% - Accent4 2 2" xfId="148" xr:uid="{00000000-0005-0000-0000-00006F000000}"/>
    <cellStyle name="40% - Accent4 2 3" xfId="320" xr:uid="{00000000-0005-0000-0000-000070000000}"/>
    <cellStyle name="40% - Accent4 3" xfId="171" xr:uid="{00000000-0005-0000-0000-000071000000}"/>
    <cellStyle name="40% - Accent4 4" xfId="184" xr:uid="{00000000-0005-0000-0000-000072000000}"/>
    <cellStyle name="40% - Accent4 5" xfId="201" xr:uid="{00000000-0005-0000-0000-000073000000}"/>
    <cellStyle name="40% - Accent4 6" xfId="220" xr:uid="{00000000-0005-0000-0000-000074000000}"/>
    <cellStyle name="40% - Accent4 7" xfId="239" xr:uid="{00000000-0005-0000-0000-000075000000}"/>
    <cellStyle name="40% - Accent4 8" xfId="265" xr:uid="{00000000-0005-0000-0000-000076000000}"/>
    <cellStyle name="40% - Accent4 9" xfId="284" xr:uid="{00000000-0005-0000-0000-000077000000}"/>
    <cellStyle name="40% - Accent5" xfId="124" builtinId="47" customBuiltin="1"/>
    <cellStyle name="40% - Accent5 10" xfId="306" xr:uid="{00000000-0005-0000-0000-000079000000}"/>
    <cellStyle name="40% - Accent5 2" xfId="41" xr:uid="{00000000-0005-0000-0000-00007A000000}"/>
    <cellStyle name="40% - Accent5 2 2" xfId="151" xr:uid="{00000000-0005-0000-0000-00007B000000}"/>
    <cellStyle name="40% - Accent5 2 3" xfId="322" xr:uid="{00000000-0005-0000-0000-00007C000000}"/>
    <cellStyle name="40% - Accent5 3" xfId="173" xr:uid="{00000000-0005-0000-0000-00007D000000}"/>
    <cellStyle name="40% - Accent5 4" xfId="186" xr:uid="{00000000-0005-0000-0000-00007E000000}"/>
    <cellStyle name="40% - Accent5 5" xfId="204" xr:uid="{00000000-0005-0000-0000-00007F000000}"/>
    <cellStyle name="40% - Accent5 6" xfId="223" xr:uid="{00000000-0005-0000-0000-000080000000}"/>
    <cellStyle name="40% - Accent5 7" xfId="242" xr:uid="{00000000-0005-0000-0000-000081000000}"/>
    <cellStyle name="40% - Accent5 8" xfId="268" xr:uid="{00000000-0005-0000-0000-000082000000}"/>
    <cellStyle name="40% - Accent5 9" xfId="287" xr:uid="{00000000-0005-0000-0000-000083000000}"/>
    <cellStyle name="40% - Accent6" xfId="127" builtinId="51" customBuiltin="1"/>
    <cellStyle name="40% - Accent6 10" xfId="309" xr:uid="{00000000-0005-0000-0000-000085000000}"/>
    <cellStyle name="40% - Accent6 2" xfId="42" xr:uid="{00000000-0005-0000-0000-000086000000}"/>
    <cellStyle name="40% - Accent6 2 2" xfId="154" xr:uid="{00000000-0005-0000-0000-000087000000}"/>
    <cellStyle name="40% - Accent6 2 3" xfId="324" xr:uid="{00000000-0005-0000-0000-000088000000}"/>
    <cellStyle name="40% - Accent6 3" xfId="175" xr:uid="{00000000-0005-0000-0000-000089000000}"/>
    <cellStyle name="40% - Accent6 4" xfId="188" xr:uid="{00000000-0005-0000-0000-00008A000000}"/>
    <cellStyle name="40% - Accent6 5" xfId="207" xr:uid="{00000000-0005-0000-0000-00008B000000}"/>
    <cellStyle name="40% - Accent6 6" xfId="226" xr:uid="{00000000-0005-0000-0000-00008C000000}"/>
    <cellStyle name="40% - Accent6 7" xfId="245" xr:uid="{00000000-0005-0000-0000-00008D000000}"/>
    <cellStyle name="40% - Accent6 8" xfId="271" xr:uid="{00000000-0005-0000-0000-00008E000000}"/>
    <cellStyle name="40% - Accent6 9" xfId="290" xr:uid="{00000000-0005-0000-0000-00008F000000}"/>
    <cellStyle name="60% - Accent1" xfId="157" builtinId="32" customBuiltin="1"/>
    <cellStyle name="60% - Accent1 2" xfId="43" xr:uid="{00000000-0005-0000-0000-000091000000}"/>
    <cellStyle name="60% - Accent1 2 2" xfId="140" xr:uid="{00000000-0005-0000-0000-000092000000}"/>
    <cellStyle name="60% - Accent1 3" xfId="130" xr:uid="{00000000-0005-0000-0000-000093000000}"/>
    <cellStyle name="60% - Accent1 4" xfId="193" xr:uid="{00000000-0005-0000-0000-000094000000}"/>
    <cellStyle name="60% - Accent1 5" xfId="212" xr:uid="{00000000-0005-0000-0000-000095000000}"/>
    <cellStyle name="60% - Accent1 6" xfId="231" xr:uid="{00000000-0005-0000-0000-000096000000}"/>
    <cellStyle name="60% - Accent1 7" xfId="257" xr:uid="{00000000-0005-0000-0000-000097000000}"/>
    <cellStyle name="60% - Accent1 8" xfId="276" xr:uid="{00000000-0005-0000-0000-000098000000}"/>
    <cellStyle name="60% - Accent1 9" xfId="295" xr:uid="{00000000-0005-0000-0000-000099000000}"/>
    <cellStyle name="60% - Accent2" xfId="158" builtinId="36" customBuiltin="1"/>
    <cellStyle name="60% - Accent2 2" xfId="44" xr:uid="{00000000-0005-0000-0000-00009B000000}"/>
    <cellStyle name="60% - Accent2 2 2" xfId="143" xr:uid="{00000000-0005-0000-0000-00009C000000}"/>
    <cellStyle name="60% - Accent2 3" xfId="131" xr:uid="{00000000-0005-0000-0000-00009D000000}"/>
    <cellStyle name="60% - Accent2 4" xfId="196" xr:uid="{00000000-0005-0000-0000-00009E000000}"/>
    <cellStyle name="60% - Accent2 5" xfId="215" xr:uid="{00000000-0005-0000-0000-00009F000000}"/>
    <cellStyle name="60% - Accent2 6" xfId="234" xr:uid="{00000000-0005-0000-0000-0000A0000000}"/>
    <cellStyle name="60% - Accent2 7" xfId="260" xr:uid="{00000000-0005-0000-0000-0000A1000000}"/>
    <cellStyle name="60% - Accent2 8" xfId="279" xr:uid="{00000000-0005-0000-0000-0000A2000000}"/>
    <cellStyle name="60% - Accent2 9" xfId="298" xr:uid="{00000000-0005-0000-0000-0000A3000000}"/>
    <cellStyle name="60% - Accent3" xfId="159" builtinId="40" customBuiltin="1"/>
    <cellStyle name="60% - Accent3 2" xfId="45" xr:uid="{00000000-0005-0000-0000-0000A5000000}"/>
    <cellStyle name="60% - Accent3 2 2" xfId="146" xr:uid="{00000000-0005-0000-0000-0000A6000000}"/>
    <cellStyle name="60% - Accent3 3" xfId="132" xr:uid="{00000000-0005-0000-0000-0000A7000000}"/>
    <cellStyle name="60% - Accent3 4" xfId="199" xr:uid="{00000000-0005-0000-0000-0000A8000000}"/>
    <cellStyle name="60% - Accent3 5" xfId="218" xr:uid="{00000000-0005-0000-0000-0000A9000000}"/>
    <cellStyle name="60% - Accent3 6" xfId="237" xr:uid="{00000000-0005-0000-0000-0000AA000000}"/>
    <cellStyle name="60% - Accent3 7" xfId="263" xr:uid="{00000000-0005-0000-0000-0000AB000000}"/>
    <cellStyle name="60% - Accent3 8" xfId="282" xr:uid="{00000000-0005-0000-0000-0000AC000000}"/>
    <cellStyle name="60% - Accent3 9" xfId="301" xr:uid="{00000000-0005-0000-0000-0000AD000000}"/>
    <cellStyle name="60% - Accent4" xfId="160" builtinId="44" customBuiltin="1"/>
    <cellStyle name="60% - Accent4 2" xfId="46" xr:uid="{00000000-0005-0000-0000-0000AF000000}"/>
    <cellStyle name="60% - Accent4 2 2" xfId="149" xr:uid="{00000000-0005-0000-0000-0000B0000000}"/>
    <cellStyle name="60% - Accent4 3" xfId="133" xr:uid="{00000000-0005-0000-0000-0000B1000000}"/>
    <cellStyle name="60% - Accent4 4" xfId="202" xr:uid="{00000000-0005-0000-0000-0000B2000000}"/>
    <cellStyle name="60% - Accent4 5" xfId="221" xr:uid="{00000000-0005-0000-0000-0000B3000000}"/>
    <cellStyle name="60% - Accent4 6" xfId="240" xr:uid="{00000000-0005-0000-0000-0000B4000000}"/>
    <cellStyle name="60% - Accent4 7" xfId="266" xr:uid="{00000000-0005-0000-0000-0000B5000000}"/>
    <cellStyle name="60% - Accent4 8" xfId="285" xr:uid="{00000000-0005-0000-0000-0000B6000000}"/>
    <cellStyle name="60% - Accent4 9" xfId="304" xr:uid="{00000000-0005-0000-0000-0000B7000000}"/>
    <cellStyle name="60% - Accent5" xfId="161" builtinId="48" customBuiltin="1"/>
    <cellStyle name="60% - Accent5 2" xfId="47" xr:uid="{00000000-0005-0000-0000-0000B9000000}"/>
    <cellStyle name="60% - Accent5 2 2" xfId="152" xr:uid="{00000000-0005-0000-0000-0000BA000000}"/>
    <cellStyle name="60% - Accent5 3" xfId="134" xr:uid="{00000000-0005-0000-0000-0000BB000000}"/>
    <cellStyle name="60% - Accent5 4" xfId="205" xr:uid="{00000000-0005-0000-0000-0000BC000000}"/>
    <cellStyle name="60% - Accent5 5" xfId="224" xr:uid="{00000000-0005-0000-0000-0000BD000000}"/>
    <cellStyle name="60% - Accent5 6" xfId="243" xr:uid="{00000000-0005-0000-0000-0000BE000000}"/>
    <cellStyle name="60% - Accent5 7" xfId="269" xr:uid="{00000000-0005-0000-0000-0000BF000000}"/>
    <cellStyle name="60% - Accent5 8" xfId="288" xr:uid="{00000000-0005-0000-0000-0000C0000000}"/>
    <cellStyle name="60% - Accent5 9" xfId="307" xr:uid="{00000000-0005-0000-0000-0000C1000000}"/>
    <cellStyle name="60% - Accent6" xfId="162" builtinId="52" customBuiltin="1"/>
    <cellStyle name="60% - Accent6 2" xfId="48" xr:uid="{00000000-0005-0000-0000-0000C3000000}"/>
    <cellStyle name="60% - Accent6 2 2" xfId="155" xr:uid="{00000000-0005-0000-0000-0000C4000000}"/>
    <cellStyle name="60% - Accent6 3" xfId="135" xr:uid="{00000000-0005-0000-0000-0000C5000000}"/>
    <cellStyle name="60% - Accent6 4" xfId="208" xr:uid="{00000000-0005-0000-0000-0000C6000000}"/>
    <cellStyle name="60% - Accent6 5" xfId="227" xr:uid="{00000000-0005-0000-0000-0000C7000000}"/>
    <cellStyle name="60% - Accent6 6" xfId="246" xr:uid="{00000000-0005-0000-0000-0000C8000000}"/>
    <cellStyle name="60% - Accent6 7" xfId="272" xr:uid="{00000000-0005-0000-0000-0000C9000000}"/>
    <cellStyle name="60% - Accent6 8" xfId="291" xr:uid="{00000000-0005-0000-0000-0000CA000000}"/>
    <cellStyle name="60% - Accent6 9" xfId="310" xr:uid="{00000000-0005-0000-0000-0000CB000000}"/>
    <cellStyle name="Accent1" xfId="110" builtinId="29" customBuiltin="1"/>
    <cellStyle name="Accent1 2" xfId="49" xr:uid="{00000000-0005-0000-0000-0000CD000000}"/>
    <cellStyle name="Accent2" xfId="113" builtinId="33" customBuiltin="1"/>
    <cellStyle name="Accent2 2" xfId="50" xr:uid="{00000000-0005-0000-0000-0000CF000000}"/>
    <cellStyle name="Accent3" xfId="116" builtinId="37" customBuiltin="1"/>
    <cellStyle name="Accent3 2" xfId="51" xr:uid="{00000000-0005-0000-0000-0000D1000000}"/>
    <cellStyle name="Accent4" xfId="119" builtinId="41" customBuiltin="1"/>
    <cellStyle name="Accent4 2" xfId="52" xr:uid="{00000000-0005-0000-0000-0000D3000000}"/>
    <cellStyle name="Accent5" xfId="122" builtinId="45" customBuiltin="1"/>
    <cellStyle name="Accent5 2" xfId="53" xr:uid="{00000000-0005-0000-0000-0000D5000000}"/>
    <cellStyle name="Accent6" xfId="125" builtinId="49" customBuiltin="1"/>
    <cellStyle name="Accent6 2" xfId="54" xr:uid="{00000000-0005-0000-0000-0000D7000000}"/>
    <cellStyle name="Bad" xfId="101" builtinId="27" customBuiltin="1"/>
    <cellStyle name="Bad 2" xfId="55" xr:uid="{00000000-0005-0000-0000-0000D9000000}"/>
    <cellStyle name="Calculation" xfId="104" builtinId="22" customBuiltin="1"/>
    <cellStyle name="Calculation 2" xfId="56" xr:uid="{00000000-0005-0000-0000-0000DB000000}"/>
    <cellStyle name="Check Cell" xfId="106" builtinId="23" customBuiltin="1"/>
    <cellStyle name="Check Cell 2" xfId="57" xr:uid="{00000000-0005-0000-0000-0000DD000000}"/>
    <cellStyle name="Comma" xfId="3" builtinId="3"/>
    <cellStyle name="Comma 15" xfId="94" xr:uid="{00000000-0005-0000-0000-0000DF000000}"/>
    <cellStyle name="Comma 19" xfId="252" xr:uid="{00000000-0005-0000-0000-0000E0000000}"/>
    <cellStyle name="Comma 2" xfId="2" xr:uid="{00000000-0005-0000-0000-0000E1000000}"/>
    <cellStyle name="Comma 2 2" xfId="4" xr:uid="{00000000-0005-0000-0000-0000E2000000}"/>
    <cellStyle name="Comma 2 2 2" xfId="7" xr:uid="{00000000-0005-0000-0000-0000E3000000}"/>
    <cellStyle name="Comma 2 2 2 2" xfId="58" xr:uid="{00000000-0005-0000-0000-0000E4000000}"/>
    <cellStyle name="Comma 2 2 3" xfId="23" xr:uid="{00000000-0005-0000-0000-0000E5000000}"/>
    <cellStyle name="Comma 2 3" xfId="17" xr:uid="{00000000-0005-0000-0000-0000E6000000}"/>
    <cellStyle name="Comma 2 5" xfId="344" xr:uid="{00000000-0005-0000-0000-0000E7000000}"/>
    <cellStyle name="Comma 3" xfId="5" xr:uid="{00000000-0005-0000-0000-0000E8000000}"/>
    <cellStyle name="Comma 3 2" xfId="8" xr:uid="{00000000-0005-0000-0000-0000E9000000}"/>
    <cellStyle name="Comma 3 2 2" xfId="90" xr:uid="{00000000-0005-0000-0000-0000EA000000}"/>
    <cellStyle name="Comma 3 2 3" xfId="59" xr:uid="{00000000-0005-0000-0000-0000EB000000}"/>
    <cellStyle name="Comma 3 3" xfId="22" xr:uid="{00000000-0005-0000-0000-0000EC000000}"/>
    <cellStyle name="Comma 4" xfId="6" xr:uid="{00000000-0005-0000-0000-0000ED000000}"/>
    <cellStyle name="Comma 4 2" xfId="25" xr:uid="{00000000-0005-0000-0000-0000EE000000}"/>
    <cellStyle name="Comma 5" xfId="9" xr:uid="{00000000-0005-0000-0000-0000EF000000}"/>
    <cellStyle name="Comma 5 2" xfId="19" xr:uid="{00000000-0005-0000-0000-0000F0000000}"/>
    <cellStyle name="Comma 5 2 2" xfId="337" xr:uid="{00000000-0005-0000-0000-0000F1000000}"/>
    <cellStyle name="Comma 5 3" xfId="327" xr:uid="{00000000-0005-0000-0000-0000F2000000}"/>
    <cellStyle name="Comma 6" xfId="89" xr:uid="{00000000-0005-0000-0000-0000F3000000}"/>
    <cellStyle name="Comma 6 2" xfId="340" xr:uid="{00000000-0005-0000-0000-0000F4000000}"/>
    <cellStyle name="Comma 7" xfId="250" xr:uid="{00000000-0005-0000-0000-0000F5000000}"/>
    <cellStyle name="Comma 7 2" xfId="326" xr:uid="{00000000-0005-0000-0000-0000F6000000}"/>
    <cellStyle name="Comma 8" xfId="13" xr:uid="{00000000-0005-0000-0000-0000F7000000}"/>
    <cellStyle name="Comma 8 2" xfId="342" xr:uid="{00000000-0005-0000-0000-0000F8000000}"/>
    <cellStyle name="Explanatory Text" xfId="108" builtinId="53" customBuiltin="1"/>
    <cellStyle name="Explanatory Text 2" xfId="60" xr:uid="{00000000-0005-0000-0000-0000FA000000}"/>
    <cellStyle name="Good" xfId="100" builtinId="26" customBuiltin="1"/>
    <cellStyle name="Good 2" xfId="61" xr:uid="{00000000-0005-0000-0000-0000FC000000}"/>
    <cellStyle name="Heading 1" xfId="96" builtinId="16" customBuiltin="1"/>
    <cellStyle name="Heading 1 2" xfId="62" xr:uid="{00000000-0005-0000-0000-0000FE000000}"/>
    <cellStyle name="Heading 2" xfId="97" builtinId="17" customBuiltin="1"/>
    <cellStyle name="Heading 2 2" xfId="63" xr:uid="{00000000-0005-0000-0000-000000010000}"/>
    <cellStyle name="Heading 3" xfId="98" builtinId="18" customBuiltin="1"/>
    <cellStyle name="Heading 3 2" xfId="64" xr:uid="{00000000-0005-0000-0000-000002010000}"/>
    <cellStyle name="Heading 4" xfId="99" builtinId="19" customBuiltin="1"/>
    <cellStyle name="Heading 4 2" xfId="65" xr:uid="{00000000-0005-0000-0000-000004010000}"/>
    <cellStyle name="Input" xfId="102" builtinId="20" customBuiltin="1"/>
    <cellStyle name="Input 2" xfId="66" xr:uid="{00000000-0005-0000-0000-000006010000}"/>
    <cellStyle name="Linked Cell" xfId="105" builtinId="24" customBuiltin="1"/>
    <cellStyle name="Linked Cell 2" xfId="67" xr:uid="{00000000-0005-0000-0000-000008010000}"/>
    <cellStyle name="Neutral" xfId="156" builtinId="28" customBuiltin="1"/>
    <cellStyle name="Neutral 2" xfId="28" xr:uid="{00000000-0005-0000-0000-00000A010000}"/>
    <cellStyle name="Neutral 2 2" xfId="136" xr:uid="{00000000-0005-0000-0000-00000B010000}"/>
    <cellStyle name="Neutral 2 3" xfId="249" xr:uid="{00000000-0005-0000-0000-00000C010000}"/>
    <cellStyle name="Neutral 3" xfId="68" xr:uid="{00000000-0005-0000-0000-00000D010000}"/>
    <cellStyle name="Neutral 3 2" xfId="311" xr:uid="{00000000-0005-0000-0000-00000E010000}"/>
    <cellStyle name="Neutral 4" xfId="128" xr:uid="{00000000-0005-0000-0000-00000F010000}"/>
    <cellStyle name="Normal" xfId="0" builtinId="0"/>
    <cellStyle name="Normal 10" xfId="87" xr:uid="{00000000-0005-0000-0000-000011010000}"/>
    <cellStyle name="Normal 10 3" xfId="253" xr:uid="{00000000-0005-0000-0000-000012010000}"/>
    <cellStyle name="Normal 11" xfId="88" xr:uid="{00000000-0005-0000-0000-000013010000}"/>
    <cellStyle name="Normal 11 2" xfId="334" xr:uid="{00000000-0005-0000-0000-000014010000}"/>
    <cellStyle name="Normal 12" xfId="15" xr:uid="{00000000-0005-0000-0000-000015010000}"/>
    <cellStyle name="Normal 14" xfId="343" xr:uid="{00000000-0005-0000-0000-000016010000}"/>
    <cellStyle name="Normal 18" xfId="346" xr:uid="{00000000-0005-0000-0000-000017010000}"/>
    <cellStyle name="Normal 2" xfId="1" xr:uid="{00000000-0005-0000-0000-000018010000}"/>
    <cellStyle name="Normal 2 2" xfId="14" xr:uid="{00000000-0005-0000-0000-000019010000}"/>
    <cellStyle name="Normal 2 2 2" xfId="69" xr:uid="{00000000-0005-0000-0000-00001A010000}"/>
    <cellStyle name="Normal 2 3" xfId="70" xr:uid="{00000000-0005-0000-0000-00001B010000}"/>
    <cellStyle name="Normal 2 4" xfId="16" xr:uid="{00000000-0005-0000-0000-00001C010000}"/>
    <cellStyle name="Normal 2 4 2" xfId="347" xr:uid="{00000000-0005-0000-0000-00001D010000}"/>
    <cellStyle name="Normal 2 6" xfId="345" xr:uid="{00000000-0005-0000-0000-00001E010000}"/>
    <cellStyle name="Normal 3" xfId="10" xr:uid="{00000000-0005-0000-0000-00001F010000}"/>
    <cellStyle name="Normal 3 2" xfId="26" xr:uid="{00000000-0005-0000-0000-000020010000}"/>
    <cellStyle name="Normal 3 2 2" xfId="71" xr:uid="{00000000-0005-0000-0000-000021010000}"/>
    <cellStyle name="Normal 3 2 3" xfId="338" xr:uid="{00000000-0005-0000-0000-000022010000}"/>
    <cellStyle name="Normal 3 3" xfId="21" xr:uid="{00000000-0005-0000-0000-000023010000}"/>
    <cellStyle name="Normal 3 4" xfId="328" xr:uid="{00000000-0005-0000-0000-000024010000}"/>
    <cellStyle name="Normal 3_HavelvacN2axjusakN3" xfId="29" xr:uid="{00000000-0005-0000-0000-000025010000}"/>
    <cellStyle name="Normal 4" xfId="24" xr:uid="{00000000-0005-0000-0000-000026010000}"/>
    <cellStyle name="Normal 4 2" xfId="27" xr:uid="{00000000-0005-0000-0000-000027010000}"/>
    <cellStyle name="Normal 4 2 2" xfId="339" xr:uid="{00000000-0005-0000-0000-000028010000}"/>
    <cellStyle name="Normal 4 3" xfId="12" xr:uid="{00000000-0005-0000-0000-000029010000}"/>
    <cellStyle name="Normal 4 4" xfId="330" xr:uid="{00000000-0005-0000-0000-00002A010000}"/>
    <cellStyle name="Normal 5" xfId="30" xr:uid="{00000000-0005-0000-0000-00002B010000}"/>
    <cellStyle name="Normal 5 2" xfId="72" xr:uid="{00000000-0005-0000-0000-00002C010000}"/>
    <cellStyle name="Normal 5 2 2" xfId="91" xr:uid="{00000000-0005-0000-0000-00002D010000}"/>
    <cellStyle name="Normal 5 2 3" xfId="332" xr:uid="{00000000-0005-0000-0000-00002E010000}"/>
    <cellStyle name="Normal 5 3 7" xfId="248" xr:uid="{00000000-0005-0000-0000-00002F010000}"/>
    <cellStyle name="Normal 6" xfId="73" xr:uid="{00000000-0005-0000-0000-000030010000}"/>
    <cellStyle name="Normal 6 2" xfId="336" xr:uid="{00000000-0005-0000-0000-000031010000}"/>
    <cellStyle name="Normal 7" xfId="74" xr:uid="{00000000-0005-0000-0000-000032010000}"/>
    <cellStyle name="Normal 7 2" xfId="93" xr:uid="{00000000-0005-0000-0000-000033010000}"/>
    <cellStyle name="Normal 7 3" xfId="325" xr:uid="{00000000-0005-0000-0000-000034010000}"/>
    <cellStyle name="Normal 8" xfId="18" xr:uid="{00000000-0005-0000-0000-000035010000}"/>
    <cellStyle name="Normal 8 2" xfId="335" xr:uid="{00000000-0005-0000-0000-000036010000}"/>
    <cellStyle name="Normal 8 3" xfId="333" xr:uid="{00000000-0005-0000-0000-000037010000}"/>
    <cellStyle name="Normal 9" xfId="86" xr:uid="{00000000-0005-0000-0000-000038010000}"/>
    <cellStyle name="Normal_General 17.02.04" xfId="92" xr:uid="{00000000-0005-0000-0000-000039010000}"/>
    <cellStyle name="Normal_MVD artabyug" xfId="348" xr:uid="{00000000-0005-0000-0000-00003A010000}"/>
    <cellStyle name="Note 10" xfId="273" xr:uid="{00000000-0005-0000-0000-00003B010000}"/>
    <cellStyle name="Note 11" xfId="292" xr:uid="{00000000-0005-0000-0000-00003C010000}"/>
    <cellStyle name="Note 2" xfId="75" xr:uid="{00000000-0005-0000-0000-00003D010000}"/>
    <cellStyle name="Note 2 2" xfId="137" xr:uid="{00000000-0005-0000-0000-00003E010000}"/>
    <cellStyle name="Note 2 3" xfId="312" xr:uid="{00000000-0005-0000-0000-00003F010000}"/>
    <cellStyle name="Note 3" xfId="129" xr:uid="{00000000-0005-0000-0000-000040010000}"/>
    <cellStyle name="Note 4" xfId="163" xr:uid="{00000000-0005-0000-0000-000041010000}"/>
    <cellStyle name="Note 5" xfId="176" xr:uid="{00000000-0005-0000-0000-000042010000}"/>
    <cellStyle name="Note 6" xfId="190" xr:uid="{00000000-0005-0000-0000-000043010000}"/>
    <cellStyle name="Note 7" xfId="209" xr:uid="{00000000-0005-0000-0000-000044010000}"/>
    <cellStyle name="Note 8" xfId="228" xr:uid="{00000000-0005-0000-0000-000045010000}"/>
    <cellStyle name="Note 9" xfId="254" xr:uid="{00000000-0005-0000-0000-000046010000}"/>
    <cellStyle name="Output" xfId="103" builtinId="21" customBuiltin="1"/>
    <cellStyle name="Output 2" xfId="76" xr:uid="{00000000-0005-0000-0000-000048010000}"/>
    <cellStyle name="Percent 2" xfId="20" xr:uid="{00000000-0005-0000-0000-000049010000}"/>
    <cellStyle name="Percent 3" xfId="251" xr:uid="{00000000-0005-0000-0000-00004A010000}"/>
    <cellStyle name="SN_241" xfId="11" xr:uid="{00000000-0005-0000-0000-00004B010000}"/>
    <cellStyle name="SN_b" xfId="189" xr:uid="{00000000-0005-0000-0000-00004C010000}"/>
    <cellStyle name="SN10_bold" xfId="247" xr:uid="{00000000-0005-0000-0000-00004D010000}"/>
    <cellStyle name="Style 1" xfId="77" xr:uid="{00000000-0005-0000-0000-00004E010000}"/>
    <cellStyle name="Style 1 2" xfId="78" xr:uid="{00000000-0005-0000-0000-00004F010000}"/>
    <cellStyle name="Style 1 2 2" xfId="85" xr:uid="{00000000-0005-0000-0000-000050010000}"/>
    <cellStyle name="Style 1_verchnakan_ax21-25_2018" xfId="79" xr:uid="{00000000-0005-0000-0000-000051010000}"/>
    <cellStyle name="Title" xfId="95" builtinId="15" customBuiltin="1"/>
    <cellStyle name="Title 2" xfId="80" xr:uid="{00000000-0005-0000-0000-000053010000}"/>
    <cellStyle name="Total" xfId="109" builtinId="25" customBuiltin="1"/>
    <cellStyle name="Total 2" xfId="81" xr:uid="{00000000-0005-0000-0000-000055010000}"/>
    <cellStyle name="Warning Text" xfId="107" builtinId="11" customBuiltin="1"/>
    <cellStyle name="Warning Text 2" xfId="82" xr:uid="{00000000-0005-0000-0000-000057010000}"/>
    <cellStyle name="Обычный 2" xfId="83" xr:uid="{00000000-0005-0000-0000-000058010000}"/>
    <cellStyle name="Обычный 2 2" xfId="84" xr:uid="{00000000-0005-0000-0000-000059010000}"/>
    <cellStyle name="Обычный 2 3" xfId="329" xr:uid="{00000000-0005-0000-0000-00005A010000}"/>
    <cellStyle name="Финансовый 2" xfId="341" xr:uid="{00000000-0005-0000-0000-00005B010000}"/>
    <cellStyle name="Финансовый 3" xfId="331" xr:uid="{00000000-0005-0000-0000-00005C01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0</xdr:col>
      <xdr:colOff>28575</xdr:colOff>
      <xdr:row>0</xdr:row>
      <xdr:rowOff>9525</xdr:rowOff>
    </xdr:to>
    <xdr:pic>
      <xdr:nvPicPr>
        <xdr:cNvPr id="308" name="Picture 307">
          <a:extLst>
            <a:ext uri="{FF2B5EF4-FFF2-40B4-BE49-F238E27FC236}">
              <a16:creationId xmlns:a16="http://schemas.microsoft.com/office/drawing/2014/main" id="{00000000-0008-0000-0000-000066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0</xdr:row>
      <xdr:rowOff>0</xdr:rowOff>
    </xdr:from>
    <xdr:ext cx="28575" cy="9525"/>
    <xdr:pic>
      <xdr:nvPicPr>
        <xdr:cNvPr id="309" name="Picture 308">
          <a:extLst>
            <a:ext uri="{FF2B5EF4-FFF2-40B4-BE49-F238E27FC236}">
              <a16:creationId xmlns:a16="http://schemas.microsoft.com/office/drawing/2014/main" id="{00000000-0008-0000-0000-000067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0</xdr:row>
      <xdr:rowOff>0</xdr:rowOff>
    </xdr:from>
    <xdr:to>
      <xdr:col>0</xdr:col>
      <xdr:colOff>28575</xdr:colOff>
      <xdr:row>0</xdr:row>
      <xdr:rowOff>9525</xdr:rowOff>
    </xdr:to>
    <xdr:pic>
      <xdr:nvPicPr>
        <xdr:cNvPr id="310" name="Picture 309">
          <a:extLst>
            <a:ext uri="{FF2B5EF4-FFF2-40B4-BE49-F238E27FC236}">
              <a16:creationId xmlns:a16="http://schemas.microsoft.com/office/drawing/2014/main" id="{00000000-0008-0000-0000-000068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0</xdr:row>
      <xdr:rowOff>0</xdr:rowOff>
    </xdr:from>
    <xdr:ext cx="28575" cy="9525"/>
    <xdr:pic>
      <xdr:nvPicPr>
        <xdr:cNvPr id="311" name="Picture 310">
          <a:extLst>
            <a:ext uri="{FF2B5EF4-FFF2-40B4-BE49-F238E27FC236}">
              <a16:creationId xmlns:a16="http://schemas.microsoft.com/office/drawing/2014/main" id="{00000000-0008-0000-0000-000069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312" name="Picture 311">
          <a:extLst>
            <a:ext uri="{FF2B5EF4-FFF2-40B4-BE49-F238E27FC236}">
              <a16:creationId xmlns:a16="http://schemas.microsoft.com/office/drawing/2014/main" id="{00000000-0008-0000-0000-00006A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313" name="Picture 312">
          <a:extLst>
            <a:ext uri="{FF2B5EF4-FFF2-40B4-BE49-F238E27FC236}">
              <a16:creationId xmlns:a16="http://schemas.microsoft.com/office/drawing/2014/main" id="{00000000-0008-0000-0000-00006B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314" name="Picture 313">
          <a:extLst>
            <a:ext uri="{FF2B5EF4-FFF2-40B4-BE49-F238E27FC236}">
              <a16:creationId xmlns:a16="http://schemas.microsoft.com/office/drawing/2014/main" id="{00000000-0008-0000-0000-00006C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315" name="Picture 314">
          <a:extLst>
            <a:ext uri="{FF2B5EF4-FFF2-40B4-BE49-F238E27FC236}">
              <a16:creationId xmlns:a16="http://schemas.microsoft.com/office/drawing/2014/main" id="{00000000-0008-0000-0000-00006D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0</xdr:row>
      <xdr:rowOff>0</xdr:rowOff>
    </xdr:from>
    <xdr:to>
      <xdr:col>0</xdr:col>
      <xdr:colOff>28575</xdr:colOff>
      <xdr:row>0</xdr:row>
      <xdr:rowOff>9525</xdr:rowOff>
    </xdr:to>
    <xdr:pic>
      <xdr:nvPicPr>
        <xdr:cNvPr id="316" name="Picture 315">
          <a:extLst>
            <a:ext uri="{FF2B5EF4-FFF2-40B4-BE49-F238E27FC236}">
              <a16:creationId xmlns:a16="http://schemas.microsoft.com/office/drawing/2014/main" id="{00000000-0008-0000-0000-00006E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0</xdr:row>
      <xdr:rowOff>0</xdr:rowOff>
    </xdr:from>
    <xdr:ext cx="28575" cy="9525"/>
    <xdr:pic>
      <xdr:nvPicPr>
        <xdr:cNvPr id="317" name="Picture 316">
          <a:extLst>
            <a:ext uri="{FF2B5EF4-FFF2-40B4-BE49-F238E27FC236}">
              <a16:creationId xmlns:a16="http://schemas.microsoft.com/office/drawing/2014/main" id="{00000000-0008-0000-0000-00006F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0</xdr:row>
      <xdr:rowOff>0</xdr:rowOff>
    </xdr:from>
    <xdr:to>
      <xdr:col>0</xdr:col>
      <xdr:colOff>28575</xdr:colOff>
      <xdr:row>0</xdr:row>
      <xdr:rowOff>9525</xdr:rowOff>
    </xdr:to>
    <xdr:pic>
      <xdr:nvPicPr>
        <xdr:cNvPr id="318" name="Picture 317">
          <a:extLst>
            <a:ext uri="{FF2B5EF4-FFF2-40B4-BE49-F238E27FC236}">
              <a16:creationId xmlns:a16="http://schemas.microsoft.com/office/drawing/2014/main" id="{00000000-0008-0000-0000-000070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0</xdr:row>
      <xdr:rowOff>0</xdr:rowOff>
    </xdr:from>
    <xdr:ext cx="28575" cy="9525"/>
    <xdr:pic>
      <xdr:nvPicPr>
        <xdr:cNvPr id="319" name="Picture 318">
          <a:extLst>
            <a:ext uri="{FF2B5EF4-FFF2-40B4-BE49-F238E27FC236}">
              <a16:creationId xmlns:a16="http://schemas.microsoft.com/office/drawing/2014/main" id="{00000000-0008-0000-0000-000071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320" name="Picture 319">
          <a:extLst>
            <a:ext uri="{FF2B5EF4-FFF2-40B4-BE49-F238E27FC236}">
              <a16:creationId xmlns:a16="http://schemas.microsoft.com/office/drawing/2014/main" id="{00000000-0008-0000-0000-000072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321" name="Picture 320">
          <a:extLst>
            <a:ext uri="{FF2B5EF4-FFF2-40B4-BE49-F238E27FC236}">
              <a16:creationId xmlns:a16="http://schemas.microsoft.com/office/drawing/2014/main" id="{00000000-0008-0000-0000-000073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322" name="Picture 321">
          <a:extLst>
            <a:ext uri="{FF2B5EF4-FFF2-40B4-BE49-F238E27FC236}">
              <a16:creationId xmlns:a16="http://schemas.microsoft.com/office/drawing/2014/main" id="{00000000-0008-0000-0000-000074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323" name="Picture 322">
          <a:extLst>
            <a:ext uri="{FF2B5EF4-FFF2-40B4-BE49-F238E27FC236}">
              <a16:creationId xmlns:a16="http://schemas.microsoft.com/office/drawing/2014/main" id="{00000000-0008-0000-0000-000075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324" name="Picture 323">
          <a:extLst>
            <a:ext uri="{FF2B5EF4-FFF2-40B4-BE49-F238E27FC236}">
              <a16:creationId xmlns:a16="http://schemas.microsoft.com/office/drawing/2014/main" id="{00000000-0008-0000-0000-000076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325" name="Picture 324">
          <a:extLst>
            <a:ext uri="{FF2B5EF4-FFF2-40B4-BE49-F238E27FC236}">
              <a16:creationId xmlns:a16="http://schemas.microsoft.com/office/drawing/2014/main" id="{00000000-0008-0000-0000-000077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0</xdr:row>
      <xdr:rowOff>0</xdr:rowOff>
    </xdr:from>
    <xdr:to>
      <xdr:col>0</xdr:col>
      <xdr:colOff>28575</xdr:colOff>
      <xdr:row>0</xdr:row>
      <xdr:rowOff>9525</xdr:rowOff>
    </xdr:to>
    <xdr:pic>
      <xdr:nvPicPr>
        <xdr:cNvPr id="326" name="Picture 325">
          <a:extLst>
            <a:ext uri="{FF2B5EF4-FFF2-40B4-BE49-F238E27FC236}">
              <a16:creationId xmlns:a16="http://schemas.microsoft.com/office/drawing/2014/main" id="{00000000-0008-0000-0000-000078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0</xdr:row>
      <xdr:rowOff>0</xdr:rowOff>
    </xdr:from>
    <xdr:ext cx="28575" cy="9525"/>
    <xdr:pic>
      <xdr:nvPicPr>
        <xdr:cNvPr id="327" name="Picture 326">
          <a:extLst>
            <a:ext uri="{FF2B5EF4-FFF2-40B4-BE49-F238E27FC236}">
              <a16:creationId xmlns:a16="http://schemas.microsoft.com/office/drawing/2014/main" id="{00000000-0008-0000-0000-000079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0</xdr:row>
      <xdr:rowOff>0</xdr:rowOff>
    </xdr:from>
    <xdr:to>
      <xdr:col>0</xdr:col>
      <xdr:colOff>28575</xdr:colOff>
      <xdr:row>0</xdr:row>
      <xdr:rowOff>9525</xdr:rowOff>
    </xdr:to>
    <xdr:pic>
      <xdr:nvPicPr>
        <xdr:cNvPr id="328" name="Picture 327">
          <a:extLst>
            <a:ext uri="{FF2B5EF4-FFF2-40B4-BE49-F238E27FC236}">
              <a16:creationId xmlns:a16="http://schemas.microsoft.com/office/drawing/2014/main" id="{00000000-0008-0000-0000-00007A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0</xdr:row>
      <xdr:rowOff>0</xdr:rowOff>
    </xdr:from>
    <xdr:ext cx="28575" cy="9525"/>
    <xdr:pic>
      <xdr:nvPicPr>
        <xdr:cNvPr id="329" name="Picture 328">
          <a:extLst>
            <a:ext uri="{FF2B5EF4-FFF2-40B4-BE49-F238E27FC236}">
              <a16:creationId xmlns:a16="http://schemas.microsoft.com/office/drawing/2014/main" id="{00000000-0008-0000-0000-00007B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330" name="Picture 329">
          <a:extLst>
            <a:ext uri="{FF2B5EF4-FFF2-40B4-BE49-F238E27FC236}">
              <a16:creationId xmlns:a16="http://schemas.microsoft.com/office/drawing/2014/main" id="{00000000-0008-0000-0000-00007C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331" name="Picture 330">
          <a:extLst>
            <a:ext uri="{FF2B5EF4-FFF2-40B4-BE49-F238E27FC236}">
              <a16:creationId xmlns:a16="http://schemas.microsoft.com/office/drawing/2014/main" id="{00000000-0008-0000-0000-00007D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332" name="Picture 331">
          <a:extLst>
            <a:ext uri="{FF2B5EF4-FFF2-40B4-BE49-F238E27FC236}">
              <a16:creationId xmlns:a16="http://schemas.microsoft.com/office/drawing/2014/main" id="{00000000-0008-0000-0000-00007E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333" name="Picture 332">
          <a:extLst>
            <a:ext uri="{FF2B5EF4-FFF2-40B4-BE49-F238E27FC236}">
              <a16:creationId xmlns:a16="http://schemas.microsoft.com/office/drawing/2014/main" id="{00000000-0008-0000-0000-00007F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334" name="Picture 333">
          <a:extLst>
            <a:ext uri="{FF2B5EF4-FFF2-40B4-BE49-F238E27FC236}">
              <a16:creationId xmlns:a16="http://schemas.microsoft.com/office/drawing/2014/main" id="{00000000-0008-0000-0000-000080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335" name="Picture 334">
          <a:extLst>
            <a:ext uri="{FF2B5EF4-FFF2-40B4-BE49-F238E27FC236}">
              <a16:creationId xmlns:a16="http://schemas.microsoft.com/office/drawing/2014/main" id="{00000000-0008-0000-0000-000081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336" name="Picture 335">
          <a:extLst>
            <a:ext uri="{FF2B5EF4-FFF2-40B4-BE49-F238E27FC236}">
              <a16:creationId xmlns:a16="http://schemas.microsoft.com/office/drawing/2014/main" id="{00000000-0008-0000-0000-000082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337" name="Picture 336">
          <a:extLst>
            <a:ext uri="{FF2B5EF4-FFF2-40B4-BE49-F238E27FC236}">
              <a16:creationId xmlns:a16="http://schemas.microsoft.com/office/drawing/2014/main" id="{00000000-0008-0000-0000-000083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0</xdr:row>
      <xdr:rowOff>0</xdr:rowOff>
    </xdr:from>
    <xdr:to>
      <xdr:col>0</xdr:col>
      <xdr:colOff>28575</xdr:colOff>
      <xdr:row>0</xdr:row>
      <xdr:rowOff>9525</xdr:rowOff>
    </xdr:to>
    <xdr:pic>
      <xdr:nvPicPr>
        <xdr:cNvPr id="338" name="Picture 337">
          <a:extLst>
            <a:ext uri="{FF2B5EF4-FFF2-40B4-BE49-F238E27FC236}">
              <a16:creationId xmlns:a16="http://schemas.microsoft.com/office/drawing/2014/main" id="{00000000-0008-0000-0000-000084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0</xdr:row>
      <xdr:rowOff>0</xdr:rowOff>
    </xdr:from>
    <xdr:ext cx="28575" cy="9525"/>
    <xdr:pic>
      <xdr:nvPicPr>
        <xdr:cNvPr id="339" name="Picture 338">
          <a:extLst>
            <a:ext uri="{FF2B5EF4-FFF2-40B4-BE49-F238E27FC236}">
              <a16:creationId xmlns:a16="http://schemas.microsoft.com/office/drawing/2014/main" id="{00000000-0008-0000-0000-000085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0</xdr:row>
      <xdr:rowOff>0</xdr:rowOff>
    </xdr:from>
    <xdr:to>
      <xdr:col>0</xdr:col>
      <xdr:colOff>28575</xdr:colOff>
      <xdr:row>0</xdr:row>
      <xdr:rowOff>9525</xdr:rowOff>
    </xdr:to>
    <xdr:pic>
      <xdr:nvPicPr>
        <xdr:cNvPr id="340" name="Picture 339">
          <a:extLst>
            <a:ext uri="{FF2B5EF4-FFF2-40B4-BE49-F238E27FC236}">
              <a16:creationId xmlns:a16="http://schemas.microsoft.com/office/drawing/2014/main" id="{00000000-0008-0000-0000-000086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0</xdr:row>
      <xdr:rowOff>0</xdr:rowOff>
    </xdr:from>
    <xdr:ext cx="28575" cy="9525"/>
    <xdr:pic>
      <xdr:nvPicPr>
        <xdr:cNvPr id="341" name="Picture 340">
          <a:extLst>
            <a:ext uri="{FF2B5EF4-FFF2-40B4-BE49-F238E27FC236}">
              <a16:creationId xmlns:a16="http://schemas.microsoft.com/office/drawing/2014/main" id="{00000000-0008-0000-0000-000087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342" name="Picture 341">
          <a:extLst>
            <a:ext uri="{FF2B5EF4-FFF2-40B4-BE49-F238E27FC236}">
              <a16:creationId xmlns:a16="http://schemas.microsoft.com/office/drawing/2014/main" id="{00000000-0008-0000-0000-000088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343" name="Picture 342">
          <a:extLst>
            <a:ext uri="{FF2B5EF4-FFF2-40B4-BE49-F238E27FC236}">
              <a16:creationId xmlns:a16="http://schemas.microsoft.com/office/drawing/2014/main" id="{00000000-0008-0000-0000-000089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344" name="Picture 343">
          <a:extLst>
            <a:ext uri="{FF2B5EF4-FFF2-40B4-BE49-F238E27FC236}">
              <a16:creationId xmlns:a16="http://schemas.microsoft.com/office/drawing/2014/main" id="{00000000-0008-0000-0000-00008A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345" name="Picture 344">
          <a:extLst>
            <a:ext uri="{FF2B5EF4-FFF2-40B4-BE49-F238E27FC236}">
              <a16:creationId xmlns:a16="http://schemas.microsoft.com/office/drawing/2014/main" id="{00000000-0008-0000-0000-00008B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5</xdr:row>
      <xdr:rowOff>0</xdr:rowOff>
    </xdr:from>
    <xdr:to>
      <xdr:col>0</xdr:col>
      <xdr:colOff>28575</xdr:colOff>
      <xdr:row>5</xdr:row>
      <xdr:rowOff>9525</xdr:rowOff>
    </xdr:to>
    <xdr:pic>
      <xdr:nvPicPr>
        <xdr:cNvPr id="346" name="Picture 345">
          <a:extLst>
            <a:ext uri="{FF2B5EF4-FFF2-40B4-BE49-F238E27FC236}">
              <a16:creationId xmlns:a16="http://schemas.microsoft.com/office/drawing/2014/main" id="{00000000-0008-0000-0000-00008C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5</xdr:row>
      <xdr:rowOff>0</xdr:rowOff>
    </xdr:from>
    <xdr:ext cx="28575" cy="9525"/>
    <xdr:pic>
      <xdr:nvPicPr>
        <xdr:cNvPr id="347" name="Picture 346">
          <a:extLst>
            <a:ext uri="{FF2B5EF4-FFF2-40B4-BE49-F238E27FC236}">
              <a16:creationId xmlns:a16="http://schemas.microsoft.com/office/drawing/2014/main" id="{00000000-0008-0000-0000-00008D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5</xdr:row>
      <xdr:rowOff>0</xdr:rowOff>
    </xdr:from>
    <xdr:to>
      <xdr:col>0</xdr:col>
      <xdr:colOff>28575</xdr:colOff>
      <xdr:row>5</xdr:row>
      <xdr:rowOff>9525</xdr:rowOff>
    </xdr:to>
    <xdr:pic>
      <xdr:nvPicPr>
        <xdr:cNvPr id="348" name="Picture 347">
          <a:extLst>
            <a:ext uri="{FF2B5EF4-FFF2-40B4-BE49-F238E27FC236}">
              <a16:creationId xmlns:a16="http://schemas.microsoft.com/office/drawing/2014/main" id="{00000000-0008-0000-0000-00008E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5</xdr:row>
      <xdr:rowOff>0</xdr:rowOff>
    </xdr:from>
    <xdr:ext cx="28575" cy="9525"/>
    <xdr:pic>
      <xdr:nvPicPr>
        <xdr:cNvPr id="349" name="Picture 348">
          <a:extLst>
            <a:ext uri="{FF2B5EF4-FFF2-40B4-BE49-F238E27FC236}">
              <a16:creationId xmlns:a16="http://schemas.microsoft.com/office/drawing/2014/main" id="{00000000-0008-0000-0000-00008F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350" name="Picture 349">
          <a:extLst>
            <a:ext uri="{FF2B5EF4-FFF2-40B4-BE49-F238E27FC236}">
              <a16:creationId xmlns:a16="http://schemas.microsoft.com/office/drawing/2014/main" id="{00000000-0008-0000-0000-000090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351" name="Picture 350">
          <a:extLst>
            <a:ext uri="{FF2B5EF4-FFF2-40B4-BE49-F238E27FC236}">
              <a16:creationId xmlns:a16="http://schemas.microsoft.com/office/drawing/2014/main" id="{00000000-0008-0000-0000-000091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352" name="Picture 351">
          <a:extLst>
            <a:ext uri="{FF2B5EF4-FFF2-40B4-BE49-F238E27FC236}">
              <a16:creationId xmlns:a16="http://schemas.microsoft.com/office/drawing/2014/main" id="{00000000-0008-0000-0000-000092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353" name="Picture 352">
          <a:extLst>
            <a:ext uri="{FF2B5EF4-FFF2-40B4-BE49-F238E27FC236}">
              <a16:creationId xmlns:a16="http://schemas.microsoft.com/office/drawing/2014/main" id="{00000000-0008-0000-0000-000093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354" name="Picture 353">
          <a:extLst>
            <a:ext uri="{FF2B5EF4-FFF2-40B4-BE49-F238E27FC236}">
              <a16:creationId xmlns:a16="http://schemas.microsoft.com/office/drawing/2014/main" id="{00000000-0008-0000-0000-000094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355" name="Picture 354">
          <a:extLst>
            <a:ext uri="{FF2B5EF4-FFF2-40B4-BE49-F238E27FC236}">
              <a16:creationId xmlns:a16="http://schemas.microsoft.com/office/drawing/2014/main" id="{00000000-0008-0000-0000-000095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5</xdr:row>
      <xdr:rowOff>0</xdr:rowOff>
    </xdr:from>
    <xdr:to>
      <xdr:col>0</xdr:col>
      <xdr:colOff>28575</xdr:colOff>
      <xdr:row>5</xdr:row>
      <xdr:rowOff>9525</xdr:rowOff>
    </xdr:to>
    <xdr:pic>
      <xdr:nvPicPr>
        <xdr:cNvPr id="356" name="Picture 355">
          <a:extLst>
            <a:ext uri="{FF2B5EF4-FFF2-40B4-BE49-F238E27FC236}">
              <a16:creationId xmlns:a16="http://schemas.microsoft.com/office/drawing/2014/main" id="{00000000-0008-0000-0000-000096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5</xdr:row>
      <xdr:rowOff>0</xdr:rowOff>
    </xdr:from>
    <xdr:ext cx="28575" cy="9525"/>
    <xdr:pic>
      <xdr:nvPicPr>
        <xdr:cNvPr id="357" name="Picture 356">
          <a:extLst>
            <a:ext uri="{FF2B5EF4-FFF2-40B4-BE49-F238E27FC236}">
              <a16:creationId xmlns:a16="http://schemas.microsoft.com/office/drawing/2014/main" id="{00000000-0008-0000-0000-000097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5</xdr:row>
      <xdr:rowOff>0</xdr:rowOff>
    </xdr:from>
    <xdr:to>
      <xdr:col>0</xdr:col>
      <xdr:colOff>28575</xdr:colOff>
      <xdr:row>5</xdr:row>
      <xdr:rowOff>9525</xdr:rowOff>
    </xdr:to>
    <xdr:pic>
      <xdr:nvPicPr>
        <xdr:cNvPr id="358" name="Picture 357">
          <a:extLst>
            <a:ext uri="{FF2B5EF4-FFF2-40B4-BE49-F238E27FC236}">
              <a16:creationId xmlns:a16="http://schemas.microsoft.com/office/drawing/2014/main" id="{00000000-0008-0000-0000-000098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5</xdr:row>
      <xdr:rowOff>0</xdr:rowOff>
    </xdr:from>
    <xdr:ext cx="28575" cy="9525"/>
    <xdr:pic>
      <xdr:nvPicPr>
        <xdr:cNvPr id="359" name="Picture 358">
          <a:extLst>
            <a:ext uri="{FF2B5EF4-FFF2-40B4-BE49-F238E27FC236}">
              <a16:creationId xmlns:a16="http://schemas.microsoft.com/office/drawing/2014/main" id="{00000000-0008-0000-0000-000099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360" name="Picture 359">
          <a:extLst>
            <a:ext uri="{FF2B5EF4-FFF2-40B4-BE49-F238E27FC236}">
              <a16:creationId xmlns:a16="http://schemas.microsoft.com/office/drawing/2014/main" id="{00000000-0008-0000-0000-00009A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361" name="Picture 360">
          <a:extLst>
            <a:ext uri="{FF2B5EF4-FFF2-40B4-BE49-F238E27FC236}">
              <a16:creationId xmlns:a16="http://schemas.microsoft.com/office/drawing/2014/main" id="{00000000-0008-0000-0000-00009B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362" name="Picture 361">
          <a:extLst>
            <a:ext uri="{FF2B5EF4-FFF2-40B4-BE49-F238E27FC236}">
              <a16:creationId xmlns:a16="http://schemas.microsoft.com/office/drawing/2014/main" id="{00000000-0008-0000-0000-00009C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363" name="Picture 362">
          <a:extLst>
            <a:ext uri="{FF2B5EF4-FFF2-40B4-BE49-F238E27FC236}">
              <a16:creationId xmlns:a16="http://schemas.microsoft.com/office/drawing/2014/main" id="{00000000-0008-0000-0000-00009D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364" name="Picture 363">
          <a:extLst>
            <a:ext uri="{FF2B5EF4-FFF2-40B4-BE49-F238E27FC236}">
              <a16:creationId xmlns:a16="http://schemas.microsoft.com/office/drawing/2014/main" id="{00000000-0008-0000-0000-00009E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365" name="Picture 364">
          <a:extLst>
            <a:ext uri="{FF2B5EF4-FFF2-40B4-BE49-F238E27FC236}">
              <a16:creationId xmlns:a16="http://schemas.microsoft.com/office/drawing/2014/main" id="{00000000-0008-0000-0000-00009F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366" name="Picture 365">
          <a:extLst>
            <a:ext uri="{FF2B5EF4-FFF2-40B4-BE49-F238E27FC236}">
              <a16:creationId xmlns:a16="http://schemas.microsoft.com/office/drawing/2014/main" id="{00000000-0008-0000-0000-0000A0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367" name="Picture 366">
          <a:extLst>
            <a:ext uri="{FF2B5EF4-FFF2-40B4-BE49-F238E27FC236}">
              <a16:creationId xmlns:a16="http://schemas.microsoft.com/office/drawing/2014/main" id="{00000000-0008-0000-0000-0000A1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0</xdr:row>
      <xdr:rowOff>0</xdr:rowOff>
    </xdr:from>
    <xdr:to>
      <xdr:col>0</xdr:col>
      <xdr:colOff>28575</xdr:colOff>
      <xdr:row>0</xdr:row>
      <xdr:rowOff>9525</xdr:rowOff>
    </xdr:to>
    <xdr:pic>
      <xdr:nvPicPr>
        <xdr:cNvPr id="368" name="Picture 367">
          <a:extLst>
            <a:ext uri="{FF2B5EF4-FFF2-40B4-BE49-F238E27FC236}">
              <a16:creationId xmlns:a16="http://schemas.microsoft.com/office/drawing/2014/main" id="{00000000-0008-0000-0000-0000A2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0</xdr:row>
      <xdr:rowOff>0</xdr:rowOff>
    </xdr:from>
    <xdr:ext cx="28575" cy="9525"/>
    <xdr:pic>
      <xdr:nvPicPr>
        <xdr:cNvPr id="369" name="Picture 368">
          <a:extLst>
            <a:ext uri="{FF2B5EF4-FFF2-40B4-BE49-F238E27FC236}">
              <a16:creationId xmlns:a16="http://schemas.microsoft.com/office/drawing/2014/main" id="{00000000-0008-0000-0000-0000A3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0</xdr:row>
      <xdr:rowOff>0</xdr:rowOff>
    </xdr:from>
    <xdr:to>
      <xdr:col>0</xdr:col>
      <xdr:colOff>28575</xdr:colOff>
      <xdr:row>0</xdr:row>
      <xdr:rowOff>9525</xdr:rowOff>
    </xdr:to>
    <xdr:pic>
      <xdr:nvPicPr>
        <xdr:cNvPr id="370" name="Picture 369">
          <a:extLst>
            <a:ext uri="{FF2B5EF4-FFF2-40B4-BE49-F238E27FC236}">
              <a16:creationId xmlns:a16="http://schemas.microsoft.com/office/drawing/2014/main" id="{00000000-0008-0000-0000-0000A4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0</xdr:row>
      <xdr:rowOff>0</xdr:rowOff>
    </xdr:from>
    <xdr:ext cx="28575" cy="9525"/>
    <xdr:pic>
      <xdr:nvPicPr>
        <xdr:cNvPr id="371" name="Picture 370">
          <a:extLst>
            <a:ext uri="{FF2B5EF4-FFF2-40B4-BE49-F238E27FC236}">
              <a16:creationId xmlns:a16="http://schemas.microsoft.com/office/drawing/2014/main" id="{00000000-0008-0000-0000-0000A5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372" name="Picture 371">
          <a:extLst>
            <a:ext uri="{FF2B5EF4-FFF2-40B4-BE49-F238E27FC236}">
              <a16:creationId xmlns:a16="http://schemas.microsoft.com/office/drawing/2014/main" id="{00000000-0008-0000-0000-0000A6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373" name="Picture 372">
          <a:extLst>
            <a:ext uri="{FF2B5EF4-FFF2-40B4-BE49-F238E27FC236}">
              <a16:creationId xmlns:a16="http://schemas.microsoft.com/office/drawing/2014/main" id="{00000000-0008-0000-0000-0000A7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374" name="Picture 373">
          <a:extLst>
            <a:ext uri="{FF2B5EF4-FFF2-40B4-BE49-F238E27FC236}">
              <a16:creationId xmlns:a16="http://schemas.microsoft.com/office/drawing/2014/main" id="{00000000-0008-0000-0000-0000A8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375" name="Picture 374">
          <a:extLst>
            <a:ext uri="{FF2B5EF4-FFF2-40B4-BE49-F238E27FC236}">
              <a16:creationId xmlns:a16="http://schemas.microsoft.com/office/drawing/2014/main" id="{00000000-0008-0000-0000-0000A9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0</xdr:row>
      <xdr:rowOff>0</xdr:rowOff>
    </xdr:from>
    <xdr:to>
      <xdr:col>0</xdr:col>
      <xdr:colOff>28575</xdr:colOff>
      <xdr:row>0</xdr:row>
      <xdr:rowOff>9525</xdr:rowOff>
    </xdr:to>
    <xdr:pic>
      <xdr:nvPicPr>
        <xdr:cNvPr id="376" name="Picture 375">
          <a:extLst>
            <a:ext uri="{FF2B5EF4-FFF2-40B4-BE49-F238E27FC236}">
              <a16:creationId xmlns:a16="http://schemas.microsoft.com/office/drawing/2014/main" id="{00000000-0008-0000-0000-0000AA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0</xdr:row>
      <xdr:rowOff>0</xdr:rowOff>
    </xdr:from>
    <xdr:ext cx="28575" cy="9525"/>
    <xdr:pic>
      <xdr:nvPicPr>
        <xdr:cNvPr id="377" name="Picture 376">
          <a:extLst>
            <a:ext uri="{FF2B5EF4-FFF2-40B4-BE49-F238E27FC236}">
              <a16:creationId xmlns:a16="http://schemas.microsoft.com/office/drawing/2014/main" id="{00000000-0008-0000-0000-0000AB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0</xdr:row>
      <xdr:rowOff>0</xdr:rowOff>
    </xdr:from>
    <xdr:to>
      <xdr:col>0</xdr:col>
      <xdr:colOff>28575</xdr:colOff>
      <xdr:row>0</xdr:row>
      <xdr:rowOff>9525</xdr:rowOff>
    </xdr:to>
    <xdr:pic>
      <xdr:nvPicPr>
        <xdr:cNvPr id="378" name="Picture 377">
          <a:extLst>
            <a:ext uri="{FF2B5EF4-FFF2-40B4-BE49-F238E27FC236}">
              <a16:creationId xmlns:a16="http://schemas.microsoft.com/office/drawing/2014/main" id="{00000000-0008-0000-0000-0000AC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0</xdr:row>
      <xdr:rowOff>0</xdr:rowOff>
    </xdr:from>
    <xdr:ext cx="28575" cy="9525"/>
    <xdr:pic>
      <xdr:nvPicPr>
        <xdr:cNvPr id="379" name="Picture 378">
          <a:extLst>
            <a:ext uri="{FF2B5EF4-FFF2-40B4-BE49-F238E27FC236}">
              <a16:creationId xmlns:a16="http://schemas.microsoft.com/office/drawing/2014/main" id="{00000000-0008-0000-0000-0000AD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380" name="Picture 379">
          <a:extLst>
            <a:ext uri="{FF2B5EF4-FFF2-40B4-BE49-F238E27FC236}">
              <a16:creationId xmlns:a16="http://schemas.microsoft.com/office/drawing/2014/main" id="{00000000-0008-0000-0000-0000AE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381" name="Picture 380">
          <a:extLst>
            <a:ext uri="{FF2B5EF4-FFF2-40B4-BE49-F238E27FC236}">
              <a16:creationId xmlns:a16="http://schemas.microsoft.com/office/drawing/2014/main" id="{00000000-0008-0000-0000-0000AF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382" name="Picture 381">
          <a:extLst>
            <a:ext uri="{FF2B5EF4-FFF2-40B4-BE49-F238E27FC236}">
              <a16:creationId xmlns:a16="http://schemas.microsoft.com/office/drawing/2014/main" id="{00000000-0008-0000-0000-0000B0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383" name="Picture 382">
          <a:extLst>
            <a:ext uri="{FF2B5EF4-FFF2-40B4-BE49-F238E27FC236}">
              <a16:creationId xmlns:a16="http://schemas.microsoft.com/office/drawing/2014/main" id="{00000000-0008-0000-0000-0000B1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384" name="Picture 383">
          <a:extLst>
            <a:ext uri="{FF2B5EF4-FFF2-40B4-BE49-F238E27FC236}">
              <a16:creationId xmlns:a16="http://schemas.microsoft.com/office/drawing/2014/main" id="{00000000-0008-0000-0000-0000B2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385" name="Picture 384">
          <a:extLst>
            <a:ext uri="{FF2B5EF4-FFF2-40B4-BE49-F238E27FC236}">
              <a16:creationId xmlns:a16="http://schemas.microsoft.com/office/drawing/2014/main" id="{00000000-0008-0000-0000-0000B3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0</xdr:row>
      <xdr:rowOff>0</xdr:rowOff>
    </xdr:from>
    <xdr:to>
      <xdr:col>0</xdr:col>
      <xdr:colOff>28575</xdr:colOff>
      <xdr:row>0</xdr:row>
      <xdr:rowOff>9525</xdr:rowOff>
    </xdr:to>
    <xdr:pic>
      <xdr:nvPicPr>
        <xdr:cNvPr id="386" name="Picture 385">
          <a:extLst>
            <a:ext uri="{FF2B5EF4-FFF2-40B4-BE49-F238E27FC236}">
              <a16:creationId xmlns:a16="http://schemas.microsoft.com/office/drawing/2014/main" id="{00000000-0008-0000-0000-0000B4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0</xdr:row>
      <xdr:rowOff>0</xdr:rowOff>
    </xdr:from>
    <xdr:ext cx="28575" cy="9525"/>
    <xdr:pic>
      <xdr:nvPicPr>
        <xdr:cNvPr id="387" name="Picture 386">
          <a:extLst>
            <a:ext uri="{FF2B5EF4-FFF2-40B4-BE49-F238E27FC236}">
              <a16:creationId xmlns:a16="http://schemas.microsoft.com/office/drawing/2014/main" id="{00000000-0008-0000-0000-0000B5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0</xdr:row>
      <xdr:rowOff>0</xdr:rowOff>
    </xdr:from>
    <xdr:to>
      <xdr:col>0</xdr:col>
      <xdr:colOff>28575</xdr:colOff>
      <xdr:row>0</xdr:row>
      <xdr:rowOff>9525</xdr:rowOff>
    </xdr:to>
    <xdr:pic>
      <xdr:nvPicPr>
        <xdr:cNvPr id="388" name="Picture 387">
          <a:extLst>
            <a:ext uri="{FF2B5EF4-FFF2-40B4-BE49-F238E27FC236}">
              <a16:creationId xmlns:a16="http://schemas.microsoft.com/office/drawing/2014/main" id="{00000000-0008-0000-0000-0000B6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0</xdr:row>
      <xdr:rowOff>0</xdr:rowOff>
    </xdr:from>
    <xdr:ext cx="28575" cy="9525"/>
    <xdr:pic>
      <xdr:nvPicPr>
        <xdr:cNvPr id="389" name="Picture 388">
          <a:extLst>
            <a:ext uri="{FF2B5EF4-FFF2-40B4-BE49-F238E27FC236}">
              <a16:creationId xmlns:a16="http://schemas.microsoft.com/office/drawing/2014/main" id="{00000000-0008-0000-0000-0000B7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390" name="Picture 389">
          <a:extLst>
            <a:ext uri="{FF2B5EF4-FFF2-40B4-BE49-F238E27FC236}">
              <a16:creationId xmlns:a16="http://schemas.microsoft.com/office/drawing/2014/main" id="{00000000-0008-0000-0000-0000B8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391" name="Picture 390">
          <a:extLst>
            <a:ext uri="{FF2B5EF4-FFF2-40B4-BE49-F238E27FC236}">
              <a16:creationId xmlns:a16="http://schemas.microsoft.com/office/drawing/2014/main" id="{00000000-0008-0000-0000-0000B9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392" name="Picture 391">
          <a:extLst>
            <a:ext uri="{FF2B5EF4-FFF2-40B4-BE49-F238E27FC236}">
              <a16:creationId xmlns:a16="http://schemas.microsoft.com/office/drawing/2014/main" id="{00000000-0008-0000-0000-0000BA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393" name="Picture 392">
          <a:extLst>
            <a:ext uri="{FF2B5EF4-FFF2-40B4-BE49-F238E27FC236}">
              <a16:creationId xmlns:a16="http://schemas.microsoft.com/office/drawing/2014/main" id="{00000000-0008-0000-0000-0000BB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394" name="Picture 393">
          <a:extLst>
            <a:ext uri="{FF2B5EF4-FFF2-40B4-BE49-F238E27FC236}">
              <a16:creationId xmlns:a16="http://schemas.microsoft.com/office/drawing/2014/main" id="{00000000-0008-0000-0000-0000BC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395" name="Picture 394">
          <a:extLst>
            <a:ext uri="{FF2B5EF4-FFF2-40B4-BE49-F238E27FC236}">
              <a16:creationId xmlns:a16="http://schemas.microsoft.com/office/drawing/2014/main" id="{00000000-0008-0000-0000-0000BD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396" name="Picture 395">
          <a:extLst>
            <a:ext uri="{FF2B5EF4-FFF2-40B4-BE49-F238E27FC236}">
              <a16:creationId xmlns:a16="http://schemas.microsoft.com/office/drawing/2014/main" id="{00000000-0008-0000-0000-0000BE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397" name="Picture 396">
          <a:extLst>
            <a:ext uri="{FF2B5EF4-FFF2-40B4-BE49-F238E27FC236}">
              <a16:creationId xmlns:a16="http://schemas.microsoft.com/office/drawing/2014/main" id="{00000000-0008-0000-0000-0000BF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0</xdr:row>
      <xdr:rowOff>0</xdr:rowOff>
    </xdr:from>
    <xdr:to>
      <xdr:col>0</xdr:col>
      <xdr:colOff>28575</xdr:colOff>
      <xdr:row>0</xdr:row>
      <xdr:rowOff>9525</xdr:rowOff>
    </xdr:to>
    <xdr:pic>
      <xdr:nvPicPr>
        <xdr:cNvPr id="398" name="Picture 397">
          <a:extLst>
            <a:ext uri="{FF2B5EF4-FFF2-40B4-BE49-F238E27FC236}">
              <a16:creationId xmlns:a16="http://schemas.microsoft.com/office/drawing/2014/main" id="{00000000-0008-0000-0000-0000C0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0</xdr:row>
      <xdr:rowOff>0</xdr:rowOff>
    </xdr:from>
    <xdr:ext cx="28575" cy="9525"/>
    <xdr:pic>
      <xdr:nvPicPr>
        <xdr:cNvPr id="399" name="Picture 398">
          <a:extLst>
            <a:ext uri="{FF2B5EF4-FFF2-40B4-BE49-F238E27FC236}">
              <a16:creationId xmlns:a16="http://schemas.microsoft.com/office/drawing/2014/main" id="{00000000-0008-0000-0000-0000C1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0</xdr:row>
      <xdr:rowOff>0</xdr:rowOff>
    </xdr:from>
    <xdr:to>
      <xdr:col>0</xdr:col>
      <xdr:colOff>28575</xdr:colOff>
      <xdr:row>0</xdr:row>
      <xdr:rowOff>9525</xdr:rowOff>
    </xdr:to>
    <xdr:pic>
      <xdr:nvPicPr>
        <xdr:cNvPr id="400" name="Picture 399">
          <a:extLst>
            <a:ext uri="{FF2B5EF4-FFF2-40B4-BE49-F238E27FC236}">
              <a16:creationId xmlns:a16="http://schemas.microsoft.com/office/drawing/2014/main" id="{00000000-0008-0000-0000-0000C2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0</xdr:row>
      <xdr:rowOff>0</xdr:rowOff>
    </xdr:from>
    <xdr:ext cx="28575" cy="9525"/>
    <xdr:pic>
      <xdr:nvPicPr>
        <xdr:cNvPr id="401" name="Picture 400">
          <a:extLst>
            <a:ext uri="{FF2B5EF4-FFF2-40B4-BE49-F238E27FC236}">
              <a16:creationId xmlns:a16="http://schemas.microsoft.com/office/drawing/2014/main" id="{00000000-0008-0000-0000-0000C3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402" name="Picture 401">
          <a:extLst>
            <a:ext uri="{FF2B5EF4-FFF2-40B4-BE49-F238E27FC236}">
              <a16:creationId xmlns:a16="http://schemas.microsoft.com/office/drawing/2014/main" id="{00000000-0008-0000-0000-0000C4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403" name="Picture 402">
          <a:extLst>
            <a:ext uri="{FF2B5EF4-FFF2-40B4-BE49-F238E27FC236}">
              <a16:creationId xmlns:a16="http://schemas.microsoft.com/office/drawing/2014/main" id="{00000000-0008-0000-0000-0000C5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404" name="Picture 403">
          <a:extLst>
            <a:ext uri="{FF2B5EF4-FFF2-40B4-BE49-F238E27FC236}">
              <a16:creationId xmlns:a16="http://schemas.microsoft.com/office/drawing/2014/main" id="{00000000-0008-0000-0000-0000C6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405" name="Picture 404">
          <a:extLst>
            <a:ext uri="{FF2B5EF4-FFF2-40B4-BE49-F238E27FC236}">
              <a16:creationId xmlns:a16="http://schemas.microsoft.com/office/drawing/2014/main" id="{00000000-0008-0000-0000-0000C7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5</xdr:row>
      <xdr:rowOff>0</xdr:rowOff>
    </xdr:from>
    <xdr:to>
      <xdr:col>0</xdr:col>
      <xdr:colOff>28575</xdr:colOff>
      <xdr:row>5</xdr:row>
      <xdr:rowOff>9525</xdr:rowOff>
    </xdr:to>
    <xdr:pic>
      <xdr:nvPicPr>
        <xdr:cNvPr id="406" name="Picture 405">
          <a:extLst>
            <a:ext uri="{FF2B5EF4-FFF2-40B4-BE49-F238E27FC236}">
              <a16:creationId xmlns:a16="http://schemas.microsoft.com/office/drawing/2014/main" id="{00000000-0008-0000-0000-0000C8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5</xdr:row>
      <xdr:rowOff>0</xdr:rowOff>
    </xdr:from>
    <xdr:ext cx="28575" cy="9525"/>
    <xdr:pic>
      <xdr:nvPicPr>
        <xdr:cNvPr id="407" name="Picture 406">
          <a:extLst>
            <a:ext uri="{FF2B5EF4-FFF2-40B4-BE49-F238E27FC236}">
              <a16:creationId xmlns:a16="http://schemas.microsoft.com/office/drawing/2014/main" id="{00000000-0008-0000-0000-0000C9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5</xdr:row>
      <xdr:rowOff>0</xdr:rowOff>
    </xdr:from>
    <xdr:to>
      <xdr:col>0</xdr:col>
      <xdr:colOff>28575</xdr:colOff>
      <xdr:row>5</xdr:row>
      <xdr:rowOff>9525</xdr:rowOff>
    </xdr:to>
    <xdr:pic>
      <xdr:nvPicPr>
        <xdr:cNvPr id="408" name="Picture 407">
          <a:extLst>
            <a:ext uri="{FF2B5EF4-FFF2-40B4-BE49-F238E27FC236}">
              <a16:creationId xmlns:a16="http://schemas.microsoft.com/office/drawing/2014/main" id="{00000000-0008-0000-0000-0000CA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5</xdr:row>
      <xdr:rowOff>0</xdr:rowOff>
    </xdr:from>
    <xdr:ext cx="28575" cy="9525"/>
    <xdr:pic>
      <xdr:nvPicPr>
        <xdr:cNvPr id="409" name="Picture 408">
          <a:extLst>
            <a:ext uri="{FF2B5EF4-FFF2-40B4-BE49-F238E27FC236}">
              <a16:creationId xmlns:a16="http://schemas.microsoft.com/office/drawing/2014/main" id="{00000000-0008-0000-0000-0000CB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410" name="Picture 409">
          <a:extLst>
            <a:ext uri="{FF2B5EF4-FFF2-40B4-BE49-F238E27FC236}">
              <a16:creationId xmlns:a16="http://schemas.microsoft.com/office/drawing/2014/main" id="{00000000-0008-0000-0000-0000CC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411" name="Picture 410">
          <a:extLst>
            <a:ext uri="{FF2B5EF4-FFF2-40B4-BE49-F238E27FC236}">
              <a16:creationId xmlns:a16="http://schemas.microsoft.com/office/drawing/2014/main" id="{00000000-0008-0000-0000-0000CD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412" name="Picture 411">
          <a:extLst>
            <a:ext uri="{FF2B5EF4-FFF2-40B4-BE49-F238E27FC236}">
              <a16:creationId xmlns:a16="http://schemas.microsoft.com/office/drawing/2014/main" id="{00000000-0008-0000-0000-0000CE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413" name="Picture 412">
          <a:extLst>
            <a:ext uri="{FF2B5EF4-FFF2-40B4-BE49-F238E27FC236}">
              <a16:creationId xmlns:a16="http://schemas.microsoft.com/office/drawing/2014/main" id="{00000000-0008-0000-0000-0000CF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414" name="Picture 413">
          <a:extLst>
            <a:ext uri="{FF2B5EF4-FFF2-40B4-BE49-F238E27FC236}">
              <a16:creationId xmlns:a16="http://schemas.microsoft.com/office/drawing/2014/main" id="{00000000-0008-0000-0000-0000D0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415" name="Picture 414">
          <a:extLst>
            <a:ext uri="{FF2B5EF4-FFF2-40B4-BE49-F238E27FC236}">
              <a16:creationId xmlns:a16="http://schemas.microsoft.com/office/drawing/2014/main" id="{00000000-0008-0000-0000-0000D1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5</xdr:row>
      <xdr:rowOff>0</xdr:rowOff>
    </xdr:from>
    <xdr:to>
      <xdr:col>0</xdr:col>
      <xdr:colOff>28575</xdr:colOff>
      <xdr:row>5</xdr:row>
      <xdr:rowOff>9525</xdr:rowOff>
    </xdr:to>
    <xdr:pic>
      <xdr:nvPicPr>
        <xdr:cNvPr id="416" name="Picture 415">
          <a:extLst>
            <a:ext uri="{FF2B5EF4-FFF2-40B4-BE49-F238E27FC236}">
              <a16:creationId xmlns:a16="http://schemas.microsoft.com/office/drawing/2014/main" id="{00000000-0008-0000-0000-0000D2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5</xdr:row>
      <xdr:rowOff>0</xdr:rowOff>
    </xdr:from>
    <xdr:ext cx="28575" cy="9525"/>
    <xdr:pic>
      <xdr:nvPicPr>
        <xdr:cNvPr id="417" name="Picture 416">
          <a:extLst>
            <a:ext uri="{FF2B5EF4-FFF2-40B4-BE49-F238E27FC236}">
              <a16:creationId xmlns:a16="http://schemas.microsoft.com/office/drawing/2014/main" id="{00000000-0008-0000-0000-0000D3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5</xdr:row>
      <xdr:rowOff>0</xdr:rowOff>
    </xdr:from>
    <xdr:to>
      <xdr:col>0</xdr:col>
      <xdr:colOff>28575</xdr:colOff>
      <xdr:row>5</xdr:row>
      <xdr:rowOff>9525</xdr:rowOff>
    </xdr:to>
    <xdr:pic>
      <xdr:nvPicPr>
        <xdr:cNvPr id="418" name="Picture 417">
          <a:extLst>
            <a:ext uri="{FF2B5EF4-FFF2-40B4-BE49-F238E27FC236}">
              <a16:creationId xmlns:a16="http://schemas.microsoft.com/office/drawing/2014/main" id="{00000000-0008-0000-0000-0000D4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5</xdr:row>
      <xdr:rowOff>0</xdr:rowOff>
    </xdr:from>
    <xdr:ext cx="28575" cy="9525"/>
    <xdr:pic>
      <xdr:nvPicPr>
        <xdr:cNvPr id="419" name="Picture 418">
          <a:extLst>
            <a:ext uri="{FF2B5EF4-FFF2-40B4-BE49-F238E27FC236}">
              <a16:creationId xmlns:a16="http://schemas.microsoft.com/office/drawing/2014/main" id="{00000000-0008-0000-0000-0000D5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420" name="Picture 419">
          <a:extLst>
            <a:ext uri="{FF2B5EF4-FFF2-40B4-BE49-F238E27FC236}">
              <a16:creationId xmlns:a16="http://schemas.microsoft.com/office/drawing/2014/main" id="{00000000-0008-0000-0000-0000D6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421" name="Picture 420">
          <a:extLst>
            <a:ext uri="{FF2B5EF4-FFF2-40B4-BE49-F238E27FC236}">
              <a16:creationId xmlns:a16="http://schemas.microsoft.com/office/drawing/2014/main" id="{00000000-0008-0000-0000-0000D7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422" name="Picture 421">
          <a:extLst>
            <a:ext uri="{FF2B5EF4-FFF2-40B4-BE49-F238E27FC236}">
              <a16:creationId xmlns:a16="http://schemas.microsoft.com/office/drawing/2014/main" id="{00000000-0008-0000-0000-0000D8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423" name="Picture 422">
          <a:extLst>
            <a:ext uri="{FF2B5EF4-FFF2-40B4-BE49-F238E27FC236}">
              <a16:creationId xmlns:a16="http://schemas.microsoft.com/office/drawing/2014/main" id="{00000000-0008-0000-0000-0000D9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424" name="Picture 423">
          <a:extLst>
            <a:ext uri="{FF2B5EF4-FFF2-40B4-BE49-F238E27FC236}">
              <a16:creationId xmlns:a16="http://schemas.microsoft.com/office/drawing/2014/main" id="{00000000-0008-0000-0000-0000DA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425" name="Picture 424">
          <a:extLst>
            <a:ext uri="{FF2B5EF4-FFF2-40B4-BE49-F238E27FC236}">
              <a16:creationId xmlns:a16="http://schemas.microsoft.com/office/drawing/2014/main" id="{00000000-0008-0000-0000-0000DB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426" name="Picture 425">
          <a:extLst>
            <a:ext uri="{FF2B5EF4-FFF2-40B4-BE49-F238E27FC236}">
              <a16:creationId xmlns:a16="http://schemas.microsoft.com/office/drawing/2014/main" id="{00000000-0008-0000-0000-0000DC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427" name="Picture 426">
          <a:extLst>
            <a:ext uri="{FF2B5EF4-FFF2-40B4-BE49-F238E27FC236}">
              <a16:creationId xmlns:a16="http://schemas.microsoft.com/office/drawing/2014/main" id="{00000000-0008-0000-0000-0000DD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428" name="Picture 427">
          <a:extLst>
            <a:ext uri="{FF2B5EF4-FFF2-40B4-BE49-F238E27FC236}">
              <a16:creationId xmlns:a16="http://schemas.microsoft.com/office/drawing/2014/main" id="{00000000-0008-0000-0000-0000DE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429" name="Picture 428">
          <a:extLst>
            <a:ext uri="{FF2B5EF4-FFF2-40B4-BE49-F238E27FC236}">
              <a16:creationId xmlns:a16="http://schemas.microsoft.com/office/drawing/2014/main" id="{00000000-0008-0000-0000-0000DF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5</xdr:row>
      <xdr:rowOff>0</xdr:rowOff>
    </xdr:from>
    <xdr:to>
      <xdr:col>0</xdr:col>
      <xdr:colOff>28575</xdr:colOff>
      <xdr:row>5</xdr:row>
      <xdr:rowOff>9525</xdr:rowOff>
    </xdr:to>
    <xdr:pic>
      <xdr:nvPicPr>
        <xdr:cNvPr id="430" name="Picture 429">
          <a:extLst>
            <a:ext uri="{FF2B5EF4-FFF2-40B4-BE49-F238E27FC236}">
              <a16:creationId xmlns:a16="http://schemas.microsoft.com/office/drawing/2014/main" id="{00000000-0008-0000-0000-0000E0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5</xdr:row>
      <xdr:rowOff>0</xdr:rowOff>
    </xdr:from>
    <xdr:ext cx="28575" cy="9525"/>
    <xdr:pic>
      <xdr:nvPicPr>
        <xdr:cNvPr id="431" name="Picture 430">
          <a:extLst>
            <a:ext uri="{FF2B5EF4-FFF2-40B4-BE49-F238E27FC236}">
              <a16:creationId xmlns:a16="http://schemas.microsoft.com/office/drawing/2014/main" id="{00000000-0008-0000-0000-0000E1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5</xdr:row>
      <xdr:rowOff>0</xdr:rowOff>
    </xdr:from>
    <xdr:to>
      <xdr:col>0</xdr:col>
      <xdr:colOff>28575</xdr:colOff>
      <xdr:row>5</xdr:row>
      <xdr:rowOff>9525</xdr:rowOff>
    </xdr:to>
    <xdr:pic>
      <xdr:nvPicPr>
        <xdr:cNvPr id="432" name="Picture 431">
          <a:extLst>
            <a:ext uri="{FF2B5EF4-FFF2-40B4-BE49-F238E27FC236}">
              <a16:creationId xmlns:a16="http://schemas.microsoft.com/office/drawing/2014/main" id="{00000000-0008-0000-0000-0000E2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5</xdr:row>
      <xdr:rowOff>0</xdr:rowOff>
    </xdr:from>
    <xdr:ext cx="28575" cy="9525"/>
    <xdr:pic>
      <xdr:nvPicPr>
        <xdr:cNvPr id="433" name="Picture 432">
          <a:extLst>
            <a:ext uri="{FF2B5EF4-FFF2-40B4-BE49-F238E27FC236}">
              <a16:creationId xmlns:a16="http://schemas.microsoft.com/office/drawing/2014/main" id="{00000000-0008-0000-0000-0000E3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434" name="Picture 433">
          <a:extLst>
            <a:ext uri="{FF2B5EF4-FFF2-40B4-BE49-F238E27FC236}">
              <a16:creationId xmlns:a16="http://schemas.microsoft.com/office/drawing/2014/main" id="{00000000-0008-0000-0000-0000E4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435" name="Picture 434">
          <a:extLst>
            <a:ext uri="{FF2B5EF4-FFF2-40B4-BE49-F238E27FC236}">
              <a16:creationId xmlns:a16="http://schemas.microsoft.com/office/drawing/2014/main" id="{00000000-0008-0000-0000-0000E5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436" name="Picture 435">
          <a:extLst>
            <a:ext uri="{FF2B5EF4-FFF2-40B4-BE49-F238E27FC236}">
              <a16:creationId xmlns:a16="http://schemas.microsoft.com/office/drawing/2014/main" id="{00000000-0008-0000-0000-0000E6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437" name="Picture 436">
          <a:extLst>
            <a:ext uri="{FF2B5EF4-FFF2-40B4-BE49-F238E27FC236}">
              <a16:creationId xmlns:a16="http://schemas.microsoft.com/office/drawing/2014/main" id="{00000000-0008-0000-0000-0000E7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438" name="Picture 437">
          <a:extLst>
            <a:ext uri="{FF2B5EF4-FFF2-40B4-BE49-F238E27FC236}">
              <a16:creationId xmlns:a16="http://schemas.microsoft.com/office/drawing/2014/main" id="{00000000-0008-0000-0000-0000E8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439" name="Picture 438">
          <a:extLst>
            <a:ext uri="{FF2B5EF4-FFF2-40B4-BE49-F238E27FC236}">
              <a16:creationId xmlns:a16="http://schemas.microsoft.com/office/drawing/2014/main" id="{00000000-0008-0000-0000-0000E9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5</xdr:row>
      <xdr:rowOff>0</xdr:rowOff>
    </xdr:from>
    <xdr:to>
      <xdr:col>0</xdr:col>
      <xdr:colOff>28575</xdr:colOff>
      <xdr:row>5</xdr:row>
      <xdr:rowOff>9525</xdr:rowOff>
    </xdr:to>
    <xdr:pic>
      <xdr:nvPicPr>
        <xdr:cNvPr id="440" name="Picture 439">
          <a:extLst>
            <a:ext uri="{FF2B5EF4-FFF2-40B4-BE49-F238E27FC236}">
              <a16:creationId xmlns:a16="http://schemas.microsoft.com/office/drawing/2014/main" id="{00000000-0008-0000-0000-0000EA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5</xdr:row>
      <xdr:rowOff>0</xdr:rowOff>
    </xdr:from>
    <xdr:ext cx="28575" cy="9525"/>
    <xdr:pic>
      <xdr:nvPicPr>
        <xdr:cNvPr id="441" name="Picture 440">
          <a:extLst>
            <a:ext uri="{FF2B5EF4-FFF2-40B4-BE49-F238E27FC236}">
              <a16:creationId xmlns:a16="http://schemas.microsoft.com/office/drawing/2014/main" id="{00000000-0008-0000-0000-0000EB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5</xdr:row>
      <xdr:rowOff>0</xdr:rowOff>
    </xdr:from>
    <xdr:to>
      <xdr:col>0</xdr:col>
      <xdr:colOff>28575</xdr:colOff>
      <xdr:row>5</xdr:row>
      <xdr:rowOff>9525</xdr:rowOff>
    </xdr:to>
    <xdr:pic>
      <xdr:nvPicPr>
        <xdr:cNvPr id="442" name="Picture 441">
          <a:extLst>
            <a:ext uri="{FF2B5EF4-FFF2-40B4-BE49-F238E27FC236}">
              <a16:creationId xmlns:a16="http://schemas.microsoft.com/office/drawing/2014/main" id="{00000000-0008-0000-0000-0000EC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5</xdr:row>
      <xdr:rowOff>0</xdr:rowOff>
    </xdr:from>
    <xdr:ext cx="28575" cy="9525"/>
    <xdr:pic>
      <xdr:nvPicPr>
        <xdr:cNvPr id="443" name="Picture 442">
          <a:extLst>
            <a:ext uri="{FF2B5EF4-FFF2-40B4-BE49-F238E27FC236}">
              <a16:creationId xmlns:a16="http://schemas.microsoft.com/office/drawing/2014/main" id="{00000000-0008-0000-0000-0000ED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444" name="Picture 443">
          <a:extLst>
            <a:ext uri="{FF2B5EF4-FFF2-40B4-BE49-F238E27FC236}">
              <a16:creationId xmlns:a16="http://schemas.microsoft.com/office/drawing/2014/main" id="{00000000-0008-0000-0000-0000EE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445" name="Picture 444">
          <a:extLst>
            <a:ext uri="{FF2B5EF4-FFF2-40B4-BE49-F238E27FC236}">
              <a16:creationId xmlns:a16="http://schemas.microsoft.com/office/drawing/2014/main" id="{00000000-0008-0000-0000-0000EF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446" name="Picture 445">
          <a:extLst>
            <a:ext uri="{FF2B5EF4-FFF2-40B4-BE49-F238E27FC236}">
              <a16:creationId xmlns:a16="http://schemas.microsoft.com/office/drawing/2014/main" id="{00000000-0008-0000-0000-0000F0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447" name="Picture 446">
          <a:extLst>
            <a:ext uri="{FF2B5EF4-FFF2-40B4-BE49-F238E27FC236}">
              <a16:creationId xmlns:a16="http://schemas.microsoft.com/office/drawing/2014/main" id="{00000000-0008-0000-0000-0000F1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448" name="Picture 447">
          <a:extLst>
            <a:ext uri="{FF2B5EF4-FFF2-40B4-BE49-F238E27FC236}">
              <a16:creationId xmlns:a16="http://schemas.microsoft.com/office/drawing/2014/main" id="{00000000-0008-0000-0000-0000F2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449" name="Picture 448">
          <a:extLst>
            <a:ext uri="{FF2B5EF4-FFF2-40B4-BE49-F238E27FC236}">
              <a16:creationId xmlns:a16="http://schemas.microsoft.com/office/drawing/2014/main" id="{00000000-0008-0000-0000-0000F3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450" name="Picture 449">
          <a:extLst>
            <a:ext uri="{FF2B5EF4-FFF2-40B4-BE49-F238E27FC236}">
              <a16:creationId xmlns:a16="http://schemas.microsoft.com/office/drawing/2014/main" id="{00000000-0008-0000-0000-0000F4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451" name="Picture 450">
          <a:extLst>
            <a:ext uri="{FF2B5EF4-FFF2-40B4-BE49-F238E27FC236}">
              <a16:creationId xmlns:a16="http://schemas.microsoft.com/office/drawing/2014/main" id="{00000000-0008-0000-0000-0000F5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5</xdr:row>
      <xdr:rowOff>0</xdr:rowOff>
    </xdr:from>
    <xdr:to>
      <xdr:col>0</xdr:col>
      <xdr:colOff>28575</xdr:colOff>
      <xdr:row>5</xdr:row>
      <xdr:rowOff>9525</xdr:rowOff>
    </xdr:to>
    <xdr:pic>
      <xdr:nvPicPr>
        <xdr:cNvPr id="452" name="Picture 451">
          <a:extLst>
            <a:ext uri="{FF2B5EF4-FFF2-40B4-BE49-F238E27FC236}">
              <a16:creationId xmlns:a16="http://schemas.microsoft.com/office/drawing/2014/main" id="{00000000-0008-0000-0000-0000F6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5</xdr:row>
      <xdr:rowOff>0</xdr:rowOff>
    </xdr:from>
    <xdr:ext cx="28575" cy="9525"/>
    <xdr:pic>
      <xdr:nvPicPr>
        <xdr:cNvPr id="453" name="Picture 452">
          <a:extLst>
            <a:ext uri="{FF2B5EF4-FFF2-40B4-BE49-F238E27FC236}">
              <a16:creationId xmlns:a16="http://schemas.microsoft.com/office/drawing/2014/main" id="{00000000-0008-0000-0000-0000F7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5</xdr:row>
      <xdr:rowOff>0</xdr:rowOff>
    </xdr:from>
    <xdr:to>
      <xdr:col>0</xdr:col>
      <xdr:colOff>28575</xdr:colOff>
      <xdr:row>5</xdr:row>
      <xdr:rowOff>9525</xdr:rowOff>
    </xdr:to>
    <xdr:pic>
      <xdr:nvPicPr>
        <xdr:cNvPr id="454" name="Picture 453">
          <a:extLst>
            <a:ext uri="{FF2B5EF4-FFF2-40B4-BE49-F238E27FC236}">
              <a16:creationId xmlns:a16="http://schemas.microsoft.com/office/drawing/2014/main" id="{00000000-0008-0000-0000-0000F8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5</xdr:row>
      <xdr:rowOff>0</xdr:rowOff>
    </xdr:from>
    <xdr:ext cx="28575" cy="9525"/>
    <xdr:pic>
      <xdr:nvPicPr>
        <xdr:cNvPr id="455" name="Picture 454">
          <a:extLst>
            <a:ext uri="{FF2B5EF4-FFF2-40B4-BE49-F238E27FC236}">
              <a16:creationId xmlns:a16="http://schemas.microsoft.com/office/drawing/2014/main" id="{00000000-0008-0000-0000-0000F9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456" name="Picture 455">
          <a:extLst>
            <a:ext uri="{FF2B5EF4-FFF2-40B4-BE49-F238E27FC236}">
              <a16:creationId xmlns:a16="http://schemas.microsoft.com/office/drawing/2014/main" id="{00000000-0008-0000-0000-0000FA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457" name="Picture 456">
          <a:extLst>
            <a:ext uri="{FF2B5EF4-FFF2-40B4-BE49-F238E27FC236}">
              <a16:creationId xmlns:a16="http://schemas.microsoft.com/office/drawing/2014/main" id="{00000000-0008-0000-0000-0000FB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458" name="Picture 457">
          <a:extLst>
            <a:ext uri="{FF2B5EF4-FFF2-40B4-BE49-F238E27FC236}">
              <a16:creationId xmlns:a16="http://schemas.microsoft.com/office/drawing/2014/main" id="{00000000-0008-0000-0000-0000FC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459" name="Picture 458">
          <a:extLst>
            <a:ext uri="{FF2B5EF4-FFF2-40B4-BE49-F238E27FC236}">
              <a16:creationId xmlns:a16="http://schemas.microsoft.com/office/drawing/2014/main" id="{00000000-0008-0000-0000-0000FD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460" name="Picture 459">
          <a:extLst>
            <a:ext uri="{FF2B5EF4-FFF2-40B4-BE49-F238E27FC236}">
              <a16:creationId xmlns:a16="http://schemas.microsoft.com/office/drawing/2014/main" id="{00000000-0008-0000-0000-0000FE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461" name="Picture 460">
          <a:extLst>
            <a:ext uri="{FF2B5EF4-FFF2-40B4-BE49-F238E27FC236}">
              <a16:creationId xmlns:a16="http://schemas.microsoft.com/office/drawing/2014/main" id="{00000000-0008-0000-0000-0000FF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5</xdr:row>
      <xdr:rowOff>0</xdr:rowOff>
    </xdr:from>
    <xdr:to>
      <xdr:col>0</xdr:col>
      <xdr:colOff>28575</xdr:colOff>
      <xdr:row>5</xdr:row>
      <xdr:rowOff>9525</xdr:rowOff>
    </xdr:to>
    <xdr:pic>
      <xdr:nvPicPr>
        <xdr:cNvPr id="462" name="Picture 461">
          <a:extLst>
            <a:ext uri="{FF2B5EF4-FFF2-40B4-BE49-F238E27FC236}">
              <a16:creationId xmlns:a16="http://schemas.microsoft.com/office/drawing/2014/main" id="{00000000-0008-0000-0000-000000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5</xdr:row>
      <xdr:rowOff>0</xdr:rowOff>
    </xdr:from>
    <xdr:ext cx="28575" cy="9525"/>
    <xdr:pic>
      <xdr:nvPicPr>
        <xdr:cNvPr id="463" name="Picture 462">
          <a:extLst>
            <a:ext uri="{FF2B5EF4-FFF2-40B4-BE49-F238E27FC236}">
              <a16:creationId xmlns:a16="http://schemas.microsoft.com/office/drawing/2014/main" id="{00000000-0008-0000-0000-000001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5</xdr:row>
      <xdr:rowOff>0</xdr:rowOff>
    </xdr:from>
    <xdr:to>
      <xdr:col>0</xdr:col>
      <xdr:colOff>28575</xdr:colOff>
      <xdr:row>5</xdr:row>
      <xdr:rowOff>9525</xdr:rowOff>
    </xdr:to>
    <xdr:pic>
      <xdr:nvPicPr>
        <xdr:cNvPr id="464" name="Picture 463">
          <a:extLst>
            <a:ext uri="{FF2B5EF4-FFF2-40B4-BE49-F238E27FC236}">
              <a16:creationId xmlns:a16="http://schemas.microsoft.com/office/drawing/2014/main" id="{00000000-0008-0000-0000-000002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5</xdr:row>
      <xdr:rowOff>0</xdr:rowOff>
    </xdr:from>
    <xdr:ext cx="28575" cy="9525"/>
    <xdr:pic>
      <xdr:nvPicPr>
        <xdr:cNvPr id="465" name="Picture 464">
          <a:extLst>
            <a:ext uri="{FF2B5EF4-FFF2-40B4-BE49-F238E27FC236}">
              <a16:creationId xmlns:a16="http://schemas.microsoft.com/office/drawing/2014/main" id="{00000000-0008-0000-0000-000003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466" name="Picture 465">
          <a:extLst>
            <a:ext uri="{FF2B5EF4-FFF2-40B4-BE49-F238E27FC236}">
              <a16:creationId xmlns:a16="http://schemas.microsoft.com/office/drawing/2014/main" id="{00000000-0008-0000-0000-000004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467" name="Picture 466">
          <a:extLst>
            <a:ext uri="{FF2B5EF4-FFF2-40B4-BE49-F238E27FC236}">
              <a16:creationId xmlns:a16="http://schemas.microsoft.com/office/drawing/2014/main" id="{00000000-0008-0000-0000-000005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468" name="Picture 467">
          <a:extLst>
            <a:ext uri="{FF2B5EF4-FFF2-40B4-BE49-F238E27FC236}">
              <a16:creationId xmlns:a16="http://schemas.microsoft.com/office/drawing/2014/main" id="{00000000-0008-0000-0000-000006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469" name="Picture 468">
          <a:extLst>
            <a:ext uri="{FF2B5EF4-FFF2-40B4-BE49-F238E27FC236}">
              <a16:creationId xmlns:a16="http://schemas.microsoft.com/office/drawing/2014/main" id="{00000000-0008-0000-0000-000007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470" name="Picture 469">
          <a:extLst>
            <a:ext uri="{FF2B5EF4-FFF2-40B4-BE49-F238E27FC236}">
              <a16:creationId xmlns:a16="http://schemas.microsoft.com/office/drawing/2014/main" id="{00000000-0008-0000-0000-000008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471" name="Picture 470">
          <a:extLst>
            <a:ext uri="{FF2B5EF4-FFF2-40B4-BE49-F238E27FC236}">
              <a16:creationId xmlns:a16="http://schemas.microsoft.com/office/drawing/2014/main" id="{00000000-0008-0000-0000-000009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472" name="Picture 471">
          <a:extLst>
            <a:ext uri="{FF2B5EF4-FFF2-40B4-BE49-F238E27FC236}">
              <a16:creationId xmlns:a16="http://schemas.microsoft.com/office/drawing/2014/main" id="{00000000-0008-0000-0000-00000A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473" name="Picture 472">
          <a:extLst>
            <a:ext uri="{FF2B5EF4-FFF2-40B4-BE49-F238E27FC236}">
              <a16:creationId xmlns:a16="http://schemas.microsoft.com/office/drawing/2014/main" id="{00000000-0008-0000-0000-00000B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474" name="Picture 473">
          <a:extLst>
            <a:ext uri="{FF2B5EF4-FFF2-40B4-BE49-F238E27FC236}">
              <a16:creationId xmlns:a16="http://schemas.microsoft.com/office/drawing/2014/main" id="{00000000-0008-0000-0000-00000C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475" name="Picture 474">
          <a:extLst>
            <a:ext uri="{FF2B5EF4-FFF2-40B4-BE49-F238E27FC236}">
              <a16:creationId xmlns:a16="http://schemas.microsoft.com/office/drawing/2014/main" id="{00000000-0008-0000-0000-00000D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5</xdr:row>
      <xdr:rowOff>0</xdr:rowOff>
    </xdr:from>
    <xdr:to>
      <xdr:col>0</xdr:col>
      <xdr:colOff>28575</xdr:colOff>
      <xdr:row>5</xdr:row>
      <xdr:rowOff>9525</xdr:rowOff>
    </xdr:to>
    <xdr:pic>
      <xdr:nvPicPr>
        <xdr:cNvPr id="476" name="Picture 475">
          <a:extLst>
            <a:ext uri="{FF2B5EF4-FFF2-40B4-BE49-F238E27FC236}">
              <a16:creationId xmlns:a16="http://schemas.microsoft.com/office/drawing/2014/main" id="{00000000-0008-0000-0000-00000E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5</xdr:row>
      <xdr:rowOff>0</xdr:rowOff>
    </xdr:from>
    <xdr:ext cx="28575" cy="9525"/>
    <xdr:pic>
      <xdr:nvPicPr>
        <xdr:cNvPr id="477" name="Picture 476">
          <a:extLst>
            <a:ext uri="{FF2B5EF4-FFF2-40B4-BE49-F238E27FC236}">
              <a16:creationId xmlns:a16="http://schemas.microsoft.com/office/drawing/2014/main" id="{00000000-0008-0000-0000-00000F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5</xdr:row>
      <xdr:rowOff>0</xdr:rowOff>
    </xdr:from>
    <xdr:to>
      <xdr:col>0</xdr:col>
      <xdr:colOff>28575</xdr:colOff>
      <xdr:row>5</xdr:row>
      <xdr:rowOff>9525</xdr:rowOff>
    </xdr:to>
    <xdr:pic>
      <xdr:nvPicPr>
        <xdr:cNvPr id="478" name="Picture 477">
          <a:extLst>
            <a:ext uri="{FF2B5EF4-FFF2-40B4-BE49-F238E27FC236}">
              <a16:creationId xmlns:a16="http://schemas.microsoft.com/office/drawing/2014/main" id="{00000000-0008-0000-0000-000010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5</xdr:row>
      <xdr:rowOff>0</xdr:rowOff>
    </xdr:from>
    <xdr:ext cx="28575" cy="9525"/>
    <xdr:pic>
      <xdr:nvPicPr>
        <xdr:cNvPr id="479" name="Picture 478">
          <a:extLst>
            <a:ext uri="{FF2B5EF4-FFF2-40B4-BE49-F238E27FC236}">
              <a16:creationId xmlns:a16="http://schemas.microsoft.com/office/drawing/2014/main" id="{00000000-0008-0000-0000-000011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480" name="Picture 479">
          <a:extLst>
            <a:ext uri="{FF2B5EF4-FFF2-40B4-BE49-F238E27FC236}">
              <a16:creationId xmlns:a16="http://schemas.microsoft.com/office/drawing/2014/main" id="{00000000-0008-0000-0000-000012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481" name="Picture 480">
          <a:extLst>
            <a:ext uri="{FF2B5EF4-FFF2-40B4-BE49-F238E27FC236}">
              <a16:creationId xmlns:a16="http://schemas.microsoft.com/office/drawing/2014/main" id="{00000000-0008-0000-0000-000013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482" name="Picture 481">
          <a:extLst>
            <a:ext uri="{FF2B5EF4-FFF2-40B4-BE49-F238E27FC236}">
              <a16:creationId xmlns:a16="http://schemas.microsoft.com/office/drawing/2014/main" id="{00000000-0008-0000-0000-000014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483" name="Picture 482">
          <a:extLst>
            <a:ext uri="{FF2B5EF4-FFF2-40B4-BE49-F238E27FC236}">
              <a16:creationId xmlns:a16="http://schemas.microsoft.com/office/drawing/2014/main" id="{00000000-0008-0000-0000-000015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484" name="Picture 483">
          <a:extLst>
            <a:ext uri="{FF2B5EF4-FFF2-40B4-BE49-F238E27FC236}">
              <a16:creationId xmlns:a16="http://schemas.microsoft.com/office/drawing/2014/main" id="{00000000-0008-0000-0000-000016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485" name="Picture 484">
          <a:extLst>
            <a:ext uri="{FF2B5EF4-FFF2-40B4-BE49-F238E27FC236}">
              <a16:creationId xmlns:a16="http://schemas.microsoft.com/office/drawing/2014/main" id="{00000000-0008-0000-0000-000017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5</xdr:row>
      <xdr:rowOff>0</xdr:rowOff>
    </xdr:from>
    <xdr:to>
      <xdr:col>0</xdr:col>
      <xdr:colOff>28575</xdr:colOff>
      <xdr:row>5</xdr:row>
      <xdr:rowOff>9525</xdr:rowOff>
    </xdr:to>
    <xdr:pic>
      <xdr:nvPicPr>
        <xdr:cNvPr id="486" name="Picture 485">
          <a:extLst>
            <a:ext uri="{FF2B5EF4-FFF2-40B4-BE49-F238E27FC236}">
              <a16:creationId xmlns:a16="http://schemas.microsoft.com/office/drawing/2014/main" id="{00000000-0008-0000-0000-000018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5</xdr:row>
      <xdr:rowOff>0</xdr:rowOff>
    </xdr:from>
    <xdr:ext cx="28575" cy="9525"/>
    <xdr:pic>
      <xdr:nvPicPr>
        <xdr:cNvPr id="487" name="Picture 486">
          <a:extLst>
            <a:ext uri="{FF2B5EF4-FFF2-40B4-BE49-F238E27FC236}">
              <a16:creationId xmlns:a16="http://schemas.microsoft.com/office/drawing/2014/main" id="{00000000-0008-0000-0000-000019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5</xdr:row>
      <xdr:rowOff>0</xdr:rowOff>
    </xdr:from>
    <xdr:to>
      <xdr:col>0</xdr:col>
      <xdr:colOff>28575</xdr:colOff>
      <xdr:row>5</xdr:row>
      <xdr:rowOff>9525</xdr:rowOff>
    </xdr:to>
    <xdr:pic>
      <xdr:nvPicPr>
        <xdr:cNvPr id="488" name="Picture 487">
          <a:extLst>
            <a:ext uri="{FF2B5EF4-FFF2-40B4-BE49-F238E27FC236}">
              <a16:creationId xmlns:a16="http://schemas.microsoft.com/office/drawing/2014/main" id="{00000000-0008-0000-0000-00001A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5</xdr:row>
      <xdr:rowOff>0</xdr:rowOff>
    </xdr:from>
    <xdr:ext cx="28575" cy="9525"/>
    <xdr:pic>
      <xdr:nvPicPr>
        <xdr:cNvPr id="489" name="Picture 488">
          <a:extLst>
            <a:ext uri="{FF2B5EF4-FFF2-40B4-BE49-F238E27FC236}">
              <a16:creationId xmlns:a16="http://schemas.microsoft.com/office/drawing/2014/main" id="{00000000-0008-0000-0000-00001B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490" name="Picture 489">
          <a:extLst>
            <a:ext uri="{FF2B5EF4-FFF2-40B4-BE49-F238E27FC236}">
              <a16:creationId xmlns:a16="http://schemas.microsoft.com/office/drawing/2014/main" id="{00000000-0008-0000-0000-00001C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491" name="Picture 490">
          <a:extLst>
            <a:ext uri="{FF2B5EF4-FFF2-40B4-BE49-F238E27FC236}">
              <a16:creationId xmlns:a16="http://schemas.microsoft.com/office/drawing/2014/main" id="{00000000-0008-0000-0000-00001D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492" name="Picture 491">
          <a:extLst>
            <a:ext uri="{FF2B5EF4-FFF2-40B4-BE49-F238E27FC236}">
              <a16:creationId xmlns:a16="http://schemas.microsoft.com/office/drawing/2014/main" id="{00000000-0008-0000-0000-00001E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493" name="Picture 492">
          <a:extLst>
            <a:ext uri="{FF2B5EF4-FFF2-40B4-BE49-F238E27FC236}">
              <a16:creationId xmlns:a16="http://schemas.microsoft.com/office/drawing/2014/main" id="{00000000-0008-0000-0000-00001F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494" name="Picture 493">
          <a:extLst>
            <a:ext uri="{FF2B5EF4-FFF2-40B4-BE49-F238E27FC236}">
              <a16:creationId xmlns:a16="http://schemas.microsoft.com/office/drawing/2014/main" id="{00000000-0008-0000-0000-000020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495" name="Picture 494">
          <a:extLst>
            <a:ext uri="{FF2B5EF4-FFF2-40B4-BE49-F238E27FC236}">
              <a16:creationId xmlns:a16="http://schemas.microsoft.com/office/drawing/2014/main" id="{00000000-0008-0000-0000-000021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496" name="Picture 495">
          <a:extLst>
            <a:ext uri="{FF2B5EF4-FFF2-40B4-BE49-F238E27FC236}">
              <a16:creationId xmlns:a16="http://schemas.microsoft.com/office/drawing/2014/main" id="{00000000-0008-0000-0000-000022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497" name="Picture 496">
          <a:extLst>
            <a:ext uri="{FF2B5EF4-FFF2-40B4-BE49-F238E27FC236}">
              <a16:creationId xmlns:a16="http://schemas.microsoft.com/office/drawing/2014/main" id="{00000000-0008-0000-0000-000023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5</xdr:row>
      <xdr:rowOff>0</xdr:rowOff>
    </xdr:from>
    <xdr:to>
      <xdr:col>0</xdr:col>
      <xdr:colOff>28575</xdr:colOff>
      <xdr:row>5</xdr:row>
      <xdr:rowOff>9525</xdr:rowOff>
    </xdr:to>
    <xdr:pic>
      <xdr:nvPicPr>
        <xdr:cNvPr id="498" name="Picture 497">
          <a:extLst>
            <a:ext uri="{FF2B5EF4-FFF2-40B4-BE49-F238E27FC236}">
              <a16:creationId xmlns:a16="http://schemas.microsoft.com/office/drawing/2014/main" id="{00000000-0008-0000-0000-000024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5</xdr:row>
      <xdr:rowOff>0</xdr:rowOff>
    </xdr:from>
    <xdr:ext cx="28575" cy="9525"/>
    <xdr:pic>
      <xdr:nvPicPr>
        <xdr:cNvPr id="499" name="Picture 498">
          <a:extLst>
            <a:ext uri="{FF2B5EF4-FFF2-40B4-BE49-F238E27FC236}">
              <a16:creationId xmlns:a16="http://schemas.microsoft.com/office/drawing/2014/main" id="{00000000-0008-0000-0000-000025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5</xdr:row>
      <xdr:rowOff>0</xdr:rowOff>
    </xdr:from>
    <xdr:to>
      <xdr:col>0</xdr:col>
      <xdr:colOff>28575</xdr:colOff>
      <xdr:row>5</xdr:row>
      <xdr:rowOff>9525</xdr:rowOff>
    </xdr:to>
    <xdr:pic>
      <xdr:nvPicPr>
        <xdr:cNvPr id="500" name="Picture 499">
          <a:extLst>
            <a:ext uri="{FF2B5EF4-FFF2-40B4-BE49-F238E27FC236}">
              <a16:creationId xmlns:a16="http://schemas.microsoft.com/office/drawing/2014/main" id="{00000000-0008-0000-0000-000026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5</xdr:row>
      <xdr:rowOff>0</xdr:rowOff>
    </xdr:from>
    <xdr:ext cx="28575" cy="9525"/>
    <xdr:pic>
      <xdr:nvPicPr>
        <xdr:cNvPr id="501" name="Picture 500">
          <a:extLst>
            <a:ext uri="{FF2B5EF4-FFF2-40B4-BE49-F238E27FC236}">
              <a16:creationId xmlns:a16="http://schemas.microsoft.com/office/drawing/2014/main" id="{00000000-0008-0000-0000-000027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502" name="Picture 501">
          <a:extLst>
            <a:ext uri="{FF2B5EF4-FFF2-40B4-BE49-F238E27FC236}">
              <a16:creationId xmlns:a16="http://schemas.microsoft.com/office/drawing/2014/main" id="{00000000-0008-0000-0000-000028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503" name="Picture 502">
          <a:extLst>
            <a:ext uri="{FF2B5EF4-FFF2-40B4-BE49-F238E27FC236}">
              <a16:creationId xmlns:a16="http://schemas.microsoft.com/office/drawing/2014/main" id="{00000000-0008-0000-0000-000029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504" name="Picture 503">
          <a:extLst>
            <a:ext uri="{FF2B5EF4-FFF2-40B4-BE49-F238E27FC236}">
              <a16:creationId xmlns:a16="http://schemas.microsoft.com/office/drawing/2014/main" id="{00000000-0008-0000-0000-00002A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505" name="Picture 504">
          <a:extLst>
            <a:ext uri="{FF2B5EF4-FFF2-40B4-BE49-F238E27FC236}">
              <a16:creationId xmlns:a16="http://schemas.microsoft.com/office/drawing/2014/main" id="{00000000-0008-0000-0000-00002B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506" name="Picture 505">
          <a:extLst>
            <a:ext uri="{FF2B5EF4-FFF2-40B4-BE49-F238E27FC236}">
              <a16:creationId xmlns:a16="http://schemas.microsoft.com/office/drawing/2014/main" id="{00000000-0008-0000-0000-00002C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507" name="Picture 506">
          <a:extLst>
            <a:ext uri="{FF2B5EF4-FFF2-40B4-BE49-F238E27FC236}">
              <a16:creationId xmlns:a16="http://schemas.microsoft.com/office/drawing/2014/main" id="{00000000-0008-0000-0000-00002D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5</xdr:row>
      <xdr:rowOff>0</xdr:rowOff>
    </xdr:from>
    <xdr:to>
      <xdr:col>0</xdr:col>
      <xdr:colOff>28575</xdr:colOff>
      <xdr:row>5</xdr:row>
      <xdr:rowOff>9525</xdr:rowOff>
    </xdr:to>
    <xdr:pic>
      <xdr:nvPicPr>
        <xdr:cNvPr id="508" name="Picture 507">
          <a:extLst>
            <a:ext uri="{FF2B5EF4-FFF2-40B4-BE49-F238E27FC236}">
              <a16:creationId xmlns:a16="http://schemas.microsoft.com/office/drawing/2014/main" id="{00000000-0008-0000-0000-00002E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5</xdr:row>
      <xdr:rowOff>0</xdr:rowOff>
    </xdr:from>
    <xdr:ext cx="28575" cy="9525"/>
    <xdr:pic>
      <xdr:nvPicPr>
        <xdr:cNvPr id="509" name="Picture 508">
          <a:extLst>
            <a:ext uri="{FF2B5EF4-FFF2-40B4-BE49-F238E27FC236}">
              <a16:creationId xmlns:a16="http://schemas.microsoft.com/office/drawing/2014/main" id="{00000000-0008-0000-0000-00002F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5</xdr:row>
      <xdr:rowOff>0</xdr:rowOff>
    </xdr:from>
    <xdr:to>
      <xdr:col>0</xdr:col>
      <xdr:colOff>28575</xdr:colOff>
      <xdr:row>5</xdr:row>
      <xdr:rowOff>9525</xdr:rowOff>
    </xdr:to>
    <xdr:pic>
      <xdr:nvPicPr>
        <xdr:cNvPr id="510" name="Picture 509">
          <a:extLst>
            <a:ext uri="{FF2B5EF4-FFF2-40B4-BE49-F238E27FC236}">
              <a16:creationId xmlns:a16="http://schemas.microsoft.com/office/drawing/2014/main" id="{00000000-0008-0000-0000-000030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5</xdr:row>
      <xdr:rowOff>0</xdr:rowOff>
    </xdr:from>
    <xdr:ext cx="28575" cy="9525"/>
    <xdr:pic>
      <xdr:nvPicPr>
        <xdr:cNvPr id="511" name="Picture 510">
          <a:extLst>
            <a:ext uri="{FF2B5EF4-FFF2-40B4-BE49-F238E27FC236}">
              <a16:creationId xmlns:a16="http://schemas.microsoft.com/office/drawing/2014/main" id="{00000000-0008-0000-0000-000031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512" name="Picture 511">
          <a:extLst>
            <a:ext uri="{FF2B5EF4-FFF2-40B4-BE49-F238E27FC236}">
              <a16:creationId xmlns:a16="http://schemas.microsoft.com/office/drawing/2014/main" id="{00000000-0008-0000-0000-000032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513" name="Picture 512">
          <a:extLst>
            <a:ext uri="{FF2B5EF4-FFF2-40B4-BE49-F238E27FC236}">
              <a16:creationId xmlns:a16="http://schemas.microsoft.com/office/drawing/2014/main" id="{00000000-0008-0000-0000-000033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514" name="Picture 513">
          <a:extLst>
            <a:ext uri="{FF2B5EF4-FFF2-40B4-BE49-F238E27FC236}">
              <a16:creationId xmlns:a16="http://schemas.microsoft.com/office/drawing/2014/main" id="{00000000-0008-0000-0000-000034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515" name="Picture 514">
          <a:extLst>
            <a:ext uri="{FF2B5EF4-FFF2-40B4-BE49-F238E27FC236}">
              <a16:creationId xmlns:a16="http://schemas.microsoft.com/office/drawing/2014/main" id="{00000000-0008-0000-0000-000035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516" name="Picture 515">
          <a:extLst>
            <a:ext uri="{FF2B5EF4-FFF2-40B4-BE49-F238E27FC236}">
              <a16:creationId xmlns:a16="http://schemas.microsoft.com/office/drawing/2014/main" id="{00000000-0008-0000-0000-000036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517" name="Picture 516">
          <a:extLst>
            <a:ext uri="{FF2B5EF4-FFF2-40B4-BE49-F238E27FC236}">
              <a16:creationId xmlns:a16="http://schemas.microsoft.com/office/drawing/2014/main" id="{00000000-0008-0000-0000-000037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518" name="Picture 517">
          <a:extLst>
            <a:ext uri="{FF2B5EF4-FFF2-40B4-BE49-F238E27FC236}">
              <a16:creationId xmlns:a16="http://schemas.microsoft.com/office/drawing/2014/main" id="{00000000-0008-0000-0000-000038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519" name="Picture 518">
          <a:extLst>
            <a:ext uri="{FF2B5EF4-FFF2-40B4-BE49-F238E27FC236}">
              <a16:creationId xmlns:a16="http://schemas.microsoft.com/office/drawing/2014/main" id="{00000000-0008-0000-0000-000039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520" name="Picture 519">
          <a:extLst>
            <a:ext uri="{FF2B5EF4-FFF2-40B4-BE49-F238E27FC236}">
              <a16:creationId xmlns:a16="http://schemas.microsoft.com/office/drawing/2014/main" id="{00000000-0008-0000-0000-00003A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521" name="Picture 520">
          <a:extLst>
            <a:ext uri="{FF2B5EF4-FFF2-40B4-BE49-F238E27FC236}">
              <a16:creationId xmlns:a16="http://schemas.microsoft.com/office/drawing/2014/main" id="{00000000-0008-0000-0000-00003B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6</xdr:row>
      <xdr:rowOff>0</xdr:rowOff>
    </xdr:from>
    <xdr:to>
      <xdr:col>0</xdr:col>
      <xdr:colOff>28575</xdr:colOff>
      <xdr:row>6</xdr:row>
      <xdr:rowOff>9525</xdr:rowOff>
    </xdr:to>
    <xdr:pic>
      <xdr:nvPicPr>
        <xdr:cNvPr id="522" name="Picture 521">
          <a:extLst>
            <a:ext uri="{FF2B5EF4-FFF2-40B4-BE49-F238E27FC236}">
              <a16:creationId xmlns:a16="http://schemas.microsoft.com/office/drawing/2014/main" id="{00000000-0008-0000-0000-00003C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57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6</xdr:row>
      <xdr:rowOff>0</xdr:rowOff>
    </xdr:from>
    <xdr:ext cx="28575" cy="9525"/>
    <xdr:pic>
      <xdr:nvPicPr>
        <xdr:cNvPr id="523" name="Picture 522">
          <a:extLst>
            <a:ext uri="{FF2B5EF4-FFF2-40B4-BE49-F238E27FC236}">
              <a16:creationId xmlns:a16="http://schemas.microsoft.com/office/drawing/2014/main" id="{00000000-0008-0000-0000-00003D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57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6</xdr:row>
      <xdr:rowOff>0</xdr:rowOff>
    </xdr:from>
    <xdr:to>
      <xdr:col>0</xdr:col>
      <xdr:colOff>28575</xdr:colOff>
      <xdr:row>6</xdr:row>
      <xdr:rowOff>9525</xdr:rowOff>
    </xdr:to>
    <xdr:pic>
      <xdr:nvPicPr>
        <xdr:cNvPr id="524" name="Picture 523">
          <a:extLst>
            <a:ext uri="{FF2B5EF4-FFF2-40B4-BE49-F238E27FC236}">
              <a16:creationId xmlns:a16="http://schemas.microsoft.com/office/drawing/2014/main" id="{00000000-0008-0000-0000-00003E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57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6</xdr:row>
      <xdr:rowOff>0</xdr:rowOff>
    </xdr:from>
    <xdr:ext cx="28575" cy="9525"/>
    <xdr:pic>
      <xdr:nvPicPr>
        <xdr:cNvPr id="525" name="Picture 524">
          <a:extLst>
            <a:ext uri="{FF2B5EF4-FFF2-40B4-BE49-F238E27FC236}">
              <a16:creationId xmlns:a16="http://schemas.microsoft.com/office/drawing/2014/main" id="{00000000-0008-0000-0000-00003F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57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526" name="Picture 525">
          <a:extLst>
            <a:ext uri="{FF2B5EF4-FFF2-40B4-BE49-F238E27FC236}">
              <a16:creationId xmlns:a16="http://schemas.microsoft.com/office/drawing/2014/main" id="{00000000-0008-0000-0000-000040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57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527" name="Picture 526">
          <a:extLst>
            <a:ext uri="{FF2B5EF4-FFF2-40B4-BE49-F238E27FC236}">
              <a16:creationId xmlns:a16="http://schemas.microsoft.com/office/drawing/2014/main" id="{00000000-0008-0000-0000-000041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57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528" name="Picture 527">
          <a:extLst>
            <a:ext uri="{FF2B5EF4-FFF2-40B4-BE49-F238E27FC236}">
              <a16:creationId xmlns:a16="http://schemas.microsoft.com/office/drawing/2014/main" id="{00000000-0008-0000-0000-000042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57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529" name="Picture 528">
          <a:extLst>
            <a:ext uri="{FF2B5EF4-FFF2-40B4-BE49-F238E27FC236}">
              <a16:creationId xmlns:a16="http://schemas.microsoft.com/office/drawing/2014/main" id="{00000000-0008-0000-0000-000043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57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530" name="Picture 529">
          <a:extLst>
            <a:ext uri="{FF2B5EF4-FFF2-40B4-BE49-F238E27FC236}">
              <a16:creationId xmlns:a16="http://schemas.microsoft.com/office/drawing/2014/main" id="{00000000-0008-0000-0000-000044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57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531" name="Picture 530">
          <a:extLst>
            <a:ext uri="{FF2B5EF4-FFF2-40B4-BE49-F238E27FC236}">
              <a16:creationId xmlns:a16="http://schemas.microsoft.com/office/drawing/2014/main" id="{00000000-0008-0000-0000-000045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57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6</xdr:row>
      <xdr:rowOff>0</xdr:rowOff>
    </xdr:from>
    <xdr:to>
      <xdr:col>0</xdr:col>
      <xdr:colOff>28575</xdr:colOff>
      <xdr:row>6</xdr:row>
      <xdr:rowOff>9525</xdr:rowOff>
    </xdr:to>
    <xdr:pic>
      <xdr:nvPicPr>
        <xdr:cNvPr id="532" name="Picture 531">
          <a:extLst>
            <a:ext uri="{FF2B5EF4-FFF2-40B4-BE49-F238E27FC236}">
              <a16:creationId xmlns:a16="http://schemas.microsoft.com/office/drawing/2014/main" id="{00000000-0008-0000-0000-000046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57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6</xdr:row>
      <xdr:rowOff>0</xdr:rowOff>
    </xdr:from>
    <xdr:ext cx="28575" cy="9525"/>
    <xdr:pic>
      <xdr:nvPicPr>
        <xdr:cNvPr id="533" name="Picture 532">
          <a:extLst>
            <a:ext uri="{FF2B5EF4-FFF2-40B4-BE49-F238E27FC236}">
              <a16:creationId xmlns:a16="http://schemas.microsoft.com/office/drawing/2014/main" id="{00000000-0008-0000-0000-000047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57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6</xdr:row>
      <xdr:rowOff>0</xdr:rowOff>
    </xdr:from>
    <xdr:to>
      <xdr:col>0</xdr:col>
      <xdr:colOff>28575</xdr:colOff>
      <xdr:row>6</xdr:row>
      <xdr:rowOff>9525</xdr:rowOff>
    </xdr:to>
    <xdr:pic>
      <xdr:nvPicPr>
        <xdr:cNvPr id="534" name="Picture 533">
          <a:extLst>
            <a:ext uri="{FF2B5EF4-FFF2-40B4-BE49-F238E27FC236}">
              <a16:creationId xmlns:a16="http://schemas.microsoft.com/office/drawing/2014/main" id="{00000000-0008-0000-0000-000048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57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6</xdr:row>
      <xdr:rowOff>0</xdr:rowOff>
    </xdr:from>
    <xdr:ext cx="28575" cy="9525"/>
    <xdr:pic>
      <xdr:nvPicPr>
        <xdr:cNvPr id="535" name="Picture 534">
          <a:extLst>
            <a:ext uri="{FF2B5EF4-FFF2-40B4-BE49-F238E27FC236}">
              <a16:creationId xmlns:a16="http://schemas.microsoft.com/office/drawing/2014/main" id="{00000000-0008-0000-0000-000049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57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536" name="Picture 535">
          <a:extLst>
            <a:ext uri="{FF2B5EF4-FFF2-40B4-BE49-F238E27FC236}">
              <a16:creationId xmlns:a16="http://schemas.microsoft.com/office/drawing/2014/main" id="{00000000-0008-0000-0000-00004A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57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537" name="Picture 536">
          <a:extLst>
            <a:ext uri="{FF2B5EF4-FFF2-40B4-BE49-F238E27FC236}">
              <a16:creationId xmlns:a16="http://schemas.microsoft.com/office/drawing/2014/main" id="{00000000-0008-0000-0000-00004B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57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538" name="Picture 537">
          <a:extLst>
            <a:ext uri="{FF2B5EF4-FFF2-40B4-BE49-F238E27FC236}">
              <a16:creationId xmlns:a16="http://schemas.microsoft.com/office/drawing/2014/main" id="{00000000-0008-0000-0000-00004C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57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539" name="Picture 538">
          <a:extLst>
            <a:ext uri="{FF2B5EF4-FFF2-40B4-BE49-F238E27FC236}">
              <a16:creationId xmlns:a16="http://schemas.microsoft.com/office/drawing/2014/main" id="{00000000-0008-0000-0000-00004D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57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540" name="Picture 539">
          <a:extLst>
            <a:ext uri="{FF2B5EF4-FFF2-40B4-BE49-F238E27FC236}">
              <a16:creationId xmlns:a16="http://schemas.microsoft.com/office/drawing/2014/main" id="{00000000-0008-0000-0000-00004E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57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541" name="Picture 540">
          <a:extLst>
            <a:ext uri="{FF2B5EF4-FFF2-40B4-BE49-F238E27FC236}">
              <a16:creationId xmlns:a16="http://schemas.microsoft.com/office/drawing/2014/main" id="{00000000-0008-0000-0000-00004F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57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542" name="Picture 541">
          <a:extLst>
            <a:ext uri="{FF2B5EF4-FFF2-40B4-BE49-F238E27FC236}">
              <a16:creationId xmlns:a16="http://schemas.microsoft.com/office/drawing/2014/main" id="{00000000-0008-0000-0000-000050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57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543" name="Picture 542">
          <a:extLst>
            <a:ext uri="{FF2B5EF4-FFF2-40B4-BE49-F238E27FC236}">
              <a16:creationId xmlns:a16="http://schemas.microsoft.com/office/drawing/2014/main" id="{00000000-0008-0000-0000-000051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57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6</xdr:row>
      <xdr:rowOff>0</xdr:rowOff>
    </xdr:from>
    <xdr:to>
      <xdr:col>0</xdr:col>
      <xdr:colOff>28575</xdr:colOff>
      <xdr:row>6</xdr:row>
      <xdr:rowOff>9525</xdr:rowOff>
    </xdr:to>
    <xdr:pic>
      <xdr:nvPicPr>
        <xdr:cNvPr id="544" name="Picture 543">
          <a:extLst>
            <a:ext uri="{FF2B5EF4-FFF2-40B4-BE49-F238E27FC236}">
              <a16:creationId xmlns:a16="http://schemas.microsoft.com/office/drawing/2014/main" id="{00000000-0008-0000-0000-000052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57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6</xdr:row>
      <xdr:rowOff>0</xdr:rowOff>
    </xdr:from>
    <xdr:ext cx="28575" cy="9525"/>
    <xdr:pic>
      <xdr:nvPicPr>
        <xdr:cNvPr id="545" name="Picture 544">
          <a:extLst>
            <a:ext uri="{FF2B5EF4-FFF2-40B4-BE49-F238E27FC236}">
              <a16:creationId xmlns:a16="http://schemas.microsoft.com/office/drawing/2014/main" id="{00000000-0008-0000-0000-000053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57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6</xdr:row>
      <xdr:rowOff>0</xdr:rowOff>
    </xdr:from>
    <xdr:to>
      <xdr:col>0</xdr:col>
      <xdr:colOff>28575</xdr:colOff>
      <xdr:row>6</xdr:row>
      <xdr:rowOff>9525</xdr:rowOff>
    </xdr:to>
    <xdr:pic>
      <xdr:nvPicPr>
        <xdr:cNvPr id="546" name="Picture 545">
          <a:extLst>
            <a:ext uri="{FF2B5EF4-FFF2-40B4-BE49-F238E27FC236}">
              <a16:creationId xmlns:a16="http://schemas.microsoft.com/office/drawing/2014/main" id="{00000000-0008-0000-0000-000054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57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6</xdr:row>
      <xdr:rowOff>0</xdr:rowOff>
    </xdr:from>
    <xdr:ext cx="28575" cy="9525"/>
    <xdr:pic>
      <xdr:nvPicPr>
        <xdr:cNvPr id="547" name="Picture 546">
          <a:extLst>
            <a:ext uri="{FF2B5EF4-FFF2-40B4-BE49-F238E27FC236}">
              <a16:creationId xmlns:a16="http://schemas.microsoft.com/office/drawing/2014/main" id="{00000000-0008-0000-0000-000055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57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548" name="Picture 547">
          <a:extLst>
            <a:ext uri="{FF2B5EF4-FFF2-40B4-BE49-F238E27FC236}">
              <a16:creationId xmlns:a16="http://schemas.microsoft.com/office/drawing/2014/main" id="{00000000-0008-0000-0000-000056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57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549" name="Picture 548">
          <a:extLst>
            <a:ext uri="{FF2B5EF4-FFF2-40B4-BE49-F238E27FC236}">
              <a16:creationId xmlns:a16="http://schemas.microsoft.com/office/drawing/2014/main" id="{00000000-0008-0000-0000-000057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57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550" name="Picture 549">
          <a:extLst>
            <a:ext uri="{FF2B5EF4-FFF2-40B4-BE49-F238E27FC236}">
              <a16:creationId xmlns:a16="http://schemas.microsoft.com/office/drawing/2014/main" id="{00000000-0008-0000-0000-000058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57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551" name="Picture 550">
          <a:extLst>
            <a:ext uri="{FF2B5EF4-FFF2-40B4-BE49-F238E27FC236}">
              <a16:creationId xmlns:a16="http://schemas.microsoft.com/office/drawing/2014/main" id="{00000000-0008-0000-0000-000059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57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552" name="Picture 551">
          <a:extLst>
            <a:ext uri="{FF2B5EF4-FFF2-40B4-BE49-F238E27FC236}">
              <a16:creationId xmlns:a16="http://schemas.microsoft.com/office/drawing/2014/main" id="{00000000-0008-0000-0000-00005A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57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553" name="Picture 552">
          <a:extLst>
            <a:ext uri="{FF2B5EF4-FFF2-40B4-BE49-F238E27FC236}">
              <a16:creationId xmlns:a16="http://schemas.microsoft.com/office/drawing/2014/main" id="{00000000-0008-0000-0000-00005B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57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6</xdr:row>
      <xdr:rowOff>0</xdr:rowOff>
    </xdr:from>
    <xdr:to>
      <xdr:col>0</xdr:col>
      <xdr:colOff>28575</xdr:colOff>
      <xdr:row>6</xdr:row>
      <xdr:rowOff>9525</xdr:rowOff>
    </xdr:to>
    <xdr:pic>
      <xdr:nvPicPr>
        <xdr:cNvPr id="554" name="Picture 553">
          <a:extLst>
            <a:ext uri="{FF2B5EF4-FFF2-40B4-BE49-F238E27FC236}">
              <a16:creationId xmlns:a16="http://schemas.microsoft.com/office/drawing/2014/main" id="{00000000-0008-0000-0000-00005C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57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6</xdr:row>
      <xdr:rowOff>0</xdr:rowOff>
    </xdr:from>
    <xdr:ext cx="28575" cy="9525"/>
    <xdr:pic>
      <xdr:nvPicPr>
        <xdr:cNvPr id="555" name="Picture 554">
          <a:extLst>
            <a:ext uri="{FF2B5EF4-FFF2-40B4-BE49-F238E27FC236}">
              <a16:creationId xmlns:a16="http://schemas.microsoft.com/office/drawing/2014/main" id="{00000000-0008-0000-0000-00005D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57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6</xdr:row>
      <xdr:rowOff>0</xdr:rowOff>
    </xdr:from>
    <xdr:to>
      <xdr:col>0</xdr:col>
      <xdr:colOff>28575</xdr:colOff>
      <xdr:row>6</xdr:row>
      <xdr:rowOff>9525</xdr:rowOff>
    </xdr:to>
    <xdr:pic>
      <xdr:nvPicPr>
        <xdr:cNvPr id="556" name="Picture 555">
          <a:extLst>
            <a:ext uri="{FF2B5EF4-FFF2-40B4-BE49-F238E27FC236}">
              <a16:creationId xmlns:a16="http://schemas.microsoft.com/office/drawing/2014/main" id="{00000000-0008-0000-0000-00005E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57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6</xdr:row>
      <xdr:rowOff>0</xdr:rowOff>
    </xdr:from>
    <xdr:ext cx="28575" cy="9525"/>
    <xdr:pic>
      <xdr:nvPicPr>
        <xdr:cNvPr id="557" name="Picture 556">
          <a:extLst>
            <a:ext uri="{FF2B5EF4-FFF2-40B4-BE49-F238E27FC236}">
              <a16:creationId xmlns:a16="http://schemas.microsoft.com/office/drawing/2014/main" id="{00000000-0008-0000-0000-00005F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57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558" name="Picture 557">
          <a:extLst>
            <a:ext uri="{FF2B5EF4-FFF2-40B4-BE49-F238E27FC236}">
              <a16:creationId xmlns:a16="http://schemas.microsoft.com/office/drawing/2014/main" id="{00000000-0008-0000-0000-000060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57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559" name="Picture 558">
          <a:extLst>
            <a:ext uri="{FF2B5EF4-FFF2-40B4-BE49-F238E27FC236}">
              <a16:creationId xmlns:a16="http://schemas.microsoft.com/office/drawing/2014/main" id="{00000000-0008-0000-0000-000061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57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560" name="Picture 559">
          <a:extLst>
            <a:ext uri="{FF2B5EF4-FFF2-40B4-BE49-F238E27FC236}">
              <a16:creationId xmlns:a16="http://schemas.microsoft.com/office/drawing/2014/main" id="{00000000-0008-0000-0000-000062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57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561" name="Picture 560">
          <a:extLst>
            <a:ext uri="{FF2B5EF4-FFF2-40B4-BE49-F238E27FC236}">
              <a16:creationId xmlns:a16="http://schemas.microsoft.com/office/drawing/2014/main" id="{00000000-0008-0000-0000-000063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57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562" name="Picture 561">
          <a:extLst>
            <a:ext uri="{FF2B5EF4-FFF2-40B4-BE49-F238E27FC236}">
              <a16:creationId xmlns:a16="http://schemas.microsoft.com/office/drawing/2014/main" id="{00000000-0008-0000-0000-000064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57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563" name="Picture 562">
          <a:extLst>
            <a:ext uri="{FF2B5EF4-FFF2-40B4-BE49-F238E27FC236}">
              <a16:creationId xmlns:a16="http://schemas.microsoft.com/office/drawing/2014/main" id="{00000000-0008-0000-0000-000065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57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564" name="Picture 563">
          <a:extLst>
            <a:ext uri="{FF2B5EF4-FFF2-40B4-BE49-F238E27FC236}">
              <a16:creationId xmlns:a16="http://schemas.microsoft.com/office/drawing/2014/main" id="{00000000-0008-0000-0000-000066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57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565" name="Picture 564">
          <a:extLst>
            <a:ext uri="{FF2B5EF4-FFF2-40B4-BE49-F238E27FC236}">
              <a16:creationId xmlns:a16="http://schemas.microsoft.com/office/drawing/2014/main" id="{00000000-0008-0000-0000-000067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57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566" name="Picture 565">
          <a:extLst>
            <a:ext uri="{FF2B5EF4-FFF2-40B4-BE49-F238E27FC236}">
              <a16:creationId xmlns:a16="http://schemas.microsoft.com/office/drawing/2014/main" id="{00000000-0008-0000-0000-000068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57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567" name="Picture 566">
          <a:extLst>
            <a:ext uri="{FF2B5EF4-FFF2-40B4-BE49-F238E27FC236}">
              <a16:creationId xmlns:a16="http://schemas.microsoft.com/office/drawing/2014/main" id="{00000000-0008-0000-0000-000069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57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6</xdr:row>
      <xdr:rowOff>0</xdr:rowOff>
    </xdr:from>
    <xdr:to>
      <xdr:col>0</xdr:col>
      <xdr:colOff>28575</xdr:colOff>
      <xdr:row>6</xdr:row>
      <xdr:rowOff>9525</xdr:rowOff>
    </xdr:to>
    <xdr:pic>
      <xdr:nvPicPr>
        <xdr:cNvPr id="568" name="Picture 567">
          <a:extLst>
            <a:ext uri="{FF2B5EF4-FFF2-40B4-BE49-F238E27FC236}">
              <a16:creationId xmlns:a16="http://schemas.microsoft.com/office/drawing/2014/main" id="{00000000-0008-0000-0000-00006A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57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6</xdr:row>
      <xdr:rowOff>0</xdr:rowOff>
    </xdr:from>
    <xdr:ext cx="28575" cy="9525"/>
    <xdr:pic>
      <xdr:nvPicPr>
        <xdr:cNvPr id="569" name="Picture 568">
          <a:extLst>
            <a:ext uri="{FF2B5EF4-FFF2-40B4-BE49-F238E27FC236}">
              <a16:creationId xmlns:a16="http://schemas.microsoft.com/office/drawing/2014/main" id="{00000000-0008-0000-0000-00006B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57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6</xdr:row>
      <xdr:rowOff>0</xdr:rowOff>
    </xdr:from>
    <xdr:to>
      <xdr:col>0</xdr:col>
      <xdr:colOff>28575</xdr:colOff>
      <xdr:row>6</xdr:row>
      <xdr:rowOff>9525</xdr:rowOff>
    </xdr:to>
    <xdr:pic>
      <xdr:nvPicPr>
        <xdr:cNvPr id="570" name="Picture 569">
          <a:extLst>
            <a:ext uri="{FF2B5EF4-FFF2-40B4-BE49-F238E27FC236}">
              <a16:creationId xmlns:a16="http://schemas.microsoft.com/office/drawing/2014/main" id="{00000000-0008-0000-0000-00006C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57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6</xdr:row>
      <xdr:rowOff>0</xdr:rowOff>
    </xdr:from>
    <xdr:ext cx="28575" cy="9525"/>
    <xdr:pic>
      <xdr:nvPicPr>
        <xdr:cNvPr id="571" name="Picture 570">
          <a:extLst>
            <a:ext uri="{FF2B5EF4-FFF2-40B4-BE49-F238E27FC236}">
              <a16:creationId xmlns:a16="http://schemas.microsoft.com/office/drawing/2014/main" id="{00000000-0008-0000-0000-00006D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57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572" name="Picture 571">
          <a:extLst>
            <a:ext uri="{FF2B5EF4-FFF2-40B4-BE49-F238E27FC236}">
              <a16:creationId xmlns:a16="http://schemas.microsoft.com/office/drawing/2014/main" id="{00000000-0008-0000-0000-00006E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57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573" name="Picture 572">
          <a:extLst>
            <a:ext uri="{FF2B5EF4-FFF2-40B4-BE49-F238E27FC236}">
              <a16:creationId xmlns:a16="http://schemas.microsoft.com/office/drawing/2014/main" id="{00000000-0008-0000-0000-00006F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57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574" name="Picture 573">
          <a:extLst>
            <a:ext uri="{FF2B5EF4-FFF2-40B4-BE49-F238E27FC236}">
              <a16:creationId xmlns:a16="http://schemas.microsoft.com/office/drawing/2014/main" id="{00000000-0008-0000-0000-000070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57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575" name="Picture 574">
          <a:extLst>
            <a:ext uri="{FF2B5EF4-FFF2-40B4-BE49-F238E27FC236}">
              <a16:creationId xmlns:a16="http://schemas.microsoft.com/office/drawing/2014/main" id="{00000000-0008-0000-0000-000071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57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576" name="Picture 575">
          <a:extLst>
            <a:ext uri="{FF2B5EF4-FFF2-40B4-BE49-F238E27FC236}">
              <a16:creationId xmlns:a16="http://schemas.microsoft.com/office/drawing/2014/main" id="{00000000-0008-0000-0000-000072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57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577" name="Picture 576">
          <a:extLst>
            <a:ext uri="{FF2B5EF4-FFF2-40B4-BE49-F238E27FC236}">
              <a16:creationId xmlns:a16="http://schemas.microsoft.com/office/drawing/2014/main" id="{00000000-0008-0000-0000-000073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57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6</xdr:row>
      <xdr:rowOff>0</xdr:rowOff>
    </xdr:from>
    <xdr:to>
      <xdr:col>0</xdr:col>
      <xdr:colOff>28575</xdr:colOff>
      <xdr:row>6</xdr:row>
      <xdr:rowOff>9525</xdr:rowOff>
    </xdr:to>
    <xdr:pic>
      <xdr:nvPicPr>
        <xdr:cNvPr id="578" name="Picture 577">
          <a:extLst>
            <a:ext uri="{FF2B5EF4-FFF2-40B4-BE49-F238E27FC236}">
              <a16:creationId xmlns:a16="http://schemas.microsoft.com/office/drawing/2014/main" id="{00000000-0008-0000-0000-000074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57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6</xdr:row>
      <xdr:rowOff>0</xdr:rowOff>
    </xdr:from>
    <xdr:ext cx="28575" cy="9525"/>
    <xdr:pic>
      <xdr:nvPicPr>
        <xdr:cNvPr id="579" name="Picture 578">
          <a:extLst>
            <a:ext uri="{FF2B5EF4-FFF2-40B4-BE49-F238E27FC236}">
              <a16:creationId xmlns:a16="http://schemas.microsoft.com/office/drawing/2014/main" id="{00000000-0008-0000-0000-000075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57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6</xdr:row>
      <xdr:rowOff>0</xdr:rowOff>
    </xdr:from>
    <xdr:to>
      <xdr:col>0</xdr:col>
      <xdr:colOff>28575</xdr:colOff>
      <xdr:row>6</xdr:row>
      <xdr:rowOff>9525</xdr:rowOff>
    </xdr:to>
    <xdr:pic>
      <xdr:nvPicPr>
        <xdr:cNvPr id="580" name="Picture 579">
          <a:extLst>
            <a:ext uri="{FF2B5EF4-FFF2-40B4-BE49-F238E27FC236}">
              <a16:creationId xmlns:a16="http://schemas.microsoft.com/office/drawing/2014/main" id="{00000000-0008-0000-0000-000076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57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6</xdr:row>
      <xdr:rowOff>0</xdr:rowOff>
    </xdr:from>
    <xdr:ext cx="28575" cy="9525"/>
    <xdr:pic>
      <xdr:nvPicPr>
        <xdr:cNvPr id="581" name="Picture 580">
          <a:extLst>
            <a:ext uri="{FF2B5EF4-FFF2-40B4-BE49-F238E27FC236}">
              <a16:creationId xmlns:a16="http://schemas.microsoft.com/office/drawing/2014/main" id="{00000000-0008-0000-0000-000077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57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582" name="Picture 581">
          <a:extLst>
            <a:ext uri="{FF2B5EF4-FFF2-40B4-BE49-F238E27FC236}">
              <a16:creationId xmlns:a16="http://schemas.microsoft.com/office/drawing/2014/main" id="{00000000-0008-0000-0000-000078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57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583" name="Picture 582">
          <a:extLst>
            <a:ext uri="{FF2B5EF4-FFF2-40B4-BE49-F238E27FC236}">
              <a16:creationId xmlns:a16="http://schemas.microsoft.com/office/drawing/2014/main" id="{00000000-0008-0000-0000-000079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57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584" name="Picture 583">
          <a:extLst>
            <a:ext uri="{FF2B5EF4-FFF2-40B4-BE49-F238E27FC236}">
              <a16:creationId xmlns:a16="http://schemas.microsoft.com/office/drawing/2014/main" id="{00000000-0008-0000-0000-00007A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57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585" name="Picture 584">
          <a:extLst>
            <a:ext uri="{FF2B5EF4-FFF2-40B4-BE49-F238E27FC236}">
              <a16:creationId xmlns:a16="http://schemas.microsoft.com/office/drawing/2014/main" id="{00000000-0008-0000-0000-00007B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57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586" name="Picture 585">
          <a:extLst>
            <a:ext uri="{FF2B5EF4-FFF2-40B4-BE49-F238E27FC236}">
              <a16:creationId xmlns:a16="http://schemas.microsoft.com/office/drawing/2014/main" id="{00000000-0008-0000-0000-00007C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57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587" name="Picture 586">
          <a:extLst>
            <a:ext uri="{FF2B5EF4-FFF2-40B4-BE49-F238E27FC236}">
              <a16:creationId xmlns:a16="http://schemas.microsoft.com/office/drawing/2014/main" id="{00000000-0008-0000-0000-00007D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57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588" name="Picture 587">
          <a:extLst>
            <a:ext uri="{FF2B5EF4-FFF2-40B4-BE49-F238E27FC236}">
              <a16:creationId xmlns:a16="http://schemas.microsoft.com/office/drawing/2014/main" id="{00000000-0008-0000-0000-00007E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57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589" name="Picture 588">
          <a:extLst>
            <a:ext uri="{FF2B5EF4-FFF2-40B4-BE49-F238E27FC236}">
              <a16:creationId xmlns:a16="http://schemas.microsoft.com/office/drawing/2014/main" id="{00000000-0008-0000-0000-00007F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57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6</xdr:row>
      <xdr:rowOff>0</xdr:rowOff>
    </xdr:from>
    <xdr:to>
      <xdr:col>0</xdr:col>
      <xdr:colOff>28575</xdr:colOff>
      <xdr:row>6</xdr:row>
      <xdr:rowOff>9525</xdr:rowOff>
    </xdr:to>
    <xdr:pic>
      <xdr:nvPicPr>
        <xdr:cNvPr id="590" name="Picture 589">
          <a:extLst>
            <a:ext uri="{FF2B5EF4-FFF2-40B4-BE49-F238E27FC236}">
              <a16:creationId xmlns:a16="http://schemas.microsoft.com/office/drawing/2014/main" id="{00000000-0008-0000-0000-000080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57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6</xdr:row>
      <xdr:rowOff>0</xdr:rowOff>
    </xdr:from>
    <xdr:ext cx="28575" cy="9525"/>
    <xdr:pic>
      <xdr:nvPicPr>
        <xdr:cNvPr id="591" name="Picture 590">
          <a:extLst>
            <a:ext uri="{FF2B5EF4-FFF2-40B4-BE49-F238E27FC236}">
              <a16:creationId xmlns:a16="http://schemas.microsoft.com/office/drawing/2014/main" id="{00000000-0008-0000-0000-000081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57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6</xdr:row>
      <xdr:rowOff>0</xdr:rowOff>
    </xdr:from>
    <xdr:to>
      <xdr:col>0</xdr:col>
      <xdr:colOff>28575</xdr:colOff>
      <xdr:row>6</xdr:row>
      <xdr:rowOff>9525</xdr:rowOff>
    </xdr:to>
    <xdr:pic>
      <xdr:nvPicPr>
        <xdr:cNvPr id="592" name="Picture 591">
          <a:extLst>
            <a:ext uri="{FF2B5EF4-FFF2-40B4-BE49-F238E27FC236}">
              <a16:creationId xmlns:a16="http://schemas.microsoft.com/office/drawing/2014/main" id="{00000000-0008-0000-0000-000082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57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6</xdr:row>
      <xdr:rowOff>0</xdr:rowOff>
    </xdr:from>
    <xdr:ext cx="28575" cy="9525"/>
    <xdr:pic>
      <xdr:nvPicPr>
        <xdr:cNvPr id="593" name="Picture 592">
          <a:extLst>
            <a:ext uri="{FF2B5EF4-FFF2-40B4-BE49-F238E27FC236}">
              <a16:creationId xmlns:a16="http://schemas.microsoft.com/office/drawing/2014/main" id="{00000000-0008-0000-0000-000083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57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594" name="Picture 593">
          <a:extLst>
            <a:ext uri="{FF2B5EF4-FFF2-40B4-BE49-F238E27FC236}">
              <a16:creationId xmlns:a16="http://schemas.microsoft.com/office/drawing/2014/main" id="{00000000-0008-0000-0000-000084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57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595" name="Picture 594">
          <a:extLst>
            <a:ext uri="{FF2B5EF4-FFF2-40B4-BE49-F238E27FC236}">
              <a16:creationId xmlns:a16="http://schemas.microsoft.com/office/drawing/2014/main" id="{00000000-0008-0000-0000-000085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57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596" name="Picture 595">
          <a:extLst>
            <a:ext uri="{FF2B5EF4-FFF2-40B4-BE49-F238E27FC236}">
              <a16:creationId xmlns:a16="http://schemas.microsoft.com/office/drawing/2014/main" id="{00000000-0008-0000-0000-000086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57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597" name="Picture 596">
          <a:extLst>
            <a:ext uri="{FF2B5EF4-FFF2-40B4-BE49-F238E27FC236}">
              <a16:creationId xmlns:a16="http://schemas.microsoft.com/office/drawing/2014/main" id="{00000000-0008-0000-0000-000087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57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598" name="Picture 597">
          <a:extLst>
            <a:ext uri="{FF2B5EF4-FFF2-40B4-BE49-F238E27FC236}">
              <a16:creationId xmlns:a16="http://schemas.microsoft.com/office/drawing/2014/main" id="{00000000-0008-0000-0000-000088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57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599" name="Picture 598">
          <a:extLst>
            <a:ext uri="{FF2B5EF4-FFF2-40B4-BE49-F238E27FC236}">
              <a16:creationId xmlns:a16="http://schemas.microsoft.com/office/drawing/2014/main" id="{00000000-0008-0000-0000-000089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57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6</xdr:row>
      <xdr:rowOff>0</xdr:rowOff>
    </xdr:from>
    <xdr:to>
      <xdr:col>0</xdr:col>
      <xdr:colOff>28575</xdr:colOff>
      <xdr:row>6</xdr:row>
      <xdr:rowOff>9525</xdr:rowOff>
    </xdr:to>
    <xdr:pic>
      <xdr:nvPicPr>
        <xdr:cNvPr id="600" name="Picture 599">
          <a:extLst>
            <a:ext uri="{FF2B5EF4-FFF2-40B4-BE49-F238E27FC236}">
              <a16:creationId xmlns:a16="http://schemas.microsoft.com/office/drawing/2014/main" id="{00000000-0008-0000-0000-00008A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57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6</xdr:row>
      <xdr:rowOff>0</xdr:rowOff>
    </xdr:from>
    <xdr:ext cx="28575" cy="9525"/>
    <xdr:pic>
      <xdr:nvPicPr>
        <xdr:cNvPr id="601" name="Picture 600">
          <a:extLst>
            <a:ext uri="{FF2B5EF4-FFF2-40B4-BE49-F238E27FC236}">
              <a16:creationId xmlns:a16="http://schemas.microsoft.com/office/drawing/2014/main" id="{00000000-0008-0000-0000-00008B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57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6</xdr:row>
      <xdr:rowOff>0</xdr:rowOff>
    </xdr:from>
    <xdr:to>
      <xdr:col>0</xdr:col>
      <xdr:colOff>28575</xdr:colOff>
      <xdr:row>6</xdr:row>
      <xdr:rowOff>9525</xdr:rowOff>
    </xdr:to>
    <xdr:pic>
      <xdr:nvPicPr>
        <xdr:cNvPr id="602" name="Picture 601">
          <a:extLst>
            <a:ext uri="{FF2B5EF4-FFF2-40B4-BE49-F238E27FC236}">
              <a16:creationId xmlns:a16="http://schemas.microsoft.com/office/drawing/2014/main" id="{00000000-0008-0000-0000-00008C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57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6</xdr:row>
      <xdr:rowOff>0</xdr:rowOff>
    </xdr:from>
    <xdr:ext cx="28575" cy="9525"/>
    <xdr:pic>
      <xdr:nvPicPr>
        <xdr:cNvPr id="603" name="Picture 602">
          <a:extLst>
            <a:ext uri="{FF2B5EF4-FFF2-40B4-BE49-F238E27FC236}">
              <a16:creationId xmlns:a16="http://schemas.microsoft.com/office/drawing/2014/main" id="{00000000-0008-0000-0000-00008D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57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604" name="Picture 603">
          <a:extLst>
            <a:ext uri="{FF2B5EF4-FFF2-40B4-BE49-F238E27FC236}">
              <a16:creationId xmlns:a16="http://schemas.microsoft.com/office/drawing/2014/main" id="{00000000-0008-0000-0000-00008E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57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605" name="Picture 604">
          <a:extLst>
            <a:ext uri="{FF2B5EF4-FFF2-40B4-BE49-F238E27FC236}">
              <a16:creationId xmlns:a16="http://schemas.microsoft.com/office/drawing/2014/main" id="{00000000-0008-0000-0000-00008F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57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606" name="Picture 605">
          <a:extLst>
            <a:ext uri="{FF2B5EF4-FFF2-40B4-BE49-F238E27FC236}">
              <a16:creationId xmlns:a16="http://schemas.microsoft.com/office/drawing/2014/main" id="{00000000-0008-0000-0000-000090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57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607" name="Picture 606">
          <a:extLst>
            <a:ext uri="{FF2B5EF4-FFF2-40B4-BE49-F238E27FC236}">
              <a16:creationId xmlns:a16="http://schemas.microsoft.com/office/drawing/2014/main" id="{00000000-0008-0000-0000-000091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57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608" name="Picture 607">
          <a:extLst>
            <a:ext uri="{FF2B5EF4-FFF2-40B4-BE49-F238E27FC236}">
              <a16:creationId xmlns:a16="http://schemas.microsoft.com/office/drawing/2014/main" id="{00000000-0008-0000-0000-000092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57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609" name="Picture 608">
          <a:extLst>
            <a:ext uri="{FF2B5EF4-FFF2-40B4-BE49-F238E27FC236}">
              <a16:creationId xmlns:a16="http://schemas.microsoft.com/office/drawing/2014/main" id="{00000000-0008-0000-0000-000093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57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610" name="Picture 609">
          <a:extLst>
            <a:ext uri="{FF2B5EF4-FFF2-40B4-BE49-F238E27FC236}">
              <a16:creationId xmlns:a16="http://schemas.microsoft.com/office/drawing/2014/main" id="{00000000-0008-0000-0000-000094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57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611" name="Picture 610">
          <a:extLst>
            <a:ext uri="{FF2B5EF4-FFF2-40B4-BE49-F238E27FC236}">
              <a16:creationId xmlns:a16="http://schemas.microsoft.com/office/drawing/2014/main" id="{00000000-0008-0000-0000-000095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57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612" name="Picture 611">
          <a:extLst>
            <a:ext uri="{FF2B5EF4-FFF2-40B4-BE49-F238E27FC236}">
              <a16:creationId xmlns:a16="http://schemas.microsoft.com/office/drawing/2014/main" id="{00000000-0008-0000-0000-000096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57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613" name="Picture 612">
          <a:extLst>
            <a:ext uri="{FF2B5EF4-FFF2-40B4-BE49-F238E27FC236}">
              <a16:creationId xmlns:a16="http://schemas.microsoft.com/office/drawing/2014/main" id="{00000000-0008-0000-0000-000097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57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28"/>
  <sheetViews>
    <sheetView tabSelected="1" topLeftCell="A24" zoomScaleNormal="100" workbookViewId="0">
      <selection activeCell="A10" sqref="A10:XFD28"/>
    </sheetView>
  </sheetViews>
  <sheetFormatPr defaultRowHeight="17.25"/>
  <cols>
    <col min="1" max="1" width="7.5" style="1" customWidth="1"/>
    <col min="2" max="2" width="13.83203125" style="1" customWidth="1"/>
    <col min="3" max="3" width="20.5" style="1" customWidth="1"/>
    <col min="4" max="4" width="46.33203125" style="1" customWidth="1"/>
    <col min="5" max="5" width="46.6640625" style="2" customWidth="1"/>
    <col min="6" max="6" width="41" style="2" customWidth="1"/>
    <col min="7" max="7" width="47.33203125" style="1" customWidth="1"/>
    <col min="8" max="8" width="13.1640625" style="1" bestFit="1" customWidth="1"/>
    <col min="9" max="16384" width="9.33203125" style="1"/>
  </cols>
  <sheetData>
    <row r="1" spans="1:7">
      <c r="A1" s="6"/>
      <c r="B1" s="6"/>
      <c r="C1" s="6"/>
      <c r="D1" s="6"/>
      <c r="E1" s="9"/>
      <c r="F1" s="9"/>
      <c r="G1" s="112" t="s">
        <v>28</v>
      </c>
    </row>
    <row r="2" spans="1:7">
      <c r="A2" s="6"/>
      <c r="B2" s="6"/>
      <c r="C2" s="6"/>
      <c r="D2" s="6"/>
      <c r="E2" s="6"/>
      <c r="F2" s="6"/>
      <c r="G2" s="8" t="s">
        <v>56</v>
      </c>
    </row>
    <row r="3" spans="1:7">
      <c r="A3" s="6"/>
      <c r="B3" s="6"/>
      <c r="C3" s="6"/>
      <c r="D3" s="6"/>
      <c r="E3" s="6"/>
      <c r="F3" s="6"/>
      <c r="G3" s="8" t="s">
        <v>24</v>
      </c>
    </row>
    <row r="4" spans="1:7" ht="84" customHeight="1">
      <c r="A4" s="115" t="s">
        <v>57</v>
      </c>
      <c r="B4" s="115"/>
      <c r="C4" s="115"/>
      <c r="D4" s="115"/>
      <c r="E4" s="115"/>
      <c r="F4" s="115"/>
      <c r="G4" s="115"/>
    </row>
    <row r="5" spans="1:7">
      <c r="A5" s="6"/>
      <c r="B5" s="7"/>
      <c r="C5" s="7"/>
      <c r="D5" s="7"/>
      <c r="E5" s="10"/>
      <c r="F5" s="10"/>
      <c r="G5" s="4" t="s">
        <v>35</v>
      </c>
    </row>
    <row r="6" spans="1:7" ht="72" customHeight="1">
      <c r="A6" s="116" t="s">
        <v>29</v>
      </c>
      <c r="B6" s="118" t="s">
        <v>30</v>
      </c>
      <c r="C6" s="119"/>
      <c r="D6" s="116" t="s">
        <v>31</v>
      </c>
      <c r="E6" s="116" t="s">
        <v>32</v>
      </c>
      <c r="F6" s="116" t="s">
        <v>33</v>
      </c>
      <c r="G6" s="88" t="s">
        <v>11</v>
      </c>
    </row>
    <row r="7" spans="1:7" s="15" customFormat="1" ht="33">
      <c r="A7" s="117"/>
      <c r="B7" s="19" t="s">
        <v>12</v>
      </c>
      <c r="C7" s="19" t="s">
        <v>13</v>
      </c>
      <c r="D7" s="117"/>
      <c r="E7" s="117"/>
      <c r="F7" s="117"/>
      <c r="G7" s="31" t="s">
        <v>34</v>
      </c>
    </row>
    <row r="8" spans="1:7" s="17" customFormat="1" ht="16.5">
      <c r="A8" s="114" t="s">
        <v>10</v>
      </c>
      <c r="B8" s="114"/>
      <c r="C8" s="114"/>
      <c r="D8" s="114"/>
      <c r="E8" s="114"/>
      <c r="F8" s="114"/>
      <c r="G8" s="47">
        <f>G9+G27</f>
        <v>0</v>
      </c>
    </row>
    <row r="9" spans="1:7" s="27" customFormat="1" ht="16.5">
      <c r="A9" s="114" t="s">
        <v>63</v>
      </c>
      <c r="B9" s="114"/>
      <c r="C9" s="114"/>
      <c r="D9" s="114"/>
      <c r="E9" s="114"/>
      <c r="F9" s="114"/>
      <c r="G9" s="47">
        <f>G10</f>
        <v>248018</v>
      </c>
    </row>
    <row r="10" spans="1:7" s="17" customFormat="1" ht="99">
      <c r="A10" s="20"/>
      <c r="B10" s="16">
        <v>1080</v>
      </c>
      <c r="C10" s="20"/>
      <c r="D10" s="21" t="s">
        <v>64</v>
      </c>
      <c r="E10" s="21" t="s">
        <v>65</v>
      </c>
      <c r="F10" s="21" t="s">
        <v>66</v>
      </c>
      <c r="G10" s="47">
        <f>SUM(G11:G25)</f>
        <v>248018</v>
      </c>
    </row>
    <row r="11" spans="1:7" s="17" customFormat="1" ht="99">
      <c r="A11" s="29"/>
      <c r="B11" s="37"/>
      <c r="C11" s="22" t="s">
        <v>69</v>
      </c>
      <c r="D11" s="29" t="s">
        <v>70</v>
      </c>
      <c r="E11" s="29" t="s">
        <v>68</v>
      </c>
      <c r="F11" s="29" t="s">
        <v>25</v>
      </c>
      <c r="G11" s="38">
        <f>+'Հավելված 2'!G21</f>
        <v>9981</v>
      </c>
    </row>
    <row r="12" spans="1:7" s="17" customFormat="1" ht="99">
      <c r="A12" s="33"/>
      <c r="B12" s="33"/>
      <c r="C12" s="34" t="s">
        <v>71</v>
      </c>
      <c r="D12" s="33" t="s">
        <v>72</v>
      </c>
      <c r="E12" s="29" t="s">
        <v>68</v>
      </c>
      <c r="F12" s="33" t="s">
        <v>25</v>
      </c>
      <c r="G12" s="23">
        <f>+'Հավելված 2'!G30</f>
        <v>14770</v>
      </c>
    </row>
    <row r="13" spans="1:7" s="17" customFormat="1" ht="99">
      <c r="A13" s="33"/>
      <c r="B13" s="33"/>
      <c r="C13" s="45" t="s">
        <v>73</v>
      </c>
      <c r="D13" s="46" t="s">
        <v>74</v>
      </c>
      <c r="E13" s="29" t="s">
        <v>68</v>
      </c>
      <c r="F13" s="46" t="s">
        <v>25</v>
      </c>
      <c r="G13" s="38">
        <f>+'Հավելված 2'!G39</f>
        <v>10363</v>
      </c>
    </row>
    <row r="14" spans="1:7" s="17" customFormat="1" ht="148.5">
      <c r="A14" s="20"/>
      <c r="B14" s="20"/>
      <c r="C14" s="22" t="s">
        <v>76</v>
      </c>
      <c r="D14" s="20" t="s">
        <v>77</v>
      </c>
      <c r="E14" s="20" t="s">
        <v>68</v>
      </c>
      <c r="F14" s="20" t="s">
        <v>25</v>
      </c>
      <c r="G14" s="23">
        <f>+'Հավելված 2'!G48</f>
        <v>26308</v>
      </c>
    </row>
    <row r="15" spans="1:7" s="17" customFormat="1" ht="132">
      <c r="A15" s="20"/>
      <c r="B15" s="20"/>
      <c r="C15" s="22" t="s">
        <v>78</v>
      </c>
      <c r="D15" s="20" t="s">
        <v>79</v>
      </c>
      <c r="E15" s="20" t="s">
        <v>68</v>
      </c>
      <c r="F15" s="20" t="s">
        <v>25</v>
      </c>
      <c r="G15" s="23">
        <f>+'Հավելված 2'!G57</f>
        <v>10466</v>
      </c>
    </row>
    <row r="16" spans="1:7" s="17" customFormat="1" ht="132">
      <c r="A16" s="20"/>
      <c r="B16" s="20"/>
      <c r="C16" s="22" t="s">
        <v>80</v>
      </c>
      <c r="D16" s="20" t="s">
        <v>81</v>
      </c>
      <c r="E16" s="20" t="s">
        <v>68</v>
      </c>
      <c r="F16" s="20" t="s">
        <v>25</v>
      </c>
      <c r="G16" s="23">
        <f>+'Հավելված 2'!G66</f>
        <v>6234</v>
      </c>
    </row>
    <row r="17" spans="1:7" s="17" customFormat="1" ht="132">
      <c r="A17" s="20"/>
      <c r="B17" s="20"/>
      <c r="C17" s="22" t="s">
        <v>98</v>
      </c>
      <c r="D17" s="20" t="s">
        <v>99</v>
      </c>
      <c r="E17" s="20" t="s">
        <v>68</v>
      </c>
      <c r="F17" s="20" t="s">
        <v>25</v>
      </c>
      <c r="G17" s="23">
        <f>+'Հավելված 2'!G75</f>
        <v>7161</v>
      </c>
    </row>
    <row r="18" spans="1:7" s="17" customFormat="1" ht="132">
      <c r="A18" s="20"/>
      <c r="B18" s="20"/>
      <c r="C18" s="22" t="s">
        <v>100</v>
      </c>
      <c r="D18" s="20" t="s">
        <v>101</v>
      </c>
      <c r="E18" s="20" t="s">
        <v>68</v>
      </c>
      <c r="F18" s="20" t="s">
        <v>25</v>
      </c>
      <c r="G18" s="23">
        <f>+'Հավելված 2'!G84</f>
        <v>22181</v>
      </c>
    </row>
    <row r="19" spans="1:7" s="17" customFormat="1" ht="132">
      <c r="A19" s="20"/>
      <c r="B19" s="20"/>
      <c r="C19" s="22" t="s">
        <v>82</v>
      </c>
      <c r="D19" s="20" t="s">
        <v>83</v>
      </c>
      <c r="E19" s="20" t="s">
        <v>68</v>
      </c>
      <c r="F19" s="20" t="s">
        <v>25</v>
      </c>
      <c r="G19" s="23">
        <f>+'Հավելված 2'!G93</f>
        <v>592</v>
      </c>
    </row>
    <row r="20" spans="1:7" s="17" customFormat="1" ht="132">
      <c r="A20" s="20"/>
      <c r="B20" s="20"/>
      <c r="C20" s="22" t="s">
        <v>84</v>
      </c>
      <c r="D20" s="20" t="s">
        <v>85</v>
      </c>
      <c r="E20" s="20" t="s">
        <v>68</v>
      </c>
      <c r="F20" s="20" t="s">
        <v>25</v>
      </c>
      <c r="G20" s="23">
        <f>+'Հավելված 2'!G102</f>
        <v>6191</v>
      </c>
    </row>
    <row r="21" spans="1:7" s="17" customFormat="1" ht="132">
      <c r="A21" s="20"/>
      <c r="B21" s="20"/>
      <c r="C21" s="22" t="s">
        <v>86</v>
      </c>
      <c r="D21" s="20" t="s">
        <v>87</v>
      </c>
      <c r="E21" s="20" t="s">
        <v>68</v>
      </c>
      <c r="F21" s="20" t="s">
        <v>25</v>
      </c>
      <c r="G21" s="23">
        <f>+'Հավելված 2'!G111</f>
        <v>11095</v>
      </c>
    </row>
    <row r="22" spans="1:7" s="17" customFormat="1" ht="99">
      <c r="A22" s="20"/>
      <c r="B22" s="20"/>
      <c r="C22" s="22" t="s">
        <v>88</v>
      </c>
      <c r="D22" s="20" t="s">
        <v>89</v>
      </c>
      <c r="E22" s="20" t="s">
        <v>68</v>
      </c>
      <c r="F22" s="20" t="s">
        <v>25</v>
      </c>
      <c r="G22" s="23">
        <f>+'Հավելված 2'!G120</f>
        <v>20246</v>
      </c>
    </row>
    <row r="23" spans="1:7" s="17" customFormat="1" ht="99">
      <c r="A23" s="20"/>
      <c r="B23" s="20"/>
      <c r="C23" s="22" t="s">
        <v>90</v>
      </c>
      <c r="D23" s="20" t="s">
        <v>91</v>
      </c>
      <c r="E23" s="20" t="s">
        <v>92</v>
      </c>
      <c r="F23" s="20" t="s">
        <v>25</v>
      </c>
      <c r="G23" s="23">
        <f>+'Հավելված 2'!G129</f>
        <v>20742</v>
      </c>
    </row>
    <row r="24" spans="1:7" s="17" customFormat="1" ht="148.5">
      <c r="A24" s="20"/>
      <c r="B24" s="20"/>
      <c r="C24" s="22" t="s">
        <v>93</v>
      </c>
      <c r="D24" s="20" t="s">
        <v>94</v>
      </c>
      <c r="E24" s="20" t="s">
        <v>95</v>
      </c>
      <c r="F24" s="20" t="s">
        <v>25</v>
      </c>
      <c r="G24" s="23">
        <f>+'Հավելված 2'!G138</f>
        <v>45263</v>
      </c>
    </row>
    <row r="25" spans="1:7" s="17" customFormat="1" ht="132">
      <c r="A25" s="20"/>
      <c r="B25" s="20"/>
      <c r="C25" s="22" t="s">
        <v>96</v>
      </c>
      <c r="D25" s="20" t="s">
        <v>97</v>
      </c>
      <c r="E25" s="20" t="s">
        <v>95</v>
      </c>
      <c r="F25" s="20" t="s">
        <v>25</v>
      </c>
      <c r="G25" s="23">
        <f>+'Հավելված 2'!G147</f>
        <v>36425</v>
      </c>
    </row>
    <row r="26" spans="1:7" s="27" customFormat="1" ht="16.5">
      <c r="A26" s="113" t="s">
        <v>260</v>
      </c>
      <c r="B26" s="113"/>
      <c r="C26" s="113"/>
      <c r="D26" s="113"/>
      <c r="E26" s="113"/>
      <c r="F26" s="113"/>
      <c r="G26" s="47">
        <f>+G27</f>
        <v>-248018</v>
      </c>
    </row>
    <row r="27" spans="1:7" s="17" customFormat="1" ht="66">
      <c r="A27" s="29"/>
      <c r="B27" s="108" t="s">
        <v>261</v>
      </c>
      <c r="C27" s="37"/>
      <c r="D27" s="108" t="s">
        <v>253</v>
      </c>
      <c r="E27" s="107" t="s">
        <v>262</v>
      </c>
      <c r="F27" s="107" t="s">
        <v>263</v>
      </c>
      <c r="G27" s="47">
        <f>+G28</f>
        <v>-248018</v>
      </c>
    </row>
    <row r="28" spans="1:7" s="17" customFormat="1" ht="99">
      <c r="A28" s="29"/>
      <c r="B28" s="29"/>
      <c r="C28" s="37" t="s">
        <v>264</v>
      </c>
      <c r="D28" s="29" t="s">
        <v>265</v>
      </c>
      <c r="E28" s="29" t="s">
        <v>266</v>
      </c>
      <c r="F28" s="29" t="s">
        <v>25</v>
      </c>
      <c r="G28" s="23">
        <f>+'Հավելված 2'!G162</f>
        <v>-248018</v>
      </c>
    </row>
  </sheetData>
  <mergeCells count="9">
    <mergeCell ref="A26:F26"/>
    <mergeCell ref="A8:F8"/>
    <mergeCell ref="A9:F9"/>
    <mergeCell ref="A4:G4"/>
    <mergeCell ref="A6:A7"/>
    <mergeCell ref="B6:C6"/>
    <mergeCell ref="D6:D7"/>
    <mergeCell ref="E6:E7"/>
    <mergeCell ref="F6:F7"/>
  </mergeCells>
  <pageMargins left="0.31" right="0.2" top="0.43307086614173201" bottom="0.41" header="0.15748031496063" footer="0.15748031496063"/>
  <pageSetup scale="72" firstPageNumber="2" orientation="landscape" useFirstPageNumber="1" r:id="rId1"/>
  <headerFooter>
    <oddFooter>&amp;C&amp;P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M172"/>
  <sheetViews>
    <sheetView zoomScaleNormal="100" zoomScaleSheetLayoutView="100" workbookViewId="0">
      <selection activeCell="F33" sqref="F33"/>
    </sheetView>
  </sheetViews>
  <sheetFormatPr defaultRowHeight="13.5"/>
  <cols>
    <col min="1" max="1" width="9" style="50" customWidth="1"/>
    <col min="2" max="2" width="9.5" style="50" customWidth="1"/>
    <col min="3" max="3" width="6.83203125" style="50" customWidth="1"/>
    <col min="4" max="4" width="11" style="50" customWidth="1"/>
    <col min="5" max="5" width="10.83203125" style="50" customWidth="1"/>
    <col min="6" max="6" width="96.33203125" style="50" customWidth="1"/>
    <col min="7" max="7" width="43.6640625" style="51" customWidth="1"/>
    <col min="8" max="8" width="24.33203125" style="50" customWidth="1"/>
    <col min="9" max="9" width="25.5" style="50" customWidth="1"/>
    <col min="10" max="10" width="27.6640625" style="50" customWidth="1"/>
    <col min="11" max="11" width="23.6640625" style="50" bestFit="1" customWidth="1"/>
    <col min="12" max="12" width="26.1640625" style="50" customWidth="1"/>
    <col min="13" max="13" width="28.1640625" style="50" customWidth="1"/>
    <col min="14" max="14" width="9.33203125" style="50"/>
    <col min="15" max="15" width="27.5" style="50" customWidth="1"/>
    <col min="16" max="16" width="25.83203125" style="50" customWidth="1"/>
    <col min="17" max="16384" width="9.33203125" style="50"/>
  </cols>
  <sheetData>
    <row r="1" spans="1:11" ht="16.5" customHeight="1">
      <c r="G1" s="111" t="s">
        <v>9</v>
      </c>
    </row>
    <row r="2" spans="1:11" s="54" customFormat="1" ht="17.25">
      <c r="A2" s="52"/>
      <c r="B2" s="52"/>
      <c r="C2" s="52"/>
      <c r="D2" s="52"/>
      <c r="E2" s="52"/>
      <c r="F2" s="52"/>
      <c r="G2" s="53" t="s">
        <v>56</v>
      </c>
    </row>
    <row r="3" spans="1:11" s="54" customFormat="1" ht="21.75" customHeight="1">
      <c r="A3" s="52"/>
      <c r="B3" s="52"/>
      <c r="C3" s="52"/>
      <c r="D3" s="52"/>
      <c r="E3" s="52"/>
      <c r="F3" s="52"/>
      <c r="G3" s="53" t="s">
        <v>24</v>
      </c>
    </row>
    <row r="4" spans="1:11" ht="41.25" customHeight="1">
      <c r="A4" s="120" t="s">
        <v>242</v>
      </c>
      <c r="B4" s="120"/>
      <c r="C4" s="120"/>
      <c r="D4" s="120"/>
      <c r="E4" s="120"/>
      <c r="F4" s="120"/>
      <c r="G4" s="120"/>
    </row>
    <row r="5" spans="1:11" ht="17.25">
      <c r="A5" s="89"/>
      <c r="B5" s="89"/>
      <c r="C5" s="89"/>
      <c r="D5" s="89"/>
      <c r="E5" s="89"/>
      <c r="F5" s="89"/>
      <c r="G5" s="55"/>
    </row>
    <row r="6" spans="1:11" ht="22.5" customHeight="1">
      <c r="A6" s="56"/>
      <c r="B6" s="56"/>
      <c r="C6" s="56"/>
      <c r="D6" s="56"/>
      <c r="E6" s="56"/>
      <c r="F6" s="56"/>
      <c r="G6" s="57" t="s">
        <v>35</v>
      </c>
    </row>
    <row r="7" spans="1:11" ht="70.5" customHeight="1">
      <c r="A7" s="90" t="s">
        <v>4</v>
      </c>
      <c r="B7" s="90"/>
      <c r="C7" s="90"/>
      <c r="D7" s="90" t="s">
        <v>0</v>
      </c>
      <c r="E7" s="90"/>
      <c r="F7" s="90" t="s">
        <v>3</v>
      </c>
      <c r="G7" s="91" t="s">
        <v>11</v>
      </c>
    </row>
    <row r="8" spans="1:11" s="41" customFormat="1" ht="76.5" customHeight="1">
      <c r="A8" s="58" t="s">
        <v>16</v>
      </c>
      <c r="B8" s="58" t="s">
        <v>17</v>
      </c>
      <c r="C8" s="58" t="s">
        <v>18</v>
      </c>
      <c r="D8" s="58" t="s">
        <v>14</v>
      </c>
      <c r="E8" s="58" t="s">
        <v>15</v>
      </c>
      <c r="F8" s="90"/>
      <c r="G8" s="59" t="s">
        <v>34</v>
      </c>
    </row>
    <row r="9" spans="1:11" s="41" customFormat="1" ht="17.25">
      <c r="A9" s="90"/>
      <c r="B9" s="90"/>
      <c r="C9" s="90"/>
      <c r="D9" s="90"/>
      <c r="E9" s="90"/>
      <c r="F9" s="40" t="s">
        <v>5</v>
      </c>
      <c r="G9" s="3">
        <f>G11+G156</f>
        <v>0</v>
      </c>
      <c r="H9" s="60"/>
      <c r="I9" s="44"/>
    </row>
    <row r="10" spans="1:11" s="41" customFormat="1" ht="17.25">
      <c r="A10" s="90"/>
      <c r="B10" s="90"/>
      <c r="C10" s="90"/>
      <c r="D10" s="90"/>
      <c r="E10" s="90"/>
      <c r="F10" s="40" t="s">
        <v>1</v>
      </c>
      <c r="G10" s="3"/>
      <c r="H10" s="61"/>
      <c r="I10" s="61"/>
      <c r="J10" s="61"/>
      <c r="K10" s="61"/>
    </row>
    <row r="11" spans="1:11" s="41" customFormat="1" ht="34.5">
      <c r="A11" s="43" t="s">
        <v>104</v>
      </c>
      <c r="B11" s="90"/>
      <c r="C11" s="90"/>
      <c r="D11" s="90"/>
      <c r="E11" s="90"/>
      <c r="F11" s="40" t="s">
        <v>103</v>
      </c>
      <c r="G11" s="3">
        <f t="shared" ref="G11" si="0">G13</f>
        <v>248018</v>
      </c>
    </row>
    <row r="12" spans="1:11" s="41" customFormat="1" ht="17.25">
      <c r="A12" s="43"/>
      <c r="B12" s="90"/>
      <c r="C12" s="90"/>
      <c r="D12" s="90"/>
      <c r="E12" s="90"/>
      <c r="F12" s="40" t="s">
        <v>1</v>
      </c>
      <c r="G12" s="3"/>
    </row>
    <row r="13" spans="1:11" s="41" customFormat="1" ht="17.25">
      <c r="A13" s="90"/>
      <c r="B13" s="43" t="s">
        <v>104</v>
      </c>
      <c r="C13" s="90"/>
      <c r="D13" s="90"/>
      <c r="E13" s="90"/>
      <c r="F13" s="40" t="s">
        <v>105</v>
      </c>
      <c r="G13" s="3">
        <f>G15</f>
        <v>248018</v>
      </c>
    </row>
    <row r="14" spans="1:11" s="41" customFormat="1" ht="17.25">
      <c r="A14" s="90"/>
      <c r="B14" s="43"/>
      <c r="C14" s="90"/>
      <c r="D14" s="90"/>
      <c r="E14" s="90"/>
      <c r="F14" s="40" t="s">
        <v>1</v>
      </c>
      <c r="G14" s="3"/>
    </row>
    <row r="15" spans="1:11" s="41" customFormat="1" ht="17.25">
      <c r="A15" s="90"/>
      <c r="B15" s="90"/>
      <c r="C15" s="43" t="s">
        <v>2</v>
      </c>
      <c r="D15" s="90"/>
      <c r="E15" s="14"/>
      <c r="F15" s="40" t="s">
        <v>106</v>
      </c>
      <c r="G15" s="3">
        <f>G17</f>
        <v>248018</v>
      </c>
    </row>
    <row r="16" spans="1:11" s="41" customFormat="1" ht="17.25">
      <c r="A16" s="90"/>
      <c r="B16" s="90"/>
      <c r="C16" s="43"/>
      <c r="D16" s="90"/>
      <c r="E16" s="14"/>
      <c r="F16" s="40" t="s">
        <v>1</v>
      </c>
      <c r="G16" s="3"/>
      <c r="H16" s="44"/>
    </row>
    <row r="17" spans="1:13" s="42" customFormat="1" ht="17.25">
      <c r="A17" s="90"/>
      <c r="B17" s="90"/>
      <c r="C17" s="43"/>
      <c r="D17" s="90"/>
      <c r="E17" s="14"/>
      <c r="F17" s="62" t="s">
        <v>107</v>
      </c>
      <c r="G17" s="3">
        <f t="shared" ref="G17" si="1">G19</f>
        <v>248018</v>
      </c>
    </row>
    <row r="18" spans="1:13" ht="17.25">
      <c r="A18" s="11"/>
      <c r="B18" s="11"/>
      <c r="C18" s="11"/>
      <c r="D18" s="11"/>
      <c r="E18" s="11"/>
      <c r="F18" s="63" t="s">
        <v>26</v>
      </c>
      <c r="G18" s="35"/>
    </row>
    <row r="19" spans="1:13" s="41" customFormat="1" ht="17.25">
      <c r="A19" s="90"/>
      <c r="B19" s="90"/>
      <c r="C19" s="43"/>
      <c r="D19" s="14">
        <v>1080</v>
      </c>
      <c r="E19" s="14"/>
      <c r="F19" s="40" t="s">
        <v>108</v>
      </c>
      <c r="G19" s="3">
        <f>+G21+G30+G39+G48+G57+G66+G75+G84+G93+G102+G111+G120+G129+G138+G147</f>
        <v>248018</v>
      </c>
    </row>
    <row r="20" spans="1:13" s="41" customFormat="1" ht="17.25">
      <c r="A20" s="90"/>
      <c r="B20" s="90"/>
      <c r="C20" s="43"/>
      <c r="D20" s="14"/>
      <c r="E20" s="14"/>
      <c r="F20" s="40" t="s">
        <v>1</v>
      </c>
      <c r="G20" s="35"/>
      <c r="M20" s="64"/>
    </row>
    <row r="21" spans="1:13" s="41" customFormat="1" ht="51.75">
      <c r="A21" s="65"/>
      <c r="B21" s="65"/>
      <c r="C21" s="66"/>
      <c r="D21" s="24"/>
      <c r="E21" s="24">
        <v>11003</v>
      </c>
      <c r="F21" s="30" t="s">
        <v>112</v>
      </c>
      <c r="G21" s="35">
        <f>G23</f>
        <v>9981</v>
      </c>
      <c r="H21" s="49"/>
      <c r="M21" s="64"/>
    </row>
    <row r="22" spans="1:13" s="41" customFormat="1" ht="17.25">
      <c r="A22" s="65"/>
      <c r="B22" s="65"/>
      <c r="C22" s="66"/>
      <c r="D22" s="24"/>
      <c r="E22" s="24"/>
      <c r="F22" s="30" t="s">
        <v>6</v>
      </c>
      <c r="G22" s="35"/>
      <c r="H22" s="49"/>
      <c r="M22" s="64"/>
    </row>
    <row r="23" spans="1:13" s="41" customFormat="1" ht="17.25">
      <c r="A23" s="65"/>
      <c r="B23" s="65"/>
      <c r="C23" s="66"/>
      <c r="D23" s="24"/>
      <c r="E23" s="24"/>
      <c r="F23" s="30" t="s">
        <v>109</v>
      </c>
      <c r="G23" s="35">
        <f>G25</f>
        <v>9981</v>
      </c>
      <c r="H23" s="49"/>
      <c r="M23" s="64"/>
    </row>
    <row r="24" spans="1:13" s="41" customFormat="1" ht="34.5">
      <c r="A24" s="65"/>
      <c r="B24" s="65"/>
      <c r="C24" s="66"/>
      <c r="D24" s="24"/>
      <c r="E24" s="24"/>
      <c r="F24" s="30" t="s">
        <v>7</v>
      </c>
      <c r="G24" s="35"/>
      <c r="H24" s="49"/>
      <c r="M24" s="64"/>
    </row>
    <row r="25" spans="1:13" s="41" customFormat="1" ht="17.25">
      <c r="A25" s="65"/>
      <c r="B25" s="65"/>
      <c r="C25" s="66"/>
      <c r="D25" s="24"/>
      <c r="E25" s="24"/>
      <c r="F25" s="30" t="s">
        <v>8</v>
      </c>
      <c r="G25" s="35">
        <f>G26</f>
        <v>9981</v>
      </c>
      <c r="H25" s="49"/>
      <c r="M25" s="64"/>
    </row>
    <row r="26" spans="1:13" s="41" customFormat="1" ht="17.25">
      <c r="A26" s="65"/>
      <c r="B26" s="65"/>
      <c r="C26" s="66"/>
      <c r="D26" s="24"/>
      <c r="E26" s="24"/>
      <c r="F26" s="30" t="s">
        <v>23</v>
      </c>
      <c r="G26" s="35">
        <f>G27</f>
        <v>9981</v>
      </c>
      <c r="H26" s="49"/>
      <c r="M26" s="64"/>
    </row>
    <row r="27" spans="1:13" s="41" customFormat="1" ht="17.25">
      <c r="A27" s="65"/>
      <c r="B27" s="65"/>
      <c r="C27" s="66"/>
      <c r="D27" s="24"/>
      <c r="E27" s="24"/>
      <c r="F27" s="30" t="s">
        <v>54</v>
      </c>
      <c r="G27" s="35">
        <f>+G28</f>
        <v>9981</v>
      </c>
      <c r="H27" s="49"/>
      <c r="M27" s="64"/>
    </row>
    <row r="28" spans="1:13" s="41" customFormat="1" ht="17.25">
      <c r="A28" s="65"/>
      <c r="B28" s="65"/>
      <c r="C28" s="66"/>
      <c r="D28" s="24"/>
      <c r="E28" s="24"/>
      <c r="F28" s="30" t="s">
        <v>110</v>
      </c>
      <c r="G28" s="35">
        <f>+G29</f>
        <v>9981</v>
      </c>
      <c r="H28" s="49"/>
      <c r="M28" s="64"/>
    </row>
    <row r="29" spans="1:13" s="41" customFormat="1" ht="17.25">
      <c r="A29" s="65"/>
      <c r="B29" s="65"/>
      <c r="C29" s="66"/>
      <c r="D29" s="24"/>
      <c r="E29" s="24"/>
      <c r="F29" s="30" t="s">
        <v>111</v>
      </c>
      <c r="G29" s="35">
        <v>9981</v>
      </c>
      <c r="H29" s="49"/>
      <c r="M29" s="64"/>
    </row>
    <row r="30" spans="1:13" s="41" customFormat="1" ht="51.75">
      <c r="A30" s="65"/>
      <c r="B30" s="65"/>
      <c r="C30" s="66"/>
      <c r="D30" s="24"/>
      <c r="E30" s="24" t="s">
        <v>113</v>
      </c>
      <c r="F30" s="30" t="s">
        <v>114</v>
      </c>
      <c r="G30" s="35">
        <f>G32</f>
        <v>14770</v>
      </c>
      <c r="H30" s="49"/>
      <c r="M30" s="64"/>
    </row>
    <row r="31" spans="1:13" s="41" customFormat="1" ht="17.25">
      <c r="A31" s="65"/>
      <c r="B31" s="65"/>
      <c r="C31" s="66"/>
      <c r="D31" s="24"/>
      <c r="E31" s="24"/>
      <c r="F31" s="30" t="s">
        <v>6</v>
      </c>
      <c r="G31" s="35"/>
      <c r="H31" s="49"/>
      <c r="M31" s="64"/>
    </row>
    <row r="32" spans="1:13" s="41" customFormat="1" ht="17.25">
      <c r="A32" s="65"/>
      <c r="B32" s="65"/>
      <c r="C32" s="66"/>
      <c r="D32" s="24"/>
      <c r="E32" s="24"/>
      <c r="F32" s="30" t="s">
        <v>109</v>
      </c>
      <c r="G32" s="35">
        <f>G34</f>
        <v>14770</v>
      </c>
      <c r="H32" s="49"/>
      <c r="M32" s="64"/>
    </row>
    <row r="33" spans="1:13" s="41" customFormat="1" ht="34.5">
      <c r="A33" s="65"/>
      <c r="B33" s="65"/>
      <c r="C33" s="66"/>
      <c r="D33" s="24"/>
      <c r="E33" s="24"/>
      <c r="F33" s="30" t="s">
        <v>7</v>
      </c>
      <c r="G33" s="35"/>
      <c r="H33" s="49"/>
      <c r="M33" s="64"/>
    </row>
    <row r="34" spans="1:13" s="41" customFormat="1" ht="17.25">
      <c r="A34" s="65"/>
      <c r="B34" s="65"/>
      <c r="C34" s="66"/>
      <c r="D34" s="24"/>
      <c r="E34" s="24"/>
      <c r="F34" s="30" t="s">
        <v>8</v>
      </c>
      <c r="G34" s="35">
        <f>G35</f>
        <v>14770</v>
      </c>
      <c r="H34" s="49"/>
      <c r="M34" s="64"/>
    </row>
    <row r="35" spans="1:13" s="41" customFormat="1" ht="17.25">
      <c r="A35" s="65"/>
      <c r="B35" s="65"/>
      <c r="C35" s="66"/>
      <c r="D35" s="24"/>
      <c r="E35" s="24"/>
      <c r="F35" s="30" t="s">
        <v>23</v>
      </c>
      <c r="G35" s="35">
        <f>G36</f>
        <v>14770</v>
      </c>
      <c r="H35" s="49"/>
      <c r="M35" s="64"/>
    </row>
    <row r="36" spans="1:13" s="41" customFormat="1" ht="17.25">
      <c r="A36" s="65"/>
      <c r="B36" s="65"/>
      <c r="C36" s="66"/>
      <c r="D36" s="24"/>
      <c r="E36" s="24"/>
      <c r="F36" s="30" t="s">
        <v>54</v>
      </c>
      <c r="G36" s="35">
        <f>+G37</f>
        <v>14770</v>
      </c>
      <c r="H36" s="49"/>
      <c r="M36" s="64"/>
    </row>
    <row r="37" spans="1:13" s="41" customFormat="1" ht="17.25">
      <c r="A37" s="65"/>
      <c r="B37" s="65"/>
      <c r="C37" s="66"/>
      <c r="D37" s="24"/>
      <c r="E37" s="24"/>
      <c r="F37" s="30" t="s">
        <v>110</v>
      </c>
      <c r="G37" s="35">
        <f>+G38</f>
        <v>14770</v>
      </c>
      <c r="H37" s="49"/>
      <c r="M37" s="64"/>
    </row>
    <row r="38" spans="1:13" s="41" customFormat="1" ht="17.25">
      <c r="A38" s="65"/>
      <c r="B38" s="65"/>
      <c r="C38" s="66"/>
      <c r="D38" s="24"/>
      <c r="E38" s="24"/>
      <c r="F38" s="30" t="s">
        <v>111</v>
      </c>
      <c r="G38" s="35">
        <v>14770</v>
      </c>
      <c r="H38" s="49"/>
      <c r="M38" s="64"/>
    </row>
    <row r="39" spans="1:13" s="41" customFormat="1" ht="51.75">
      <c r="A39" s="65"/>
      <c r="B39" s="65"/>
      <c r="C39" s="66"/>
      <c r="D39" s="24"/>
      <c r="E39" s="24" t="s">
        <v>115</v>
      </c>
      <c r="F39" s="30" t="s">
        <v>116</v>
      </c>
      <c r="G39" s="35">
        <f>G41</f>
        <v>10363</v>
      </c>
      <c r="H39" s="49"/>
      <c r="M39" s="64"/>
    </row>
    <row r="40" spans="1:13" s="41" customFormat="1" ht="17.25">
      <c r="A40" s="65"/>
      <c r="B40" s="65"/>
      <c r="C40" s="66"/>
      <c r="D40" s="24"/>
      <c r="E40" s="24"/>
      <c r="F40" s="30" t="s">
        <v>6</v>
      </c>
      <c r="G40" s="35"/>
      <c r="H40" s="49"/>
      <c r="M40" s="64"/>
    </row>
    <row r="41" spans="1:13" s="41" customFormat="1" ht="17.25">
      <c r="A41" s="65"/>
      <c r="B41" s="65"/>
      <c r="C41" s="66"/>
      <c r="D41" s="24"/>
      <c r="E41" s="24"/>
      <c r="F41" s="30" t="s">
        <v>109</v>
      </c>
      <c r="G41" s="35">
        <f>G43</f>
        <v>10363</v>
      </c>
      <c r="H41" s="49"/>
      <c r="M41" s="64"/>
    </row>
    <row r="42" spans="1:13" s="41" customFormat="1" ht="34.5">
      <c r="A42" s="65"/>
      <c r="B42" s="65"/>
      <c r="C42" s="66"/>
      <c r="D42" s="24"/>
      <c r="E42" s="24"/>
      <c r="F42" s="30" t="s">
        <v>7</v>
      </c>
      <c r="G42" s="35"/>
      <c r="H42" s="49"/>
      <c r="M42" s="64"/>
    </row>
    <row r="43" spans="1:13" s="41" customFormat="1" ht="17.25">
      <c r="A43" s="65"/>
      <c r="B43" s="65"/>
      <c r="C43" s="66"/>
      <c r="D43" s="24"/>
      <c r="E43" s="24"/>
      <c r="F43" s="30" t="s">
        <v>8</v>
      </c>
      <c r="G43" s="35">
        <f>G44</f>
        <v>10363</v>
      </c>
      <c r="H43" s="49"/>
      <c r="M43" s="64"/>
    </row>
    <row r="44" spans="1:13" s="41" customFormat="1" ht="17.25">
      <c r="A44" s="65"/>
      <c r="B44" s="65"/>
      <c r="C44" s="66"/>
      <c r="D44" s="24"/>
      <c r="E44" s="24"/>
      <c r="F44" s="30" t="s">
        <v>23</v>
      </c>
      <c r="G44" s="35">
        <f>G45</f>
        <v>10363</v>
      </c>
      <c r="H44" s="49"/>
      <c r="M44" s="64"/>
    </row>
    <row r="45" spans="1:13" s="41" customFormat="1" ht="17.25">
      <c r="A45" s="65"/>
      <c r="B45" s="65"/>
      <c r="C45" s="66"/>
      <c r="D45" s="24"/>
      <c r="E45" s="24"/>
      <c r="F45" s="30" t="s">
        <v>54</v>
      </c>
      <c r="G45" s="35">
        <f>+G46</f>
        <v>10363</v>
      </c>
      <c r="H45" s="49"/>
      <c r="M45" s="64"/>
    </row>
    <row r="46" spans="1:13" s="41" customFormat="1" ht="17.25">
      <c r="A46" s="65"/>
      <c r="B46" s="65"/>
      <c r="C46" s="66"/>
      <c r="D46" s="24"/>
      <c r="E46" s="24"/>
      <c r="F46" s="30" t="s">
        <v>110</v>
      </c>
      <c r="G46" s="35">
        <f>+G47</f>
        <v>10363</v>
      </c>
      <c r="H46" s="49"/>
      <c r="M46" s="64"/>
    </row>
    <row r="47" spans="1:13" s="41" customFormat="1" ht="17.25">
      <c r="A47" s="65"/>
      <c r="B47" s="65"/>
      <c r="C47" s="66"/>
      <c r="D47" s="24"/>
      <c r="E47" s="24"/>
      <c r="F47" s="30" t="s">
        <v>111</v>
      </c>
      <c r="G47" s="35">
        <v>10363</v>
      </c>
      <c r="H47" s="49"/>
      <c r="M47" s="64"/>
    </row>
    <row r="48" spans="1:13" s="41" customFormat="1" ht="69">
      <c r="A48" s="65"/>
      <c r="B48" s="65"/>
      <c r="C48" s="66"/>
      <c r="D48" s="24"/>
      <c r="E48" s="24" t="s">
        <v>117</v>
      </c>
      <c r="F48" s="30" t="s">
        <v>118</v>
      </c>
      <c r="G48" s="35">
        <f>G50</f>
        <v>26308</v>
      </c>
      <c r="H48" s="49"/>
      <c r="M48" s="64"/>
    </row>
    <row r="49" spans="1:13" s="41" customFormat="1" ht="17.25">
      <c r="A49" s="65"/>
      <c r="B49" s="65"/>
      <c r="C49" s="66"/>
      <c r="D49" s="24"/>
      <c r="E49" s="24"/>
      <c r="F49" s="30" t="s">
        <v>6</v>
      </c>
      <c r="G49" s="35"/>
      <c r="H49" s="49"/>
      <c r="M49" s="64"/>
    </row>
    <row r="50" spans="1:13" s="41" customFormat="1" ht="17.25">
      <c r="A50" s="65"/>
      <c r="B50" s="65"/>
      <c r="C50" s="66"/>
      <c r="D50" s="24"/>
      <c r="E50" s="24"/>
      <c r="F50" s="30" t="s">
        <v>109</v>
      </c>
      <c r="G50" s="35">
        <f>G52</f>
        <v>26308</v>
      </c>
      <c r="H50" s="49"/>
      <c r="M50" s="64"/>
    </row>
    <row r="51" spans="1:13" s="41" customFormat="1" ht="34.5">
      <c r="A51" s="65"/>
      <c r="B51" s="65"/>
      <c r="C51" s="66"/>
      <c r="D51" s="24"/>
      <c r="E51" s="24"/>
      <c r="F51" s="30" t="s">
        <v>7</v>
      </c>
      <c r="G51" s="35"/>
      <c r="H51" s="49"/>
      <c r="M51" s="64"/>
    </row>
    <row r="52" spans="1:13" s="41" customFormat="1" ht="17.25">
      <c r="A52" s="65"/>
      <c r="B52" s="65"/>
      <c r="C52" s="66"/>
      <c r="D52" s="24"/>
      <c r="E52" s="24"/>
      <c r="F52" s="30" t="s">
        <v>8</v>
      </c>
      <c r="G52" s="35">
        <f>G53</f>
        <v>26308</v>
      </c>
      <c r="H52" s="49"/>
      <c r="M52" s="64"/>
    </row>
    <row r="53" spans="1:13" s="41" customFormat="1" ht="17.25">
      <c r="A53" s="65"/>
      <c r="B53" s="65"/>
      <c r="C53" s="66"/>
      <c r="D53" s="24"/>
      <c r="E53" s="24"/>
      <c r="F53" s="30" t="s">
        <v>23</v>
      </c>
      <c r="G53" s="35">
        <f>G54</f>
        <v>26308</v>
      </c>
      <c r="H53" s="49"/>
      <c r="M53" s="64"/>
    </row>
    <row r="54" spans="1:13" s="41" customFormat="1" ht="17.25">
      <c r="A54" s="65"/>
      <c r="B54" s="65"/>
      <c r="C54" s="66"/>
      <c r="D54" s="24"/>
      <c r="E54" s="24"/>
      <c r="F54" s="30" t="s">
        <v>54</v>
      </c>
      <c r="G54" s="35">
        <f>+G55</f>
        <v>26308</v>
      </c>
      <c r="H54" s="49"/>
      <c r="M54" s="64"/>
    </row>
    <row r="55" spans="1:13" s="41" customFormat="1" ht="17.25">
      <c r="A55" s="65"/>
      <c r="B55" s="65"/>
      <c r="C55" s="66"/>
      <c r="D55" s="24"/>
      <c r="E55" s="24"/>
      <c r="F55" s="30" t="s">
        <v>110</v>
      </c>
      <c r="G55" s="35">
        <f>+G56</f>
        <v>26308</v>
      </c>
      <c r="H55" s="49"/>
      <c r="M55" s="64"/>
    </row>
    <row r="56" spans="1:13" s="41" customFormat="1" ht="17.25">
      <c r="A56" s="65"/>
      <c r="B56" s="65"/>
      <c r="C56" s="66"/>
      <c r="D56" s="24"/>
      <c r="E56" s="24"/>
      <c r="F56" s="30" t="s">
        <v>111</v>
      </c>
      <c r="G56" s="35">
        <v>26308</v>
      </c>
      <c r="H56" s="49"/>
      <c r="M56" s="64"/>
    </row>
    <row r="57" spans="1:13" s="41" customFormat="1" ht="69">
      <c r="A57" s="65"/>
      <c r="B57" s="65"/>
      <c r="C57" s="66"/>
      <c r="D57" s="24"/>
      <c r="E57" s="24" t="s">
        <v>119</v>
      </c>
      <c r="F57" s="30" t="s">
        <v>120</v>
      </c>
      <c r="G57" s="35">
        <f>G59</f>
        <v>10466</v>
      </c>
      <c r="H57" s="49"/>
      <c r="M57" s="64"/>
    </row>
    <row r="58" spans="1:13" s="41" customFormat="1" ht="17.25">
      <c r="A58" s="65"/>
      <c r="B58" s="65"/>
      <c r="C58" s="66"/>
      <c r="D58" s="24"/>
      <c r="E58" s="24"/>
      <c r="F58" s="30" t="s">
        <v>6</v>
      </c>
      <c r="G58" s="35"/>
      <c r="H58" s="49"/>
      <c r="M58" s="64"/>
    </row>
    <row r="59" spans="1:13" s="41" customFormat="1" ht="17.25">
      <c r="A59" s="65"/>
      <c r="B59" s="65"/>
      <c r="C59" s="66"/>
      <c r="D59" s="24"/>
      <c r="E59" s="24"/>
      <c r="F59" s="30" t="s">
        <v>109</v>
      </c>
      <c r="G59" s="35">
        <f>G61</f>
        <v>10466</v>
      </c>
      <c r="H59" s="49"/>
      <c r="M59" s="64"/>
    </row>
    <row r="60" spans="1:13" s="41" customFormat="1" ht="34.5">
      <c r="A60" s="65"/>
      <c r="B60" s="65"/>
      <c r="C60" s="66"/>
      <c r="D60" s="24"/>
      <c r="E60" s="24"/>
      <c r="F60" s="30" t="s">
        <v>7</v>
      </c>
      <c r="G60" s="35"/>
      <c r="H60" s="49"/>
      <c r="M60" s="64"/>
    </row>
    <row r="61" spans="1:13" s="41" customFormat="1" ht="17.25">
      <c r="A61" s="65"/>
      <c r="B61" s="65"/>
      <c r="C61" s="66"/>
      <c r="D61" s="24"/>
      <c r="E61" s="24"/>
      <c r="F61" s="30" t="s">
        <v>8</v>
      </c>
      <c r="G61" s="35">
        <f>G62</f>
        <v>10466</v>
      </c>
      <c r="H61" s="49"/>
      <c r="M61" s="64"/>
    </row>
    <row r="62" spans="1:13" s="41" customFormat="1" ht="17.25">
      <c r="A62" s="65"/>
      <c r="B62" s="65"/>
      <c r="C62" s="66"/>
      <c r="D62" s="24"/>
      <c r="E62" s="24"/>
      <c r="F62" s="30" t="s">
        <v>23</v>
      </c>
      <c r="G62" s="35">
        <f>G63</f>
        <v>10466</v>
      </c>
      <c r="H62" s="49"/>
      <c r="M62" s="64"/>
    </row>
    <row r="63" spans="1:13" s="41" customFormat="1" ht="17.25">
      <c r="A63" s="65"/>
      <c r="B63" s="65"/>
      <c r="C63" s="66"/>
      <c r="D63" s="24"/>
      <c r="E63" s="24"/>
      <c r="F63" s="30" t="s">
        <v>54</v>
      </c>
      <c r="G63" s="35">
        <f>+G64</f>
        <v>10466</v>
      </c>
      <c r="H63" s="49"/>
      <c r="M63" s="64"/>
    </row>
    <row r="64" spans="1:13" s="41" customFormat="1" ht="17.25">
      <c r="A64" s="65"/>
      <c r="B64" s="65"/>
      <c r="C64" s="66"/>
      <c r="D64" s="24"/>
      <c r="E64" s="24"/>
      <c r="F64" s="30" t="s">
        <v>110</v>
      </c>
      <c r="G64" s="35">
        <f>+G65</f>
        <v>10466</v>
      </c>
      <c r="H64" s="49"/>
      <c r="M64" s="64"/>
    </row>
    <row r="65" spans="1:13" s="41" customFormat="1" ht="17.25">
      <c r="A65" s="65"/>
      <c r="B65" s="65"/>
      <c r="C65" s="66"/>
      <c r="D65" s="24"/>
      <c r="E65" s="24"/>
      <c r="F65" s="30" t="s">
        <v>111</v>
      </c>
      <c r="G65" s="35">
        <v>10466</v>
      </c>
      <c r="H65" s="49"/>
      <c r="M65" s="64"/>
    </row>
    <row r="66" spans="1:13" s="41" customFormat="1" ht="69">
      <c r="A66" s="65"/>
      <c r="B66" s="65"/>
      <c r="C66" s="66"/>
      <c r="D66" s="24"/>
      <c r="E66" s="24" t="s">
        <v>121</v>
      </c>
      <c r="F66" s="30" t="s">
        <v>122</v>
      </c>
      <c r="G66" s="35">
        <f>G68</f>
        <v>6234</v>
      </c>
      <c r="H66" s="49"/>
      <c r="M66" s="64"/>
    </row>
    <row r="67" spans="1:13" s="41" customFormat="1" ht="17.25">
      <c r="A67" s="65"/>
      <c r="B67" s="65"/>
      <c r="C67" s="66"/>
      <c r="D67" s="24"/>
      <c r="E67" s="24"/>
      <c r="F67" s="30" t="s">
        <v>6</v>
      </c>
      <c r="G67" s="35"/>
      <c r="H67" s="49"/>
      <c r="M67" s="64"/>
    </row>
    <row r="68" spans="1:13" s="41" customFormat="1" ht="17.25">
      <c r="A68" s="65"/>
      <c r="B68" s="65"/>
      <c r="C68" s="66"/>
      <c r="D68" s="24"/>
      <c r="E68" s="24"/>
      <c r="F68" s="30" t="s">
        <v>109</v>
      </c>
      <c r="G68" s="35">
        <f>G70</f>
        <v>6234</v>
      </c>
      <c r="H68" s="49"/>
      <c r="M68" s="64"/>
    </row>
    <row r="69" spans="1:13" s="41" customFormat="1" ht="34.5">
      <c r="A69" s="65"/>
      <c r="B69" s="65"/>
      <c r="C69" s="66"/>
      <c r="D69" s="24"/>
      <c r="E69" s="24"/>
      <c r="F69" s="30" t="s">
        <v>7</v>
      </c>
      <c r="G69" s="35"/>
      <c r="H69" s="49"/>
      <c r="M69" s="64"/>
    </row>
    <row r="70" spans="1:13" s="41" customFormat="1" ht="17.25">
      <c r="A70" s="65"/>
      <c r="B70" s="65"/>
      <c r="C70" s="66"/>
      <c r="D70" s="24"/>
      <c r="E70" s="24"/>
      <c r="F70" s="30" t="s">
        <v>8</v>
      </c>
      <c r="G70" s="35">
        <f>G71</f>
        <v>6234</v>
      </c>
      <c r="H70" s="49"/>
      <c r="M70" s="64"/>
    </row>
    <row r="71" spans="1:13" s="41" customFormat="1" ht="17.25">
      <c r="A71" s="65"/>
      <c r="B71" s="65"/>
      <c r="C71" s="66"/>
      <c r="D71" s="24"/>
      <c r="E71" s="24"/>
      <c r="F71" s="30" t="s">
        <v>23</v>
      </c>
      <c r="G71" s="35">
        <f>G72</f>
        <v>6234</v>
      </c>
      <c r="H71" s="49"/>
      <c r="M71" s="64"/>
    </row>
    <row r="72" spans="1:13" s="41" customFormat="1" ht="17.25">
      <c r="A72" s="65"/>
      <c r="B72" s="65"/>
      <c r="C72" s="66"/>
      <c r="D72" s="24"/>
      <c r="E72" s="24"/>
      <c r="F72" s="30" t="s">
        <v>54</v>
      </c>
      <c r="G72" s="35">
        <f>+G73</f>
        <v>6234</v>
      </c>
      <c r="H72" s="49"/>
      <c r="M72" s="64"/>
    </row>
    <row r="73" spans="1:13" s="41" customFormat="1" ht="17.25">
      <c r="A73" s="65"/>
      <c r="B73" s="65"/>
      <c r="C73" s="66"/>
      <c r="D73" s="24"/>
      <c r="E73" s="24"/>
      <c r="F73" s="30" t="s">
        <v>110</v>
      </c>
      <c r="G73" s="35">
        <f>+G74</f>
        <v>6234</v>
      </c>
      <c r="H73" s="49"/>
      <c r="M73" s="64"/>
    </row>
    <row r="74" spans="1:13" s="41" customFormat="1" ht="17.25">
      <c r="A74" s="65"/>
      <c r="B74" s="65"/>
      <c r="C74" s="66"/>
      <c r="D74" s="24"/>
      <c r="E74" s="24"/>
      <c r="F74" s="30" t="s">
        <v>111</v>
      </c>
      <c r="G74" s="35">
        <v>6234</v>
      </c>
      <c r="H74" s="49"/>
      <c r="M74" s="64"/>
    </row>
    <row r="75" spans="1:13" s="41" customFormat="1" ht="69">
      <c r="A75" s="65"/>
      <c r="B75" s="65"/>
      <c r="C75" s="66"/>
      <c r="D75" s="24"/>
      <c r="E75" s="24">
        <v>11012</v>
      </c>
      <c r="F75" s="30" t="s">
        <v>99</v>
      </c>
      <c r="G75" s="35">
        <f>G77</f>
        <v>7161</v>
      </c>
      <c r="H75" s="49"/>
      <c r="M75" s="64"/>
    </row>
    <row r="76" spans="1:13" s="41" customFormat="1" ht="17.25">
      <c r="A76" s="65"/>
      <c r="B76" s="65"/>
      <c r="C76" s="66"/>
      <c r="D76" s="24"/>
      <c r="E76" s="24"/>
      <c r="F76" s="30" t="s">
        <v>6</v>
      </c>
      <c r="G76" s="35"/>
      <c r="H76" s="49"/>
      <c r="M76" s="64"/>
    </row>
    <row r="77" spans="1:13" s="41" customFormat="1" ht="17.25">
      <c r="A77" s="65"/>
      <c r="B77" s="65"/>
      <c r="C77" s="66"/>
      <c r="D77" s="24"/>
      <c r="E77" s="24"/>
      <c r="F77" s="30" t="s">
        <v>109</v>
      </c>
      <c r="G77" s="35">
        <f>G79</f>
        <v>7161</v>
      </c>
      <c r="H77" s="49"/>
      <c r="M77" s="64"/>
    </row>
    <row r="78" spans="1:13" s="41" customFormat="1" ht="34.5">
      <c r="A78" s="65"/>
      <c r="B78" s="65"/>
      <c r="C78" s="66"/>
      <c r="D78" s="24"/>
      <c r="E78" s="24"/>
      <c r="F78" s="30" t="s">
        <v>7</v>
      </c>
      <c r="G78" s="35"/>
      <c r="H78" s="49"/>
      <c r="M78" s="64"/>
    </row>
    <row r="79" spans="1:13" s="41" customFormat="1" ht="17.25">
      <c r="A79" s="65"/>
      <c r="B79" s="65"/>
      <c r="C79" s="66"/>
      <c r="D79" s="24"/>
      <c r="E79" s="24"/>
      <c r="F79" s="30" t="s">
        <v>8</v>
      </c>
      <c r="G79" s="35">
        <f>G80</f>
        <v>7161</v>
      </c>
      <c r="H79" s="49"/>
      <c r="M79" s="64"/>
    </row>
    <row r="80" spans="1:13" s="41" customFormat="1" ht="17.25">
      <c r="A80" s="65"/>
      <c r="B80" s="65"/>
      <c r="C80" s="66"/>
      <c r="D80" s="24"/>
      <c r="E80" s="24"/>
      <c r="F80" s="30" t="s">
        <v>23</v>
      </c>
      <c r="G80" s="35">
        <f>G81</f>
        <v>7161</v>
      </c>
      <c r="H80" s="49"/>
      <c r="M80" s="64"/>
    </row>
    <row r="81" spans="1:13" s="41" customFormat="1" ht="17.25">
      <c r="A81" s="65"/>
      <c r="B81" s="65"/>
      <c r="C81" s="66"/>
      <c r="D81" s="24"/>
      <c r="E81" s="24"/>
      <c r="F81" s="30" t="s">
        <v>54</v>
      </c>
      <c r="G81" s="35">
        <f>+G82</f>
        <v>7161</v>
      </c>
      <c r="H81" s="49"/>
      <c r="M81" s="64"/>
    </row>
    <row r="82" spans="1:13" s="41" customFormat="1" ht="17.25">
      <c r="A82" s="65"/>
      <c r="B82" s="65"/>
      <c r="C82" s="66"/>
      <c r="D82" s="24"/>
      <c r="E82" s="24"/>
      <c r="F82" s="30" t="s">
        <v>110</v>
      </c>
      <c r="G82" s="35">
        <f>+G83</f>
        <v>7161</v>
      </c>
      <c r="H82" s="49"/>
      <c r="M82" s="64"/>
    </row>
    <row r="83" spans="1:13" s="41" customFormat="1" ht="17.25">
      <c r="A83" s="65"/>
      <c r="B83" s="65"/>
      <c r="C83" s="66"/>
      <c r="D83" s="24"/>
      <c r="E83" s="24"/>
      <c r="F83" s="30" t="s">
        <v>111</v>
      </c>
      <c r="G83" s="35">
        <v>7161</v>
      </c>
      <c r="H83" s="49"/>
      <c r="M83" s="64"/>
    </row>
    <row r="84" spans="1:13" s="41" customFormat="1" ht="69">
      <c r="A84" s="65"/>
      <c r="B84" s="65"/>
      <c r="C84" s="66"/>
      <c r="D84" s="24"/>
      <c r="E84" s="24">
        <v>11013</v>
      </c>
      <c r="F84" s="30" t="s">
        <v>101</v>
      </c>
      <c r="G84" s="35">
        <f>G86</f>
        <v>22181</v>
      </c>
      <c r="H84" s="49"/>
      <c r="M84" s="64"/>
    </row>
    <row r="85" spans="1:13" s="41" customFormat="1" ht="17.25">
      <c r="A85" s="65"/>
      <c r="B85" s="65"/>
      <c r="C85" s="66"/>
      <c r="D85" s="24"/>
      <c r="E85" s="24"/>
      <c r="F85" s="30" t="s">
        <v>6</v>
      </c>
      <c r="G85" s="35"/>
      <c r="H85" s="49"/>
      <c r="M85" s="64"/>
    </row>
    <row r="86" spans="1:13" s="41" customFormat="1" ht="17.25">
      <c r="A86" s="65"/>
      <c r="B86" s="65"/>
      <c r="C86" s="66"/>
      <c r="D86" s="24"/>
      <c r="E86" s="24"/>
      <c r="F86" s="30" t="s">
        <v>109</v>
      </c>
      <c r="G86" s="35">
        <f>G88</f>
        <v>22181</v>
      </c>
      <c r="H86" s="49"/>
      <c r="M86" s="64"/>
    </row>
    <row r="87" spans="1:13" s="41" customFormat="1" ht="34.5">
      <c r="A87" s="65"/>
      <c r="B87" s="65"/>
      <c r="C87" s="66"/>
      <c r="D87" s="24"/>
      <c r="E87" s="24"/>
      <c r="F87" s="30" t="s">
        <v>7</v>
      </c>
      <c r="G87" s="35"/>
      <c r="H87" s="49"/>
      <c r="M87" s="64"/>
    </row>
    <row r="88" spans="1:13" s="41" customFormat="1" ht="17.25">
      <c r="A88" s="65"/>
      <c r="B88" s="65"/>
      <c r="C88" s="66"/>
      <c r="D88" s="24"/>
      <c r="E88" s="24"/>
      <c r="F88" s="30" t="s">
        <v>8</v>
      </c>
      <c r="G88" s="35">
        <f>G89</f>
        <v>22181</v>
      </c>
      <c r="H88" s="49"/>
      <c r="M88" s="64"/>
    </row>
    <row r="89" spans="1:13" s="41" customFormat="1" ht="17.25">
      <c r="A89" s="65"/>
      <c r="B89" s="65"/>
      <c r="C89" s="66"/>
      <c r="D89" s="24"/>
      <c r="E89" s="24"/>
      <c r="F89" s="30" t="s">
        <v>23</v>
      </c>
      <c r="G89" s="35">
        <f>G90</f>
        <v>22181</v>
      </c>
      <c r="H89" s="49"/>
      <c r="M89" s="64"/>
    </row>
    <row r="90" spans="1:13" s="41" customFormat="1" ht="17.25">
      <c r="A90" s="65"/>
      <c r="B90" s="65"/>
      <c r="C90" s="66"/>
      <c r="D90" s="24"/>
      <c r="E90" s="24"/>
      <c r="F90" s="30" t="s">
        <v>54</v>
      </c>
      <c r="G90" s="35">
        <f>+G91</f>
        <v>22181</v>
      </c>
      <c r="H90" s="49"/>
      <c r="M90" s="64"/>
    </row>
    <row r="91" spans="1:13" s="41" customFormat="1" ht="17.25">
      <c r="A91" s="65"/>
      <c r="B91" s="65"/>
      <c r="C91" s="66"/>
      <c r="D91" s="24"/>
      <c r="E91" s="24"/>
      <c r="F91" s="30" t="s">
        <v>110</v>
      </c>
      <c r="G91" s="35">
        <f>+G92</f>
        <v>22181</v>
      </c>
      <c r="H91" s="49"/>
      <c r="M91" s="64"/>
    </row>
    <row r="92" spans="1:13" s="41" customFormat="1" ht="17.25">
      <c r="A92" s="65"/>
      <c r="B92" s="65"/>
      <c r="C92" s="66"/>
      <c r="D92" s="24"/>
      <c r="E92" s="24"/>
      <c r="F92" s="30" t="s">
        <v>111</v>
      </c>
      <c r="G92" s="35">
        <v>22181</v>
      </c>
      <c r="H92" s="49"/>
      <c r="M92" s="64"/>
    </row>
    <row r="93" spans="1:13" s="41" customFormat="1" ht="69">
      <c r="A93" s="65"/>
      <c r="B93" s="65"/>
      <c r="C93" s="66"/>
      <c r="D93" s="24"/>
      <c r="E93" s="24" t="s">
        <v>58</v>
      </c>
      <c r="F93" s="30" t="s">
        <v>123</v>
      </c>
      <c r="G93" s="35">
        <f>G95</f>
        <v>592</v>
      </c>
      <c r="H93" s="49"/>
      <c r="M93" s="64"/>
    </row>
    <row r="94" spans="1:13" s="41" customFormat="1" ht="17.25">
      <c r="A94" s="65"/>
      <c r="B94" s="65"/>
      <c r="C94" s="66"/>
      <c r="D94" s="24"/>
      <c r="E94" s="24"/>
      <c r="F94" s="30" t="s">
        <v>6</v>
      </c>
      <c r="G94" s="35"/>
      <c r="H94" s="49"/>
      <c r="M94" s="64"/>
    </row>
    <row r="95" spans="1:13" s="41" customFormat="1" ht="17.25">
      <c r="A95" s="65"/>
      <c r="B95" s="65"/>
      <c r="C95" s="66"/>
      <c r="D95" s="24"/>
      <c r="E95" s="24"/>
      <c r="F95" s="30" t="s">
        <v>109</v>
      </c>
      <c r="G95" s="35">
        <f>G97</f>
        <v>592</v>
      </c>
      <c r="H95" s="49"/>
      <c r="M95" s="64"/>
    </row>
    <row r="96" spans="1:13" s="41" customFormat="1" ht="34.5">
      <c r="A96" s="65"/>
      <c r="B96" s="65"/>
      <c r="C96" s="66"/>
      <c r="D96" s="24"/>
      <c r="E96" s="24"/>
      <c r="F96" s="30" t="s">
        <v>7</v>
      </c>
      <c r="G96" s="35"/>
      <c r="H96" s="49"/>
      <c r="M96" s="64"/>
    </row>
    <row r="97" spans="1:13" s="41" customFormat="1" ht="17.25">
      <c r="A97" s="65"/>
      <c r="B97" s="65"/>
      <c r="C97" s="66"/>
      <c r="D97" s="24"/>
      <c r="E97" s="24"/>
      <c r="F97" s="30" t="s">
        <v>8</v>
      </c>
      <c r="G97" s="35">
        <f>G98</f>
        <v>592</v>
      </c>
      <c r="H97" s="49"/>
      <c r="M97" s="64"/>
    </row>
    <row r="98" spans="1:13" s="41" customFormat="1" ht="17.25">
      <c r="A98" s="65"/>
      <c r="B98" s="65"/>
      <c r="C98" s="66"/>
      <c r="D98" s="24"/>
      <c r="E98" s="24"/>
      <c r="F98" s="30" t="s">
        <v>23</v>
      </c>
      <c r="G98" s="35">
        <f>G99</f>
        <v>592</v>
      </c>
      <c r="H98" s="49"/>
      <c r="M98" s="64"/>
    </row>
    <row r="99" spans="1:13" s="41" customFormat="1" ht="17.25">
      <c r="A99" s="65"/>
      <c r="B99" s="65"/>
      <c r="C99" s="66"/>
      <c r="D99" s="24"/>
      <c r="E99" s="24"/>
      <c r="F99" s="30" t="s">
        <v>54</v>
      </c>
      <c r="G99" s="35">
        <f>+G100</f>
        <v>592</v>
      </c>
      <c r="H99" s="49"/>
      <c r="M99" s="64"/>
    </row>
    <row r="100" spans="1:13" s="41" customFormat="1" ht="17.25">
      <c r="A100" s="65"/>
      <c r="B100" s="65"/>
      <c r="C100" s="66"/>
      <c r="D100" s="24"/>
      <c r="E100" s="24"/>
      <c r="F100" s="30" t="s">
        <v>110</v>
      </c>
      <c r="G100" s="35">
        <f>+G101</f>
        <v>592</v>
      </c>
      <c r="H100" s="49"/>
      <c r="M100" s="64"/>
    </row>
    <row r="101" spans="1:13" s="41" customFormat="1" ht="17.25">
      <c r="A101" s="65"/>
      <c r="B101" s="65"/>
      <c r="C101" s="66"/>
      <c r="D101" s="24"/>
      <c r="E101" s="24"/>
      <c r="F101" s="30" t="s">
        <v>111</v>
      </c>
      <c r="G101" s="35">
        <v>592</v>
      </c>
      <c r="H101" s="49"/>
      <c r="M101" s="64"/>
    </row>
    <row r="102" spans="1:13" s="41" customFormat="1" ht="69">
      <c r="A102" s="65"/>
      <c r="B102" s="65"/>
      <c r="C102" s="66"/>
      <c r="D102" s="24"/>
      <c r="E102" s="24" t="s">
        <v>60</v>
      </c>
      <c r="F102" s="30" t="s">
        <v>124</v>
      </c>
      <c r="G102" s="35">
        <f>G104</f>
        <v>6191</v>
      </c>
      <c r="H102" s="49"/>
      <c r="M102" s="64"/>
    </row>
    <row r="103" spans="1:13" s="41" customFormat="1" ht="17.25">
      <c r="A103" s="65"/>
      <c r="B103" s="65"/>
      <c r="C103" s="66"/>
      <c r="D103" s="24"/>
      <c r="E103" s="24"/>
      <c r="F103" s="30" t="s">
        <v>6</v>
      </c>
      <c r="G103" s="35"/>
      <c r="H103" s="49"/>
      <c r="M103" s="64"/>
    </row>
    <row r="104" spans="1:13" s="41" customFormat="1" ht="17.25">
      <c r="A104" s="65"/>
      <c r="B104" s="65"/>
      <c r="C104" s="66"/>
      <c r="D104" s="24"/>
      <c r="E104" s="24"/>
      <c r="F104" s="30" t="s">
        <v>109</v>
      </c>
      <c r="G104" s="35">
        <f>G106</f>
        <v>6191</v>
      </c>
      <c r="H104" s="49"/>
      <c r="M104" s="64"/>
    </row>
    <row r="105" spans="1:13" s="41" customFormat="1" ht="34.5">
      <c r="A105" s="65"/>
      <c r="B105" s="65"/>
      <c r="C105" s="66"/>
      <c r="D105" s="24"/>
      <c r="E105" s="24"/>
      <c r="F105" s="30" t="s">
        <v>7</v>
      </c>
      <c r="G105" s="35"/>
      <c r="H105" s="49"/>
      <c r="M105" s="64"/>
    </row>
    <row r="106" spans="1:13" s="41" customFormat="1" ht="17.25">
      <c r="A106" s="65"/>
      <c r="B106" s="65"/>
      <c r="C106" s="66"/>
      <c r="D106" s="24"/>
      <c r="E106" s="24"/>
      <c r="F106" s="30" t="s">
        <v>8</v>
      </c>
      <c r="G106" s="35">
        <f>G107</f>
        <v>6191</v>
      </c>
      <c r="H106" s="49"/>
      <c r="M106" s="64"/>
    </row>
    <row r="107" spans="1:13" s="41" customFormat="1" ht="17.25">
      <c r="A107" s="65"/>
      <c r="B107" s="65"/>
      <c r="C107" s="66"/>
      <c r="D107" s="24"/>
      <c r="E107" s="24"/>
      <c r="F107" s="30" t="s">
        <v>23</v>
      </c>
      <c r="G107" s="35">
        <f>G108</f>
        <v>6191</v>
      </c>
      <c r="H107" s="49"/>
      <c r="M107" s="64"/>
    </row>
    <row r="108" spans="1:13" s="41" customFormat="1" ht="17.25">
      <c r="A108" s="65"/>
      <c r="B108" s="65"/>
      <c r="C108" s="66"/>
      <c r="D108" s="24"/>
      <c r="E108" s="24"/>
      <c r="F108" s="30" t="s">
        <v>54</v>
      </c>
      <c r="G108" s="35">
        <f>+G109</f>
        <v>6191</v>
      </c>
      <c r="H108" s="49"/>
      <c r="M108" s="64"/>
    </row>
    <row r="109" spans="1:13" s="41" customFormat="1" ht="17.25">
      <c r="A109" s="65"/>
      <c r="B109" s="65"/>
      <c r="C109" s="66"/>
      <c r="D109" s="24"/>
      <c r="E109" s="24"/>
      <c r="F109" s="30" t="s">
        <v>110</v>
      </c>
      <c r="G109" s="35">
        <f>+G110</f>
        <v>6191</v>
      </c>
      <c r="H109" s="49"/>
      <c r="M109" s="64"/>
    </row>
    <row r="110" spans="1:13" s="41" customFormat="1" ht="17.25">
      <c r="A110" s="65"/>
      <c r="B110" s="65"/>
      <c r="C110" s="66"/>
      <c r="D110" s="24"/>
      <c r="E110" s="24"/>
      <c r="F110" s="30" t="s">
        <v>111</v>
      </c>
      <c r="G110" s="35">
        <v>6191</v>
      </c>
      <c r="H110" s="49"/>
      <c r="M110" s="64"/>
    </row>
    <row r="111" spans="1:13" s="41" customFormat="1" ht="69">
      <c r="A111" s="65"/>
      <c r="B111" s="65"/>
      <c r="C111" s="66"/>
      <c r="D111" s="24"/>
      <c r="E111" s="24" t="s">
        <v>125</v>
      </c>
      <c r="F111" s="30" t="s">
        <v>126</v>
      </c>
      <c r="G111" s="35">
        <f>G113</f>
        <v>11095</v>
      </c>
      <c r="H111" s="49"/>
      <c r="M111" s="64"/>
    </row>
    <row r="112" spans="1:13" s="41" customFormat="1" ht="17.25">
      <c r="A112" s="65"/>
      <c r="B112" s="65"/>
      <c r="C112" s="66"/>
      <c r="D112" s="24"/>
      <c r="E112" s="24"/>
      <c r="F112" s="30" t="s">
        <v>6</v>
      </c>
      <c r="G112" s="35"/>
      <c r="H112" s="49"/>
      <c r="M112" s="64"/>
    </row>
    <row r="113" spans="1:13" s="41" customFormat="1" ht="17.25">
      <c r="A113" s="65"/>
      <c r="B113" s="65"/>
      <c r="C113" s="66"/>
      <c r="D113" s="24"/>
      <c r="E113" s="24"/>
      <c r="F113" s="30" t="s">
        <v>109</v>
      </c>
      <c r="G113" s="35">
        <f>G115</f>
        <v>11095</v>
      </c>
      <c r="H113" s="49"/>
      <c r="M113" s="64"/>
    </row>
    <row r="114" spans="1:13" s="41" customFormat="1" ht="34.5">
      <c r="A114" s="65"/>
      <c r="B114" s="65"/>
      <c r="C114" s="66"/>
      <c r="D114" s="24"/>
      <c r="E114" s="24"/>
      <c r="F114" s="30" t="s">
        <v>7</v>
      </c>
      <c r="G114" s="35"/>
      <c r="H114" s="49"/>
      <c r="M114" s="64"/>
    </row>
    <row r="115" spans="1:13" s="41" customFormat="1" ht="17.25">
      <c r="A115" s="65"/>
      <c r="B115" s="65"/>
      <c r="C115" s="66"/>
      <c r="D115" s="24"/>
      <c r="E115" s="24"/>
      <c r="F115" s="30" t="s">
        <v>8</v>
      </c>
      <c r="G115" s="35">
        <f>G116</f>
        <v>11095</v>
      </c>
      <c r="H115" s="49"/>
      <c r="M115" s="64"/>
    </row>
    <row r="116" spans="1:13" s="41" customFormat="1" ht="17.25">
      <c r="A116" s="65"/>
      <c r="B116" s="65"/>
      <c r="C116" s="66"/>
      <c r="D116" s="24"/>
      <c r="E116" s="24"/>
      <c r="F116" s="30" t="s">
        <v>23</v>
      </c>
      <c r="G116" s="35">
        <f>G117</f>
        <v>11095</v>
      </c>
      <c r="H116" s="49"/>
      <c r="M116" s="64"/>
    </row>
    <row r="117" spans="1:13" s="41" customFormat="1" ht="17.25">
      <c r="A117" s="65"/>
      <c r="B117" s="65"/>
      <c r="C117" s="66"/>
      <c r="D117" s="24"/>
      <c r="E117" s="24"/>
      <c r="F117" s="30" t="s">
        <v>54</v>
      </c>
      <c r="G117" s="35">
        <f>+G118</f>
        <v>11095</v>
      </c>
      <c r="H117" s="49"/>
      <c r="M117" s="64"/>
    </row>
    <row r="118" spans="1:13" s="41" customFormat="1" ht="17.25">
      <c r="A118" s="65"/>
      <c r="B118" s="65"/>
      <c r="C118" s="66"/>
      <c r="D118" s="24"/>
      <c r="E118" s="24"/>
      <c r="F118" s="30" t="s">
        <v>110</v>
      </c>
      <c r="G118" s="35">
        <f>+G119</f>
        <v>11095</v>
      </c>
      <c r="H118" s="49"/>
      <c r="M118" s="64"/>
    </row>
    <row r="119" spans="1:13" s="41" customFormat="1" ht="17.25">
      <c r="A119" s="65"/>
      <c r="B119" s="65"/>
      <c r="C119" s="66"/>
      <c r="D119" s="24"/>
      <c r="E119" s="24"/>
      <c r="F119" s="30" t="s">
        <v>111</v>
      </c>
      <c r="G119" s="35">
        <v>11095</v>
      </c>
      <c r="H119" s="49"/>
      <c r="M119" s="64"/>
    </row>
    <row r="120" spans="1:13" s="41" customFormat="1" ht="51.75">
      <c r="A120" s="65"/>
      <c r="B120" s="65"/>
      <c r="C120" s="66"/>
      <c r="D120" s="24"/>
      <c r="E120" s="24" t="s">
        <v>127</v>
      </c>
      <c r="F120" s="30" t="s">
        <v>128</v>
      </c>
      <c r="G120" s="35">
        <f>G122</f>
        <v>20246</v>
      </c>
      <c r="H120" s="49"/>
      <c r="M120" s="64"/>
    </row>
    <row r="121" spans="1:13" s="41" customFormat="1" ht="17.25">
      <c r="A121" s="65"/>
      <c r="B121" s="65"/>
      <c r="C121" s="66"/>
      <c r="D121" s="24"/>
      <c r="E121" s="24"/>
      <c r="F121" s="30" t="s">
        <v>6</v>
      </c>
      <c r="G121" s="35"/>
      <c r="H121" s="49"/>
      <c r="M121" s="64"/>
    </row>
    <row r="122" spans="1:13" s="41" customFormat="1" ht="17.25">
      <c r="A122" s="65"/>
      <c r="B122" s="65"/>
      <c r="C122" s="66"/>
      <c r="D122" s="24"/>
      <c r="E122" s="24"/>
      <c r="F122" s="30" t="s">
        <v>109</v>
      </c>
      <c r="G122" s="35">
        <f>G124</f>
        <v>20246</v>
      </c>
      <c r="H122" s="49"/>
      <c r="M122" s="64"/>
    </row>
    <row r="123" spans="1:13" s="41" customFormat="1" ht="34.5">
      <c r="A123" s="65"/>
      <c r="B123" s="65"/>
      <c r="C123" s="66"/>
      <c r="D123" s="24"/>
      <c r="E123" s="24"/>
      <c r="F123" s="30" t="s">
        <v>7</v>
      </c>
      <c r="G123" s="35"/>
      <c r="H123" s="49"/>
      <c r="M123" s="64"/>
    </row>
    <row r="124" spans="1:13" s="41" customFormat="1" ht="17.25">
      <c r="A124" s="65"/>
      <c r="B124" s="65"/>
      <c r="C124" s="66"/>
      <c r="D124" s="24"/>
      <c r="E124" s="24"/>
      <c r="F124" s="30" t="s">
        <v>8</v>
      </c>
      <c r="G124" s="35">
        <f>G125</f>
        <v>20246</v>
      </c>
      <c r="H124" s="49"/>
      <c r="M124" s="64"/>
    </row>
    <row r="125" spans="1:13" s="41" customFormat="1" ht="17.25">
      <c r="A125" s="65"/>
      <c r="B125" s="65"/>
      <c r="C125" s="66"/>
      <c r="D125" s="24"/>
      <c r="E125" s="24"/>
      <c r="F125" s="30" t="s">
        <v>23</v>
      </c>
      <c r="G125" s="35">
        <f>G126</f>
        <v>20246</v>
      </c>
      <c r="H125" s="49"/>
      <c r="M125" s="64"/>
    </row>
    <row r="126" spans="1:13" s="41" customFormat="1" ht="17.25">
      <c r="A126" s="65"/>
      <c r="B126" s="65"/>
      <c r="C126" s="66"/>
      <c r="D126" s="24"/>
      <c r="E126" s="24"/>
      <c r="F126" s="30" t="s">
        <v>54</v>
      </c>
      <c r="G126" s="35">
        <f>+G127</f>
        <v>20246</v>
      </c>
      <c r="H126" s="49"/>
      <c r="M126" s="64"/>
    </row>
    <row r="127" spans="1:13" s="41" customFormat="1" ht="17.25">
      <c r="A127" s="65"/>
      <c r="B127" s="65"/>
      <c r="C127" s="66"/>
      <c r="D127" s="24"/>
      <c r="E127" s="24"/>
      <c r="F127" s="30" t="s">
        <v>110</v>
      </c>
      <c r="G127" s="35">
        <f>+G128</f>
        <v>20246</v>
      </c>
      <c r="H127" s="49"/>
      <c r="M127" s="64"/>
    </row>
    <row r="128" spans="1:13" s="41" customFormat="1" ht="17.25">
      <c r="A128" s="65"/>
      <c r="B128" s="65"/>
      <c r="C128" s="66"/>
      <c r="D128" s="24"/>
      <c r="E128" s="24"/>
      <c r="F128" s="30" t="s">
        <v>111</v>
      </c>
      <c r="G128" s="35">
        <v>20246</v>
      </c>
      <c r="H128" s="49"/>
      <c r="M128" s="64"/>
    </row>
    <row r="129" spans="1:13" s="41" customFormat="1" ht="51.75">
      <c r="A129" s="65"/>
      <c r="B129" s="65"/>
      <c r="C129" s="66"/>
      <c r="D129" s="24"/>
      <c r="E129" s="24" t="s">
        <v>129</v>
      </c>
      <c r="F129" s="30" t="s">
        <v>130</v>
      </c>
      <c r="G129" s="35">
        <f>G131</f>
        <v>20742</v>
      </c>
      <c r="H129" s="49"/>
      <c r="M129" s="64"/>
    </row>
    <row r="130" spans="1:13" s="41" customFormat="1" ht="17.25">
      <c r="A130" s="65"/>
      <c r="B130" s="65"/>
      <c r="C130" s="66"/>
      <c r="D130" s="24"/>
      <c r="E130" s="24"/>
      <c r="F130" s="30" t="s">
        <v>6</v>
      </c>
      <c r="G130" s="35"/>
      <c r="H130" s="49"/>
      <c r="M130" s="64"/>
    </row>
    <row r="131" spans="1:13" s="41" customFormat="1" ht="17.25">
      <c r="A131" s="65"/>
      <c r="B131" s="65"/>
      <c r="C131" s="66"/>
      <c r="D131" s="24"/>
      <c r="E131" s="24"/>
      <c r="F131" s="30" t="s">
        <v>109</v>
      </c>
      <c r="G131" s="35">
        <f>G133</f>
        <v>20742</v>
      </c>
      <c r="H131" s="49"/>
      <c r="M131" s="64"/>
    </row>
    <row r="132" spans="1:13" s="41" customFormat="1" ht="34.5">
      <c r="A132" s="65"/>
      <c r="B132" s="65"/>
      <c r="C132" s="66"/>
      <c r="D132" s="24"/>
      <c r="E132" s="24"/>
      <c r="F132" s="30" t="s">
        <v>7</v>
      </c>
      <c r="G132" s="35"/>
      <c r="H132" s="49"/>
      <c r="M132" s="64"/>
    </row>
    <row r="133" spans="1:13" s="41" customFormat="1" ht="17.25">
      <c r="A133" s="65"/>
      <c r="B133" s="65"/>
      <c r="C133" s="66"/>
      <c r="D133" s="24"/>
      <c r="E133" s="24"/>
      <c r="F133" s="30" t="s">
        <v>8</v>
      </c>
      <c r="G133" s="35">
        <f>G134</f>
        <v>20742</v>
      </c>
      <c r="H133" s="49"/>
      <c r="M133" s="64"/>
    </row>
    <row r="134" spans="1:13" s="41" customFormat="1" ht="17.25">
      <c r="A134" s="65"/>
      <c r="B134" s="65"/>
      <c r="C134" s="66"/>
      <c r="D134" s="24"/>
      <c r="E134" s="24"/>
      <c r="F134" s="30" t="s">
        <v>23</v>
      </c>
      <c r="G134" s="35">
        <f>G135</f>
        <v>20742</v>
      </c>
      <c r="H134" s="49"/>
      <c r="M134" s="64"/>
    </row>
    <row r="135" spans="1:13" s="41" customFormat="1" ht="17.25">
      <c r="A135" s="65"/>
      <c r="B135" s="65"/>
      <c r="C135" s="66"/>
      <c r="D135" s="24"/>
      <c r="E135" s="24"/>
      <c r="F135" s="30" t="s">
        <v>54</v>
      </c>
      <c r="G135" s="35">
        <f>+G136</f>
        <v>20742</v>
      </c>
      <c r="H135" s="49"/>
      <c r="M135" s="64"/>
    </row>
    <row r="136" spans="1:13" s="41" customFormat="1" ht="17.25">
      <c r="A136" s="65"/>
      <c r="B136" s="65"/>
      <c r="C136" s="66"/>
      <c r="D136" s="24"/>
      <c r="E136" s="24"/>
      <c r="F136" s="30" t="s">
        <v>110</v>
      </c>
      <c r="G136" s="35">
        <f>+G137</f>
        <v>20742</v>
      </c>
      <c r="H136" s="49"/>
      <c r="M136" s="64"/>
    </row>
    <row r="137" spans="1:13" s="41" customFormat="1" ht="17.25">
      <c r="A137" s="65"/>
      <c r="B137" s="65"/>
      <c r="C137" s="66"/>
      <c r="D137" s="24"/>
      <c r="E137" s="24"/>
      <c r="F137" s="30" t="s">
        <v>111</v>
      </c>
      <c r="G137" s="35">
        <v>20742</v>
      </c>
      <c r="H137" s="49"/>
      <c r="M137" s="64"/>
    </row>
    <row r="138" spans="1:13" s="41" customFormat="1" ht="86.25">
      <c r="A138" s="65"/>
      <c r="B138" s="65"/>
      <c r="C138" s="66"/>
      <c r="D138" s="24"/>
      <c r="E138" s="24" t="s">
        <v>131</v>
      </c>
      <c r="F138" s="30" t="s">
        <v>132</v>
      </c>
      <c r="G138" s="35">
        <f>G140</f>
        <v>45263</v>
      </c>
      <c r="H138" s="49"/>
      <c r="M138" s="64"/>
    </row>
    <row r="139" spans="1:13" s="41" customFormat="1" ht="17.25">
      <c r="A139" s="65"/>
      <c r="B139" s="65"/>
      <c r="C139" s="66"/>
      <c r="D139" s="24"/>
      <c r="E139" s="24"/>
      <c r="F139" s="30" t="s">
        <v>6</v>
      </c>
      <c r="G139" s="35"/>
      <c r="H139" s="49"/>
      <c r="M139" s="64"/>
    </row>
    <row r="140" spans="1:13" s="41" customFormat="1" ht="17.25">
      <c r="A140" s="65"/>
      <c r="B140" s="65"/>
      <c r="C140" s="66"/>
      <c r="D140" s="24"/>
      <c r="E140" s="24"/>
      <c r="F140" s="30" t="s">
        <v>109</v>
      </c>
      <c r="G140" s="35">
        <f>G142</f>
        <v>45263</v>
      </c>
      <c r="H140" s="49"/>
      <c r="M140" s="64"/>
    </row>
    <row r="141" spans="1:13" s="41" customFormat="1" ht="34.5">
      <c r="A141" s="65"/>
      <c r="B141" s="65"/>
      <c r="C141" s="66"/>
      <c r="D141" s="24"/>
      <c r="E141" s="24"/>
      <c r="F141" s="30" t="s">
        <v>7</v>
      </c>
      <c r="G141" s="35"/>
      <c r="H141" s="49"/>
      <c r="M141" s="64"/>
    </row>
    <row r="142" spans="1:13" s="41" customFormat="1" ht="17.25">
      <c r="A142" s="65"/>
      <c r="B142" s="65"/>
      <c r="C142" s="66"/>
      <c r="D142" s="24"/>
      <c r="E142" s="24"/>
      <c r="F142" s="30" t="s">
        <v>8</v>
      </c>
      <c r="G142" s="35">
        <f>G143</f>
        <v>45263</v>
      </c>
      <c r="H142" s="49"/>
      <c r="M142" s="64"/>
    </row>
    <row r="143" spans="1:13" s="41" customFormat="1" ht="17.25">
      <c r="A143" s="65"/>
      <c r="B143" s="65"/>
      <c r="C143" s="66"/>
      <c r="D143" s="24"/>
      <c r="E143" s="24"/>
      <c r="F143" s="30" t="s">
        <v>23</v>
      </c>
      <c r="G143" s="35">
        <f>G144</f>
        <v>45263</v>
      </c>
      <c r="H143" s="49"/>
      <c r="M143" s="64"/>
    </row>
    <row r="144" spans="1:13" s="41" customFormat="1" ht="17.25">
      <c r="A144" s="65"/>
      <c r="B144" s="65"/>
      <c r="C144" s="66"/>
      <c r="D144" s="24"/>
      <c r="E144" s="24"/>
      <c r="F144" s="30" t="s">
        <v>54</v>
      </c>
      <c r="G144" s="35">
        <f>+G145</f>
        <v>45263</v>
      </c>
      <c r="H144" s="49"/>
      <c r="M144" s="64"/>
    </row>
    <row r="145" spans="1:13" s="41" customFormat="1" ht="17.25">
      <c r="A145" s="65"/>
      <c r="B145" s="65"/>
      <c r="C145" s="66"/>
      <c r="D145" s="24"/>
      <c r="E145" s="24"/>
      <c r="F145" s="30" t="s">
        <v>110</v>
      </c>
      <c r="G145" s="35">
        <f>+G146</f>
        <v>45263</v>
      </c>
      <c r="H145" s="49"/>
      <c r="M145" s="64"/>
    </row>
    <row r="146" spans="1:13" s="41" customFormat="1" ht="17.25">
      <c r="A146" s="65"/>
      <c r="B146" s="65"/>
      <c r="C146" s="66"/>
      <c r="D146" s="24"/>
      <c r="E146" s="24"/>
      <c r="F146" s="30" t="s">
        <v>111</v>
      </c>
      <c r="G146" s="35">
        <v>45263</v>
      </c>
      <c r="H146" s="49"/>
      <c r="M146" s="64"/>
    </row>
    <row r="147" spans="1:13" s="41" customFormat="1" ht="69">
      <c r="A147" s="65"/>
      <c r="B147" s="65"/>
      <c r="C147" s="66"/>
      <c r="D147" s="24"/>
      <c r="E147" s="24" t="s">
        <v>133</v>
      </c>
      <c r="F147" s="30" t="s">
        <v>134</v>
      </c>
      <c r="G147" s="35">
        <f>G149</f>
        <v>36425</v>
      </c>
      <c r="H147" s="49"/>
      <c r="M147" s="64"/>
    </row>
    <row r="148" spans="1:13" s="41" customFormat="1" ht="17.25">
      <c r="A148" s="65"/>
      <c r="B148" s="65"/>
      <c r="C148" s="66"/>
      <c r="D148" s="24"/>
      <c r="E148" s="24"/>
      <c r="F148" s="30" t="s">
        <v>6</v>
      </c>
      <c r="G148" s="35"/>
      <c r="H148" s="49"/>
      <c r="M148" s="64"/>
    </row>
    <row r="149" spans="1:13" s="41" customFormat="1" ht="17.25">
      <c r="A149" s="65"/>
      <c r="B149" s="65"/>
      <c r="C149" s="66"/>
      <c r="D149" s="24"/>
      <c r="E149" s="24"/>
      <c r="F149" s="30" t="s">
        <v>109</v>
      </c>
      <c r="G149" s="35">
        <f>G151</f>
        <v>36425</v>
      </c>
      <c r="H149" s="49"/>
      <c r="M149" s="64"/>
    </row>
    <row r="150" spans="1:13" s="41" customFormat="1" ht="34.5">
      <c r="A150" s="65"/>
      <c r="B150" s="65"/>
      <c r="C150" s="66"/>
      <c r="D150" s="24"/>
      <c r="E150" s="24"/>
      <c r="F150" s="30" t="s">
        <v>7</v>
      </c>
      <c r="G150" s="35"/>
      <c r="H150" s="49"/>
      <c r="M150" s="64"/>
    </row>
    <row r="151" spans="1:13" s="41" customFormat="1" ht="17.25">
      <c r="A151" s="65"/>
      <c r="B151" s="65"/>
      <c r="C151" s="66"/>
      <c r="D151" s="24"/>
      <c r="E151" s="24"/>
      <c r="F151" s="30" t="s">
        <v>8</v>
      </c>
      <c r="G151" s="35">
        <f>G152</f>
        <v>36425</v>
      </c>
      <c r="H151" s="49"/>
      <c r="M151" s="64"/>
    </row>
    <row r="152" spans="1:13" s="41" customFormat="1" ht="17.25">
      <c r="A152" s="65"/>
      <c r="B152" s="65"/>
      <c r="C152" s="66"/>
      <c r="D152" s="24"/>
      <c r="E152" s="24"/>
      <c r="F152" s="30" t="s">
        <v>23</v>
      </c>
      <c r="G152" s="35">
        <f>G153</f>
        <v>36425</v>
      </c>
      <c r="H152" s="49"/>
      <c r="M152" s="64"/>
    </row>
    <row r="153" spans="1:13" s="41" customFormat="1" ht="17.25">
      <c r="A153" s="65"/>
      <c r="B153" s="65"/>
      <c r="C153" s="66"/>
      <c r="D153" s="24"/>
      <c r="E153" s="24"/>
      <c r="F153" s="30" t="s">
        <v>54</v>
      </c>
      <c r="G153" s="35">
        <f>+G154</f>
        <v>36425</v>
      </c>
      <c r="H153" s="49"/>
      <c r="M153" s="64"/>
    </row>
    <row r="154" spans="1:13" s="41" customFormat="1" ht="17.25">
      <c r="A154" s="65"/>
      <c r="B154" s="65"/>
      <c r="C154" s="66"/>
      <c r="D154" s="24"/>
      <c r="E154" s="24"/>
      <c r="F154" s="30" t="s">
        <v>110</v>
      </c>
      <c r="G154" s="35">
        <f>+G155</f>
        <v>36425</v>
      </c>
      <c r="H154" s="49"/>
      <c r="M154" s="64"/>
    </row>
    <row r="155" spans="1:13" s="41" customFormat="1" ht="17.25">
      <c r="A155" s="65"/>
      <c r="B155" s="65"/>
      <c r="C155" s="66"/>
      <c r="D155" s="24"/>
      <c r="E155" s="24"/>
      <c r="F155" s="30" t="s">
        <v>111</v>
      </c>
      <c r="G155" s="35">
        <v>36425</v>
      </c>
      <c r="H155" s="49"/>
      <c r="M155" s="64"/>
    </row>
    <row r="156" spans="1:13" s="41" customFormat="1" ht="17.25">
      <c r="A156" s="43" t="s">
        <v>247</v>
      </c>
      <c r="B156" s="43"/>
      <c r="C156" s="43"/>
      <c r="D156" s="43"/>
      <c r="E156" s="14"/>
      <c r="F156" s="40" t="s">
        <v>248</v>
      </c>
      <c r="G156" s="73">
        <f t="shared" ref="G156" si="2">+G158</f>
        <v>-248018</v>
      </c>
      <c r="H156" s="49"/>
    </row>
    <row r="157" spans="1:13" s="41" customFormat="1" ht="17.25">
      <c r="A157" s="11"/>
      <c r="B157" s="11"/>
      <c r="C157" s="11"/>
      <c r="D157" s="14"/>
      <c r="E157" s="14"/>
      <c r="F157" s="12" t="s">
        <v>19</v>
      </c>
      <c r="G157" s="36"/>
      <c r="H157" s="49"/>
      <c r="I157" s="44"/>
      <c r="J157" s="44"/>
    </row>
    <row r="158" spans="1:13" s="41" customFormat="1" ht="17.25">
      <c r="A158" s="11"/>
      <c r="B158" s="43" t="s">
        <v>249</v>
      </c>
      <c r="C158" s="11"/>
      <c r="D158" s="14"/>
      <c r="E158" s="14"/>
      <c r="F158" s="5" t="s">
        <v>250</v>
      </c>
      <c r="G158" s="73">
        <f t="shared" ref="G158" si="3">+G160</f>
        <v>-248018</v>
      </c>
      <c r="H158" s="49"/>
      <c r="I158" s="49"/>
      <c r="J158" s="49"/>
    </row>
    <row r="159" spans="1:13" s="41" customFormat="1" ht="17.25">
      <c r="A159" s="11"/>
      <c r="B159" s="11"/>
      <c r="C159" s="11"/>
      <c r="D159" s="14"/>
      <c r="E159" s="14"/>
      <c r="F159" s="5" t="s">
        <v>19</v>
      </c>
      <c r="G159" s="36"/>
      <c r="H159" s="49"/>
    </row>
    <row r="160" spans="1:13" s="42" customFormat="1" ht="17.25">
      <c r="A160" s="11"/>
      <c r="B160" s="11"/>
      <c r="C160" s="43" t="s">
        <v>251</v>
      </c>
      <c r="D160" s="14"/>
      <c r="E160" s="14"/>
      <c r="F160" s="5" t="s">
        <v>252</v>
      </c>
      <c r="G160" s="73">
        <f>+G162</f>
        <v>-248018</v>
      </c>
      <c r="H160" s="49"/>
    </row>
    <row r="161" spans="1:10" s="42" customFormat="1" ht="17.25">
      <c r="A161" s="11"/>
      <c r="B161" s="11"/>
      <c r="C161" s="11"/>
      <c r="D161" s="14"/>
      <c r="E161" s="14"/>
      <c r="F161" s="5" t="s">
        <v>19</v>
      </c>
      <c r="G161" s="36"/>
      <c r="H161" s="49"/>
    </row>
    <row r="162" spans="1:10" s="42" customFormat="1" ht="34.5">
      <c r="A162" s="25"/>
      <c r="B162" s="25"/>
      <c r="C162" s="25"/>
      <c r="D162" s="24">
        <v>1043</v>
      </c>
      <c r="E162" s="24"/>
      <c r="F162" s="39" t="s">
        <v>253</v>
      </c>
      <c r="G162" s="73">
        <f>+G164</f>
        <v>-248018</v>
      </c>
      <c r="H162" s="49"/>
    </row>
    <row r="163" spans="1:10" s="42" customFormat="1" ht="17.25">
      <c r="A163" s="11"/>
      <c r="B163" s="11"/>
      <c r="C163" s="11"/>
      <c r="D163" s="14"/>
      <c r="E163" s="14"/>
      <c r="F163" s="39" t="s">
        <v>19</v>
      </c>
      <c r="G163" s="35"/>
      <c r="H163" s="49"/>
    </row>
    <row r="164" spans="1:10" s="42" customFormat="1" ht="51.75">
      <c r="A164" s="25"/>
      <c r="B164" s="25"/>
      <c r="C164" s="25"/>
      <c r="D164" s="24"/>
      <c r="E164" s="24" t="s">
        <v>254</v>
      </c>
      <c r="F164" s="5" t="s">
        <v>255</v>
      </c>
      <c r="G164" s="35">
        <f t="shared" ref="G164" si="4">+G166</f>
        <v>-248018</v>
      </c>
      <c r="H164" s="49"/>
    </row>
    <row r="165" spans="1:10" s="41" customFormat="1" ht="17.25">
      <c r="A165" s="43"/>
      <c r="B165" s="43"/>
      <c r="C165" s="43"/>
      <c r="D165" s="43"/>
      <c r="E165" s="14"/>
      <c r="F165" s="40" t="s">
        <v>21</v>
      </c>
      <c r="G165" s="36"/>
      <c r="H165" s="49"/>
    </row>
    <row r="166" spans="1:10" s="41" customFormat="1" ht="17.25">
      <c r="A166" s="11"/>
      <c r="B166" s="11"/>
      <c r="C166" s="11"/>
      <c r="D166" s="14"/>
      <c r="E166" s="14"/>
      <c r="F166" s="12" t="s">
        <v>256</v>
      </c>
      <c r="G166" s="35">
        <f t="shared" ref="G166" si="5">+G168</f>
        <v>-248018</v>
      </c>
      <c r="H166" s="49"/>
      <c r="I166" s="44"/>
      <c r="J166" s="44"/>
    </row>
    <row r="167" spans="1:10" s="41" customFormat="1" ht="34.5">
      <c r="A167" s="11"/>
      <c r="B167" s="11"/>
      <c r="C167" s="11"/>
      <c r="D167" s="14"/>
      <c r="E167" s="14"/>
      <c r="F167" s="5" t="s">
        <v>61</v>
      </c>
      <c r="G167" s="36"/>
      <c r="H167" s="49"/>
      <c r="I167" s="49"/>
      <c r="J167" s="49"/>
    </row>
    <row r="168" spans="1:10" s="41" customFormat="1" ht="17.25">
      <c r="A168" s="11"/>
      <c r="B168" s="11"/>
      <c r="C168" s="11"/>
      <c r="D168" s="14"/>
      <c r="E168" s="14"/>
      <c r="F168" s="106" t="s">
        <v>8</v>
      </c>
      <c r="G168" s="35">
        <f t="shared" ref="G168:G169" si="6">+G169</f>
        <v>-248018</v>
      </c>
      <c r="H168" s="49"/>
    </row>
    <row r="169" spans="1:10" s="42" customFormat="1" ht="17.25">
      <c r="A169" s="11"/>
      <c r="B169" s="11"/>
      <c r="C169" s="11"/>
      <c r="D169" s="14"/>
      <c r="E169" s="14"/>
      <c r="F169" s="5" t="s">
        <v>23</v>
      </c>
      <c r="G169" s="35">
        <f t="shared" si="6"/>
        <v>-248018</v>
      </c>
      <c r="H169" s="49"/>
    </row>
    <row r="170" spans="1:10" s="42" customFormat="1" ht="17.25">
      <c r="A170" s="11"/>
      <c r="B170" s="11"/>
      <c r="C170" s="11"/>
      <c r="D170" s="14"/>
      <c r="E170" s="14"/>
      <c r="F170" s="5" t="s">
        <v>257</v>
      </c>
      <c r="G170" s="35">
        <f>+G172</f>
        <v>-248018</v>
      </c>
      <c r="H170" s="49"/>
    </row>
    <row r="171" spans="1:10" s="42" customFormat="1" ht="34.5">
      <c r="A171" s="25"/>
      <c r="B171" s="25"/>
      <c r="C171" s="25"/>
      <c r="D171" s="24"/>
      <c r="E171" s="24"/>
      <c r="F171" s="39" t="s">
        <v>258</v>
      </c>
      <c r="G171" s="36"/>
      <c r="H171" s="49"/>
    </row>
    <row r="172" spans="1:10" s="42" customFormat="1" ht="17.25">
      <c r="A172" s="11"/>
      <c r="B172" s="11"/>
      <c r="C172" s="11"/>
      <c r="D172" s="14"/>
      <c r="E172" s="14"/>
      <c r="F172" s="5" t="s">
        <v>259</v>
      </c>
      <c r="G172" s="35">
        <v>-248018</v>
      </c>
      <c r="H172" s="49"/>
    </row>
  </sheetData>
  <mergeCells count="1">
    <mergeCell ref="A4:G4"/>
  </mergeCells>
  <printOptions horizontalCentered="1"/>
  <pageMargins left="0.24" right="0.23622047244094499" top="0.47244094488188998" bottom="0.511811023622047" header="0.31496062992126" footer="0.31496062992126"/>
  <pageSetup paperSize="9" scale="65" firstPageNumber="7" orientation="portrait" useFirstPageNumber="1" r:id="rId1"/>
  <headerFooter>
    <oddFooter>&amp;C&amp;P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N231"/>
  <sheetViews>
    <sheetView topLeftCell="A222" zoomScaleNormal="100" zoomScaleSheetLayoutView="100" workbookViewId="0">
      <selection activeCell="H189" sqref="H189:J189"/>
    </sheetView>
  </sheetViews>
  <sheetFormatPr defaultColWidth="10.6640625" defaultRowHeight="16.5"/>
  <cols>
    <col min="1" max="1" width="8.5" style="95" customWidth="1"/>
    <col min="2" max="2" width="10.33203125" style="95" customWidth="1"/>
    <col min="3" max="3" width="8" style="95" customWidth="1"/>
    <col min="4" max="4" width="11.1640625" style="95" customWidth="1"/>
    <col min="5" max="5" width="12.5" style="95" customWidth="1"/>
    <col min="6" max="6" width="19.33203125" style="95" customWidth="1"/>
    <col min="7" max="7" width="14.83203125" style="95" bestFit="1" customWidth="1"/>
    <col min="8" max="8" width="17.1640625" style="95" customWidth="1"/>
    <col min="9" max="9" width="39.5" style="95" customWidth="1"/>
    <col min="10" max="10" width="37.6640625" style="101" customWidth="1"/>
    <col min="11" max="11" width="17" style="95" bestFit="1" customWidth="1"/>
    <col min="12" max="12" width="24.83203125" style="95" customWidth="1"/>
    <col min="13" max="13" width="19.6640625" style="95" bestFit="1" customWidth="1"/>
    <col min="14" max="14" width="15" style="95" bestFit="1" customWidth="1"/>
    <col min="15" max="16384" width="10.6640625" style="95"/>
  </cols>
  <sheetData>
    <row r="1" spans="1:14">
      <c r="J1" s="110" t="s">
        <v>36</v>
      </c>
    </row>
    <row r="2" spans="1:14">
      <c r="J2" s="86" t="s">
        <v>56</v>
      </c>
    </row>
    <row r="3" spans="1:14">
      <c r="J3" s="86" t="s">
        <v>24</v>
      </c>
    </row>
    <row r="4" spans="1:14" ht="53.25" customHeight="1">
      <c r="A4" s="132" t="s">
        <v>243</v>
      </c>
      <c r="B4" s="132"/>
      <c r="C4" s="132"/>
      <c r="D4" s="132"/>
      <c r="E4" s="132"/>
      <c r="F4" s="132"/>
      <c r="G4" s="132"/>
      <c r="H4" s="132"/>
      <c r="I4" s="132"/>
      <c r="J4" s="132"/>
    </row>
    <row r="5" spans="1:14" ht="25.5" customHeight="1">
      <c r="A5" s="96"/>
      <c r="B5" s="96"/>
      <c r="C5" s="96"/>
      <c r="D5" s="96"/>
      <c r="E5" s="96"/>
      <c r="F5" s="96"/>
      <c r="J5" s="86" t="s">
        <v>35</v>
      </c>
    </row>
    <row r="6" spans="1:14" s="18" customFormat="1" ht="72" customHeight="1">
      <c r="A6" s="133" t="s">
        <v>29</v>
      </c>
      <c r="B6" s="133" t="s">
        <v>37</v>
      </c>
      <c r="C6" s="133"/>
      <c r="D6" s="133" t="s">
        <v>38</v>
      </c>
      <c r="E6" s="133"/>
      <c r="F6" s="133"/>
      <c r="G6" s="133"/>
      <c r="H6" s="133" t="s">
        <v>39</v>
      </c>
      <c r="I6" s="133" t="s">
        <v>40</v>
      </c>
      <c r="J6" s="92" t="s">
        <v>11</v>
      </c>
    </row>
    <row r="7" spans="1:14" s="18" customFormat="1" ht="73.5" customHeight="1">
      <c r="A7" s="133"/>
      <c r="B7" s="31" t="s">
        <v>41</v>
      </c>
      <c r="C7" s="31" t="s">
        <v>45</v>
      </c>
      <c r="D7" s="31" t="s">
        <v>41</v>
      </c>
      <c r="E7" s="31" t="s">
        <v>42</v>
      </c>
      <c r="F7" s="31" t="s">
        <v>43</v>
      </c>
      <c r="G7" s="31" t="s">
        <v>44</v>
      </c>
      <c r="H7" s="133"/>
      <c r="I7" s="133"/>
      <c r="J7" s="31" t="s">
        <v>34</v>
      </c>
    </row>
    <row r="8" spans="1:14" s="18" customFormat="1" ht="21.75" customHeight="1">
      <c r="A8" s="134" t="s">
        <v>10</v>
      </c>
      <c r="B8" s="135"/>
      <c r="C8" s="135"/>
      <c r="D8" s="135"/>
      <c r="E8" s="135"/>
      <c r="F8" s="135"/>
      <c r="G8" s="135"/>
      <c r="H8" s="135"/>
      <c r="I8" s="136"/>
      <c r="J8" s="87">
        <f>J9+J227</f>
        <v>0</v>
      </c>
    </row>
    <row r="9" spans="1:14" s="18" customFormat="1" ht="23.25" customHeight="1">
      <c r="A9" s="137" t="s">
        <v>135</v>
      </c>
      <c r="B9" s="137"/>
      <c r="C9" s="137"/>
      <c r="D9" s="137"/>
      <c r="E9" s="137"/>
      <c r="F9" s="137"/>
      <c r="G9" s="137"/>
      <c r="H9" s="137"/>
      <c r="I9" s="137"/>
      <c r="J9" s="87">
        <f t="shared" ref="J9" si="0">J10</f>
        <v>248018</v>
      </c>
      <c r="L9" s="26"/>
      <c r="M9" s="26"/>
      <c r="N9" s="26"/>
    </row>
    <row r="10" spans="1:14" s="18" customFormat="1" ht="30" customHeight="1">
      <c r="A10" s="13"/>
      <c r="B10" s="93">
        <v>1080</v>
      </c>
      <c r="C10" s="121" t="s">
        <v>136</v>
      </c>
      <c r="D10" s="121"/>
      <c r="E10" s="121"/>
      <c r="F10" s="121"/>
      <c r="G10" s="121"/>
      <c r="H10" s="121"/>
      <c r="I10" s="121"/>
      <c r="J10" s="87">
        <f>+J11+J18+J22+J26+J31+J38+J57+J64+J86+J111+J128+J152+J171+J178+J182+J186+J201+J210</f>
        <v>248018</v>
      </c>
      <c r="K10" s="28"/>
      <c r="L10" s="28"/>
      <c r="M10" s="28"/>
    </row>
    <row r="11" spans="1:14" s="18" customFormat="1" ht="33">
      <c r="A11" s="13"/>
      <c r="B11" s="13"/>
      <c r="C11" s="13"/>
      <c r="D11" s="93" t="s">
        <v>137</v>
      </c>
      <c r="E11" s="121" t="s">
        <v>67</v>
      </c>
      <c r="F11" s="121"/>
      <c r="G11" s="121"/>
      <c r="H11" s="121"/>
      <c r="I11" s="121"/>
      <c r="J11" s="87">
        <v>0</v>
      </c>
    </row>
    <row r="12" spans="1:14" s="18" customFormat="1" ht="39" customHeight="1">
      <c r="A12" s="13"/>
      <c r="B12" s="13"/>
      <c r="C12" s="13"/>
      <c r="D12" s="13"/>
      <c r="E12" s="13"/>
      <c r="F12" s="121" t="s">
        <v>139</v>
      </c>
      <c r="G12" s="121"/>
      <c r="H12" s="121"/>
      <c r="I12" s="121"/>
      <c r="J12" s="121"/>
    </row>
    <row r="13" spans="1:14" s="18" customFormat="1" ht="16.5" customHeight="1">
      <c r="A13" s="13"/>
      <c r="B13" s="13"/>
      <c r="C13" s="13"/>
      <c r="D13" s="13"/>
      <c r="E13" s="13"/>
      <c r="F13" s="13"/>
      <c r="G13" s="121" t="s">
        <v>27</v>
      </c>
      <c r="H13" s="121"/>
      <c r="I13" s="121"/>
      <c r="J13" s="121"/>
    </row>
    <row r="14" spans="1:14" s="18" customFormat="1" ht="16.5" customHeight="1">
      <c r="A14" s="13"/>
      <c r="B14" s="13"/>
      <c r="C14" s="13"/>
      <c r="D14" s="13"/>
      <c r="E14" s="13"/>
      <c r="F14" s="13"/>
      <c r="G14" s="13"/>
      <c r="H14" s="121" t="s">
        <v>138</v>
      </c>
      <c r="I14" s="121"/>
      <c r="J14" s="121"/>
    </row>
    <row r="15" spans="1:14" s="18" customFormat="1" ht="49.5">
      <c r="A15" s="13"/>
      <c r="B15" s="13"/>
      <c r="C15" s="13"/>
      <c r="D15" s="13"/>
      <c r="E15" s="13"/>
      <c r="F15" s="13"/>
      <c r="G15" s="13"/>
      <c r="H15" s="13"/>
      <c r="I15" s="13" t="s">
        <v>140</v>
      </c>
      <c r="J15" s="97">
        <v>934</v>
      </c>
    </row>
    <row r="16" spans="1:14" s="18" customFormat="1" ht="66">
      <c r="A16" s="13"/>
      <c r="B16" s="13"/>
      <c r="C16" s="13"/>
      <c r="D16" s="13"/>
      <c r="E16" s="13"/>
      <c r="F16" s="13"/>
      <c r="G16" s="13"/>
      <c r="H16" s="13"/>
      <c r="I16" s="13" t="s">
        <v>141</v>
      </c>
      <c r="J16" s="103">
        <v>200</v>
      </c>
    </row>
    <row r="17" spans="1:10" s="18" customFormat="1" ht="49.5">
      <c r="A17" s="13"/>
      <c r="B17" s="13"/>
      <c r="C17" s="13"/>
      <c r="D17" s="13"/>
      <c r="E17" s="13"/>
      <c r="F17" s="13"/>
      <c r="G17" s="13"/>
      <c r="H17" s="13"/>
      <c r="I17" s="13" t="s">
        <v>142</v>
      </c>
      <c r="J17" s="97">
        <v>599</v>
      </c>
    </row>
    <row r="18" spans="1:10" s="18" customFormat="1" ht="33">
      <c r="A18" s="13"/>
      <c r="B18" s="13"/>
      <c r="C18" s="13"/>
      <c r="D18" s="93" t="s">
        <v>143</v>
      </c>
      <c r="E18" s="121" t="s">
        <v>70</v>
      </c>
      <c r="F18" s="121"/>
      <c r="G18" s="121"/>
      <c r="H18" s="121"/>
      <c r="I18" s="121"/>
      <c r="J18" s="87">
        <f>++'Հավելված 2'!G21</f>
        <v>9981</v>
      </c>
    </row>
    <row r="19" spans="1:10" s="18" customFormat="1" ht="43.5" customHeight="1">
      <c r="A19" s="13"/>
      <c r="B19" s="13"/>
      <c r="C19" s="13"/>
      <c r="D19" s="13"/>
      <c r="E19" s="13"/>
      <c r="F19" s="121" t="s">
        <v>139</v>
      </c>
      <c r="G19" s="121"/>
      <c r="H19" s="121"/>
      <c r="I19" s="121"/>
      <c r="J19" s="121"/>
    </row>
    <row r="20" spans="1:10" s="18" customFormat="1" ht="16.5" customHeight="1">
      <c r="A20" s="13"/>
      <c r="B20" s="13"/>
      <c r="C20" s="13"/>
      <c r="D20" s="13"/>
      <c r="E20" s="13"/>
      <c r="F20" s="13"/>
      <c r="G20" s="121" t="s">
        <v>27</v>
      </c>
      <c r="H20" s="121"/>
      <c r="I20" s="121"/>
      <c r="J20" s="121"/>
    </row>
    <row r="21" spans="1:10" s="18" customFormat="1" ht="33.75" customHeight="1">
      <c r="A21" s="13"/>
      <c r="B21" s="13"/>
      <c r="C21" s="13"/>
      <c r="D21" s="13"/>
      <c r="E21" s="13"/>
      <c r="F21" s="13"/>
      <c r="G21" s="13"/>
      <c r="H21" s="121" t="s">
        <v>144</v>
      </c>
      <c r="I21" s="121"/>
      <c r="J21" s="121"/>
    </row>
    <row r="22" spans="1:10" s="18" customFormat="1" ht="33">
      <c r="A22" s="13"/>
      <c r="B22" s="13"/>
      <c r="C22" s="13"/>
      <c r="D22" s="93" t="s">
        <v>145</v>
      </c>
      <c r="E22" s="121" t="s">
        <v>72</v>
      </c>
      <c r="F22" s="121"/>
      <c r="G22" s="121"/>
      <c r="H22" s="121"/>
      <c r="I22" s="121"/>
      <c r="J22" s="87">
        <f>+'Հավելված 2'!G30</f>
        <v>14770</v>
      </c>
    </row>
    <row r="23" spans="1:10" s="18" customFormat="1" ht="45.75" customHeight="1">
      <c r="A23" s="13"/>
      <c r="B23" s="13"/>
      <c r="C23" s="13"/>
      <c r="D23" s="13"/>
      <c r="E23" s="13"/>
      <c r="F23" s="121" t="s">
        <v>139</v>
      </c>
      <c r="G23" s="121"/>
      <c r="H23" s="121"/>
      <c r="I23" s="121"/>
      <c r="J23" s="121"/>
    </row>
    <row r="24" spans="1:10" s="18" customFormat="1" ht="16.5" customHeight="1">
      <c r="A24" s="13"/>
      <c r="B24" s="13"/>
      <c r="C24" s="13"/>
      <c r="D24" s="13"/>
      <c r="E24" s="13"/>
      <c r="F24" s="13"/>
      <c r="G24" s="121" t="s">
        <v>27</v>
      </c>
      <c r="H24" s="121"/>
      <c r="I24" s="121"/>
      <c r="J24" s="121"/>
    </row>
    <row r="25" spans="1:10" s="18" customFormat="1" ht="16.5" customHeight="1">
      <c r="A25" s="13"/>
      <c r="B25" s="13"/>
      <c r="C25" s="13"/>
      <c r="D25" s="13"/>
      <c r="E25" s="13"/>
      <c r="F25" s="13"/>
      <c r="G25" s="13"/>
      <c r="H25" s="121" t="s">
        <v>146</v>
      </c>
      <c r="I25" s="121"/>
      <c r="J25" s="121"/>
    </row>
    <row r="26" spans="1:10" s="18" customFormat="1" ht="33">
      <c r="A26" s="13"/>
      <c r="B26" s="13"/>
      <c r="C26" s="13"/>
      <c r="D26" s="93" t="s">
        <v>147</v>
      </c>
      <c r="E26" s="121" t="s">
        <v>74</v>
      </c>
      <c r="F26" s="121"/>
      <c r="G26" s="121"/>
      <c r="H26" s="121"/>
      <c r="I26" s="121"/>
      <c r="J26" s="87">
        <f>+'Հավելված 2'!G39</f>
        <v>10363</v>
      </c>
    </row>
    <row r="27" spans="1:10" s="18" customFormat="1" ht="41.25" customHeight="1">
      <c r="A27" s="13"/>
      <c r="B27" s="13"/>
      <c r="C27" s="13"/>
      <c r="D27" s="13"/>
      <c r="E27" s="13"/>
      <c r="F27" s="121" t="s">
        <v>139</v>
      </c>
      <c r="G27" s="121"/>
      <c r="H27" s="121"/>
      <c r="I27" s="121"/>
      <c r="J27" s="121"/>
    </row>
    <row r="28" spans="1:10" s="18" customFormat="1" ht="16.5" customHeight="1">
      <c r="A28" s="13"/>
      <c r="B28" s="13"/>
      <c r="C28" s="13"/>
      <c r="D28" s="13"/>
      <c r="E28" s="13"/>
      <c r="F28" s="13"/>
      <c r="G28" s="121" t="s">
        <v>27</v>
      </c>
      <c r="H28" s="121"/>
      <c r="I28" s="121"/>
      <c r="J28" s="121"/>
    </row>
    <row r="29" spans="1:10" s="18" customFormat="1" ht="16.5" customHeight="1">
      <c r="A29" s="13"/>
      <c r="B29" s="13"/>
      <c r="C29" s="13"/>
      <c r="D29" s="13"/>
      <c r="E29" s="13"/>
      <c r="F29" s="13"/>
      <c r="G29" s="13"/>
      <c r="H29" s="121" t="s">
        <v>148</v>
      </c>
      <c r="I29" s="121"/>
      <c r="J29" s="121"/>
    </row>
    <row r="30" spans="1:10" s="18" customFormat="1" ht="66">
      <c r="A30" s="13"/>
      <c r="B30" s="13"/>
      <c r="C30" s="13"/>
      <c r="D30" s="13"/>
      <c r="E30" s="13"/>
      <c r="F30" s="13"/>
      <c r="G30" s="13"/>
      <c r="H30" s="13"/>
      <c r="I30" s="13" t="s">
        <v>149</v>
      </c>
      <c r="J30" s="98">
        <v>-25.3</v>
      </c>
    </row>
    <row r="31" spans="1:10" s="18" customFormat="1" ht="33">
      <c r="A31" s="13"/>
      <c r="B31" s="13"/>
      <c r="C31" s="13"/>
      <c r="D31" s="93" t="s">
        <v>150</v>
      </c>
      <c r="E31" s="121" t="s">
        <v>75</v>
      </c>
      <c r="F31" s="121"/>
      <c r="G31" s="121"/>
      <c r="H31" s="121"/>
      <c r="I31" s="121"/>
      <c r="J31" s="87">
        <v>0</v>
      </c>
    </row>
    <row r="32" spans="1:10" s="18" customFormat="1" ht="45.75" customHeight="1">
      <c r="A32" s="13"/>
      <c r="B32" s="13"/>
      <c r="C32" s="13"/>
      <c r="D32" s="13"/>
      <c r="E32" s="13"/>
      <c r="F32" s="121" t="s">
        <v>139</v>
      </c>
      <c r="G32" s="121"/>
      <c r="H32" s="121"/>
      <c r="I32" s="121"/>
      <c r="J32" s="121"/>
    </row>
    <row r="33" spans="1:10" s="18" customFormat="1" ht="16.5" customHeight="1">
      <c r="A33" s="13"/>
      <c r="B33" s="13"/>
      <c r="C33" s="13"/>
      <c r="D33" s="13"/>
      <c r="E33" s="13"/>
      <c r="F33" s="13"/>
      <c r="G33" s="121" t="s">
        <v>27</v>
      </c>
      <c r="H33" s="121"/>
      <c r="I33" s="121"/>
      <c r="J33" s="121"/>
    </row>
    <row r="34" spans="1:10" s="18" customFormat="1" ht="33" customHeight="1">
      <c r="A34" s="13"/>
      <c r="B34" s="13"/>
      <c r="C34" s="13"/>
      <c r="D34" s="13"/>
      <c r="E34" s="13"/>
      <c r="F34" s="13"/>
      <c r="G34" s="13"/>
      <c r="H34" s="121" t="s">
        <v>151</v>
      </c>
      <c r="I34" s="121"/>
      <c r="J34" s="121"/>
    </row>
    <row r="35" spans="1:10" s="18" customFormat="1" ht="49.5">
      <c r="A35" s="13"/>
      <c r="B35" s="13"/>
      <c r="C35" s="13"/>
      <c r="D35" s="13"/>
      <c r="E35" s="13"/>
      <c r="F35" s="13"/>
      <c r="G35" s="13"/>
      <c r="H35" s="13"/>
      <c r="I35" s="13" t="s">
        <v>169</v>
      </c>
      <c r="J35" s="102">
        <v>-23</v>
      </c>
    </row>
    <row r="36" spans="1:10" s="18" customFormat="1" ht="66">
      <c r="A36" s="13"/>
      <c r="B36" s="13"/>
      <c r="C36" s="13"/>
      <c r="D36" s="13"/>
      <c r="E36" s="13"/>
      <c r="F36" s="13"/>
      <c r="G36" s="13"/>
      <c r="H36" s="13"/>
      <c r="I36" s="13" t="s">
        <v>170</v>
      </c>
      <c r="J36" s="102">
        <v>-14</v>
      </c>
    </row>
    <row r="37" spans="1:10" s="18" customFormat="1" ht="66">
      <c r="A37" s="13"/>
      <c r="B37" s="13"/>
      <c r="C37" s="13"/>
      <c r="D37" s="13"/>
      <c r="E37" s="13"/>
      <c r="F37" s="13"/>
      <c r="G37" s="13"/>
      <c r="H37" s="13"/>
      <c r="I37" s="13" t="s">
        <v>171</v>
      </c>
      <c r="J37" s="102">
        <v>-23</v>
      </c>
    </row>
    <row r="38" spans="1:10" s="18" customFormat="1" ht="33">
      <c r="A38" s="13"/>
      <c r="B38" s="13"/>
      <c r="C38" s="13"/>
      <c r="D38" s="93" t="s">
        <v>172</v>
      </c>
      <c r="E38" s="121" t="s">
        <v>77</v>
      </c>
      <c r="F38" s="121"/>
      <c r="G38" s="121"/>
      <c r="H38" s="121"/>
      <c r="I38" s="121"/>
      <c r="J38" s="87">
        <f>+'Հավելված 2'!G48</f>
        <v>26308</v>
      </c>
    </row>
    <row r="39" spans="1:10" s="18" customFormat="1" ht="39.75" customHeight="1">
      <c r="A39" s="13"/>
      <c r="B39" s="13"/>
      <c r="C39" s="13"/>
      <c r="D39" s="13"/>
      <c r="E39" s="13"/>
      <c r="F39" s="121" t="s">
        <v>139</v>
      </c>
      <c r="G39" s="121"/>
      <c r="H39" s="121"/>
      <c r="I39" s="121"/>
      <c r="J39" s="121"/>
    </row>
    <row r="40" spans="1:10" s="18" customFormat="1" ht="16.5" customHeight="1">
      <c r="A40" s="13"/>
      <c r="B40" s="13"/>
      <c r="C40" s="13"/>
      <c r="D40" s="13"/>
      <c r="E40" s="13"/>
      <c r="F40" s="13"/>
      <c r="G40" s="121" t="s">
        <v>27</v>
      </c>
      <c r="H40" s="121"/>
      <c r="I40" s="121"/>
      <c r="J40" s="121"/>
    </row>
    <row r="41" spans="1:10" s="18" customFormat="1" ht="33" customHeight="1">
      <c r="A41" s="13"/>
      <c r="B41" s="13"/>
      <c r="C41" s="13"/>
      <c r="D41" s="13"/>
      <c r="E41" s="13"/>
      <c r="F41" s="13"/>
      <c r="G41" s="13"/>
      <c r="H41" s="121" t="s">
        <v>173</v>
      </c>
      <c r="I41" s="121"/>
      <c r="J41" s="121"/>
    </row>
    <row r="42" spans="1:10" s="18" customFormat="1" ht="66">
      <c r="A42" s="13"/>
      <c r="B42" s="13"/>
      <c r="C42" s="13"/>
      <c r="D42" s="13"/>
      <c r="E42" s="13"/>
      <c r="F42" s="13"/>
      <c r="G42" s="13"/>
      <c r="H42" s="13"/>
      <c r="I42" s="13" t="s">
        <v>152</v>
      </c>
      <c r="J42" s="102">
        <v>-1861</v>
      </c>
    </row>
    <row r="43" spans="1:10" s="18" customFormat="1" ht="49.5">
      <c r="A43" s="13"/>
      <c r="B43" s="13"/>
      <c r="C43" s="13"/>
      <c r="D43" s="13"/>
      <c r="E43" s="13"/>
      <c r="F43" s="13"/>
      <c r="G43" s="13"/>
      <c r="H43" s="13"/>
      <c r="I43" s="13" t="s">
        <v>153</v>
      </c>
      <c r="J43" s="102">
        <v>-2119</v>
      </c>
    </row>
    <row r="44" spans="1:10" s="18" customFormat="1" ht="33">
      <c r="A44" s="13"/>
      <c r="B44" s="13"/>
      <c r="C44" s="13"/>
      <c r="D44" s="13"/>
      <c r="E44" s="13"/>
      <c r="F44" s="13"/>
      <c r="G44" s="13"/>
      <c r="H44" s="13"/>
      <c r="I44" s="13" t="s">
        <v>154</v>
      </c>
      <c r="J44" s="102">
        <v>-2034</v>
      </c>
    </row>
    <row r="45" spans="1:10" s="18" customFormat="1" ht="49.5">
      <c r="A45" s="13"/>
      <c r="B45" s="13"/>
      <c r="C45" s="13"/>
      <c r="D45" s="13"/>
      <c r="E45" s="13"/>
      <c r="F45" s="13"/>
      <c r="G45" s="13"/>
      <c r="H45" s="13"/>
      <c r="I45" s="13" t="s">
        <v>155</v>
      </c>
      <c r="J45" s="102">
        <v>173</v>
      </c>
    </row>
    <row r="46" spans="1:10" s="18" customFormat="1" ht="66">
      <c r="A46" s="13"/>
      <c r="B46" s="13"/>
      <c r="C46" s="13"/>
      <c r="D46" s="13"/>
      <c r="E46" s="13"/>
      <c r="F46" s="13"/>
      <c r="G46" s="13"/>
      <c r="H46" s="13"/>
      <c r="I46" s="13" t="s">
        <v>156</v>
      </c>
      <c r="J46" s="98">
        <v>-10.6</v>
      </c>
    </row>
    <row r="47" spans="1:10" s="18" customFormat="1" ht="82.5">
      <c r="A47" s="13"/>
      <c r="B47" s="13"/>
      <c r="C47" s="13"/>
      <c r="D47" s="13"/>
      <c r="E47" s="13"/>
      <c r="F47" s="13"/>
      <c r="G47" s="13"/>
      <c r="H47" s="13"/>
      <c r="I47" s="13" t="s">
        <v>157</v>
      </c>
      <c r="J47" s="98">
        <v>1.9999999999999998</v>
      </c>
    </row>
    <row r="48" spans="1:10" s="18" customFormat="1" ht="49.5">
      <c r="A48" s="13"/>
      <c r="B48" s="13"/>
      <c r="C48" s="13"/>
      <c r="D48" s="13"/>
      <c r="E48" s="13"/>
      <c r="F48" s="13"/>
      <c r="G48" s="13"/>
      <c r="H48" s="13"/>
      <c r="I48" s="13" t="s">
        <v>174</v>
      </c>
      <c r="J48" s="102">
        <v>964</v>
      </c>
    </row>
    <row r="49" spans="1:10" s="18" customFormat="1" ht="33">
      <c r="A49" s="13"/>
      <c r="B49" s="13"/>
      <c r="C49" s="13"/>
      <c r="D49" s="13"/>
      <c r="E49" s="13"/>
      <c r="F49" s="13"/>
      <c r="G49" s="13"/>
      <c r="H49" s="13"/>
      <c r="I49" s="13" t="s">
        <v>158</v>
      </c>
      <c r="J49" s="102">
        <v>964</v>
      </c>
    </row>
    <row r="50" spans="1:10" s="18" customFormat="1" ht="33">
      <c r="A50" s="13"/>
      <c r="B50" s="13"/>
      <c r="C50" s="13"/>
      <c r="D50" s="13"/>
      <c r="E50" s="13"/>
      <c r="F50" s="13"/>
      <c r="G50" s="13"/>
      <c r="H50" s="13"/>
      <c r="I50" s="13" t="s">
        <v>159</v>
      </c>
      <c r="J50" s="102">
        <v>718</v>
      </c>
    </row>
    <row r="51" spans="1:10" s="18" customFormat="1" ht="49.5">
      <c r="A51" s="13"/>
      <c r="B51" s="13"/>
      <c r="C51" s="13"/>
      <c r="D51" s="13"/>
      <c r="E51" s="13"/>
      <c r="F51" s="13"/>
      <c r="G51" s="13"/>
      <c r="H51" s="13"/>
      <c r="I51" s="13" t="s">
        <v>160</v>
      </c>
      <c r="J51" s="102">
        <v>246</v>
      </c>
    </row>
    <row r="52" spans="1:10" s="18" customFormat="1" ht="49.5">
      <c r="A52" s="13"/>
      <c r="B52" s="13"/>
      <c r="C52" s="13"/>
      <c r="D52" s="13"/>
      <c r="E52" s="13"/>
      <c r="F52" s="13"/>
      <c r="G52" s="13"/>
      <c r="H52" s="13"/>
      <c r="I52" s="13" t="s">
        <v>161</v>
      </c>
      <c r="J52" s="98">
        <v>7.2</v>
      </c>
    </row>
    <row r="53" spans="1:10" s="18" customFormat="1" ht="66">
      <c r="A53" s="13"/>
      <c r="B53" s="13"/>
      <c r="C53" s="13"/>
      <c r="D53" s="13"/>
      <c r="E53" s="13"/>
      <c r="F53" s="13"/>
      <c r="G53" s="13"/>
      <c r="H53" s="13"/>
      <c r="I53" s="13" t="s">
        <v>162</v>
      </c>
      <c r="J53" s="98">
        <v>0.89999999999999991</v>
      </c>
    </row>
    <row r="54" spans="1:10" s="18" customFormat="1" ht="49.5">
      <c r="A54" s="13"/>
      <c r="B54" s="13"/>
      <c r="C54" s="13"/>
      <c r="D54" s="13"/>
      <c r="E54" s="13"/>
      <c r="F54" s="13"/>
      <c r="G54" s="13"/>
      <c r="H54" s="13"/>
      <c r="I54" s="13" t="s">
        <v>169</v>
      </c>
      <c r="J54" s="102">
        <v>-75</v>
      </c>
    </row>
    <row r="55" spans="1:10" s="18" customFormat="1" ht="66">
      <c r="A55" s="13"/>
      <c r="B55" s="13"/>
      <c r="C55" s="13"/>
      <c r="D55" s="13"/>
      <c r="E55" s="13"/>
      <c r="F55" s="13"/>
      <c r="G55" s="13"/>
      <c r="H55" s="13"/>
      <c r="I55" s="13" t="s">
        <v>170</v>
      </c>
      <c r="J55" s="102">
        <v>-54</v>
      </c>
    </row>
    <row r="56" spans="1:10" s="18" customFormat="1" ht="66">
      <c r="A56" s="13"/>
      <c r="B56" s="13"/>
      <c r="C56" s="13"/>
      <c r="D56" s="13"/>
      <c r="E56" s="13"/>
      <c r="F56" s="13"/>
      <c r="G56" s="13"/>
      <c r="H56" s="13"/>
      <c r="I56" s="13" t="s">
        <v>171</v>
      </c>
      <c r="J56" s="102">
        <v>-75</v>
      </c>
    </row>
    <row r="57" spans="1:10" s="18" customFormat="1" ht="33">
      <c r="A57" s="13"/>
      <c r="B57" s="13"/>
      <c r="C57" s="13"/>
      <c r="D57" s="93" t="s">
        <v>175</v>
      </c>
      <c r="E57" s="121" t="s">
        <v>79</v>
      </c>
      <c r="F57" s="121"/>
      <c r="G57" s="121"/>
      <c r="H57" s="121"/>
      <c r="I57" s="121"/>
      <c r="J57" s="87">
        <f>+'Հավելված 2'!G57</f>
        <v>10466</v>
      </c>
    </row>
    <row r="58" spans="1:10" s="18" customFormat="1" ht="35.25" customHeight="1">
      <c r="A58" s="13"/>
      <c r="B58" s="13"/>
      <c r="C58" s="13"/>
      <c r="D58" s="13"/>
      <c r="E58" s="13"/>
      <c r="F58" s="121" t="s">
        <v>139</v>
      </c>
      <c r="G58" s="121"/>
      <c r="H58" s="121"/>
      <c r="I58" s="121"/>
      <c r="J58" s="121"/>
    </row>
    <row r="59" spans="1:10" s="18" customFormat="1" ht="16.5" customHeight="1">
      <c r="A59" s="13"/>
      <c r="B59" s="13"/>
      <c r="C59" s="13"/>
      <c r="D59" s="13"/>
      <c r="E59" s="13"/>
      <c r="F59" s="13"/>
      <c r="G59" s="121" t="s">
        <v>27</v>
      </c>
      <c r="H59" s="121"/>
      <c r="I59" s="121"/>
      <c r="J59" s="121"/>
    </row>
    <row r="60" spans="1:10" s="18" customFormat="1" ht="37.5" customHeight="1">
      <c r="A60" s="13"/>
      <c r="B60" s="13"/>
      <c r="C60" s="13"/>
      <c r="D60" s="13"/>
      <c r="E60" s="13"/>
      <c r="F60" s="13"/>
      <c r="G60" s="13"/>
      <c r="H60" s="121" t="s">
        <v>176</v>
      </c>
      <c r="I60" s="121"/>
      <c r="J60" s="121"/>
    </row>
    <row r="61" spans="1:10" s="18" customFormat="1" ht="49.5">
      <c r="A61" s="13"/>
      <c r="B61" s="13"/>
      <c r="C61" s="13"/>
      <c r="D61" s="13"/>
      <c r="E61" s="13"/>
      <c r="F61" s="13"/>
      <c r="G61" s="13"/>
      <c r="H61" s="13"/>
      <c r="I61" s="13" t="s">
        <v>169</v>
      </c>
      <c r="J61" s="102">
        <v>-26</v>
      </c>
    </row>
    <row r="62" spans="1:10" s="18" customFormat="1" ht="66">
      <c r="A62" s="13"/>
      <c r="B62" s="13"/>
      <c r="C62" s="13"/>
      <c r="D62" s="13"/>
      <c r="E62" s="13"/>
      <c r="F62" s="13"/>
      <c r="G62" s="13"/>
      <c r="H62" s="13"/>
      <c r="I62" s="13" t="s">
        <v>170</v>
      </c>
      <c r="J62" s="102">
        <v>-22</v>
      </c>
    </row>
    <row r="63" spans="1:10" s="18" customFormat="1" ht="66">
      <c r="A63" s="13"/>
      <c r="B63" s="13"/>
      <c r="C63" s="13"/>
      <c r="D63" s="13"/>
      <c r="E63" s="13"/>
      <c r="F63" s="13"/>
      <c r="G63" s="13"/>
      <c r="H63" s="13"/>
      <c r="I63" s="13" t="s">
        <v>171</v>
      </c>
      <c r="J63" s="102">
        <v>-26</v>
      </c>
    </row>
    <row r="64" spans="1:10" s="18" customFormat="1" ht="33">
      <c r="A64" s="13"/>
      <c r="B64" s="13"/>
      <c r="C64" s="13"/>
      <c r="D64" s="93" t="s">
        <v>177</v>
      </c>
      <c r="E64" s="121" t="s">
        <v>81</v>
      </c>
      <c r="F64" s="121"/>
      <c r="G64" s="121"/>
      <c r="H64" s="121"/>
      <c r="I64" s="121"/>
      <c r="J64" s="87">
        <f>+'Հավելված 2'!G66</f>
        <v>6234</v>
      </c>
    </row>
    <row r="65" spans="1:10" s="18" customFormat="1" ht="39" customHeight="1">
      <c r="A65" s="13"/>
      <c r="B65" s="13"/>
      <c r="C65" s="13"/>
      <c r="D65" s="13"/>
      <c r="E65" s="13"/>
      <c r="F65" s="121" t="s">
        <v>139</v>
      </c>
      <c r="G65" s="121"/>
      <c r="H65" s="121"/>
      <c r="I65" s="121"/>
      <c r="J65" s="121"/>
    </row>
    <row r="66" spans="1:10" s="18" customFormat="1" ht="16.5" customHeight="1">
      <c r="A66" s="13"/>
      <c r="B66" s="13"/>
      <c r="C66" s="13"/>
      <c r="D66" s="13"/>
      <c r="E66" s="13"/>
      <c r="F66" s="13"/>
      <c r="G66" s="121" t="s">
        <v>27</v>
      </c>
      <c r="H66" s="121"/>
      <c r="I66" s="121"/>
      <c r="J66" s="121"/>
    </row>
    <row r="67" spans="1:10" s="18" customFormat="1" ht="33.75" customHeight="1">
      <c r="A67" s="13"/>
      <c r="B67" s="13"/>
      <c r="C67" s="13"/>
      <c r="D67" s="13"/>
      <c r="E67" s="13"/>
      <c r="F67" s="13"/>
      <c r="G67" s="13"/>
      <c r="H67" s="121" t="s">
        <v>178</v>
      </c>
      <c r="I67" s="121"/>
      <c r="J67" s="121"/>
    </row>
    <row r="68" spans="1:10" s="18" customFormat="1" ht="49.5">
      <c r="A68" s="13"/>
      <c r="B68" s="13"/>
      <c r="C68" s="13"/>
      <c r="D68" s="13"/>
      <c r="E68" s="13"/>
      <c r="F68" s="13"/>
      <c r="G68" s="13"/>
      <c r="H68" s="13"/>
      <c r="I68" s="13" t="s">
        <v>153</v>
      </c>
      <c r="J68" s="102">
        <v>-67</v>
      </c>
    </row>
    <row r="69" spans="1:10" s="18" customFormat="1" ht="33">
      <c r="A69" s="13"/>
      <c r="B69" s="13"/>
      <c r="C69" s="13"/>
      <c r="D69" s="13"/>
      <c r="E69" s="13"/>
      <c r="F69" s="13"/>
      <c r="G69" s="13"/>
      <c r="H69" s="13"/>
      <c r="I69" s="13" t="s">
        <v>154</v>
      </c>
      <c r="J69" s="102">
        <v>-247</v>
      </c>
    </row>
    <row r="70" spans="1:10" s="18" customFormat="1" ht="49.5">
      <c r="A70" s="13"/>
      <c r="B70" s="13"/>
      <c r="C70" s="13"/>
      <c r="D70" s="13"/>
      <c r="E70" s="13"/>
      <c r="F70" s="13"/>
      <c r="G70" s="13"/>
      <c r="H70" s="13"/>
      <c r="I70" s="13" t="s">
        <v>155</v>
      </c>
      <c r="J70" s="102">
        <v>248</v>
      </c>
    </row>
    <row r="71" spans="1:10" s="18" customFormat="1" ht="66">
      <c r="A71" s="13"/>
      <c r="B71" s="13"/>
      <c r="C71" s="13"/>
      <c r="D71" s="13"/>
      <c r="E71" s="13"/>
      <c r="F71" s="13"/>
      <c r="G71" s="13"/>
      <c r="H71" s="13"/>
      <c r="I71" s="13" t="s">
        <v>156</v>
      </c>
      <c r="J71" s="98">
        <v>-12.900000000000006</v>
      </c>
    </row>
    <row r="72" spans="1:10" s="18" customFormat="1" ht="82.5">
      <c r="A72" s="13"/>
      <c r="B72" s="13"/>
      <c r="C72" s="13"/>
      <c r="D72" s="13"/>
      <c r="E72" s="13"/>
      <c r="F72" s="13"/>
      <c r="G72" s="13"/>
      <c r="H72" s="13"/>
      <c r="I72" s="13" t="s">
        <v>157</v>
      </c>
      <c r="J72" s="98">
        <v>1.9</v>
      </c>
    </row>
    <row r="73" spans="1:10" s="18" customFormat="1" ht="49.5">
      <c r="A73" s="13"/>
      <c r="B73" s="13"/>
      <c r="C73" s="13"/>
      <c r="D73" s="13"/>
      <c r="E73" s="13"/>
      <c r="F73" s="13"/>
      <c r="G73" s="13"/>
      <c r="H73" s="13"/>
      <c r="I73" s="13" t="s">
        <v>174</v>
      </c>
      <c r="J73" s="102">
        <v>250</v>
      </c>
    </row>
    <row r="74" spans="1:10" s="18" customFormat="1" ht="33">
      <c r="A74" s="13"/>
      <c r="B74" s="13"/>
      <c r="C74" s="13"/>
      <c r="D74" s="13"/>
      <c r="E74" s="13"/>
      <c r="F74" s="13"/>
      <c r="G74" s="13"/>
      <c r="H74" s="13"/>
      <c r="I74" s="13" t="s">
        <v>158</v>
      </c>
      <c r="J74" s="102">
        <v>250</v>
      </c>
    </row>
    <row r="75" spans="1:10" s="18" customFormat="1" ht="33">
      <c r="A75" s="13"/>
      <c r="B75" s="13"/>
      <c r="C75" s="13"/>
      <c r="D75" s="13"/>
      <c r="E75" s="13"/>
      <c r="F75" s="13"/>
      <c r="G75" s="13"/>
      <c r="H75" s="13"/>
      <c r="I75" s="13" t="s">
        <v>159</v>
      </c>
      <c r="J75" s="102">
        <v>200</v>
      </c>
    </row>
    <row r="76" spans="1:10" s="18" customFormat="1" ht="49.5">
      <c r="A76" s="13"/>
      <c r="B76" s="13"/>
      <c r="C76" s="13"/>
      <c r="D76" s="13"/>
      <c r="E76" s="13"/>
      <c r="F76" s="13"/>
      <c r="G76" s="13"/>
      <c r="H76" s="13"/>
      <c r="I76" s="13" t="s">
        <v>160</v>
      </c>
      <c r="J76" s="102">
        <v>50</v>
      </c>
    </row>
    <row r="77" spans="1:10" s="18" customFormat="1" ht="66">
      <c r="A77" s="13"/>
      <c r="B77" s="13"/>
      <c r="C77" s="13"/>
      <c r="D77" s="13"/>
      <c r="E77" s="13"/>
      <c r="F77" s="13"/>
      <c r="G77" s="13"/>
      <c r="H77" s="13"/>
      <c r="I77" s="13" t="s">
        <v>162</v>
      </c>
      <c r="J77" s="98">
        <v>-0.59999999999999987</v>
      </c>
    </row>
    <row r="78" spans="1:10" s="18" customFormat="1" ht="33">
      <c r="A78" s="13"/>
      <c r="B78" s="13"/>
      <c r="C78" s="13"/>
      <c r="D78" s="13"/>
      <c r="E78" s="13"/>
      <c r="F78" s="13"/>
      <c r="G78" s="13"/>
      <c r="H78" s="13"/>
      <c r="I78" s="13" t="s">
        <v>163</v>
      </c>
      <c r="J78" s="102">
        <v>280</v>
      </c>
    </row>
    <row r="79" spans="1:10" s="18" customFormat="1" ht="49.5">
      <c r="A79" s="13"/>
      <c r="B79" s="13"/>
      <c r="C79" s="13"/>
      <c r="D79" s="13"/>
      <c r="E79" s="13"/>
      <c r="F79" s="13"/>
      <c r="G79" s="13"/>
      <c r="H79" s="13"/>
      <c r="I79" s="13" t="s">
        <v>164</v>
      </c>
      <c r="J79" s="102">
        <v>292</v>
      </c>
    </row>
    <row r="80" spans="1:10" s="18" customFormat="1" ht="49.5">
      <c r="A80" s="13"/>
      <c r="B80" s="13"/>
      <c r="C80" s="13"/>
      <c r="D80" s="13"/>
      <c r="E80" s="13"/>
      <c r="F80" s="13"/>
      <c r="G80" s="13"/>
      <c r="H80" s="13"/>
      <c r="I80" s="13" t="s">
        <v>165</v>
      </c>
      <c r="J80" s="102">
        <v>276</v>
      </c>
    </row>
    <row r="81" spans="1:10" s="18" customFormat="1" ht="49.5">
      <c r="A81" s="13"/>
      <c r="B81" s="13"/>
      <c r="C81" s="13"/>
      <c r="D81" s="13"/>
      <c r="E81" s="13"/>
      <c r="F81" s="13"/>
      <c r="G81" s="13"/>
      <c r="H81" s="13"/>
      <c r="I81" s="13" t="s">
        <v>166</v>
      </c>
      <c r="J81" s="102">
        <v>4</v>
      </c>
    </row>
    <row r="82" spans="1:10" s="18" customFormat="1" ht="82.5">
      <c r="A82" s="13"/>
      <c r="B82" s="13"/>
      <c r="C82" s="13"/>
      <c r="D82" s="13"/>
      <c r="E82" s="13"/>
      <c r="F82" s="13"/>
      <c r="G82" s="13"/>
      <c r="H82" s="13"/>
      <c r="I82" s="13" t="s">
        <v>167</v>
      </c>
      <c r="J82" s="98">
        <v>-0.20000000000000284</v>
      </c>
    </row>
    <row r="83" spans="1:10" s="18" customFormat="1" ht="49.5">
      <c r="A83" s="13"/>
      <c r="B83" s="13"/>
      <c r="C83" s="13"/>
      <c r="D83" s="13"/>
      <c r="E83" s="13"/>
      <c r="F83" s="13"/>
      <c r="G83" s="13"/>
      <c r="H83" s="13"/>
      <c r="I83" s="13" t="s">
        <v>169</v>
      </c>
      <c r="J83" s="102">
        <v>-26</v>
      </c>
    </row>
    <row r="84" spans="1:10" s="18" customFormat="1" ht="66">
      <c r="A84" s="13"/>
      <c r="B84" s="13"/>
      <c r="C84" s="13"/>
      <c r="D84" s="13"/>
      <c r="E84" s="13"/>
      <c r="F84" s="13"/>
      <c r="G84" s="13"/>
      <c r="H84" s="13"/>
      <c r="I84" s="13" t="s">
        <v>170</v>
      </c>
      <c r="J84" s="102">
        <v>-11</v>
      </c>
    </row>
    <row r="85" spans="1:10" s="18" customFormat="1" ht="66">
      <c r="A85" s="13"/>
      <c r="B85" s="13"/>
      <c r="C85" s="13"/>
      <c r="D85" s="13"/>
      <c r="E85" s="13"/>
      <c r="F85" s="13"/>
      <c r="G85" s="13"/>
      <c r="H85" s="13"/>
      <c r="I85" s="13" t="s">
        <v>171</v>
      </c>
      <c r="J85" s="102">
        <v>-26</v>
      </c>
    </row>
    <row r="86" spans="1:10" s="18" customFormat="1" ht="33">
      <c r="A86" s="99"/>
      <c r="B86" s="99"/>
      <c r="C86" s="99"/>
      <c r="D86" s="94" t="s">
        <v>179</v>
      </c>
      <c r="E86" s="122" t="s">
        <v>99</v>
      </c>
      <c r="F86" s="122"/>
      <c r="G86" s="122"/>
      <c r="H86" s="122"/>
      <c r="I86" s="122"/>
      <c r="J86" s="87">
        <f>+'Հավելված 2'!G75</f>
        <v>7161</v>
      </c>
    </row>
    <row r="87" spans="1:10" s="18" customFormat="1" ht="35.25" customHeight="1">
      <c r="A87" s="99"/>
      <c r="B87" s="99"/>
      <c r="C87" s="99"/>
      <c r="D87" s="99"/>
      <c r="E87" s="99"/>
      <c r="F87" s="122" t="s">
        <v>139</v>
      </c>
      <c r="G87" s="122"/>
      <c r="H87" s="122"/>
      <c r="I87" s="122"/>
      <c r="J87" s="122"/>
    </row>
    <row r="88" spans="1:10" s="18" customFormat="1" ht="16.5" customHeight="1">
      <c r="A88" s="99"/>
      <c r="B88" s="99"/>
      <c r="C88" s="99"/>
      <c r="D88" s="99"/>
      <c r="E88" s="99"/>
      <c r="F88" s="99"/>
      <c r="G88" s="122" t="s">
        <v>27</v>
      </c>
      <c r="H88" s="122"/>
      <c r="I88" s="122"/>
      <c r="J88" s="122"/>
    </row>
    <row r="89" spans="1:10" s="18" customFormat="1" ht="33.75" customHeight="1">
      <c r="A89" s="99"/>
      <c r="B89" s="99"/>
      <c r="C89" s="99"/>
      <c r="D89" s="99"/>
      <c r="E89" s="99"/>
      <c r="F89" s="99"/>
      <c r="G89" s="99"/>
      <c r="H89" s="122" t="s">
        <v>180</v>
      </c>
      <c r="I89" s="122"/>
      <c r="J89" s="122"/>
    </row>
    <row r="90" spans="1:10" s="18" customFormat="1" ht="66">
      <c r="A90" s="99"/>
      <c r="B90" s="99"/>
      <c r="C90" s="99"/>
      <c r="D90" s="99"/>
      <c r="E90" s="99"/>
      <c r="F90" s="99"/>
      <c r="G90" s="99"/>
      <c r="H90" s="99"/>
      <c r="I90" s="99" t="s">
        <v>152</v>
      </c>
      <c r="J90" s="102">
        <v>-2367</v>
      </c>
    </row>
    <row r="91" spans="1:10" s="18" customFormat="1" ht="49.5">
      <c r="A91" s="99"/>
      <c r="B91" s="99"/>
      <c r="C91" s="99"/>
      <c r="D91" s="99"/>
      <c r="E91" s="99"/>
      <c r="F91" s="99"/>
      <c r="G91" s="99"/>
      <c r="H91" s="99"/>
      <c r="I91" s="99" t="s">
        <v>153</v>
      </c>
      <c r="J91" s="102">
        <v>-2422</v>
      </c>
    </row>
    <row r="92" spans="1:10" s="18" customFormat="1" ht="33">
      <c r="A92" s="99"/>
      <c r="B92" s="99"/>
      <c r="C92" s="99"/>
      <c r="D92" s="99"/>
      <c r="E92" s="99"/>
      <c r="F92" s="99"/>
      <c r="G92" s="99"/>
      <c r="H92" s="99"/>
      <c r="I92" s="99" t="s">
        <v>154</v>
      </c>
      <c r="J92" s="102">
        <v>-2394</v>
      </c>
    </row>
    <row r="93" spans="1:10" s="18" customFormat="1" ht="49.5">
      <c r="A93" s="99"/>
      <c r="B93" s="99"/>
      <c r="C93" s="99"/>
      <c r="D93" s="99"/>
      <c r="E93" s="99"/>
      <c r="F93" s="99"/>
      <c r="G93" s="99"/>
      <c r="H93" s="99"/>
      <c r="I93" s="99" t="s">
        <v>155</v>
      </c>
      <c r="J93" s="102">
        <v>27</v>
      </c>
    </row>
    <row r="94" spans="1:10" s="18" customFormat="1" ht="66">
      <c r="A94" s="99"/>
      <c r="B94" s="99"/>
      <c r="C94" s="99"/>
      <c r="D94" s="99"/>
      <c r="E94" s="99"/>
      <c r="F94" s="99"/>
      <c r="G94" s="99"/>
      <c r="H94" s="99"/>
      <c r="I94" s="99" t="s">
        <v>156</v>
      </c>
      <c r="J94" s="98">
        <v>-15.400000000000006</v>
      </c>
    </row>
    <row r="95" spans="1:10" s="18" customFormat="1" ht="82.5">
      <c r="A95" s="99"/>
      <c r="B95" s="99"/>
      <c r="C95" s="99"/>
      <c r="D95" s="99"/>
      <c r="E95" s="99"/>
      <c r="F95" s="99"/>
      <c r="G95" s="99"/>
      <c r="H95" s="99"/>
      <c r="I95" s="99" t="s">
        <v>157</v>
      </c>
      <c r="J95" s="98">
        <v>1.2</v>
      </c>
    </row>
    <row r="96" spans="1:10" s="18" customFormat="1" ht="49.5">
      <c r="A96" s="99"/>
      <c r="B96" s="99"/>
      <c r="C96" s="99"/>
      <c r="D96" s="99"/>
      <c r="E96" s="99"/>
      <c r="F96" s="99"/>
      <c r="G96" s="99"/>
      <c r="H96" s="99"/>
      <c r="I96" s="99" t="s">
        <v>174</v>
      </c>
      <c r="J96" s="102">
        <v>290</v>
      </c>
    </row>
    <row r="97" spans="1:10" s="18" customFormat="1" ht="33">
      <c r="A97" s="99"/>
      <c r="B97" s="99"/>
      <c r="C97" s="99"/>
      <c r="D97" s="99"/>
      <c r="E97" s="99"/>
      <c r="F97" s="99"/>
      <c r="G97" s="99"/>
      <c r="H97" s="99"/>
      <c r="I97" s="99" t="s">
        <v>158</v>
      </c>
      <c r="J97" s="102">
        <v>290</v>
      </c>
    </row>
    <row r="98" spans="1:10" s="18" customFormat="1" ht="33">
      <c r="A98" s="99"/>
      <c r="B98" s="99"/>
      <c r="C98" s="99"/>
      <c r="D98" s="99"/>
      <c r="E98" s="99"/>
      <c r="F98" s="99"/>
      <c r="G98" s="99"/>
      <c r="H98" s="99"/>
      <c r="I98" s="99" t="s">
        <v>159</v>
      </c>
      <c r="J98" s="102">
        <v>185</v>
      </c>
    </row>
    <row r="99" spans="1:10" s="18" customFormat="1" ht="49.5">
      <c r="A99" s="99"/>
      <c r="B99" s="99"/>
      <c r="C99" s="99"/>
      <c r="D99" s="99"/>
      <c r="E99" s="99"/>
      <c r="F99" s="99"/>
      <c r="G99" s="99"/>
      <c r="H99" s="99"/>
      <c r="I99" s="99" t="s">
        <v>160</v>
      </c>
      <c r="J99" s="102">
        <v>105</v>
      </c>
    </row>
    <row r="100" spans="1:10" s="18" customFormat="1" ht="49.5">
      <c r="A100" s="99"/>
      <c r="B100" s="99"/>
      <c r="C100" s="99"/>
      <c r="D100" s="99"/>
      <c r="E100" s="99"/>
      <c r="F100" s="99"/>
      <c r="G100" s="99"/>
      <c r="H100" s="99"/>
      <c r="I100" s="99" t="s">
        <v>161</v>
      </c>
      <c r="J100" s="98">
        <v>-1.7000000000000028</v>
      </c>
    </row>
    <row r="101" spans="1:10" s="18" customFormat="1" ht="66">
      <c r="A101" s="99"/>
      <c r="B101" s="99"/>
      <c r="C101" s="99"/>
      <c r="D101" s="99"/>
      <c r="E101" s="99"/>
      <c r="F101" s="99"/>
      <c r="G101" s="99"/>
      <c r="H101" s="99"/>
      <c r="I101" s="99" t="s">
        <v>162</v>
      </c>
      <c r="J101" s="98">
        <v>0.20000000000000007</v>
      </c>
    </row>
    <row r="102" spans="1:10" s="18" customFormat="1" ht="33">
      <c r="A102" s="99"/>
      <c r="B102" s="99"/>
      <c r="C102" s="99"/>
      <c r="D102" s="99"/>
      <c r="E102" s="99"/>
      <c r="F102" s="99"/>
      <c r="G102" s="99"/>
      <c r="H102" s="99"/>
      <c r="I102" s="99" t="s">
        <v>163</v>
      </c>
      <c r="J102" s="102">
        <v>257</v>
      </c>
    </row>
    <row r="103" spans="1:10" s="18" customFormat="1" ht="49.5">
      <c r="A103" s="99"/>
      <c r="B103" s="99"/>
      <c r="C103" s="99"/>
      <c r="D103" s="99"/>
      <c r="E103" s="99"/>
      <c r="F103" s="99"/>
      <c r="G103" s="99"/>
      <c r="H103" s="99"/>
      <c r="I103" s="99" t="s">
        <v>164</v>
      </c>
      <c r="J103" s="102">
        <v>239</v>
      </c>
    </row>
    <row r="104" spans="1:10" s="18" customFormat="1" ht="49.5">
      <c r="A104" s="99"/>
      <c r="B104" s="99"/>
      <c r="C104" s="99"/>
      <c r="D104" s="99"/>
      <c r="E104" s="99"/>
      <c r="F104" s="99"/>
      <c r="G104" s="99"/>
      <c r="H104" s="99"/>
      <c r="I104" s="99" t="s">
        <v>165</v>
      </c>
      <c r="J104" s="102">
        <v>266</v>
      </c>
    </row>
    <row r="105" spans="1:10" s="18" customFormat="1" ht="49.5">
      <c r="A105" s="99"/>
      <c r="B105" s="99"/>
      <c r="C105" s="99"/>
      <c r="D105" s="99"/>
      <c r="E105" s="99"/>
      <c r="F105" s="99"/>
      <c r="G105" s="99"/>
      <c r="H105" s="99"/>
      <c r="I105" s="99" t="s">
        <v>166</v>
      </c>
      <c r="J105" s="102">
        <v>-9</v>
      </c>
    </row>
    <row r="106" spans="1:10" s="18" customFormat="1" ht="82.5">
      <c r="A106" s="99"/>
      <c r="B106" s="99"/>
      <c r="C106" s="99"/>
      <c r="D106" s="99"/>
      <c r="E106" s="99"/>
      <c r="F106" s="99"/>
      <c r="G106" s="99"/>
      <c r="H106" s="99"/>
      <c r="I106" s="99" t="s">
        <v>167</v>
      </c>
      <c r="J106" s="98">
        <v>0.59999999999999432</v>
      </c>
    </row>
    <row r="107" spans="1:10" s="18" customFormat="1" ht="66">
      <c r="A107" s="99"/>
      <c r="B107" s="99"/>
      <c r="C107" s="99"/>
      <c r="D107" s="99"/>
      <c r="E107" s="99"/>
      <c r="F107" s="99"/>
      <c r="G107" s="99"/>
      <c r="H107" s="99"/>
      <c r="I107" s="99" t="s">
        <v>168</v>
      </c>
      <c r="J107" s="98">
        <v>-0.20000000000000007</v>
      </c>
    </row>
    <row r="108" spans="1:10" s="18" customFormat="1" ht="49.5">
      <c r="A108" s="99"/>
      <c r="B108" s="99"/>
      <c r="C108" s="99"/>
      <c r="D108" s="99"/>
      <c r="E108" s="99"/>
      <c r="F108" s="99"/>
      <c r="G108" s="99"/>
      <c r="H108" s="99"/>
      <c r="I108" s="99" t="s">
        <v>169</v>
      </c>
      <c r="J108" s="102">
        <v>-24</v>
      </c>
    </row>
    <row r="109" spans="1:10" s="18" customFormat="1" ht="66">
      <c r="A109" s="99"/>
      <c r="B109" s="99"/>
      <c r="C109" s="99"/>
      <c r="D109" s="99"/>
      <c r="E109" s="99"/>
      <c r="F109" s="99"/>
      <c r="G109" s="99"/>
      <c r="H109" s="99"/>
      <c r="I109" s="99" t="s">
        <v>170</v>
      </c>
      <c r="J109" s="102">
        <v>-20</v>
      </c>
    </row>
    <row r="110" spans="1:10" s="18" customFormat="1" ht="66">
      <c r="A110" s="99"/>
      <c r="B110" s="99"/>
      <c r="C110" s="99"/>
      <c r="D110" s="99"/>
      <c r="E110" s="99"/>
      <c r="F110" s="99"/>
      <c r="G110" s="99"/>
      <c r="H110" s="99"/>
      <c r="I110" s="99" t="s">
        <v>171</v>
      </c>
      <c r="J110" s="102">
        <v>-24</v>
      </c>
    </row>
    <row r="111" spans="1:10" s="18" customFormat="1" ht="33">
      <c r="A111" s="13"/>
      <c r="B111" s="13"/>
      <c r="C111" s="13"/>
      <c r="D111" s="93" t="s">
        <v>181</v>
      </c>
      <c r="E111" s="121" t="s">
        <v>182</v>
      </c>
      <c r="F111" s="121"/>
      <c r="G111" s="121"/>
      <c r="H111" s="121"/>
      <c r="I111" s="121"/>
      <c r="J111" s="87">
        <f>+'Հավելված 2'!G84</f>
        <v>22181</v>
      </c>
    </row>
    <row r="112" spans="1:10" s="18" customFormat="1" ht="39" customHeight="1">
      <c r="A112" s="13"/>
      <c r="B112" s="13"/>
      <c r="C112" s="13"/>
      <c r="D112" s="13"/>
      <c r="E112" s="13"/>
      <c r="F112" s="121" t="s">
        <v>139</v>
      </c>
      <c r="G112" s="121"/>
      <c r="H112" s="121"/>
      <c r="I112" s="121"/>
      <c r="J112" s="121"/>
    </row>
    <row r="113" spans="1:10" s="18" customFormat="1" ht="16.5" customHeight="1">
      <c r="A113" s="13"/>
      <c r="B113" s="13"/>
      <c r="C113" s="13"/>
      <c r="D113" s="13"/>
      <c r="E113" s="13"/>
      <c r="F113" s="13"/>
      <c r="G113" s="121" t="s">
        <v>27</v>
      </c>
      <c r="H113" s="121"/>
      <c r="I113" s="121"/>
      <c r="J113" s="121"/>
    </row>
    <row r="114" spans="1:10" s="18" customFormat="1" ht="33.75" customHeight="1">
      <c r="A114" s="13"/>
      <c r="B114" s="13"/>
      <c r="C114" s="13"/>
      <c r="D114" s="13"/>
      <c r="E114" s="13"/>
      <c r="F114" s="13"/>
      <c r="G114" s="13"/>
      <c r="H114" s="121" t="s">
        <v>183</v>
      </c>
      <c r="I114" s="121"/>
      <c r="J114" s="121"/>
    </row>
    <row r="115" spans="1:10" s="18" customFormat="1" ht="49.5">
      <c r="A115" s="13"/>
      <c r="B115" s="13"/>
      <c r="C115" s="13"/>
      <c r="D115" s="13"/>
      <c r="E115" s="13"/>
      <c r="F115" s="13"/>
      <c r="G115" s="13"/>
      <c r="H115" s="13"/>
      <c r="I115" s="13" t="s">
        <v>174</v>
      </c>
      <c r="J115" s="102">
        <v>150</v>
      </c>
    </row>
    <row r="116" spans="1:10" s="18" customFormat="1" ht="33">
      <c r="A116" s="13"/>
      <c r="B116" s="13"/>
      <c r="C116" s="13"/>
      <c r="D116" s="13"/>
      <c r="E116" s="13"/>
      <c r="F116" s="13"/>
      <c r="G116" s="13"/>
      <c r="H116" s="13"/>
      <c r="I116" s="13" t="s">
        <v>158</v>
      </c>
      <c r="J116" s="102">
        <v>150</v>
      </c>
    </row>
    <row r="117" spans="1:10" s="18" customFormat="1" ht="33">
      <c r="A117" s="13"/>
      <c r="B117" s="13"/>
      <c r="C117" s="13"/>
      <c r="D117" s="13"/>
      <c r="E117" s="13"/>
      <c r="F117" s="13"/>
      <c r="G117" s="13"/>
      <c r="H117" s="13"/>
      <c r="I117" s="13" t="s">
        <v>159</v>
      </c>
      <c r="J117" s="102">
        <v>130</v>
      </c>
    </row>
    <row r="118" spans="1:10" s="18" customFormat="1" ht="49.5">
      <c r="A118" s="13"/>
      <c r="B118" s="13"/>
      <c r="C118" s="13"/>
      <c r="D118" s="13"/>
      <c r="E118" s="13"/>
      <c r="F118" s="13"/>
      <c r="G118" s="13"/>
      <c r="H118" s="13"/>
      <c r="I118" s="13" t="s">
        <v>160</v>
      </c>
      <c r="J118" s="102">
        <v>20</v>
      </c>
    </row>
    <row r="119" spans="1:10" s="18" customFormat="1" ht="49.5">
      <c r="A119" s="13"/>
      <c r="B119" s="13"/>
      <c r="C119" s="13"/>
      <c r="D119" s="13"/>
      <c r="E119" s="13"/>
      <c r="F119" s="13"/>
      <c r="G119" s="13"/>
      <c r="H119" s="13"/>
      <c r="I119" s="13" t="s">
        <v>161</v>
      </c>
      <c r="J119" s="98">
        <v>1.3000000000000114</v>
      </c>
    </row>
    <row r="120" spans="1:10" s="18" customFormat="1" ht="33">
      <c r="A120" s="13"/>
      <c r="B120" s="13"/>
      <c r="C120" s="13"/>
      <c r="D120" s="13"/>
      <c r="E120" s="13"/>
      <c r="F120" s="13"/>
      <c r="G120" s="13"/>
      <c r="H120" s="13"/>
      <c r="I120" s="13" t="s">
        <v>163</v>
      </c>
      <c r="J120" s="102">
        <v>1364</v>
      </c>
    </row>
    <row r="121" spans="1:10" s="18" customFormat="1" ht="49.5">
      <c r="A121" s="13"/>
      <c r="B121" s="13"/>
      <c r="C121" s="13"/>
      <c r="D121" s="13"/>
      <c r="E121" s="13"/>
      <c r="F121" s="13"/>
      <c r="G121" s="13"/>
      <c r="H121" s="13"/>
      <c r="I121" s="13" t="s">
        <v>164</v>
      </c>
      <c r="J121" s="102">
        <v>1528</v>
      </c>
    </row>
    <row r="122" spans="1:10" s="18" customFormat="1" ht="49.5">
      <c r="A122" s="13"/>
      <c r="B122" s="13"/>
      <c r="C122" s="13"/>
      <c r="D122" s="13"/>
      <c r="E122" s="13"/>
      <c r="F122" s="13"/>
      <c r="G122" s="13"/>
      <c r="H122" s="13"/>
      <c r="I122" s="13" t="s">
        <v>165</v>
      </c>
      <c r="J122" s="102">
        <v>1331</v>
      </c>
    </row>
    <row r="123" spans="1:10" s="18" customFormat="1" ht="49.5">
      <c r="A123" s="13"/>
      <c r="B123" s="13"/>
      <c r="C123" s="13"/>
      <c r="D123" s="13"/>
      <c r="E123" s="13"/>
      <c r="F123" s="13"/>
      <c r="G123" s="13"/>
      <c r="H123" s="13"/>
      <c r="I123" s="13" t="s">
        <v>166</v>
      </c>
      <c r="J123" s="102">
        <v>33</v>
      </c>
    </row>
    <row r="124" spans="1:10" s="18" customFormat="1" ht="82.5">
      <c r="A124" s="13"/>
      <c r="B124" s="13"/>
      <c r="C124" s="13"/>
      <c r="D124" s="13"/>
      <c r="E124" s="13"/>
      <c r="F124" s="13"/>
      <c r="G124" s="13"/>
      <c r="H124" s="13"/>
      <c r="I124" s="13" t="s">
        <v>167</v>
      </c>
      <c r="J124" s="98">
        <v>0.39999999999999147</v>
      </c>
    </row>
    <row r="125" spans="1:10" s="18" customFormat="1" ht="49.5">
      <c r="A125" s="13"/>
      <c r="B125" s="13"/>
      <c r="C125" s="13"/>
      <c r="D125" s="13"/>
      <c r="E125" s="13"/>
      <c r="F125" s="13"/>
      <c r="G125" s="13"/>
      <c r="H125" s="13"/>
      <c r="I125" s="13" t="s">
        <v>169</v>
      </c>
      <c r="J125" s="102">
        <v>-168</v>
      </c>
    </row>
    <row r="126" spans="1:10" s="18" customFormat="1" ht="66">
      <c r="A126" s="13"/>
      <c r="B126" s="13"/>
      <c r="C126" s="13"/>
      <c r="D126" s="13"/>
      <c r="E126" s="13"/>
      <c r="F126" s="13"/>
      <c r="G126" s="13"/>
      <c r="H126" s="13"/>
      <c r="I126" s="13" t="s">
        <v>170</v>
      </c>
      <c r="J126" s="102">
        <v>-168</v>
      </c>
    </row>
    <row r="127" spans="1:10" s="18" customFormat="1" ht="66">
      <c r="A127" s="13"/>
      <c r="B127" s="13"/>
      <c r="C127" s="13"/>
      <c r="D127" s="13"/>
      <c r="E127" s="13"/>
      <c r="F127" s="13"/>
      <c r="G127" s="13"/>
      <c r="H127" s="13"/>
      <c r="I127" s="13" t="s">
        <v>171</v>
      </c>
      <c r="J127" s="102">
        <v>-168</v>
      </c>
    </row>
    <row r="128" spans="1:10" s="18" customFormat="1" ht="33">
      <c r="A128" s="13"/>
      <c r="B128" s="13"/>
      <c r="C128" s="13"/>
      <c r="D128" s="93" t="s">
        <v>184</v>
      </c>
      <c r="E128" s="121" t="s">
        <v>83</v>
      </c>
      <c r="F128" s="121"/>
      <c r="G128" s="121"/>
      <c r="H128" s="121"/>
      <c r="I128" s="121"/>
      <c r="J128" s="87">
        <f>+'Հավելված 2'!G93</f>
        <v>592</v>
      </c>
    </row>
    <row r="129" spans="1:10" s="18" customFormat="1" ht="32.25" customHeight="1">
      <c r="A129" s="13"/>
      <c r="B129" s="13"/>
      <c r="C129" s="13"/>
      <c r="D129" s="13"/>
      <c r="E129" s="13"/>
      <c r="F129" s="121" t="s">
        <v>139</v>
      </c>
      <c r="G129" s="121"/>
      <c r="H129" s="121"/>
      <c r="I129" s="121"/>
      <c r="J129" s="121"/>
    </row>
    <row r="130" spans="1:10" s="18" customFormat="1" ht="16.5" customHeight="1">
      <c r="A130" s="13"/>
      <c r="B130" s="13"/>
      <c r="C130" s="13"/>
      <c r="D130" s="13"/>
      <c r="E130" s="13"/>
      <c r="F130" s="13"/>
      <c r="G130" s="121" t="s">
        <v>27</v>
      </c>
      <c r="H130" s="121"/>
      <c r="I130" s="121"/>
      <c r="J130" s="121"/>
    </row>
    <row r="131" spans="1:10" s="18" customFormat="1" ht="39" customHeight="1">
      <c r="A131" s="13"/>
      <c r="B131" s="13"/>
      <c r="C131" s="13"/>
      <c r="D131" s="13"/>
      <c r="E131" s="13"/>
      <c r="F131" s="13"/>
      <c r="G131" s="13"/>
      <c r="H131" s="121" t="s">
        <v>185</v>
      </c>
      <c r="I131" s="121"/>
      <c r="J131" s="121"/>
    </row>
    <row r="132" spans="1:10" s="18" customFormat="1" ht="66">
      <c r="A132" s="13"/>
      <c r="B132" s="13"/>
      <c r="C132" s="13"/>
      <c r="D132" s="13"/>
      <c r="E132" s="13"/>
      <c r="F132" s="13"/>
      <c r="G132" s="13"/>
      <c r="H132" s="13"/>
      <c r="I132" s="13" t="s">
        <v>152</v>
      </c>
      <c r="J132" s="102">
        <v>-3320</v>
      </c>
    </row>
    <row r="133" spans="1:10" s="18" customFormat="1" ht="49.5">
      <c r="A133" s="13"/>
      <c r="B133" s="13"/>
      <c r="C133" s="13"/>
      <c r="D133" s="13"/>
      <c r="E133" s="13"/>
      <c r="F133" s="13"/>
      <c r="G133" s="13"/>
      <c r="H133" s="13"/>
      <c r="I133" s="13" t="s">
        <v>153</v>
      </c>
      <c r="J133" s="102">
        <v>-3284</v>
      </c>
    </row>
    <row r="134" spans="1:10" s="18" customFormat="1" ht="33">
      <c r="A134" s="13"/>
      <c r="B134" s="13"/>
      <c r="C134" s="13"/>
      <c r="D134" s="13"/>
      <c r="E134" s="13"/>
      <c r="F134" s="13"/>
      <c r="G134" s="13"/>
      <c r="H134" s="13"/>
      <c r="I134" s="13" t="s">
        <v>154</v>
      </c>
      <c r="J134" s="102">
        <v>-2880</v>
      </c>
    </row>
    <row r="135" spans="1:10" s="18" customFormat="1" ht="49.5">
      <c r="A135" s="13"/>
      <c r="B135" s="13"/>
      <c r="C135" s="13"/>
      <c r="D135" s="13"/>
      <c r="E135" s="13"/>
      <c r="F135" s="13"/>
      <c r="G135" s="13"/>
      <c r="H135" s="13"/>
      <c r="I135" s="13" t="s">
        <v>155</v>
      </c>
      <c r="J135" s="102">
        <v>-440</v>
      </c>
    </row>
    <row r="136" spans="1:10" s="18" customFormat="1" ht="66">
      <c r="A136" s="13"/>
      <c r="B136" s="13"/>
      <c r="C136" s="13"/>
      <c r="D136" s="13"/>
      <c r="E136" s="13"/>
      <c r="F136" s="13"/>
      <c r="G136" s="13"/>
      <c r="H136" s="13"/>
      <c r="I136" s="13" t="s">
        <v>156</v>
      </c>
      <c r="J136" s="98">
        <v>-8</v>
      </c>
    </row>
    <row r="137" spans="1:10" s="18" customFormat="1" ht="49.5">
      <c r="A137" s="13"/>
      <c r="B137" s="13"/>
      <c r="C137" s="13"/>
      <c r="D137" s="13"/>
      <c r="E137" s="13"/>
      <c r="F137" s="13"/>
      <c r="G137" s="13"/>
      <c r="H137" s="13"/>
      <c r="I137" s="13" t="s">
        <v>174</v>
      </c>
      <c r="J137" s="102">
        <v>200</v>
      </c>
    </row>
    <row r="138" spans="1:10" s="18" customFormat="1" ht="33">
      <c r="A138" s="13"/>
      <c r="B138" s="13"/>
      <c r="C138" s="13"/>
      <c r="D138" s="13"/>
      <c r="E138" s="13"/>
      <c r="F138" s="13"/>
      <c r="G138" s="13"/>
      <c r="H138" s="13"/>
      <c r="I138" s="13" t="s">
        <v>158</v>
      </c>
      <c r="J138" s="102">
        <v>200</v>
      </c>
    </row>
    <row r="139" spans="1:10" s="18" customFormat="1" ht="33">
      <c r="A139" s="13"/>
      <c r="B139" s="13"/>
      <c r="C139" s="13"/>
      <c r="D139" s="13"/>
      <c r="E139" s="13"/>
      <c r="F139" s="13"/>
      <c r="G139" s="13"/>
      <c r="H139" s="13"/>
      <c r="I139" s="13" t="s">
        <v>159</v>
      </c>
      <c r="J139" s="102">
        <v>208</v>
      </c>
    </row>
    <row r="140" spans="1:10" s="18" customFormat="1" ht="49.5">
      <c r="A140" s="13"/>
      <c r="B140" s="13"/>
      <c r="C140" s="13"/>
      <c r="D140" s="13"/>
      <c r="E140" s="13"/>
      <c r="F140" s="13"/>
      <c r="G140" s="13"/>
      <c r="H140" s="13"/>
      <c r="I140" s="13" t="s">
        <v>160</v>
      </c>
      <c r="J140" s="102">
        <v>-8</v>
      </c>
    </row>
    <row r="141" spans="1:10" s="18" customFormat="1" ht="49.5">
      <c r="A141" s="13"/>
      <c r="B141" s="13"/>
      <c r="C141" s="13"/>
      <c r="D141" s="13"/>
      <c r="E141" s="13"/>
      <c r="F141" s="13"/>
      <c r="G141" s="13"/>
      <c r="H141" s="13"/>
      <c r="I141" s="13" t="s">
        <v>161</v>
      </c>
      <c r="J141" s="98">
        <v>5.2999999999999972</v>
      </c>
    </row>
    <row r="142" spans="1:10" s="18" customFormat="1" ht="66">
      <c r="A142" s="13"/>
      <c r="B142" s="13"/>
      <c r="C142" s="13"/>
      <c r="D142" s="13"/>
      <c r="E142" s="13"/>
      <c r="F142" s="13"/>
      <c r="G142" s="13"/>
      <c r="H142" s="13"/>
      <c r="I142" s="13" t="s">
        <v>162</v>
      </c>
      <c r="J142" s="98">
        <v>-0.49999999999999994</v>
      </c>
    </row>
    <row r="143" spans="1:10" s="18" customFormat="1" ht="33">
      <c r="A143" s="13"/>
      <c r="B143" s="13"/>
      <c r="C143" s="13"/>
      <c r="D143" s="13"/>
      <c r="E143" s="13"/>
      <c r="F143" s="13"/>
      <c r="G143" s="13"/>
      <c r="H143" s="13"/>
      <c r="I143" s="13" t="s">
        <v>163</v>
      </c>
      <c r="J143" s="102">
        <v>1444</v>
      </c>
    </row>
    <row r="144" spans="1:10" s="18" customFormat="1" ht="49.5">
      <c r="A144" s="13"/>
      <c r="B144" s="13"/>
      <c r="C144" s="13"/>
      <c r="D144" s="13"/>
      <c r="E144" s="13"/>
      <c r="F144" s="13"/>
      <c r="G144" s="13"/>
      <c r="H144" s="13"/>
      <c r="I144" s="13" t="s">
        <v>164</v>
      </c>
      <c r="J144" s="102">
        <v>1352</v>
      </c>
    </row>
    <row r="145" spans="1:10" s="18" customFormat="1" ht="49.5">
      <c r="A145" s="13"/>
      <c r="B145" s="13"/>
      <c r="C145" s="13"/>
      <c r="D145" s="13"/>
      <c r="E145" s="13"/>
      <c r="F145" s="13"/>
      <c r="G145" s="13"/>
      <c r="H145" s="13"/>
      <c r="I145" s="13" t="s">
        <v>165</v>
      </c>
      <c r="J145" s="102">
        <v>1421</v>
      </c>
    </row>
    <row r="146" spans="1:10" s="18" customFormat="1" ht="49.5">
      <c r="A146" s="13"/>
      <c r="B146" s="13"/>
      <c r="C146" s="13"/>
      <c r="D146" s="13"/>
      <c r="E146" s="13"/>
      <c r="F146" s="13"/>
      <c r="G146" s="13"/>
      <c r="H146" s="13"/>
      <c r="I146" s="13" t="s">
        <v>166</v>
      </c>
      <c r="J146" s="102">
        <v>23</v>
      </c>
    </row>
    <row r="147" spans="1:10" s="18" customFormat="1" ht="82.5">
      <c r="A147" s="13"/>
      <c r="B147" s="13"/>
      <c r="C147" s="13"/>
      <c r="D147" s="13"/>
      <c r="E147" s="13"/>
      <c r="F147" s="13"/>
      <c r="G147" s="13"/>
      <c r="H147" s="13"/>
      <c r="I147" s="13" t="s">
        <v>167</v>
      </c>
      <c r="J147" s="98">
        <v>1.4000000000000057</v>
      </c>
    </row>
    <row r="148" spans="1:10" s="18" customFormat="1" ht="66">
      <c r="A148" s="13"/>
      <c r="B148" s="13"/>
      <c r="C148" s="13"/>
      <c r="D148" s="13"/>
      <c r="E148" s="13"/>
      <c r="F148" s="13"/>
      <c r="G148" s="13"/>
      <c r="H148" s="13"/>
      <c r="I148" s="13" t="s">
        <v>168</v>
      </c>
      <c r="J148" s="98">
        <v>9.9999999999999978E-2</v>
      </c>
    </row>
    <row r="149" spans="1:10" s="18" customFormat="1" ht="49.5">
      <c r="A149" s="13"/>
      <c r="B149" s="13"/>
      <c r="C149" s="13"/>
      <c r="D149" s="13"/>
      <c r="E149" s="13"/>
      <c r="F149" s="13"/>
      <c r="G149" s="13"/>
      <c r="H149" s="13"/>
      <c r="I149" s="13" t="s">
        <v>169</v>
      </c>
      <c r="J149" s="102">
        <v>-16</v>
      </c>
    </row>
    <row r="150" spans="1:10" s="18" customFormat="1" ht="66">
      <c r="A150" s="13"/>
      <c r="B150" s="13"/>
      <c r="C150" s="13"/>
      <c r="D150" s="13"/>
      <c r="E150" s="13"/>
      <c r="F150" s="13"/>
      <c r="G150" s="13"/>
      <c r="H150" s="13"/>
      <c r="I150" s="13" t="s">
        <v>170</v>
      </c>
      <c r="J150" s="102">
        <v>-8</v>
      </c>
    </row>
    <row r="151" spans="1:10" s="18" customFormat="1" ht="66">
      <c r="A151" s="13"/>
      <c r="B151" s="13"/>
      <c r="C151" s="13"/>
      <c r="D151" s="13"/>
      <c r="E151" s="13"/>
      <c r="F151" s="13"/>
      <c r="G151" s="13"/>
      <c r="H151" s="13"/>
      <c r="I151" s="13" t="s">
        <v>171</v>
      </c>
      <c r="J151" s="102">
        <v>-16</v>
      </c>
    </row>
    <row r="152" spans="1:10" s="18" customFormat="1" ht="33">
      <c r="A152" s="13"/>
      <c r="B152" s="13"/>
      <c r="C152" s="13"/>
      <c r="D152" s="93" t="s">
        <v>186</v>
      </c>
      <c r="E152" s="121" t="s">
        <v>85</v>
      </c>
      <c r="F152" s="121"/>
      <c r="G152" s="121"/>
      <c r="H152" s="121"/>
      <c r="I152" s="121"/>
      <c r="J152" s="87">
        <f>+'Հավելված 2'!G102</f>
        <v>6191</v>
      </c>
    </row>
    <row r="153" spans="1:10" s="18" customFormat="1" ht="36" customHeight="1">
      <c r="A153" s="13"/>
      <c r="B153" s="13"/>
      <c r="C153" s="13"/>
      <c r="D153" s="13"/>
      <c r="E153" s="13"/>
      <c r="F153" s="121" t="s">
        <v>139</v>
      </c>
      <c r="G153" s="121"/>
      <c r="H153" s="121"/>
      <c r="I153" s="121"/>
      <c r="J153" s="121"/>
    </row>
    <row r="154" spans="1:10" s="18" customFormat="1" ht="16.5" customHeight="1">
      <c r="A154" s="13"/>
      <c r="B154" s="13"/>
      <c r="C154" s="13"/>
      <c r="D154" s="13"/>
      <c r="E154" s="13"/>
      <c r="F154" s="13"/>
      <c r="G154" s="121" t="s">
        <v>27</v>
      </c>
      <c r="H154" s="121"/>
      <c r="I154" s="121"/>
      <c r="J154" s="121"/>
    </row>
    <row r="155" spans="1:10" s="18" customFormat="1" ht="32.25" customHeight="1">
      <c r="A155" s="13"/>
      <c r="B155" s="13"/>
      <c r="C155" s="13"/>
      <c r="D155" s="13"/>
      <c r="E155" s="13"/>
      <c r="F155" s="13"/>
      <c r="G155" s="13"/>
      <c r="H155" s="121" t="s">
        <v>187</v>
      </c>
      <c r="I155" s="121"/>
      <c r="J155" s="121"/>
    </row>
    <row r="156" spans="1:10" s="18" customFormat="1" ht="66">
      <c r="A156" s="13"/>
      <c r="B156" s="13"/>
      <c r="C156" s="13"/>
      <c r="D156" s="13"/>
      <c r="E156" s="13"/>
      <c r="F156" s="13"/>
      <c r="G156" s="13"/>
      <c r="H156" s="13"/>
      <c r="I156" s="13" t="s">
        <v>152</v>
      </c>
      <c r="J156" s="102">
        <v>-350</v>
      </c>
    </row>
    <row r="157" spans="1:10" s="18" customFormat="1" ht="49.5">
      <c r="A157" s="13"/>
      <c r="B157" s="13"/>
      <c r="C157" s="13"/>
      <c r="D157" s="13"/>
      <c r="E157" s="13"/>
      <c r="F157" s="13"/>
      <c r="G157" s="13"/>
      <c r="H157" s="13"/>
      <c r="I157" s="13" t="s">
        <v>153</v>
      </c>
      <c r="J157" s="102">
        <v>-338</v>
      </c>
    </row>
    <row r="158" spans="1:10" s="18" customFormat="1" ht="33">
      <c r="A158" s="13"/>
      <c r="B158" s="13"/>
      <c r="C158" s="13"/>
      <c r="D158" s="13"/>
      <c r="E158" s="13"/>
      <c r="F158" s="13"/>
      <c r="G158" s="13"/>
      <c r="H158" s="13"/>
      <c r="I158" s="13" t="s">
        <v>154</v>
      </c>
      <c r="J158" s="102">
        <v>-487</v>
      </c>
    </row>
    <row r="159" spans="1:10" s="18" customFormat="1" ht="49.5">
      <c r="A159" s="13"/>
      <c r="B159" s="13"/>
      <c r="C159" s="13"/>
      <c r="D159" s="13"/>
      <c r="E159" s="13"/>
      <c r="F159" s="13"/>
      <c r="G159" s="13"/>
      <c r="H159" s="13"/>
      <c r="I159" s="13" t="s">
        <v>155</v>
      </c>
      <c r="J159" s="102">
        <v>136</v>
      </c>
    </row>
    <row r="160" spans="1:10" s="18" customFormat="1" ht="66">
      <c r="A160" s="13"/>
      <c r="B160" s="13"/>
      <c r="C160" s="13"/>
      <c r="D160" s="13"/>
      <c r="E160" s="13"/>
      <c r="F160" s="13"/>
      <c r="G160" s="13"/>
      <c r="H160" s="13"/>
      <c r="I160" s="13" t="s">
        <v>156</v>
      </c>
      <c r="J160" s="98">
        <v>-9</v>
      </c>
    </row>
    <row r="161" spans="1:10" s="18" customFormat="1" ht="82.5">
      <c r="A161" s="13"/>
      <c r="B161" s="13"/>
      <c r="C161" s="13"/>
      <c r="D161" s="13"/>
      <c r="E161" s="13"/>
      <c r="F161" s="13"/>
      <c r="G161" s="13"/>
      <c r="H161" s="13"/>
      <c r="I161" s="13" t="s">
        <v>157</v>
      </c>
      <c r="J161" s="98">
        <v>0.3</v>
      </c>
    </row>
    <row r="162" spans="1:10" s="18" customFormat="1" ht="49.5">
      <c r="A162" s="13"/>
      <c r="B162" s="13"/>
      <c r="C162" s="13"/>
      <c r="D162" s="13"/>
      <c r="E162" s="13"/>
      <c r="F162" s="13"/>
      <c r="G162" s="13"/>
      <c r="H162" s="13"/>
      <c r="I162" s="13" t="s">
        <v>174</v>
      </c>
      <c r="J162" s="102">
        <v>-220</v>
      </c>
    </row>
    <row r="163" spans="1:10" s="18" customFormat="1" ht="33">
      <c r="A163" s="13"/>
      <c r="B163" s="13"/>
      <c r="C163" s="13"/>
      <c r="D163" s="13"/>
      <c r="E163" s="13"/>
      <c r="F163" s="13"/>
      <c r="G163" s="13"/>
      <c r="H163" s="13"/>
      <c r="I163" s="13" t="s">
        <v>158</v>
      </c>
      <c r="J163" s="102">
        <v>-220</v>
      </c>
    </row>
    <row r="164" spans="1:10" s="18" customFormat="1" ht="33">
      <c r="A164" s="13"/>
      <c r="B164" s="13"/>
      <c r="C164" s="13"/>
      <c r="D164" s="13"/>
      <c r="E164" s="13"/>
      <c r="F164" s="13"/>
      <c r="G164" s="13"/>
      <c r="H164" s="13"/>
      <c r="I164" s="13" t="s">
        <v>159</v>
      </c>
      <c r="J164" s="102">
        <v>-251</v>
      </c>
    </row>
    <row r="165" spans="1:10" s="18" customFormat="1" ht="49.5">
      <c r="A165" s="13"/>
      <c r="B165" s="13"/>
      <c r="C165" s="13"/>
      <c r="D165" s="13"/>
      <c r="E165" s="13"/>
      <c r="F165" s="13"/>
      <c r="G165" s="13"/>
      <c r="H165" s="13"/>
      <c r="I165" s="13" t="s">
        <v>160</v>
      </c>
      <c r="J165" s="102">
        <v>31</v>
      </c>
    </row>
    <row r="166" spans="1:10" s="18" customFormat="1" ht="49.5">
      <c r="A166" s="13"/>
      <c r="B166" s="13"/>
      <c r="C166" s="13"/>
      <c r="D166" s="13"/>
      <c r="E166" s="13"/>
      <c r="F166" s="13"/>
      <c r="G166" s="13"/>
      <c r="H166" s="13"/>
      <c r="I166" s="13" t="s">
        <v>161</v>
      </c>
      <c r="J166" s="98">
        <v>-6.2000000000000028</v>
      </c>
    </row>
    <row r="167" spans="1:10" s="18" customFormat="1" ht="66">
      <c r="A167" s="13"/>
      <c r="B167" s="13"/>
      <c r="C167" s="13"/>
      <c r="D167" s="13"/>
      <c r="E167" s="13"/>
      <c r="F167" s="13"/>
      <c r="G167" s="13"/>
      <c r="H167" s="13"/>
      <c r="I167" s="13" t="s">
        <v>162</v>
      </c>
      <c r="J167" s="98">
        <v>9.9999999999999978E-2</v>
      </c>
    </row>
    <row r="168" spans="1:10" s="18" customFormat="1" ht="49.5">
      <c r="A168" s="13"/>
      <c r="B168" s="13"/>
      <c r="C168" s="13"/>
      <c r="D168" s="13"/>
      <c r="E168" s="13"/>
      <c r="F168" s="13"/>
      <c r="G168" s="13"/>
      <c r="H168" s="13"/>
      <c r="I168" s="13" t="s">
        <v>169</v>
      </c>
      <c r="J168" s="102">
        <v>-15</v>
      </c>
    </row>
    <row r="169" spans="1:10" s="18" customFormat="1" ht="66">
      <c r="A169" s="13"/>
      <c r="B169" s="13"/>
      <c r="C169" s="13"/>
      <c r="D169" s="13"/>
      <c r="E169" s="13"/>
      <c r="F169" s="13"/>
      <c r="G169" s="13"/>
      <c r="H169" s="13"/>
      <c r="I169" s="13" t="s">
        <v>170</v>
      </c>
      <c r="J169" s="102">
        <v>-15</v>
      </c>
    </row>
    <row r="170" spans="1:10" s="18" customFormat="1" ht="66">
      <c r="A170" s="13"/>
      <c r="B170" s="13"/>
      <c r="C170" s="13"/>
      <c r="D170" s="13"/>
      <c r="E170" s="13"/>
      <c r="F170" s="13"/>
      <c r="G170" s="13"/>
      <c r="H170" s="13"/>
      <c r="I170" s="13" t="s">
        <v>171</v>
      </c>
      <c r="J170" s="102">
        <v>-15</v>
      </c>
    </row>
    <row r="171" spans="1:10" s="18" customFormat="1" ht="33">
      <c r="A171" s="13"/>
      <c r="B171" s="13"/>
      <c r="C171" s="13"/>
      <c r="D171" s="93" t="s">
        <v>188</v>
      </c>
      <c r="E171" s="121" t="s">
        <v>87</v>
      </c>
      <c r="F171" s="121"/>
      <c r="G171" s="121"/>
      <c r="H171" s="121"/>
      <c r="I171" s="121"/>
      <c r="J171" s="87">
        <f>+'Հավելված 2'!G111</f>
        <v>11095</v>
      </c>
    </row>
    <row r="172" spans="1:10" s="18" customFormat="1" ht="35.25" customHeight="1">
      <c r="A172" s="13"/>
      <c r="B172" s="13"/>
      <c r="C172" s="13"/>
      <c r="D172" s="13"/>
      <c r="E172" s="13"/>
      <c r="F172" s="121" t="s">
        <v>139</v>
      </c>
      <c r="G172" s="121"/>
      <c r="H172" s="121"/>
      <c r="I172" s="121"/>
      <c r="J172" s="121"/>
    </row>
    <row r="173" spans="1:10" s="18" customFormat="1" ht="16.5" customHeight="1">
      <c r="A173" s="13"/>
      <c r="B173" s="13"/>
      <c r="C173" s="13"/>
      <c r="D173" s="13"/>
      <c r="E173" s="13"/>
      <c r="F173" s="13"/>
      <c r="G173" s="121" t="s">
        <v>27</v>
      </c>
      <c r="H173" s="121"/>
      <c r="I173" s="121"/>
      <c r="J173" s="121"/>
    </row>
    <row r="174" spans="1:10" s="18" customFormat="1" ht="35.25" customHeight="1">
      <c r="A174" s="13"/>
      <c r="B174" s="13"/>
      <c r="C174" s="13"/>
      <c r="D174" s="13"/>
      <c r="E174" s="13"/>
      <c r="F174" s="13"/>
      <c r="G174" s="13"/>
      <c r="H174" s="121" t="s">
        <v>189</v>
      </c>
      <c r="I174" s="121"/>
      <c r="J174" s="121"/>
    </row>
    <row r="175" spans="1:10" s="18" customFormat="1" ht="49.5">
      <c r="A175" s="13"/>
      <c r="B175" s="13"/>
      <c r="C175" s="13"/>
      <c r="D175" s="13"/>
      <c r="E175" s="13"/>
      <c r="F175" s="13"/>
      <c r="G175" s="13"/>
      <c r="H175" s="13"/>
      <c r="I175" s="13" t="s">
        <v>169</v>
      </c>
      <c r="J175" s="102">
        <v>-7</v>
      </c>
    </row>
    <row r="176" spans="1:10" s="18" customFormat="1" ht="66">
      <c r="A176" s="13"/>
      <c r="B176" s="13"/>
      <c r="C176" s="13"/>
      <c r="D176" s="13"/>
      <c r="E176" s="13"/>
      <c r="F176" s="13"/>
      <c r="G176" s="13"/>
      <c r="H176" s="13"/>
      <c r="I176" s="13" t="s">
        <v>170</v>
      </c>
      <c r="J176" s="102">
        <v>-3</v>
      </c>
    </row>
    <row r="177" spans="1:10" s="18" customFormat="1" ht="66">
      <c r="A177" s="13"/>
      <c r="B177" s="13"/>
      <c r="C177" s="13"/>
      <c r="D177" s="13"/>
      <c r="E177" s="13"/>
      <c r="F177" s="13"/>
      <c r="G177" s="13"/>
      <c r="H177" s="13"/>
      <c r="I177" s="13" t="s">
        <v>171</v>
      </c>
      <c r="J177" s="102">
        <v>-7</v>
      </c>
    </row>
    <row r="178" spans="1:10" s="18" customFormat="1" ht="33">
      <c r="A178" s="13"/>
      <c r="B178" s="13"/>
      <c r="C178" s="13"/>
      <c r="D178" s="93" t="s">
        <v>190</v>
      </c>
      <c r="E178" s="121" t="s">
        <v>89</v>
      </c>
      <c r="F178" s="121"/>
      <c r="G178" s="121"/>
      <c r="H178" s="121"/>
      <c r="I178" s="121"/>
      <c r="J178" s="87">
        <f>+'Հավելված 2'!G120</f>
        <v>20246</v>
      </c>
    </row>
    <row r="179" spans="1:10" s="18" customFormat="1" ht="35.25" customHeight="1">
      <c r="A179" s="13"/>
      <c r="B179" s="13"/>
      <c r="C179" s="13"/>
      <c r="D179" s="13"/>
      <c r="E179" s="13"/>
      <c r="F179" s="121" t="s">
        <v>139</v>
      </c>
      <c r="G179" s="121"/>
      <c r="H179" s="121"/>
      <c r="I179" s="121"/>
      <c r="J179" s="121"/>
    </row>
    <row r="180" spans="1:10" s="18" customFormat="1" ht="16.5" customHeight="1">
      <c r="A180" s="13"/>
      <c r="B180" s="13"/>
      <c r="C180" s="13"/>
      <c r="D180" s="13"/>
      <c r="E180" s="13"/>
      <c r="F180" s="13"/>
      <c r="G180" s="121" t="s">
        <v>27</v>
      </c>
      <c r="H180" s="121"/>
      <c r="I180" s="121"/>
      <c r="J180" s="121"/>
    </row>
    <row r="181" spans="1:10" s="18" customFormat="1">
      <c r="A181" s="13"/>
      <c r="B181" s="13"/>
      <c r="C181" s="13"/>
      <c r="D181" s="13"/>
      <c r="E181" s="13"/>
      <c r="F181" s="13"/>
      <c r="G181" s="13"/>
      <c r="H181" s="121" t="s">
        <v>191</v>
      </c>
      <c r="I181" s="121"/>
      <c r="J181" s="121"/>
    </row>
    <row r="182" spans="1:10" s="18" customFormat="1" ht="33.75" customHeight="1">
      <c r="A182" s="13"/>
      <c r="B182" s="13"/>
      <c r="C182" s="13"/>
      <c r="D182" s="93" t="s">
        <v>192</v>
      </c>
      <c r="E182" s="121" t="s">
        <v>91</v>
      </c>
      <c r="F182" s="121"/>
      <c r="G182" s="121"/>
      <c r="H182" s="121"/>
      <c r="I182" s="121"/>
      <c r="J182" s="87">
        <f>+'Հավելված 2'!G129</f>
        <v>20742</v>
      </c>
    </row>
    <row r="183" spans="1:10" s="18" customFormat="1" ht="36" customHeight="1">
      <c r="A183" s="13"/>
      <c r="B183" s="13"/>
      <c r="C183" s="13"/>
      <c r="D183" s="13"/>
      <c r="E183" s="13"/>
      <c r="F183" s="121" t="s">
        <v>193</v>
      </c>
      <c r="G183" s="121"/>
      <c r="H183" s="121"/>
      <c r="I183" s="121"/>
      <c r="J183" s="121"/>
    </row>
    <row r="184" spans="1:10" s="18" customFormat="1" ht="16.5" customHeight="1">
      <c r="A184" s="13"/>
      <c r="B184" s="13"/>
      <c r="C184" s="13"/>
      <c r="D184" s="13"/>
      <c r="E184" s="13"/>
      <c r="F184" s="13"/>
      <c r="G184" s="121" t="s">
        <v>27</v>
      </c>
      <c r="H184" s="121"/>
      <c r="I184" s="121"/>
      <c r="J184" s="121"/>
    </row>
    <row r="185" spans="1:10" s="18" customFormat="1" ht="16.5" customHeight="1">
      <c r="A185" s="13"/>
      <c r="B185" s="13"/>
      <c r="C185" s="13"/>
      <c r="D185" s="13"/>
      <c r="E185" s="13"/>
      <c r="F185" s="13"/>
      <c r="G185" s="13"/>
      <c r="H185" s="121" t="s">
        <v>194</v>
      </c>
      <c r="I185" s="121"/>
      <c r="J185" s="121"/>
    </row>
    <row r="186" spans="1:10" s="18" customFormat="1" ht="33">
      <c r="A186" s="13"/>
      <c r="B186" s="13"/>
      <c r="C186" s="13"/>
      <c r="D186" s="93" t="s">
        <v>195</v>
      </c>
      <c r="E186" s="121" t="s">
        <v>102</v>
      </c>
      <c r="F186" s="121"/>
      <c r="G186" s="121"/>
      <c r="H186" s="121"/>
      <c r="I186" s="121"/>
      <c r="J186" s="87">
        <v>0</v>
      </c>
    </row>
    <row r="187" spans="1:10" s="18" customFormat="1" ht="32.25" customHeight="1">
      <c r="A187" s="13"/>
      <c r="B187" s="13"/>
      <c r="C187" s="13"/>
      <c r="D187" s="13"/>
      <c r="E187" s="13"/>
      <c r="F187" s="121" t="s">
        <v>193</v>
      </c>
      <c r="G187" s="121"/>
      <c r="H187" s="121"/>
      <c r="I187" s="121"/>
      <c r="J187" s="121"/>
    </row>
    <row r="188" spans="1:10" s="18" customFormat="1" ht="16.5" customHeight="1">
      <c r="A188" s="13"/>
      <c r="B188" s="13"/>
      <c r="C188" s="13"/>
      <c r="D188" s="13"/>
      <c r="E188" s="13"/>
      <c r="F188" s="13"/>
      <c r="G188" s="121" t="s">
        <v>27</v>
      </c>
      <c r="H188" s="121"/>
      <c r="I188" s="121"/>
      <c r="J188" s="121"/>
    </row>
    <row r="189" spans="1:10" s="18" customFormat="1" ht="36" customHeight="1">
      <c r="A189" s="13"/>
      <c r="B189" s="13"/>
      <c r="C189" s="13"/>
      <c r="D189" s="13"/>
      <c r="E189" s="13"/>
      <c r="F189" s="13"/>
      <c r="G189" s="13"/>
      <c r="H189" s="121" t="s">
        <v>196</v>
      </c>
      <c r="I189" s="121"/>
      <c r="J189" s="121"/>
    </row>
    <row r="190" spans="1:10" s="18" customFormat="1" ht="66">
      <c r="A190" s="13"/>
      <c r="B190" s="13"/>
      <c r="C190" s="13"/>
      <c r="D190" s="13"/>
      <c r="E190" s="13"/>
      <c r="F190" s="13"/>
      <c r="G190" s="13"/>
      <c r="H190" s="13"/>
      <c r="I190" s="13" t="s">
        <v>197</v>
      </c>
      <c r="J190" s="102">
        <v>52</v>
      </c>
    </row>
    <row r="191" spans="1:10" s="18" customFormat="1" ht="82.5">
      <c r="A191" s="13"/>
      <c r="B191" s="13"/>
      <c r="C191" s="13"/>
      <c r="D191" s="13"/>
      <c r="E191" s="13"/>
      <c r="F191" s="13"/>
      <c r="G191" s="13"/>
      <c r="H191" s="13"/>
      <c r="I191" s="13" t="s">
        <v>198</v>
      </c>
      <c r="J191" s="102">
        <v>34</v>
      </c>
    </row>
    <row r="192" spans="1:10" s="18" customFormat="1" ht="66">
      <c r="A192" s="13"/>
      <c r="B192" s="13"/>
      <c r="C192" s="13"/>
      <c r="D192" s="13"/>
      <c r="E192" s="13"/>
      <c r="F192" s="13"/>
      <c r="G192" s="13"/>
      <c r="H192" s="13"/>
      <c r="I192" s="13" t="s">
        <v>199</v>
      </c>
      <c r="J192" s="102">
        <v>36</v>
      </c>
    </row>
    <row r="193" spans="1:10" s="18" customFormat="1" ht="82.5">
      <c r="A193" s="13"/>
      <c r="B193" s="13"/>
      <c r="C193" s="13"/>
      <c r="D193" s="13"/>
      <c r="E193" s="13"/>
      <c r="F193" s="13"/>
      <c r="G193" s="13"/>
      <c r="H193" s="13"/>
      <c r="I193" s="13" t="s">
        <v>200</v>
      </c>
      <c r="J193" s="102">
        <v>-3</v>
      </c>
    </row>
    <row r="194" spans="1:10" s="18" customFormat="1" ht="132">
      <c r="A194" s="13"/>
      <c r="B194" s="13"/>
      <c r="C194" s="13"/>
      <c r="D194" s="13"/>
      <c r="E194" s="13"/>
      <c r="F194" s="13"/>
      <c r="G194" s="13"/>
      <c r="H194" s="13"/>
      <c r="I194" s="13" t="s">
        <v>201</v>
      </c>
      <c r="J194" s="98">
        <v>6.2999999999999972</v>
      </c>
    </row>
    <row r="195" spans="1:10" s="18" customFormat="1" ht="99">
      <c r="A195" s="13"/>
      <c r="B195" s="13"/>
      <c r="C195" s="13"/>
      <c r="D195" s="13"/>
      <c r="E195" s="13"/>
      <c r="F195" s="13"/>
      <c r="G195" s="13"/>
      <c r="H195" s="13"/>
      <c r="I195" s="13" t="s">
        <v>202</v>
      </c>
      <c r="J195" s="98">
        <v>-4.5</v>
      </c>
    </row>
    <row r="196" spans="1:10" s="18" customFormat="1" ht="66">
      <c r="A196" s="13"/>
      <c r="B196" s="13"/>
      <c r="C196" s="13"/>
      <c r="D196" s="13"/>
      <c r="E196" s="13"/>
      <c r="F196" s="13"/>
      <c r="G196" s="13"/>
      <c r="H196" s="13"/>
      <c r="I196" s="13" t="s">
        <v>203</v>
      </c>
      <c r="J196" s="102">
        <v>-180</v>
      </c>
    </row>
    <row r="197" spans="1:10" s="18" customFormat="1" ht="82.5">
      <c r="A197" s="13"/>
      <c r="B197" s="13"/>
      <c r="C197" s="13"/>
      <c r="D197" s="13"/>
      <c r="E197" s="13"/>
      <c r="F197" s="13"/>
      <c r="G197" s="13"/>
      <c r="H197" s="13"/>
      <c r="I197" s="13" t="s">
        <v>204</v>
      </c>
      <c r="J197" s="102">
        <v>-114</v>
      </c>
    </row>
    <row r="198" spans="1:10" s="18" customFormat="1" ht="66">
      <c r="A198" s="13"/>
      <c r="B198" s="13"/>
      <c r="C198" s="13"/>
      <c r="D198" s="13"/>
      <c r="E198" s="13"/>
      <c r="F198" s="13"/>
      <c r="G198" s="13"/>
      <c r="H198" s="13"/>
      <c r="I198" s="13" t="s">
        <v>205</v>
      </c>
      <c r="J198" s="102">
        <v>-107</v>
      </c>
    </row>
    <row r="199" spans="1:10" s="18" customFormat="1" ht="82.5">
      <c r="A199" s="13"/>
      <c r="B199" s="13"/>
      <c r="C199" s="13"/>
      <c r="D199" s="13"/>
      <c r="E199" s="13"/>
      <c r="F199" s="13"/>
      <c r="G199" s="13"/>
      <c r="H199" s="13"/>
      <c r="I199" s="13" t="s">
        <v>206</v>
      </c>
      <c r="J199" s="102">
        <v>-7</v>
      </c>
    </row>
    <row r="200" spans="1:10" s="18" customFormat="1" ht="82.5">
      <c r="A200" s="13"/>
      <c r="B200" s="13"/>
      <c r="C200" s="13"/>
      <c r="D200" s="13"/>
      <c r="E200" s="13"/>
      <c r="F200" s="13"/>
      <c r="G200" s="13"/>
      <c r="H200" s="13"/>
      <c r="I200" s="13" t="s">
        <v>207</v>
      </c>
      <c r="J200" s="98">
        <v>-1.8</v>
      </c>
    </row>
    <row r="201" spans="1:10" s="18" customFormat="1" ht="67.5" customHeight="1">
      <c r="A201" s="13"/>
      <c r="B201" s="13"/>
      <c r="C201" s="13"/>
      <c r="D201" s="93" t="s">
        <v>208</v>
      </c>
      <c r="E201" s="121" t="s">
        <v>94</v>
      </c>
      <c r="F201" s="121"/>
      <c r="G201" s="121"/>
      <c r="H201" s="121"/>
      <c r="I201" s="121"/>
      <c r="J201" s="87">
        <f>+'Հավելված 2'!G138</f>
        <v>45263</v>
      </c>
    </row>
    <row r="202" spans="1:10" s="18" customFormat="1" ht="53.25" customHeight="1">
      <c r="A202" s="13"/>
      <c r="B202" s="13"/>
      <c r="C202" s="13"/>
      <c r="D202" s="13"/>
      <c r="E202" s="13"/>
      <c r="F202" s="121" t="s">
        <v>209</v>
      </c>
      <c r="G202" s="121"/>
      <c r="H202" s="121"/>
      <c r="I202" s="121"/>
      <c r="J202" s="121"/>
    </row>
    <row r="203" spans="1:10" s="18" customFormat="1" ht="16.5" customHeight="1">
      <c r="A203" s="13"/>
      <c r="B203" s="13"/>
      <c r="C203" s="13"/>
      <c r="D203" s="13"/>
      <c r="E203" s="13"/>
      <c r="F203" s="13"/>
      <c r="G203" s="121" t="s">
        <v>27</v>
      </c>
      <c r="H203" s="121"/>
      <c r="I203" s="121"/>
      <c r="J203" s="121"/>
    </row>
    <row r="204" spans="1:10" s="18" customFormat="1" ht="48" customHeight="1">
      <c r="A204" s="13"/>
      <c r="B204" s="13"/>
      <c r="C204" s="13"/>
      <c r="D204" s="13"/>
      <c r="E204" s="13"/>
      <c r="F204" s="13"/>
      <c r="G204" s="13"/>
      <c r="H204" s="121" t="s">
        <v>210</v>
      </c>
      <c r="I204" s="121"/>
      <c r="J204" s="121"/>
    </row>
    <row r="205" spans="1:10" s="18" customFormat="1" ht="82.5">
      <c r="A205" s="13"/>
      <c r="B205" s="13"/>
      <c r="C205" s="13"/>
      <c r="D205" s="13"/>
      <c r="E205" s="13"/>
      <c r="F205" s="13"/>
      <c r="G205" s="13"/>
      <c r="H205" s="13"/>
      <c r="I205" s="13" t="s">
        <v>157</v>
      </c>
      <c r="J205" s="98">
        <v>3.2</v>
      </c>
    </row>
    <row r="206" spans="1:10" s="18" customFormat="1" ht="49.5">
      <c r="A206" s="13"/>
      <c r="B206" s="13"/>
      <c r="C206" s="13"/>
      <c r="D206" s="13"/>
      <c r="E206" s="13"/>
      <c r="F206" s="13"/>
      <c r="G206" s="13"/>
      <c r="H206" s="13"/>
      <c r="I206" s="13" t="s">
        <v>169</v>
      </c>
      <c r="J206" s="102">
        <v>-718</v>
      </c>
    </row>
    <row r="207" spans="1:10" s="18" customFormat="1" ht="66">
      <c r="A207" s="13"/>
      <c r="B207" s="13"/>
      <c r="C207" s="13"/>
      <c r="D207" s="13"/>
      <c r="E207" s="13"/>
      <c r="F207" s="13"/>
      <c r="G207" s="13"/>
      <c r="H207" s="13"/>
      <c r="I207" s="13" t="s">
        <v>170</v>
      </c>
      <c r="J207" s="102">
        <v>-420</v>
      </c>
    </row>
    <row r="208" spans="1:10" s="18" customFormat="1" ht="66">
      <c r="A208" s="13"/>
      <c r="B208" s="13"/>
      <c r="C208" s="13"/>
      <c r="D208" s="13"/>
      <c r="E208" s="13"/>
      <c r="F208" s="13"/>
      <c r="G208" s="13"/>
      <c r="H208" s="13"/>
      <c r="I208" s="13" t="s">
        <v>171</v>
      </c>
      <c r="J208" s="102">
        <v>-718</v>
      </c>
    </row>
    <row r="209" spans="1:10" s="18" customFormat="1" ht="66">
      <c r="A209" s="13"/>
      <c r="B209" s="13"/>
      <c r="C209" s="13"/>
      <c r="D209" s="13"/>
      <c r="E209" s="13"/>
      <c r="F209" s="13"/>
      <c r="G209" s="13"/>
      <c r="H209" s="13"/>
      <c r="I209" s="13" t="s">
        <v>211</v>
      </c>
      <c r="J209" s="98">
        <v>4.2</v>
      </c>
    </row>
    <row r="210" spans="1:10" s="18" customFormat="1" ht="70.5" customHeight="1">
      <c r="A210" s="13"/>
      <c r="B210" s="13"/>
      <c r="C210" s="13"/>
      <c r="D210" s="93" t="s">
        <v>212</v>
      </c>
      <c r="E210" s="121" t="s">
        <v>97</v>
      </c>
      <c r="F210" s="121"/>
      <c r="G210" s="121"/>
      <c r="H210" s="121"/>
      <c r="I210" s="121"/>
      <c r="J210" s="87">
        <f>+'Հավելված 2'!G147</f>
        <v>36425</v>
      </c>
    </row>
    <row r="211" spans="1:10" s="18" customFormat="1" ht="55.5" customHeight="1">
      <c r="A211" s="13"/>
      <c r="B211" s="13"/>
      <c r="C211" s="13"/>
      <c r="D211" s="13"/>
      <c r="E211" s="13"/>
      <c r="F211" s="121" t="s">
        <v>209</v>
      </c>
      <c r="G211" s="121"/>
      <c r="H211" s="121"/>
      <c r="I211" s="121"/>
      <c r="J211" s="121"/>
    </row>
    <row r="212" spans="1:10" s="18" customFormat="1" ht="16.5" customHeight="1">
      <c r="A212" s="13"/>
      <c r="B212" s="13"/>
      <c r="C212" s="13"/>
      <c r="D212" s="13"/>
      <c r="E212" s="13"/>
      <c r="F212" s="13"/>
      <c r="G212" s="121" t="s">
        <v>27</v>
      </c>
      <c r="H212" s="121"/>
      <c r="I212" s="121"/>
      <c r="J212" s="121"/>
    </row>
    <row r="213" spans="1:10" s="18" customFormat="1" ht="44.25" customHeight="1">
      <c r="A213" s="13"/>
      <c r="B213" s="13"/>
      <c r="C213" s="13"/>
      <c r="D213" s="13"/>
      <c r="E213" s="13"/>
      <c r="F213" s="13"/>
      <c r="G213" s="13"/>
      <c r="H213" s="121" t="s">
        <v>213</v>
      </c>
      <c r="I213" s="121"/>
      <c r="J213" s="121"/>
    </row>
    <row r="214" spans="1:10" s="18" customFormat="1" ht="49.5">
      <c r="A214" s="13"/>
      <c r="B214" s="13"/>
      <c r="C214" s="13"/>
      <c r="D214" s="13"/>
      <c r="E214" s="13"/>
      <c r="F214" s="13"/>
      <c r="G214" s="13"/>
      <c r="H214" s="13"/>
      <c r="I214" s="13" t="s">
        <v>174</v>
      </c>
      <c r="J214" s="102">
        <v>500</v>
      </c>
    </row>
    <row r="215" spans="1:10" s="18" customFormat="1" ht="33">
      <c r="A215" s="13"/>
      <c r="B215" s="13"/>
      <c r="C215" s="13"/>
      <c r="D215" s="13"/>
      <c r="E215" s="13"/>
      <c r="F215" s="13"/>
      <c r="G215" s="13"/>
      <c r="H215" s="13"/>
      <c r="I215" s="13" t="s">
        <v>158</v>
      </c>
      <c r="J215" s="102">
        <v>480</v>
      </c>
    </row>
    <row r="216" spans="1:10" s="18" customFormat="1" ht="33">
      <c r="A216" s="13"/>
      <c r="B216" s="13"/>
      <c r="C216" s="13"/>
      <c r="D216" s="13"/>
      <c r="E216" s="13"/>
      <c r="F216" s="13"/>
      <c r="G216" s="13"/>
      <c r="H216" s="13"/>
      <c r="I216" s="13" t="s">
        <v>159</v>
      </c>
      <c r="J216" s="102">
        <v>322</v>
      </c>
    </row>
    <row r="217" spans="1:10" s="18" customFormat="1" ht="49.5">
      <c r="A217" s="13"/>
      <c r="B217" s="13"/>
      <c r="C217" s="13"/>
      <c r="D217" s="13"/>
      <c r="E217" s="13"/>
      <c r="F217" s="13"/>
      <c r="G217" s="13"/>
      <c r="H217" s="13"/>
      <c r="I217" s="13" t="s">
        <v>160</v>
      </c>
      <c r="J217" s="102">
        <v>178</v>
      </c>
    </row>
    <row r="218" spans="1:10" s="18" customFormat="1" ht="49.5">
      <c r="A218" s="13"/>
      <c r="B218" s="13"/>
      <c r="C218" s="13"/>
      <c r="D218" s="13"/>
      <c r="E218" s="13"/>
      <c r="F218" s="13"/>
      <c r="G218" s="13"/>
      <c r="H218" s="13"/>
      <c r="I218" s="13" t="s">
        <v>161</v>
      </c>
      <c r="J218" s="98">
        <v>0.60000000000000142</v>
      </c>
    </row>
    <row r="219" spans="1:10" s="18" customFormat="1" ht="66">
      <c r="A219" s="13"/>
      <c r="B219" s="13"/>
      <c r="C219" s="13"/>
      <c r="D219" s="13"/>
      <c r="E219" s="13"/>
      <c r="F219" s="13"/>
      <c r="G219" s="13"/>
      <c r="H219" s="13"/>
      <c r="I219" s="13" t="s">
        <v>162</v>
      </c>
      <c r="J219" s="98">
        <v>-0.8</v>
      </c>
    </row>
    <row r="220" spans="1:10" s="18" customFormat="1" ht="33">
      <c r="A220" s="13"/>
      <c r="B220" s="13"/>
      <c r="C220" s="13"/>
      <c r="D220" s="13"/>
      <c r="E220" s="13"/>
      <c r="F220" s="13"/>
      <c r="G220" s="13"/>
      <c r="H220" s="13"/>
      <c r="I220" s="13" t="s">
        <v>163</v>
      </c>
      <c r="J220" s="102">
        <v>5722</v>
      </c>
    </row>
    <row r="221" spans="1:10" s="18" customFormat="1" ht="49.5">
      <c r="A221" s="13"/>
      <c r="B221" s="13"/>
      <c r="C221" s="13"/>
      <c r="D221" s="13"/>
      <c r="E221" s="13"/>
      <c r="F221" s="13"/>
      <c r="G221" s="13"/>
      <c r="H221" s="13"/>
      <c r="I221" s="13" t="s">
        <v>164</v>
      </c>
      <c r="J221" s="102">
        <v>5050</v>
      </c>
    </row>
    <row r="222" spans="1:10" s="18" customFormat="1" ht="49.5">
      <c r="A222" s="13"/>
      <c r="B222" s="13"/>
      <c r="C222" s="13"/>
      <c r="D222" s="13"/>
      <c r="E222" s="13"/>
      <c r="F222" s="13"/>
      <c r="G222" s="13"/>
      <c r="H222" s="13"/>
      <c r="I222" s="13" t="s">
        <v>165</v>
      </c>
      <c r="J222" s="102">
        <v>5674</v>
      </c>
    </row>
    <row r="223" spans="1:10" s="18" customFormat="1" ht="49.5">
      <c r="A223" s="13"/>
      <c r="B223" s="13"/>
      <c r="C223" s="13"/>
      <c r="D223" s="13"/>
      <c r="E223" s="13"/>
      <c r="F223" s="13"/>
      <c r="G223" s="13"/>
      <c r="H223" s="13"/>
      <c r="I223" s="13" t="s">
        <v>166</v>
      </c>
      <c r="J223" s="102">
        <v>48</v>
      </c>
    </row>
    <row r="224" spans="1:10" s="18" customFormat="1" ht="82.5">
      <c r="A224" s="13"/>
      <c r="B224" s="13"/>
      <c r="C224" s="13"/>
      <c r="D224" s="13"/>
      <c r="E224" s="13"/>
      <c r="F224" s="13"/>
      <c r="G224" s="13"/>
      <c r="H224" s="13"/>
      <c r="I224" s="13" t="s">
        <v>167</v>
      </c>
      <c r="J224" s="98">
        <v>0.20000000000000284</v>
      </c>
    </row>
    <row r="225" spans="1:14" s="18" customFormat="1" ht="66">
      <c r="A225" s="13"/>
      <c r="B225" s="13"/>
      <c r="C225" s="13"/>
      <c r="D225" s="13"/>
      <c r="E225" s="13"/>
      <c r="F225" s="13"/>
      <c r="G225" s="13"/>
      <c r="H225" s="13"/>
      <c r="I225" s="13" t="s">
        <v>168</v>
      </c>
      <c r="J225" s="98">
        <v>-0.20000000000000007</v>
      </c>
    </row>
    <row r="226" spans="1:14" s="18" customFormat="1" ht="23.25" customHeight="1">
      <c r="A226" s="127" t="s">
        <v>267</v>
      </c>
      <c r="B226" s="127"/>
      <c r="C226" s="127"/>
      <c r="D226" s="127"/>
      <c r="E226" s="127"/>
      <c r="F226" s="127"/>
      <c r="G226" s="127"/>
      <c r="H226" s="127"/>
      <c r="I226" s="127"/>
      <c r="J226" s="87">
        <f>+J227</f>
        <v>-248018</v>
      </c>
      <c r="L226" s="26"/>
      <c r="M226" s="26"/>
      <c r="N226" s="26"/>
    </row>
    <row r="227" spans="1:14" s="18" customFormat="1" ht="30" customHeight="1">
      <c r="A227" s="32"/>
      <c r="B227" s="104" t="s">
        <v>268</v>
      </c>
      <c r="C227" s="128" t="s">
        <v>269</v>
      </c>
      <c r="D227" s="128"/>
      <c r="E227" s="128"/>
      <c r="F227" s="128"/>
      <c r="G227" s="128"/>
      <c r="H227" s="128"/>
      <c r="I227" s="128"/>
      <c r="J227" s="87">
        <f>+J228</f>
        <v>-248018</v>
      </c>
      <c r="K227" s="28"/>
      <c r="L227" s="28"/>
      <c r="M227" s="28"/>
    </row>
    <row r="228" spans="1:14" s="18" customFormat="1" ht="33" customHeight="1">
      <c r="A228" s="129"/>
      <c r="B228" s="130"/>
      <c r="C228" s="131"/>
      <c r="D228" s="105" t="s">
        <v>270</v>
      </c>
      <c r="E228" s="123" t="s">
        <v>265</v>
      </c>
      <c r="F228" s="123"/>
      <c r="G228" s="123"/>
      <c r="H228" s="123"/>
      <c r="I228" s="123"/>
      <c r="J228" s="100">
        <f>+'Հավելված 2'!G164</f>
        <v>-248018</v>
      </c>
      <c r="K228" s="28"/>
      <c r="L228" s="28"/>
      <c r="M228" s="28"/>
    </row>
    <row r="229" spans="1:14" s="18" customFormat="1" ht="51" customHeight="1">
      <c r="A229" s="124"/>
      <c r="B229" s="125"/>
      <c r="C229" s="125"/>
      <c r="D229" s="125"/>
      <c r="E229" s="126"/>
      <c r="F229" s="122" t="s">
        <v>271</v>
      </c>
      <c r="G229" s="122"/>
      <c r="H229" s="122"/>
      <c r="I229" s="122"/>
      <c r="J229" s="122"/>
      <c r="K229" s="28"/>
      <c r="L229" s="28"/>
      <c r="M229" s="28"/>
    </row>
    <row r="230" spans="1:14" s="18" customFormat="1" ht="30" customHeight="1">
      <c r="A230" s="124"/>
      <c r="B230" s="125"/>
      <c r="C230" s="125"/>
      <c r="D230" s="125"/>
      <c r="E230" s="125"/>
      <c r="F230" s="126"/>
      <c r="G230" s="122" t="s">
        <v>62</v>
      </c>
      <c r="H230" s="122"/>
      <c r="I230" s="122"/>
      <c r="J230" s="122"/>
    </row>
    <row r="231" spans="1:14" s="18" customFormat="1" ht="42.75" customHeight="1">
      <c r="A231" s="124"/>
      <c r="B231" s="125"/>
      <c r="C231" s="125"/>
      <c r="D231" s="125"/>
      <c r="E231" s="125"/>
      <c r="F231" s="125"/>
      <c r="G231" s="126"/>
      <c r="H231" s="122" t="s">
        <v>272</v>
      </c>
      <c r="I231" s="122"/>
      <c r="J231" s="122"/>
    </row>
  </sheetData>
  <autoFilter ref="I1:I231" xr:uid="{00000000-0009-0000-0000-000002000000}"/>
  <mergeCells count="91">
    <mergeCell ref="F32:J32"/>
    <mergeCell ref="G33:J33"/>
    <mergeCell ref="H67:J67"/>
    <mergeCell ref="A4:J4"/>
    <mergeCell ref="A6:A7"/>
    <mergeCell ref="B6:C6"/>
    <mergeCell ref="D6:G6"/>
    <mergeCell ref="H6:H7"/>
    <mergeCell ref="I6:I7"/>
    <mergeCell ref="A8:I8"/>
    <mergeCell ref="A9:I9"/>
    <mergeCell ref="C10:I10"/>
    <mergeCell ref="E11:I11"/>
    <mergeCell ref="F12:J12"/>
    <mergeCell ref="G13:J13"/>
    <mergeCell ref="H14:J14"/>
    <mergeCell ref="E31:I31"/>
    <mergeCell ref="H189:J189"/>
    <mergeCell ref="E128:I128"/>
    <mergeCell ref="F129:J129"/>
    <mergeCell ref="G130:J130"/>
    <mergeCell ref="H131:J131"/>
    <mergeCell ref="G184:J184"/>
    <mergeCell ref="H185:J185"/>
    <mergeCell ref="E186:I186"/>
    <mergeCell ref="F187:J187"/>
    <mergeCell ref="G188:J188"/>
    <mergeCell ref="F179:J179"/>
    <mergeCell ref="G180:J180"/>
    <mergeCell ref="H181:J181"/>
    <mergeCell ref="E182:I182"/>
    <mergeCell ref="F183:J183"/>
    <mergeCell ref="H155:J155"/>
    <mergeCell ref="A230:F230"/>
    <mergeCell ref="G230:J230"/>
    <mergeCell ref="A231:G231"/>
    <mergeCell ref="H231:J231"/>
    <mergeCell ref="E201:I201"/>
    <mergeCell ref="F202:J202"/>
    <mergeCell ref="G203:J203"/>
    <mergeCell ref="H204:J204"/>
    <mergeCell ref="E210:I210"/>
    <mergeCell ref="F211:J211"/>
    <mergeCell ref="G212:J212"/>
    <mergeCell ref="H213:J213"/>
    <mergeCell ref="A226:I226"/>
    <mergeCell ref="C227:I227"/>
    <mergeCell ref="A228:C228"/>
    <mergeCell ref="E228:I228"/>
    <mergeCell ref="A229:E229"/>
    <mergeCell ref="F229:J229"/>
    <mergeCell ref="E18:I18"/>
    <mergeCell ref="F19:J19"/>
    <mergeCell ref="G20:J20"/>
    <mergeCell ref="H21:J21"/>
    <mergeCell ref="E22:I22"/>
    <mergeCell ref="F23:J23"/>
    <mergeCell ref="G24:J24"/>
    <mergeCell ref="H25:J25"/>
    <mergeCell ref="E26:I26"/>
    <mergeCell ref="F27:J27"/>
    <mergeCell ref="G28:J28"/>
    <mergeCell ref="H29:J29"/>
    <mergeCell ref="E38:I38"/>
    <mergeCell ref="F39:J39"/>
    <mergeCell ref="G40:J40"/>
    <mergeCell ref="H34:J34"/>
    <mergeCell ref="H41:J41"/>
    <mergeCell ref="E57:I57"/>
    <mergeCell ref="F58:J58"/>
    <mergeCell ref="G59:J59"/>
    <mergeCell ref="H60:J60"/>
    <mergeCell ref="E152:I152"/>
    <mergeCell ref="E86:I86"/>
    <mergeCell ref="F87:J87"/>
    <mergeCell ref="G88:J88"/>
    <mergeCell ref="H89:J89"/>
    <mergeCell ref="E64:I64"/>
    <mergeCell ref="F65:J65"/>
    <mergeCell ref="G66:J66"/>
    <mergeCell ref="F153:J153"/>
    <mergeCell ref="G154:J154"/>
    <mergeCell ref="E111:I111"/>
    <mergeCell ref="F112:J112"/>
    <mergeCell ref="G113:J113"/>
    <mergeCell ref="H114:J114"/>
    <mergeCell ref="E178:I178"/>
    <mergeCell ref="E171:I171"/>
    <mergeCell ref="F172:J172"/>
    <mergeCell ref="G173:J173"/>
    <mergeCell ref="H174:J174"/>
  </mergeCells>
  <printOptions horizontalCentered="1"/>
  <pageMargins left="0.25" right="0.25" top="0.25" bottom="0.25" header="0.31496062992126" footer="6.4960630000000005E-2"/>
  <pageSetup paperSize="9" scale="65" firstPageNumber="15" orientation="landscape" useFirstPageNumber="1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L396"/>
  <sheetViews>
    <sheetView topLeftCell="A222" zoomScaleNormal="100" workbookViewId="0">
      <selection activeCell="M185" sqref="M185"/>
    </sheetView>
  </sheetViews>
  <sheetFormatPr defaultColWidth="10.6640625" defaultRowHeight="16.5"/>
  <cols>
    <col min="1" max="1" width="8.5" style="95" customWidth="1"/>
    <col min="2" max="2" width="10.33203125" style="95" customWidth="1"/>
    <col min="3" max="3" width="8" style="95" customWidth="1"/>
    <col min="4" max="4" width="11.1640625" style="95" customWidth="1"/>
    <col min="5" max="5" width="12.5" style="95" customWidth="1"/>
    <col min="6" max="6" width="19.33203125" style="95" customWidth="1"/>
    <col min="7" max="7" width="14.83203125" style="95" bestFit="1" customWidth="1"/>
    <col min="8" max="8" width="17.1640625" style="95" customWidth="1"/>
    <col min="9" max="9" width="36.1640625" style="95" customWidth="1"/>
    <col min="10" max="10" width="39.6640625" style="101" customWidth="1"/>
    <col min="11" max="11" width="19.6640625" style="95" bestFit="1" customWidth="1"/>
    <col min="12" max="12" width="15" style="95" bestFit="1" customWidth="1"/>
    <col min="13" max="16384" width="10.6640625" style="95"/>
  </cols>
  <sheetData>
    <row r="1" spans="1:12">
      <c r="J1" s="110" t="s">
        <v>20</v>
      </c>
    </row>
    <row r="2" spans="1:12">
      <c r="J2" s="86" t="s">
        <v>56</v>
      </c>
    </row>
    <row r="3" spans="1:12">
      <c r="J3" s="86" t="s">
        <v>24</v>
      </c>
    </row>
    <row r="4" spans="1:12" ht="53.25" customHeight="1">
      <c r="A4" s="132" t="s">
        <v>245</v>
      </c>
      <c r="B4" s="132"/>
      <c r="C4" s="132"/>
      <c r="D4" s="132"/>
      <c r="E4" s="132"/>
      <c r="F4" s="132"/>
      <c r="G4" s="132"/>
      <c r="H4" s="132"/>
      <c r="I4" s="132"/>
      <c r="J4" s="132"/>
    </row>
    <row r="5" spans="1:12" ht="25.5" customHeight="1">
      <c r="A5" s="96"/>
      <c r="B5" s="96"/>
      <c r="C5" s="96"/>
      <c r="D5" s="96"/>
      <c r="E5" s="96"/>
      <c r="F5" s="96"/>
      <c r="J5" s="86" t="s">
        <v>35</v>
      </c>
    </row>
    <row r="6" spans="1:12" s="18" customFormat="1" ht="69.75" customHeight="1">
      <c r="A6" s="133" t="s">
        <v>246</v>
      </c>
      <c r="B6" s="133" t="s">
        <v>37</v>
      </c>
      <c r="C6" s="133"/>
      <c r="D6" s="133" t="s">
        <v>38</v>
      </c>
      <c r="E6" s="133"/>
      <c r="F6" s="133"/>
      <c r="G6" s="133"/>
      <c r="H6" s="133" t="s">
        <v>39</v>
      </c>
      <c r="I6" s="133" t="s">
        <v>40</v>
      </c>
      <c r="J6" s="92" t="s">
        <v>11</v>
      </c>
    </row>
    <row r="7" spans="1:12" s="18" customFormat="1" ht="73.5" customHeight="1">
      <c r="A7" s="133"/>
      <c r="B7" s="31" t="s">
        <v>41</v>
      </c>
      <c r="C7" s="31" t="s">
        <v>45</v>
      </c>
      <c r="D7" s="31" t="s">
        <v>41</v>
      </c>
      <c r="E7" s="31" t="s">
        <v>42</v>
      </c>
      <c r="F7" s="31" t="s">
        <v>43</v>
      </c>
      <c r="G7" s="31" t="s">
        <v>44</v>
      </c>
      <c r="H7" s="133"/>
      <c r="I7" s="133"/>
      <c r="J7" s="31" t="s">
        <v>34</v>
      </c>
    </row>
    <row r="8" spans="1:12" s="18" customFormat="1" ht="21.75" customHeight="1">
      <c r="A8" s="134" t="s">
        <v>10</v>
      </c>
      <c r="B8" s="135"/>
      <c r="C8" s="135"/>
      <c r="D8" s="135"/>
      <c r="E8" s="135"/>
      <c r="F8" s="135"/>
      <c r="G8" s="135"/>
      <c r="H8" s="135"/>
      <c r="I8" s="136"/>
      <c r="J8" s="87">
        <f>J9+J227</f>
        <v>0</v>
      </c>
    </row>
    <row r="9" spans="1:12" s="18" customFormat="1" ht="23.25" customHeight="1">
      <c r="A9" s="137" t="s">
        <v>214</v>
      </c>
      <c r="B9" s="137"/>
      <c r="C9" s="137"/>
      <c r="D9" s="137"/>
      <c r="E9" s="137"/>
      <c r="F9" s="137"/>
      <c r="G9" s="137"/>
      <c r="H9" s="137"/>
      <c r="I9" s="137"/>
      <c r="J9" s="87">
        <f t="shared" ref="J9" si="0">J10</f>
        <v>248018</v>
      </c>
      <c r="K9" s="26"/>
      <c r="L9" s="26"/>
    </row>
    <row r="10" spans="1:12" s="18" customFormat="1" ht="30" customHeight="1">
      <c r="A10" s="13"/>
      <c r="B10" s="93">
        <v>1080</v>
      </c>
      <c r="C10" s="121" t="s">
        <v>136</v>
      </c>
      <c r="D10" s="121"/>
      <c r="E10" s="121"/>
      <c r="F10" s="121"/>
      <c r="G10" s="121"/>
      <c r="H10" s="121"/>
      <c r="I10" s="121"/>
      <c r="J10" s="87">
        <f>+J11+J18+J22+J26+J31+J38+J57+J64+J86+J111+J128+J152+J171+J178+J182+J186+J201+J210</f>
        <v>248018</v>
      </c>
      <c r="K10" s="28"/>
    </row>
    <row r="11" spans="1:12" s="18" customFormat="1" ht="39.75" customHeight="1">
      <c r="A11" s="13"/>
      <c r="B11" s="13"/>
      <c r="C11" s="13"/>
      <c r="D11" s="93" t="s">
        <v>137</v>
      </c>
      <c r="E11" s="121" t="s">
        <v>67</v>
      </c>
      <c r="F11" s="121"/>
      <c r="G11" s="121"/>
      <c r="H11" s="121"/>
      <c r="I11" s="121"/>
      <c r="J11" s="87">
        <v>0</v>
      </c>
    </row>
    <row r="12" spans="1:12" s="18" customFormat="1" ht="37.5" customHeight="1">
      <c r="A12" s="13"/>
      <c r="B12" s="13"/>
      <c r="C12" s="13"/>
      <c r="D12" s="13"/>
      <c r="E12" s="13"/>
      <c r="F12" s="121" t="s">
        <v>139</v>
      </c>
      <c r="G12" s="121"/>
      <c r="H12" s="121"/>
      <c r="I12" s="121"/>
      <c r="J12" s="121"/>
    </row>
    <row r="13" spans="1:12" s="18" customFormat="1" ht="16.5" customHeight="1">
      <c r="A13" s="13"/>
      <c r="B13" s="13"/>
      <c r="C13" s="13"/>
      <c r="D13" s="13"/>
      <c r="E13" s="13"/>
      <c r="F13" s="13"/>
      <c r="G13" s="121" t="s">
        <v>27</v>
      </c>
      <c r="H13" s="121"/>
      <c r="I13" s="121"/>
      <c r="J13" s="121"/>
    </row>
    <row r="14" spans="1:12" s="18" customFormat="1" ht="16.5" customHeight="1">
      <c r="A14" s="13"/>
      <c r="B14" s="13"/>
      <c r="C14" s="13"/>
      <c r="D14" s="13"/>
      <c r="E14" s="13"/>
      <c r="F14" s="13"/>
      <c r="G14" s="13"/>
      <c r="H14" s="121" t="s">
        <v>138</v>
      </c>
      <c r="I14" s="121"/>
      <c r="J14" s="121"/>
    </row>
    <row r="15" spans="1:12" s="18" customFormat="1" ht="66">
      <c r="A15" s="13"/>
      <c r="B15" s="13"/>
      <c r="C15" s="13"/>
      <c r="D15" s="13"/>
      <c r="E15" s="13"/>
      <c r="F15" s="13"/>
      <c r="G15" s="13"/>
      <c r="H15" s="13"/>
      <c r="I15" s="13" t="s">
        <v>140</v>
      </c>
      <c r="J15" s="97">
        <v>934</v>
      </c>
    </row>
    <row r="16" spans="1:12" s="18" customFormat="1" ht="82.5">
      <c r="A16" s="13"/>
      <c r="B16" s="13"/>
      <c r="C16" s="13"/>
      <c r="D16" s="13"/>
      <c r="E16" s="13"/>
      <c r="F16" s="13"/>
      <c r="G16" s="13"/>
      <c r="H16" s="13"/>
      <c r="I16" s="13" t="s">
        <v>141</v>
      </c>
      <c r="J16" s="97">
        <v>200</v>
      </c>
    </row>
    <row r="17" spans="1:10" s="18" customFormat="1" ht="49.5">
      <c r="A17" s="13"/>
      <c r="B17" s="13"/>
      <c r="C17" s="13"/>
      <c r="D17" s="13"/>
      <c r="E17" s="13"/>
      <c r="F17" s="13"/>
      <c r="G17" s="13"/>
      <c r="H17" s="13"/>
      <c r="I17" s="13" t="s">
        <v>142</v>
      </c>
      <c r="J17" s="97">
        <v>599</v>
      </c>
    </row>
    <row r="18" spans="1:10" s="18" customFormat="1" ht="51" customHeight="1">
      <c r="A18" s="13"/>
      <c r="B18" s="13"/>
      <c r="C18" s="13"/>
      <c r="D18" s="93" t="s">
        <v>143</v>
      </c>
      <c r="E18" s="121" t="s">
        <v>70</v>
      </c>
      <c r="F18" s="121"/>
      <c r="G18" s="121"/>
      <c r="H18" s="121"/>
      <c r="I18" s="121"/>
      <c r="J18" s="87">
        <f>+'Հավելված 2'!G21</f>
        <v>9981</v>
      </c>
    </row>
    <row r="19" spans="1:10" s="18" customFormat="1" ht="37.5" customHeight="1">
      <c r="A19" s="13"/>
      <c r="B19" s="13"/>
      <c r="C19" s="13"/>
      <c r="D19" s="13"/>
      <c r="E19" s="13"/>
      <c r="F19" s="121" t="s">
        <v>139</v>
      </c>
      <c r="G19" s="121"/>
      <c r="H19" s="121"/>
      <c r="I19" s="121"/>
      <c r="J19" s="121"/>
    </row>
    <row r="20" spans="1:10" s="18" customFormat="1" ht="16.5" customHeight="1">
      <c r="A20" s="13"/>
      <c r="B20" s="13"/>
      <c r="C20" s="13"/>
      <c r="D20" s="13"/>
      <c r="E20" s="13"/>
      <c r="F20" s="13"/>
      <c r="G20" s="121" t="s">
        <v>27</v>
      </c>
      <c r="H20" s="121"/>
      <c r="I20" s="121"/>
      <c r="J20" s="121"/>
    </row>
    <row r="21" spans="1:10" s="18" customFormat="1" ht="33.75" customHeight="1">
      <c r="A21" s="13"/>
      <c r="B21" s="13"/>
      <c r="C21" s="13"/>
      <c r="D21" s="13"/>
      <c r="E21" s="13"/>
      <c r="F21" s="13"/>
      <c r="G21" s="13"/>
      <c r="H21" s="121" t="s">
        <v>144</v>
      </c>
      <c r="I21" s="121"/>
      <c r="J21" s="121"/>
    </row>
    <row r="22" spans="1:10" s="18" customFormat="1" ht="52.5" customHeight="1">
      <c r="A22" s="13"/>
      <c r="B22" s="13"/>
      <c r="C22" s="13"/>
      <c r="D22" s="93" t="s">
        <v>145</v>
      </c>
      <c r="E22" s="121" t="s">
        <v>72</v>
      </c>
      <c r="F22" s="121"/>
      <c r="G22" s="121"/>
      <c r="H22" s="121"/>
      <c r="I22" s="121"/>
      <c r="J22" s="87">
        <f>+'Հավելված 2'!G30</f>
        <v>14770</v>
      </c>
    </row>
    <row r="23" spans="1:10" s="18" customFormat="1" ht="36.75" customHeight="1">
      <c r="A23" s="13"/>
      <c r="B23" s="13"/>
      <c r="C23" s="13"/>
      <c r="D23" s="13"/>
      <c r="E23" s="13"/>
      <c r="F23" s="121" t="s">
        <v>139</v>
      </c>
      <c r="G23" s="121"/>
      <c r="H23" s="121"/>
      <c r="I23" s="121"/>
      <c r="J23" s="121"/>
    </row>
    <row r="24" spans="1:10" s="18" customFormat="1" ht="16.5" customHeight="1">
      <c r="A24" s="13"/>
      <c r="B24" s="13"/>
      <c r="C24" s="13"/>
      <c r="D24" s="13"/>
      <c r="E24" s="13"/>
      <c r="F24" s="13"/>
      <c r="G24" s="121" t="s">
        <v>27</v>
      </c>
      <c r="H24" s="121"/>
      <c r="I24" s="121"/>
      <c r="J24" s="121"/>
    </row>
    <row r="25" spans="1:10" s="18" customFormat="1" ht="33.75" customHeight="1">
      <c r="A25" s="13"/>
      <c r="B25" s="13"/>
      <c r="C25" s="13"/>
      <c r="D25" s="13"/>
      <c r="E25" s="13"/>
      <c r="F25" s="13"/>
      <c r="G25" s="13"/>
      <c r="H25" s="121" t="s">
        <v>146</v>
      </c>
      <c r="I25" s="121"/>
      <c r="J25" s="121"/>
    </row>
    <row r="26" spans="1:10" s="18" customFormat="1" ht="54.75" customHeight="1">
      <c r="A26" s="13"/>
      <c r="B26" s="13"/>
      <c r="C26" s="13"/>
      <c r="D26" s="93" t="s">
        <v>147</v>
      </c>
      <c r="E26" s="121" t="s">
        <v>74</v>
      </c>
      <c r="F26" s="121"/>
      <c r="G26" s="121"/>
      <c r="H26" s="121"/>
      <c r="I26" s="121"/>
      <c r="J26" s="87">
        <f>+'Հավելված 2'!G39</f>
        <v>10363</v>
      </c>
    </row>
    <row r="27" spans="1:10" s="18" customFormat="1" ht="45.75" customHeight="1">
      <c r="A27" s="13"/>
      <c r="B27" s="13"/>
      <c r="C27" s="13"/>
      <c r="D27" s="13"/>
      <c r="E27" s="13"/>
      <c r="F27" s="121" t="s">
        <v>139</v>
      </c>
      <c r="G27" s="121"/>
      <c r="H27" s="121"/>
      <c r="I27" s="121"/>
      <c r="J27" s="121"/>
    </row>
    <row r="28" spans="1:10" s="18" customFormat="1" ht="16.5" customHeight="1">
      <c r="A28" s="13"/>
      <c r="B28" s="13"/>
      <c r="C28" s="13"/>
      <c r="D28" s="13"/>
      <c r="E28" s="13"/>
      <c r="F28" s="13"/>
      <c r="G28" s="121" t="s">
        <v>27</v>
      </c>
      <c r="H28" s="121"/>
      <c r="I28" s="121"/>
      <c r="J28" s="121"/>
    </row>
    <row r="29" spans="1:10" s="18" customFormat="1" ht="33.75" customHeight="1">
      <c r="A29" s="13"/>
      <c r="B29" s="13"/>
      <c r="C29" s="13"/>
      <c r="D29" s="13"/>
      <c r="E29" s="13"/>
      <c r="F29" s="13"/>
      <c r="G29" s="13"/>
      <c r="H29" s="121" t="s">
        <v>148</v>
      </c>
      <c r="I29" s="121"/>
      <c r="J29" s="121"/>
    </row>
    <row r="30" spans="1:10" s="18" customFormat="1" ht="82.5">
      <c r="A30" s="13"/>
      <c r="B30" s="13"/>
      <c r="C30" s="13"/>
      <c r="D30" s="13"/>
      <c r="E30" s="13"/>
      <c r="F30" s="13"/>
      <c r="G30" s="13"/>
      <c r="H30" s="13"/>
      <c r="I30" s="13" t="s">
        <v>149</v>
      </c>
      <c r="J30" s="98">
        <v>-25.3</v>
      </c>
    </row>
    <row r="31" spans="1:10" s="18" customFormat="1" ht="69.75" customHeight="1">
      <c r="A31" s="13"/>
      <c r="B31" s="13"/>
      <c r="C31" s="13"/>
      <c r="D31" s="93" t="s">
        <v>150</v>
      </c>
      <c r="E31" s="121" t="s">
        <v>75</v>
      </c>
      <c r="F31" s="121"/>
      <c r="G31" s="121"/>
      <c r="H31" s="121"/>
      <c r="I31" s="121"/>
      <c r="J31" s="87">
        <v>0</v>
      </c>
    </row>
    <row r="32" spans="1:10" s="18" customFormat="1" ht="39" customHeight="1">
      <c r="A32" s="13"/>
      <c r="B32" s="13"/>
      <c r="C32" s="13"/>
      <c r="D32" s="13"/>
      <c r="E32" s="13"/>
      <c r="F32" s="121" t="s">
        <v>139</v>
      </c>
      <c r="G32" s="121"/>
      <c r="H32" s="121"/>
      <c r="I32" s="121"/>
      <c r="J32" s="121"/>
    </row>
    <row r="33" spans="1:10" s="18" customFormat="1" ht="16.5" customHeight="1">
      <c r="A33" s="13"/>
      <c r="B33" s="13"/>
      <c r="C33" s="13"/>
      <c r="D33" s="13"/>
      <c r="E33" s="13"/>
      <c r="F33" s="13"/>
      <c r="G33" s="121" t="s">
        <v>27</v>
      </c>
      <c r="H33" s="121"/>
      <c r="I33" s="121"/>
      <c r="J33" s="121"/>
    </row>
    <row r="34" spans="1:10" s="18" customFormat="1" ht="45" customHeight="1">
      <c r="A34" s="13"/>
      <c r="B34" s="13"/>
      <c r="C34" s="13"/>
      <c r="D34" s="13"/>
      <c r="E34" s="13"/>
      <c r="F34" s="13"/>
      <c r="G34" s="13"/>
      <c r="H34" s="121" t="s">
        <v>151</v>
      </c>
      <c r="I34" s="121"/>
      <c r="J34" s="121"/>
    </row>
    <row r="35" spans="1:10" s="18" customFormat="1" ht="66">
      <c r="A35" s="13"/>
      <c r="B35" s="13"/>
      <c r="C35" s="13"/>
      <c r="D35" s="13"/>
      <c r="E35" s="13"/>
      <c r="F35" s="13"/>
      <c r="G35" s="13"/>
      <c r="H35" s="13"/>
      <c r="I35" s="13" t="s">
        <v>169</v>
      </c>
      <c r="J35" s="102">
        <v>-23</v>
      </c>
    </row>
    <row r="36" spans="1:10" s="18" customFormat="1" ht="82.5">
      <c r="A36" s="13"/>
      <c r="B36" s="13"/>
      <c r="C36" s="13"/>
      <c r="D36" s="13"/>
      <c r="E36" s="13"/>
      <c r="F36" s="13"/>
      <c r="G36" s="13"/>
      <c r="H36" s="13"/>
      <c r="I36" s="13" t="s">
        <v>170</v>
      </c>
      <c r="J36" s="102">
        <v>-14</v>
      </c>
    </row>
    <row r="37" spans="1:10" s="18" customFormat="1" ht="66">
      <c r="A37" s="13"/>
      <c r="B37" s="13"/>
      <c r="C37" s="13"/>
      <c r="D37" s="13"/>
      <c r="E37" s="13"/>
      <c r="F37" s="13"/>
      <c r="G37" s="13"/>
      <c r="H37" s="13"/>
      <c r="I37" s="13" t="s">
        <v>171</v>
      </c>
      <c r="J37" s="102">
        <v>-23</v>
      </c>
    </row>
    <row r="38" spans="1:10" s="18" customFormat="1" ht="69" customHeight="1">
      <c r="A38" s="13"/>
      <c r="B38" s="13"/>
      <c r="C38" s="13"/>
      <c r="D38" s="93" t="s">
        <v>172</v>
      </c>
      <c r="E38" s="121" t="s">
        <v>77</v>
      </c>
      <c r="F38" s="121"/>
      <c r="G38" s="121"/>
      <c r="H38" s="121"/>
      <c r="I38" s="121"/>
      <c r="J38" s="87">
        <f>+'Հավելված 2'!G48</f>
        <v>26308</v>
      </c>
    </row>
    <row r="39" spans="1:10" s="18" customFormat="1" ht="39.75" customHeight="1">
      <c r="A39" s="13"/>
      <c r="B39" s="13"/>
      <c r="C39" s="13"/>
      <c r="D39" s="13"/>
      <c r="E39" s="13"/>
      <c r="F39" s="121" t="s">
        <v>139</v>
      </c>
      <c r="G39" s="121"/>
      <c r="H39" s="121"/>
      <c r="I39" s="121"/>
      <c r="J39" s="121"/>
    </row>
    <row r="40" spans="1:10" s="18" customFormat="1" ht="16.5" customHeight="1">
      <c r="A40" s="13"/>
      <c r="B40" s="13"/>
      <c r="C40" s="13"/>
      <c r="D40" s="13"/>
      <c r="E40" s="13"/>
      <c r="F40" s="13"/>
      <c r="G40" s="121" t="s">
        <v>27</v>
      </c>
      <c r="H40" s="121"/>
      <c r="I40" s="121"/>
      <c r="J40" s="121"/>
    </row>
    <row r="41" spans="1:10" s="18" customFormat="1" ht="38.25" customHeight="1">
      <c r="A41" s="13"/>
      <c r="B41" s="13"/>
      <c r="C41" s="13"/>
      <c r="D41" s="13"/>
      <c r="E41" s="13"/>
      <c r="F41" s="13"/>
      <c r="G41" s="13"/>
      <c r="H41" s="121" t="s">
        <v>173</v>
      </c>
      <c r="I41" s="121"/>
      <c r="J41" s="121"/>
    </row>
    <row r="42" spans="1:10" s="18" customFormat="1" ht="66">
      <c r="A42" s="13"/>
      <c r="B42" s="13"/>
      <c r="C42" s="13"/>
      <c r="D42" s="13"/>
      <c r="E42" s="13"/>
      <c r="F42" s="13"/>
      <c r="G42" s="13"/>
      <c r="H42" s="13"/>
      <c r="I42" s="13" t="s">
        <v>152</v>
      </c>
      <c r="J42" s="102">
        <v>-1861</v>
      </c>
    </row>
    <row r="43" spans="1:10" s="18" customFormat="1" ht="49.5">
      <c r="A43" s="13"/>
      <c r="B43" s="13"/>
      <c r="C43" s="13"/>
      <c r="D43" s="13"/>
      <c r="E43" s="13"/>
      <c r="F43" s="13"/>
      <c r="G43" s="13"/>
      <c r="H43" s="13"/>
      <c r="I43" s="13" t="s">
        <v>153</v>
      </c>
      <c r="J43" s="102">
        <v>-2119</v>
      </c>
    </row>
    <row r="44" spans="1:10" s="18" customFormat="1" ht="33">
      <c r="A44" s="13"/>
      <c r="B44" s="13"/>
      <c r="C44" s="13"/>
      <c r="D44" s="13"/>
      <c r="E44" s="13"/>
      <c r="F44" s="13"/>
      <c r="G44" s="13"/>
      <c r="H44" s="13"/>
      <c r="I44" s="13" t="s">
        <v>154</v>
      </c>
      <c r="J44" s="102">
        <v>-2034</v>
      </c>
    </row>
    <row r="45" spans="1:10" s="18" customFormat="1" ht="49.5">
      <c r="A45" s="13"/>
      <c r="B45" s="13"/>
      <c r="C45" s="13"/>
      <c r="D45" s="13"/>
      <c r="E45" s="13"/>
      <c r="F45" s="13"/>
      <c r="G45" s="13"/>
      <c r="H45" s="13"/>
      <c r="I45" s="13" t="s">
        <v>155</v>
      </c>
      <c r="J45" s="102">
        <v>173</v>
      </c>
    </row>
    <row r="46" spans="1:10" s="18" customFormat="1" ht="66">
      <c r="A46" s="13"/>
      <c r="B46" s="13"/>
      <c r="C46" s="13"/>
      <c r="D46" s="13"/>
      <c r="E46" s="13"/>
      <c r="F46" s="13"/>
      <c r="G46" s="13"/>
      <c r="H46" s="13"/>
      <c r="I46" s="13" t="s">
        <v>156</v>
      </c>
      <c r="J46" s="98">
        <v>-10.6</v>
      </c>
    </row>
    <row r="47" spans="1:10" s="18" customFormat="1" ht="82.5">
      <c r="A47" s="13"/>
      <c r="B47" s="13"/>
      <c r="C47" s="13"/>
      <c r="D47" s="13"/>
      <c r="E47" s="13"/>
      <c r="F47" s="13"/>
      <c r="G47" s="13"/>
      <c r="H47" s="13"/>
      <c r="I47" s="13" t="s">
        <v>157</v>
      </c>
      <c r="J47" s="98">
        <v>1.9999999999999998</v>
      </c>
    </row>
    <row r="48" spans="1:10" s="18" customFormat="1" ht="66">
      <c r="A48" s="13"/>
      <c r="B48" s="13"/>
      <c r="C48" s="13"/>
      <c r="D48" s="13"/>
      <c r="E48" s="13"/>
      <c r="F48" s="13"/>
      <c r="G48" s="13"/>
      <c r="H48" s="13"/>
      <c r="I48" s="13" t="s">
        <v>174</v>
      </c>
      <c r="J48" s="102">
        <v>964</v>
      </c>
    </row>
    <row r="49" spans="1:10" s="18" customFormat="1" ht="49.5">
      <c r="A49" s="13"/>
      <c r="B49" s="13"/>
      <c r="C49" s="13"/>
      <c r="D49" s="13"/>
      <c r="E49" s="13"/>
      <c r="F49" s="13"/>
      <c r="G49" s="13"/>
      <c r="H49" s="13"/>
      <c r="I49" s="13" t="s">
        <v>158</v>
      </c>
      <c r="J49" s="102">
        <v>964</v>
      </c>
    </row>
    <row r="50" spans="1:10" s="18" customFormat="1" ht="33">
      <c r="A50" s="13"/>
      <c r="B50" s="13"/>
      <c r="C50" s="13"/>
      <c r="D50" s="13"/>
      <c r="E50" s="13"/>
      <c r="F50" s="13"/>
      <c r="G50" s="13"/>
      <c r="H50" s="13"/>
      <c r="I50" s="13" t="s">
        <v>159</v>
      </c>
      <c r="J50" s="102">
        <v>718</v>
      </c>
    </row>
    <row r="51" spans="1:10" s="18" customFormat="1" ht="49.5">
      <c r="A51" s="13"/>
      <c r="B51" s="13"/>
      <c r="C51" s="13"/>
      <c r="D51" s="13"/>
      <c r="E51" s="13"/>
      <c r="F51" s="13"/>
      <c r="G51" s="13"/>
      <c r="H51" s="13"/>
      <c r="I51" s="13" t="s">
        <v>160</v>
      </c>
      <c r="J51" s="102">
        <v>246</v>
      </c>
    </row>
    <row r="52" spans="1:10" s="18" customFormat="1" ht="66">
      <c r="A52" s="13"/>
      <c r="B52" s="13"/>
      <c r="C52" s="13"/>
      <c r="D52" s="13"/>
      <c r="E52" s="13"/>
      <c r="F52" s="13"/>
      <c r="G52" s="13"/>
      <c r="H52" s="13"/>
      <c r="I52" s="13" t="s">
        <v>161</v>
      </c>
      <c r="J52" s="98">
        <v>7.2</v>
      </c>
    </row>
    <row r="53" spans="1:10" s="18" customFormat="1" ht="66">
      <c r="A53" s="13"/>
      <c r="B53" s="13"/>
      <c r="C53" s="13"/>
      <c r="D53" s="13"/>
      <c r="E53" s="13"/>
      <c r="F53" s="13"/>
      <c r="G53" s="13"/>
      <c r="H53" s="13"/>
      <c r="I53" s="13" t="s">
        <v>162</v>
      </c>
      <c r="J53" s="98">
        <v>0.89999999999999991</v>
      </c>
    </row>
    <row r="54" spans="1:10" s="18" customFormat="1" ht="66">
      <c r="A54" s="13"/>
      <c r="B54" s="13"/>
      <c r="C54" s="13"/>
      <c r="D54" s="13"/>
      <c r="E54" s="13"/>
      <c r="F54" s="13"/>
      <c r="G54" s="13"/>
      <c r="H54" s="13"/>
      <c r="I54" s="13" t="s">
        <v>169</v>
      </c>
      <c r="J54" s="102">
        <v>-75</v>
      </c>
    </row>
    <row r="55" spans="1:10" s="18" customFormat="1" ht="82.5">
      <c r="A55" s="13"/>
      <c r="B55" s="13"/>
      <c r="C55" s="13"/>
      <c r="D55" s="13"/>
      <c r="E55" s="13"/>
      <c r="F55" s="13"/>
      <c r="G55" s="13"/>
      <c r="H55" s="13"/>
      <c r="I55" s="13" t="s">
        <v>170</v>
      </c>
      <c r="J55" s="102">
        <v>-54</v>
      </c>
    </row>
    <row r="56" spans="1:10" s="18" customFormat="1" ht="66">
      <c r="A56" s="13"/>
      <c r="B56" s="13"/>
      <c r="C56" s="13"/>
      <c r="D56" s="13"/>
      <c r="E56" s="13"/>
      <c r="F56" s="13"/>
      <c r="G56" s="13"/>
      <c r="H56" s="13"/>
      <c r="I56" s="13" t="s">
        <v>171</v>
      </c>
      <c r="J56" s="102">
        <v>-75</v>
      </c>
    </row>
    <row r="57" spans="1:10" s="18" customFormat="1" ht="60.75" customHeight="1">
      <c r="A57" s="13"/>
      <c r="B57" s="13"/>
      <c r="C57" s="13"/>
      <c r="D57" s="93" t="s">
        <v>175</v>
      </c>
      <c r="E57" s="121" t="s">
        <v>79</v>
      </c>
      <c r="F57" s="121"/>
      <c r="G57" s="121"/>
      <c r="H57" s="121"/>
      <c r="I57" s="121"/>
      <c r="J57" s="87">
        <f>+'Հավելված 2'!G57</f>
        <v>10466</v>
      </c>
    </row>
    <row r="58" spans="1:10" s="18" customFormat="1" ht="36" customHeight="1">
      <c r="A58" s="13"/>
      <c r="B58" s="13"/>
      <c r="C58" s="13"/>
      <c r="D58" s="13"/>
      <c r="E58" s="13"/>
      <c r="F58" s="121" t="s">
        <v>139</v>
      </c>
      <c r="G58" s="121"/>
      <c r="H58" s="121"/>
      <c r="I58" s="121"/>
      <c r="J58" s="121"/>
    </row>
    <row r="59" spans="1:10" s="18" customFormat="1" ht="16.5" customHeight="1">
      <c r="A59" s="13"/>
      <c r="B59" s="13"/>
      <c r="C59" s="13"/>
      <c r="D59" s="13"/>
      <c r="E59" s="13"/>
      <c r="F59" s="13"/>
      <c r="G59" s="121" t="s">
        <v>27</v>
      </c>
      <c r="H59" s="121"/>
      <c r="I59" s="121"/>
      <c r="J59" s="121"/>
    </row>
    <row r="60" spans="1:10" s="18" customFormat="1" ht="46.5" customHeight="1">
      <c r="A60" s="13"/>
      <c r="B60" s="13"/>
      <c r="C60" s="13"/>
      <c r="D60" s="13"/>
      <c r="E60" s="13"/>
      <c r="F60" s="13"/>
      <c r="G60" s="13"/>
      <c r="H60" s="121" t="s">
        <v>176</v>
      </c>
      <c r="I60" s="121"/>
      <c r="J60" s="121"/>
    </row>
    <row r="61" spans="1:10" s="18" customFormat="1" ht="66">
      <c r="A61" s="13"/>
      <c r="B61" s="13"/>
      <c r="C61" s="13"/>
      <c r="D61" s="13"/>
      <c r="E61" s="13"/>
      <c r="F61" s="13"/>
      <c r="G61" s="13"/>
      <c r="H61" s="13"/>
      <c r="I61" s="13" t="s">
        <v>169</v>
      </c>
      <c r="J61" s="102">
        <v>-26</v>
      </c>
    </row>
    <row r="62" spans="1:10" s="18" customFormat="1" ht="82.5">
      <c r="A62" s="13"/>
      <c r="B62" s="13"/>
      <c r="C62" s="13"/>
      <c r="D62" s="13"/>
      <c r="E62" s="13"/>
      <c r="F62" s="13"/>
      <c r="G62" s="13"/>
      <c r="H62" s="13"/>
      <c r="I62" s="13" t="s">
        <v>170</v>
      </c>
      <c r="J62" s="102">
        <v>-22</v>
      </c>
    </row>
    <row r="63" spans="1:10" s="18" customFormat="1" ht="66">
      <c r="A63" s="13"/>
      <c r="B63" s="13"/>
      <c r="C63" s="13"/>
      <c r="D63" s="13"/>
      <c r="E63" s="13"/>
      <c r="F63" s="13"/>
      <c r="G63" s="13"/>
      <c r="H63" s="13"/>
      <c r="I63" s="13" t="s">
        <v>171</v>
      </c>
      <c r="J63" s="102">
        <v>-26</v>
      </c>
    </row>
    <row r="64" spans="1:10" s="18" customFormat="1" ht="67.5" customHeight="1">
      <c r="A64" s="13"/>
      <c r="B64" s="13"/>
      <c r="C64" s="13"/>
      <c r="D64" s="93" t="s">
        <v>177</v>
      </c>
      <c r="E64" s="121" t="s">
        <v>81</v>
      </c>
      <c r="F64" s="121"/>
      <c r="G64" s="121"/>
      <c r="H64" s="121"/>
      <c r="I64" s="121"/>
      <c r="J64" s="87">
        <f>+'Հավելված 2'!G66</f>
        <v>6234</v>
      </c>
    </row>
    <row r="65" spans="1:10" s="18" customFormat="1" ht="45" customHeight="1">
      <c r="A65" s="13"/>
      <c r="B65" s="13"/>
      <c r="C65" s="13"/>
      <c r="D65" s="13"/>
      <c r="E65" s="13"/>
      <c r="F65" s="121" t="s">
        <v>139</v>
      </c>
      <c r="G65" s="121"/>
      <c r="H65" s="121"/>
      <c r="I65" s="121"/>
      <c r="J65" s="121"/>
    </row>
    <row r="66" spans="1:10" s="18" customFormat="1" ht="16.5" customHeight="1">
      <c r="A66" s="13"/>
      <c r="B66" s="13"/>
      <c r="C66" s="13"/>
      <c r="D66" s="13"/>
      <c r="E66" s="13"/>
      <c r="F66" s="13"/>
      <c r="G66" s="121" t="s">
        <v>27</v>
      </c>
      <c r="H66" s="121"/>
      <c r="I66" s="121"/>
      <c r="J66" s="121"/>
    </row>
    <row r="67" spans="1:10" s="18" customFormat="1" ht="45.75" customHeight="1">
      <c r="A67" s="13"/>
      <c r="B67" s="13"/>
      <c r="C67" s="13"/>
      <c r="D67" s="13"/>
      <c r="E67" s="13"/>
      <c r="F67" s="13"/>
      <c r="G67" s="13"/>
      <c r="H67" s="121" t="s">
        <v>178</v>
      </c>
      <c r="I67" s="121"/>
      <c r="J67" s="121"/>
    </row>
    <row r="68" spans="1:10" s="18" customFormat="1" ht="49.5">
      <c r="A68" s="13"/>
      <c r="B68" s="13"/>
      <c r="C68" s="13"/>
      <c r="D68" s="13"/>
      <c r="E68" s="13"/>
      <c r="F68" s="13"/>
      <c r="G68" s="13"/>
      <c r="H68" s="13"/>
      <c r="I68" s="13" t="s">
        <v>153</v>
      </c>
      <c r="J68" s="102">
        <v>-67</v>
      </c>
    </row>
    <row r="69" spans="1:10" s="18" customFormat="1" ht="33">
      <c r="A69" s="13"/>
      <c r="B69" s="13"/>
      <c r="C69" s="13"/>
      <c r="D69" s="13"/>
      <c r="E69" s="13"/>
      <c r="F69" s="13"/>
      <c r="G69" s="13"/>
      <c r="H69" s="13"/>
      <c r="I69" s="13" t="s">
        <v>154</v>
      </c>
      <c r="J69" s="102">
        <v>-247</v>
      </c>
    </row>
    <row r="70" spans="1:10" s="18" customFormat="1" ht="49.5">
      <c r="A70" s="13"/>
      <c r="B70" s="13"/>
      <c r="C70" s="13"/>
      <c r="D70" s="13"/>
      <c r="E70" s="13"/>
      <c r="F70" s="13"/>
      <c r="G70" s="13"/>
      <c r="H70" s="13"/>
      <c r="I70" s="13" t="s">
        <v>155</v>
      </c>
      <c r="J70" s="102">
        <v>248</v>
      </c>
    </row>
    <row r="71" spans="1:10" s="18" customFormat="1" ht="66">
      <c r="A71" s="13"/>
      <c r="B71" s="13"/>
      <c r="C71" s="13"/>
      <c r="D71" s="13"/>
      <c r="E71" s="13"/>
      <c r="F71" s="13"/>
      <c r="G71" s="13"/>
      <c r="H71" s="13"/>
      <c r="I71" s="13" t="s">
        <v>156</v>
      </c>
      <c r="J71" s="98">
        <v>-12.900000000000006</v>
      </c>
    </row>
    <row r="72" spans="1:10" s="18" customFormat="1" ht="82.5">
      <c r="A72" s="13"/>
      <c r="B72" s="13"/>
      <c r="C72" s="13"/>
      <c r="D72" s="13"/>
      <c r="E72" s="13"/>
      <c r="F72" s="13"/>
      <c r="G72" s="13"/>
      <c r="H72" s="13"/>
      <c r="I72" s="13" t="s">
        <v>157</v>
      </c>
      <c r="J72" s="98">
        <v>1.9</v>
      </c>
    </row>
    <row r="73" spans="1:10" s="18" customFormat="1" ht="66">
      <c r="A73" s="13"/>
      <c r="B73" s="13"/>
      <c r="C73" s="13"/>
      <c r="D73" s="13"/>
      <c r="E73" s="13"/>
      <c r="F73" s="13"/>
      <c r="G73" s="13"/>
      <c r="H73" s="13"/>
      <c r="I73" s="13" t="s">
        <v>174</v>
      </c>
      <c r="J73" s="102">
        <v>250</v>
      </c>
    </row>
    <row r="74" spans="1:10" s="18" customFormat="1" ht="49.5">
      <c r="A74" s="13"/>
      <c r="B74" s="13"/>
      <c r="C74" s="13"/>
      <c r="D74" s="13"/>
      <c r="E74" s="13"/>
      <c r="F74" s="13"/>
      <c r="G74" s="13"/>
      <c r="H74" s="13"/>
      <c r="I74" s="13" t="s">
        <v>158</v>
      </c>
      <c r="J74" s="102">
        <v>250</v>
      </c>
    </row>
    <row r="75" spans="1:10" s="18" customFormat="1" ht="33">
      <c r="A75" s="13"/>
      <c r="B75" s="13"/>
      <c r="C75" s="13"/>
      <c r="D75" s="13"/>
      <c r="E75" s="13"/>
      <c r="F75" s="13"/>
      <c r="G75" s="13"/>
      <c r="H75" s="13"/>
      <c r="I75" s="13" t="s">
        <v>159</v>
      </c>
      <c r="J75" s="102">
        <v>200</v>
      </c>
    </row>
    <row r="76" spans="1:10" s="18" customFormat="1" ht="49.5">
      <c r="A76" s="13"/>
      <c r="B76" s="13"/>
      <c r="C76" s="13"/>
      <c r="D76" s="13"/>
      <c r="E76" s="13"/>
      <c r="F76" s="13"/>
      <c r="G76" s="13"/>
      <c r="H76" s="13"/>
      <c r="I76" s="13" t="s">
        <v>160</v>
      </c>
      <c r="J76" s="102">
        <v>50</v>
      </c>
    </row>
    <row r="77" spans="1:10" s="18" customFormat="1" ht="66">
      <c r="A77" s="13"/>
      <c r="B77" s="13"/>
      <c r="C77" s="13"/>
      <c r="D77" s="13"/>
      <c r="E77" s="13"/>
      <c r="F77" s="13"/>
      <c r="G77" s="13"/>
      <c r="H77" s="13"/>
      <c r="I77" s="13" t="s">
        <v>162</v>
      </c>
      <c r="J77" s="98">
        <v>-0.59999999999999987</v>
      </c>
    </row>
    <row r="78" spans="1:10" s="18" customFormat="1" ht="33">
      <c r="A78" s="13"/>
      <c r="B78" s="13"/>
      <c r="C78" s="13"/>
      <c r="D78" s="13"/>
      <c r="E78" s="13"/>
      <c r="F78" s="13"/>
      <c r="G78" s="13"/>
      <c r="H78" s="13"/>
      <c r="I78" s="13" t="s">
        <v>163</v>
      </c>
      <c r="J78" s="102">
        <v>280</v>
      </c>
    </row>
    <row r="79" spans="1:10" s="18" customFormat="1" ht="49.5">
      <c r="A79" s="13"/>
      <c r="B79" s="13"/>
      <c r="C79" s="13"/>
      <c r="D79" s="13"/>
      <c r="E79" s="13"/>
      <c r="F79" s="13"/>
      <c r="G79" s="13"/>
      <c r="H79" s="13"/>
      <c r="I79" s="13" t="s">
        <v>164</v>
      </c>
      <c r="J79" s="102">
        <v>292</v>
      </c>
    </row>
    <row r="80" spans="1:10" s="18" customFormat="1" ht="49.5">
      <c r="A80" s="13"/>
      <c r="B80" s="13"/>
      <c r="C80" s="13"/>
      <c r="D80" s="13"/>
      <c r="E80" s="13"/>
      <c r="F80" s="13"/>
      <c r="G80" s="13"/>
      <c r="H80" s="13"/>
      <c r="I80" s="13" t="s">
        <v>165</v>
      </c>
      <c r="J80" s="102">
        <v>276</v>
      </c>
    </row>
    <row r="81" spans="1:10" s="18" customFormat="1" ht="49.5">
      <c r="A81" s="13"/>
      <c r="B81" s="13"/>
      <c r="C81" s="13"/>
      <c r="D81" s="13"/>
      <c r="E81" s="13"/>
      <c r="F81" s="13"/>
      <c r="G81" s="13"/>
      <c r="H81" s="13"/>
      <c r="I81" s="13" t="s">
        <v>166</v>
      </c>
      <c r="J81" s="102">
        <v>4</v>
      </c>
    </row>
    <row r="82" spans="1:10" s="18" customFormat="1" ht="82.5">
      <c r="A82" s="13"/>
      <c r="B82" s="13"/>
      <c r="C82" s="13"/>
      <c r="D82" s="13"/>
      <c r="E82" s="13"/>
      <c r="F82" s="13"/>
      <c r="G82" s="13"/>
      <c r="H82" s="13"/>
      <c r="I82" s="13" t="s">
        <v>167</v>
      </c>
      <c r="J82" s="98">
        <v>-0.20000000000000284</v>
      </c>
    </row>
    <row r="83" spans="1:10" s="18" customFormat="1" ht="66">
      <c r="A83" s="13"/>
      <c r="B83" s="13"/>
      <c r="C83" s="13"/>
      <c r="D83" s="13"/>
      <c r="E83" s="13"/>
      <c r="F83" s="13"/>
      <c r="G83" s="13"/>
      <c r="H83" s="13"/>
      <c r="I83" s="13" t="s">
        <v>169</v>
      </c>
      <c r="J83" s="102">
        <v>-26</v>
      </c>
    </row>
    <row r="84" spans="1:10" s="18" customFormat="1" ht="82.5">
      <c r="A84" s="13"/>
      <c r="B84" s="13"/>
      <c r="C84" s="13"/>
      <c r="D84" s="13"/>
      <c r="E84" s="13"/>
      <c r="F84" s="13"/>
      <c r="G84" s="13"/>
      <c r="H84" s="13"/>
      <c r="I84" s="13" t="s">
        <v>170</v>
      </c>
      <c r="J84" s="102">
        <v>-11</v>
      </c>
    </row>
    <row r="85" spans="1:10" s="18" customFormat="1" ht="66">
      <c r="A85" s="13"/>
      <c r="B85" s="13"/>
      <c r="C85" s="13"/>
      <c r="D85" s="13"/>
      <c r="E85" s="13"/>
      <c r="F85" s="13"/>
      <c r="G85" s="13"/>
      <c r="H85" s="13"/>
      <c r="I85" s="13" t="s">
        <v>171</v>
      </c>
      <c r="J85" s="102">
        <v>-26</v>
      </c>
    </row>
    <row r="86" spans="1:10" s="18" customFormat="1" ht="53.25" customHeight="1">
      <c r="A86" s="13"/>
      <c r="B86" s="13"/>
      <c r="C86" s="13"/>
      <c r="D86" s="93" t="s">
        <v>179</v>
      </c>
      <c r="E86" s="121" t="s">
        <v>99</v>
      </c>
      <c r="F86" s="121"/>
      <c r="G86" s="121"/>
      <c r="H86" s="121"/>
      <c r="I86" s="121"/>
      <c r="J86" s="87">
        <f>+'Հավելված 2'!G75</f>
        <v>7161</v>
      </c>
    </row>
    <row r="87" spans="1:10" s="18" customFormat="1" ht="32.25" customHeight="1">
      <c r="A87" s="13"/>
      <c r="B87" s="13"/>
      <c r="C87" s="13"/>
      <c r="D87" s="13"/>
      <c r="E87" s="13"/>
      <c r="F87" s="121" t="s">
        <v>139</v>
      </c>
      <c r="G87" s="121"/>
      <c r="H87" s="121"/>
      <c r="I87" s="121"/>
      <c r="J87" s="121"/>
    </row>
    <row r="88" spans="1:10" s="18" customFormat="1" ht="16.5" customHeight="1">
      <c r="A88" s="13"/>
      <c r="B88" s="13"/>
      <c r="C88" s="13"/>
      <c r="D88" s="13"/>
      <c r="E88" s="13"/>
      <c r="F88" s="13"/>
      <c r="G88" s="121" t="s">
        <v>27</v>
      </c>
      <c r="H88" s="121"/>
      <c r="I88" s="121"/>
      <c r="J88" s="121"/>
    </row>
    <row r="89" spans="1:10" s="18" customFormat="1" ht="44.25" customHeight="1">
      <c r="A89" s="13"/>
      <c r="B89" s="13"/>
      <c r="C89" s="13"/>
      <c r="D89" s="13"/>
      <c r="E89" s="13"/>
      <c r="F89" s="13"/>
      <c r="G89" s="13"/>
      <c r="H89" s="121" t="s">
        <v>180</v>
      </c>
      <c r="I89" s="121"/>
      <c r="J89" s="121"/>
    </row>
    <row r="90" spans="1:10" s="18" customFormat="1" ht="66">
      <c r="A90" s="99"/>
      <c r="B90" s="99"/>
      <c r="C90" s="99"/>
      <c r="D90" s="99"/>
      <c r="E90" s="99"/>
      <c r="F90" s="99"/>
      <c r="G90" s="99"/>
      <c r="H90" s="99"/>
      <c r="I90" s="99" t="s">
        <v>152</v>
      </c>
      <c r="J90" s="102">
        <v>-2367</v>
      </c>
    </row>
    <row r="91" spans="1:10" s="18" customFormat="1" ht="49.5">
      <c r="A91" s="99"/>
      <c r="B91" s="99"/>
      <c r="C91" s="99"/>
      <c r="D91" s="99"/>
      <c r="E91" s="99"/>
      <c r="F91" s="99"/>
      <c r="G91" s="99"/>
      <c r="H91" s="99"/>
      <c r="I91" s="99" t="s">
        <v>153</v>
      </c>
      <c r="J91" s="102">
        <v>-2422</v>
      </c>
    </row>
    <row r="92" spans="1:10" s="18" customFormat="1" ht="33">
      <c r="A92" s="99"/>
      <c r="B92" s="99"/>
      <c r="C92" s="99"/>
      <c r="D92" s="99"/>
      <c r="E92" s="99"/>
      <c r="F92" s="99"/>
      <c r="G92" s="99"/>
      <c r="H92" s="99"/>
      <c r="I92" s="99" t="s">
        <v>154</v>
      </c>
      <c r="J92" s="102">
        <v>-2394</v>
      </c>
    </row>
    <row r="93" spans="1:10" s="18" customFormat="1" ht="49.5">
      <c r="A93" s="99"/>
      <c r="B93" s="99"/>
      <c r="C93" s="99"/>
      <c r="D93" s="99"/>
      <c r="E93" s="99"/>
      <c r="F93" s="99"/>
      <c r="G93" s="99"/>
      <c r="H93" s="99"/>
      <c r="I93" s="99" t="s">
        <v>155</v>
      </c>
      <c r="J93" s="102">
        <v>27</v>
      </c>
    </row>
    <row r="94" spans="1:10" s="18" customFormat="1" ht="66">
      <c r="A94" s="99"/>
      <c r="B94" s="99"/>
      <c r="C94" s="99"/>
      <c r="D94" s="99"/>
      <c r="E94" s="99"/>
      <c r="F94" s="99"/>
      <c r="G94" s="99"/>
      <c r="H94" s="99"/>
      <c r="I94" s="99" t="s">
        <v>156</v>
      </c>
      <c r="J94" s="98">
        <v>-15.400000000000006</v>
      </c>
    </row>
    <row r="95" spans="1:10" s="18" customFormat="1" ht="82.5">
      <c r="A95" s="99"/>
      <c r="B95" s="99"/>
      <c r="C95" s="99"/>
      <c r="D95" s="99"/>
      <c r="E95" s="99"/>
      <c r="F95" s="99"/>
      <c r="G95" s="99"/>
      <c r="H95" s="99"/>
      <c r="I95" s="99" t="s">
        <v>157</v>
      </c>
      <c r="J95" s="98">
        <v>1.2</v>
      </c>
    </row>
    <row r="96" spans="1:10" s="18" customFormat="1" ht="66">
      <c r="A96" s="99"/>
      <c r="B96" s="99"/>
      <c r="C96" s="99"/>
      <c r="D96" s="99"/>
      <c r="E96" s="99"/>
      <c r="F96" s="99"/>
      <c r="G96" s="99"/>
      <c r="H96" s="99"/>
      <c r="I96" s="99" t="s">
        <v>174</v>
      </c>
      <c r="J96" s="102">
        <v>290</v>
      </c>
    </row>
    <row r="97" spans="1:10" s="18" customFormat="1" ht="49.5">
      <c r="A97" s="99"/>
      <c r="B97" s="99"/>
      <c r="C97" s="99"/>
      <c r="D97" s="99"/>
      <c r="E97" s="99"/>
      <c r="F97" s="99"/>
      <c r="G97" s="99"/>
      <c r="H97" s="99"/>
      <c r="I97" s="99" t="s">
        <v>158</v>
      </c>
      <c r="J97" s="102">
        <v>290</v>
      </c>
    </row>
    <row r="98" spans="1:10" s="18" customFormat="1" ht="33">
      <c r="A98" s="99"/>
      <c r="B98" s="99"/>
      <c r="C98" s="99"/>
      <c r="D98" s="99"/>
      <c r="E98" s="99"/>
      <c r="F98" s="99"/>
      <c r="G98" s="99"/>
      <c r="H98" s="99"/>
      <c r="I98" s="99" t="s">
        <v>159</v>
      </c>
      <c r="J98" s="102">
        <v>185</v>
      </c>
    </row>
    <row r="99" spans="1:10" s="18" customFormat="1" ht="49.5">
      <c r="A99" s="99"/>
      <c r="B99" s="99"/>
      <c r="C99" s="99"/>
      <c r="D99" s="99"/>
      <c r="E99" s="99"/>
      <c r="F99" s="99"/>
      <c r="G99" s="99"/>
      <c r="H99" s="99"/>
      <c r="I99" s="99" t="s">
        <v>160</v>
      </c>
      <c r="J99" s="102">
        <v>105</v>
      </c>
    </row>
    <row r="100" spans="1:10" s="18" customFormat="1" ht="66">
      <c r="A100" s="99"/>
      <c r="B100" s="99"/>
      <c r="C100" s="99"/>
      <c r="D100" s="99"/>
      <c r="E100" s="99"/>
      <c r="F100" s="99"/>
      <c r="G100" s="99"/>
      <c r="H100" s="99"/>
      <c r="I100" s="99" t="s">
        <v>161</v>
      </c>
      <c r="J100" s="98">
        <v>-1.7000000000000028</v>
      </c>
    </row>
    <row r="101" spans="1:10" s="18" customFormat="1" ht="66">
      <c r="A101" s="99"/>
      <c r="B101" s="99"/>
      <c r="C101" s="99"/>
      <c r="D101" s="99"/>
      <c r="E101" s="99"/>
      <c r="F101" s="99"/>
      <c r="G101" s="99"/>
      <c r="H101" s="99"/>
      <c r="I101" s="99" t="s">
        <v>162</v>
      </c>
      <c r="J101" s="98">
        <v>0.20000000000000007</v>
      </c>
    </row>
    <row r="102" spans="1:10" s="18" customFormat="1" ht="33">
      <c r="A102" s="99"/>
      <c r="B102" s="99"/>
      <c r="C102" s="99"/>
      <c r="D102" s="99"/>
      <c r="E102" s="99"/>
      <c r="F102" s="99"/>
      <c r="G102" s="99"/>
      <c r="H102" s="99"/>
      <c r="I102" s="99" t="s">
        <v>163</v>
      </c>
      <c r="J102" s="102">
        <v>257</v>
      </c>
    </row>
    <row r="103" spans="1:10" s="18" customFormat="1" ht="49.5">
      <c r="A103" s="99"/>
      <c r="B103" s="99"/>
      <c r="C103" s="99"/>
      <c r="D103" s="99"/>
      <c r="E103" s="99"/>
      <c r="F103" s="99"/>
      <c r="G103" s="99"/>
      <c r="H103" s="99"/>
      <c r="I103" s="99" t="s">
        <v>164</v>
      </c>
      <c r="J103" s="102">
        <v>239</v>
      </c>
    </row>
    <row r="104" spans="1:10" s="18" customFormat="1" ht="49.5">
      <c r="A104" s="99"/>
      <c r="B104" s="99"/>
      <c r="C104" s="99"/>
      <c r="D104" s="99"/>
      <c r="E104" s="99"/>
      <c r="F104" s="99"/>
      <c r="G104" s="99"/>
      <c r="H104" s="99"/>
      <c r="I104" s="99" t="s">
        <v>165</v>
      </c>
      <c r="J104" s="102">
        <v>266</v>
      </c>
    </row>
    <row r="105" spans="1:10" s="18" customFormat="1" ht="49.5">
      <c r="A105" s="99"/>
      <c r="B105" s="99"/>
      <c r="C105" s="99"/>
      <c r="D105" s="99"/>
      <c r="E105" s="99"/>
      <c r="F105" s="99"/>
      <c r="G105" s="99"/>
      <c r="H105" s="99"/>
      <c r="I105" s="99" t="s">
        <v>166</v>
      </c>
      <c r="J105" s="102">
        <v>-9</v>
      </c>
    </row>
    <row r="106" spans="1:10" s="18" customFormat="1" ht="82.5">
      <c r="A106" s="99"/>
      <c r="B106" s="99"/>
      <c r="C106" s="99"/>
      <c r="D106" s="99"/>
      <c r="E106" s="99"/>
      <c r="F106" s="99"/>
      <c r="G106" s="99"/>
      <c r="H106" s="99"/>
      <c r="I106" s="99" t="s">
        <v>167</v>
      </c>
      <c r="J106" s="98">
        <v>0.59999999999999432</v>
      </c>
    </row>
    <row r="107" spans="1:10" s="18" customFormat="1" ht="82.5">
      <c r="A107" s="99"/>
      <c r="B107" s="99"/>
      <c r="C107" s="99"/>
      <c r="D107" s="99"/>
      <c r="E107" s="99"/>
      <c r="F107" s="99"/>
      <c r="G107" s="99"/>
      <c r="H107" s="99"/>
      <c r="I107" s="99" t="s">
        <v>168</v>
      </c>
      <c r="J107" s="98">
        <v>-0.20000000000000007</v>
      </c>
    </row>
    <row r="108" spans="1:10" s="18" customFormat="1" ht="66">
      <c r="A108" s="99"/>
      <c r="B108" s="99"/>
      <c r="C108" s="99"/>
      <c r="D108" s="99"/>
      <c r="E108" s="99"/>
      <c r="F108" s="99"/>
      <c r="G108" s="99"/>
      <c r="H108" s="99"/>
      <c r="I108" s="99" t="s">
        <v>169</v>
      </c>
      <c r="J108" s="102">
        <v>-24</v>
      </c>
    </row>
    <row r="109" spans="1:10" s="18" customFormat="1" ht="82.5">
      <c r="A109" s="99"/>
      <c r="B109" s="99"/>
      <c r="C109" s="99"/>
      <c r="D109" s="99"/>
      <c r="E109" s="99"/>
      <c r="F109" s="99"/>
      <c r="G109" s="99"/>
      <c r="H109" s="99"/>
      <c r="I109" s="99" t="s">
        <v>170</v>
      </c>
      <c r="J109" s="102">
        <v>-20</v>
      </c>
    </row>
    <row r="110" spans="1:10" s="18" customFormat="1" ht="66">
      <c r="A110" s="99"/>
      <c r="B110" s="99"/>
      <c r="C110" s="99"/>
      <c r="D110" s="99"/>
      <c r="E110" s="99"/>
      <c r="F110" s="99"/>
      <c r="G110" s="99"/>
      <c r="H110" s="99"/>
      <c r="I110" s="99" t="s">
        <v>171</v>
      </c>
      <c r="J110" s="102">
        <v>-24</v>
      </c>
    </row>
    <row r="111" spans="1:10" s="18" customFormat="1" ht="57.75" customHeight="1">
      <c r="A111" s="13"/>
      <c r="B111" s="13"/>
      <c r="C111" s="13"/>
      <c r="D111" s="93" t="s">
        <v>181</v>
      </c>
      <c r="E111" s="121" t="s">
        <v>182</v>
      </c>
      <c r="F111" s="121"/>
      <c r="G111" s="121"/>
      <c r="H111" s="121"/>
      <c r="I111" s="121"/>
      <c r="J111" s="87">
        <f>+'Հավելված 2'!G84</f>
        <v>22181</v>
      </c>
    </row>
    <row r="112" spans="1:10" s="18" customFormat="1" ht="42" customHeight="1">
      <c r="A112" s="13"/>
      <c r="B112" s="13"/>
      <c r="C112" s="13"/>
      <c r="D112" s="13"/>
      <c r="E112" s="13"/>
      <c r="F112" s="121" t="s">
        <v>139</v>
      </c>
      <c r="G112" s="121"/>
      <c r="H112" s="121"/>
      <c r="I112" s="121"/>
      <c r="J112" s="121"/>
    </row>
    <row r="113" spans="1:10" s="18" customFormat="1" ht="16.5" customHeight="1">
      <c r="A113" s="13"/>
      <c r="B113" s="13"/>
      <c r="C113" s="13"/>
      <c r="D113" s="13"/>
      <c r="E113" s="13"/>
      <c r="F113" s="13"/>
      <c r="G113" s="121" t="s">
        <v>27</v>
      </c>
      <c r="H113" s="121"/>
      <c r="I113" s="121"/>
      <c r="J113" s="121"/>
    </row>
    <row r="114" spans="1:10" s="18" customFormat="1" ht="46.5" customHeight="1">
      <c r="A114" s="13"/>
      <c r="B114" s="13"/>
      <c r="C114" s="13"/>
      <c r="D114" s="13"/>
      <c r="E114" s="13"/>
      <c r="F114" s="13"/>
      <c r="G114" s="13"/>
      <c r="H114" s="121" t="s">
        <v>183</v>
      </c>
      <c r="I114" s="121"/>
      <c r="J114" s="121"/>
    </row>
    <row r="115" spans="1:10" s="18" customFormat="1" ht="66">
      <c r="A115" s="13"/>
      <c r="B115" s="13"/>
      <c r="C115" s="13"/>
      <c r="D115" s="13"/>
      <c r="E115" s="13"/>
      <c r="F115" s="13"/>
      <c r="G115" s="13"/>
      <c r="H115" s="13"/>
      <c r="I115" s="13" t="s">
        <v>174</v>
      </c>
      <c r="J115" s="102">
        <v>150</v>
      </c>
    </row>
    <row r="116" spans="1:10" s="18" customFormat="1" ht="49.5">
      <c r="A116" s="13"/>
      <c r="B116" s="13"/>
      <c r="C116" s="13"/>
      <c r="D116" s="13"/>
      <c r="E116" s="13"/>
      <c r="F116" s="13"/>
      <c r="G116" s="13"/>
      <c r="H116" s="13"/>
      <c r="I116" s="13" t="s">
        <v>158</v>
      </c>
      <c r="J116" s="102">
        <v>150</v>
      </c>
    </row>
    <row r="117" spans="1:10" s="18" customFormat="1" ht="33">
      <c r="A117" s="13"/>
      <c r="B117" s="13"/>
      <c r="C117" s="13"/>
      <c r="D117" s="13"/>
      <c r="E117" s="13"/>
      <c r="F117" s="13"/>
      <c r="G117" s="13"/>
      <c r="H117" s="13"/>
      <c r="I117" s="13" t="s">
        <v>159</v>
      </c>
      <c r="J117" s="102">
        <v>130</v>
      </c>
    </row>
    <row r="118" spans="1:10" s="18" customFormat="1" ht="49.5">
      <c r="A118" s="13"/>
      <c r="B118" s="13"/>
      <c r="C118" s="13"/>
      <c r="D118" s="13"/>
      <c r="E118" s="13"/>
      <c r="F118" s="13"/>
      <c r="G118" s="13"/>
      <c r="H118" s="13"/>
      <c r="I118" s="13" t="s">
        <v>160</v>
      </c>
      <c r="J118" s="102">
        <v>20</v>
      </c>
    </row>
    <row r="119" spans="1:10" s="18" customFormat="1" ht="66">
      <c r="A119" s="13"/>
      <c r="B119" s="13"/>
      <c r="C119" s="13"/>
      <c r="D119" s="13"/>
      <c r="E119" s="13"/>
      <c r="F119" s="13"/>
      <c r="G119" s="13"/>
      <c r="H119" s="13"/>
      <c r="I119" s="13" t="s">
        <v>161</v>
      </c>
      <c r="J119" s="98">
        <v>1.3000000000000114</v>
      </c>
    </row>
    <row r="120" spans="1:10" s="18" customFormat="1" ht="33">
      <c r="A120" s="13"/>
      <c r="B120" s="13"/>
      <c r="C120" s="13"/>
      <c r="D120" s="13"/>
      <c r="E120" s="13"/>
      <c r="F120" s="13"/>
      <c r="G120" s="13"/>
      <c r="H120" s="13"/>
      <c r="I120" s="13" t="s">
        <v>163</v>
      </c>
      <c r="J120" s="102">
        <v>1364</v>
      </c>
    </row>
    <row r="121" spans="1:10" s="18" customFormat="1" ht="49.5">
      <c r="A121" s="13"/>
      <c r="B121" s="13"/>
      <c r="C121" s="13"/>
      <c r="D121" s="13"/>
      <c r="E121" s="13"/>
      <c r="F121" s="13"/>
      <c r="G121" s="13"/>
      <c r="H121" s="13"/>
      <c r="I121" s="13" t="s">
        <v>164</v>
      </c>
      <c r="J121" s="102">
        <v>1528</v>
      </c>
    </row>
    <row r="122" spans="1:10" s="18" customFormat="1" ht="49.5">
      <c r="A122" s="13"/>
      <c r="B122" s="13"/>
      <c r="C122" s="13"/>
      <c r="D122" s="13"/>
      <c r="E122" s="13"/>
      <c r="F122" s="13"/>
      <c r="G122" s="13"/>
      <c r="H122" s="13"/>
      <c r="I122" s="13" t="s">
        <v>165</v>
      </c>
      <c r="J122" s="102">
        <v>1331</v>
      </c>
    </row>
    <row r="123" spans="1:10" s="18" customFormat="1" ht="49.5">
      <c r="A123" s="13"/>
      <c r="B123" s="13"/>
      <c r="C123" s="13"/>
      <c r="D123" s="13"/>
      <c r="E123" s="13"/>
      <c r="F123" s="13"/>
      <c r="G123" s="13"/>
      <c r="H123" s="13"/>
      <c r="I123" s="13" t="s">
        <v>166</v>
      </c>
      <c r="J123" s="102">
        <v>33</v>
      </c>
    </row>
    <row r="124" spans="1:10" s="18" customFormat="1" ht="82.5">
      <c r="A124" s="13"/>
      <c r="B124" s="13"/>
      <c r="C124" s="13"/>
      <c r="D124" s="13"/>
      <c r="E124" s="13"/>
      <c r="F124" s="13"/>
      <c r="G124" s="13"/>
      <c r="H124" s="13"/>
      <c r="I124" s="13" t="s">
        <v>167</v>
      </c>
      <c r="J124" s="98">
        <v>0.39999999999999147</v>
      </c>
    </row>
    <row r="125" spans="1:10" s="18" customFormat="1" ht="66">
      <c r="A125" s="13"/>
      <c r="B125" s="13"/>
      <c r="C125" s="13"/>
      <c r="D125" s="13"/>
      <c r="E125" s="13"/>
      <c r="F125" s="13"/>
      <c r="G125" s="13"/>
      <c r="H125" s="13"/>
      <c r="I125" s="13" t="s">
        <v>169</v>
      </c>
      <c r="J125" s="102">
        <v>-168</v>
      </c>
    </row>
    <row r="126" spans="1:10" s="18" customFormat="1" ht="82.5">
      <c r="A126" s="13"/>
      <c r="B126" s="13"/>
      <c r="C126" s="13"/>
      <c r="D126" s="13"/>
      <c r="E126" s="13"/>
      <c r="F126" s="13"/>
      <c r="G126" s="13"/>
      <c r="H126" s="13"/>
      <c r="I126" s="13" t="s">
        <v>170</v>
      </c>
      <c r="J126" s="102">
        <v>-168</v>
      </c>
    </row>
    <row r="127" spans="1:10" s="18" customFormat="1" ht="66">
      <c r="A127" s="13"/>
      <c r="B127" s="13"/>
      <c r="C127" s="13"/>
      <c r="D127" s="13"/>
      <c r="E127" s="13"/>
      <c r="F127" s="13"/>
      <c r="G127" s="13"/>
      <c r="H127" s="13"/>
      <c r="I127" s="13" t="s">
        <v>171</v>
      </c>
      <c r="J127" s="102">
        <v>-168</v>
      </c>
    </row>
    <row r="128" spans="1:10" s="18" customFormat="1" ht="51.75" customHeight="1">
      <c r="A128" s="13"/>
      <c r="B128" s="13"/>
      <c r="C128" s="13"/>
      <c r="D128" s="93" t="s">
        <v>184</v>
      </c>
      <c r="E128" s="121" t="s">
        <v>83</v>
      </c>
      <c r="F128" s="121"/>
      <c r="G128" s="121"/>
      <c r="H128" s="121"/>
      <c r="I128" s="121"/>
      <c r="J128" s="87">
        <f>+'Հավելված 2'!G93</f>
        <v>592</v>
      </c>
    </row>
    <row r="129" spans="1:10" s="18" customFormat="1" ht="49.5" customHeight="1">
      <c r="A129" s="13"/>
      <c r="B129" s="13"/>
      <c r="C129" s="13"/>
      <c r="D129" s="13"/>
      <c r="E129" s="13"/>
      <c r="F129" s="121" t="s">
        <v>139</v>
      </c>
      <c r="G129" s="121"/>
      <c r="H129" s="121"/>
      <c r="I129" s="121"/>
      <c r="J129" s="121"/>
    </row>
    <row r="130" spans="1:10" s="18" customFormat="1" ht="16.5" customHeight="1">
      <c r="A130" s="13"/>
      <c r="B130" s="13"/>
      <c r="C130" s="13"/>
      <c r="D130" s="13"/>
      <c r="E130" s="13"/>
      <c r="F130" s="13"/>
      <c r="G130" s="121" t="s">
        <v>27</v>
      </c>
      <c r="H130" s="121"/>
      <c r="I130" s="121"/>
      <c r="J130" s="121"/>
    </row>
    <row r="131" spans="1:10" s="18" customFormat="1" ht="45" customHeight="1">
      <c r="A131" s="13"/>
      <c r="B131" s="13"/>
      <c r="C131" s="13"/>
      <c r="D131" s="13"/>
      <c r="E131" s="13"/>
      <c r="F131" s="13"/>
      <c r="G131" s="13"/>
      <c r="H131" s="121" t="s">
        <v>185</v>
      </c>
      <c r="I131" s="121"/>
      <c r="J131" s="121"/>
    </row>
    <row r="132" spans="1:10" s="18" customFormat="1" ht="66">
      <c r="A132" s="13"/>
      <c r="B132" s="13"/>
      <c r="C132" s="13"/>
      <c r="D132" s="13"/>
      <c r="E132" s="13"/>
      <c r="F132" s="13"/>
      <c r="G132" s="13"/>
      <c r="H132" s="13"/>
      <c r="I132" s="13" t="s">
        <v>152</v>
      </c>
      <c r="J132" s="102">
        <v>-3320</v>
      </c>
    </row>
    <row r="133" spans="1:10" s="18" customFormat="1" ht="49.5">
      <c r="A133" s="13"/>
      <c r="B133" s="13"/>
      <c r="C133" s="13"/>
      <c r="D133" s="13"/>
      <c r="E133" s="13"/>
      <c r="F133" s="13"/>
      <c r="G133" s="13"/>
      <c r="H133" s="13"/>
      <c r="I133" s="13" t="s">
        <v>153</v>
      </c>
      <c r="J133" s="102">
        <v>-3284</v>
      </c>
    </row>
    <row r="134" spans="1:10" s="18" customFormat="1" ht="33">
      <c r="A134" s="13"/>
      <c r="B134" s="13"/>
      <c r="C134" s="13"/>
      <c r="D134" s="13"/>
      <c r="E134" s="13"/>
      <c r="F134" s="13"/>
      <c r="G134" s="13"/>
      <c r="H134" s="13"/>
      <c r="I134" s="13" t="s">
        <v>154</v>
      </c>
      <c r="J134" s="102">
        <v>-2880</v>
      </c>
    </row>
    <row r="135" spans="1:10" s="18" customFormat="1" ht="49.5">
      <c r="A135" s="13"/>
      <c r="B135" s="13"/>
      <c r="C135" s="13"/>
      <c r="D135" s="13"/>
      <c r="E135" s="13"/>
      <c r="F135" s="13"/>
      <c r="G135" s="13"/>
      <c r="H135" s="13"/>
      <c r="I135" s="13" t="s">
        <v>155</v>
      </c>
      <c r="J135" s="102">
        <v>-440</v>
      </c>
    </row>
    <row r="136" spans="1:10" s="18" customFormat="1" ht="66">
      <c r="A136" s="13"/>
      <c r="B136" s="13"/>
      <c r="C136" s="13"/>
      <c r="D136" s="13"/>
      <c r="E136" s="13"/>
      <c r="F136" s="13"/>
      <c r="G136" s="13"/>
      <c r="H136" s="13"/>
      <c r="I136" s="13" t="s">
        <v>156</v>
      </c>
      <c r="J136" s="98">
        <v>-8</v>
      </c>
    </row>
    <row r="137" spans="1:10" s="18" customFormat="1" ht="66">
      <c r="A137" s="13"/>
      <c r="B137" s="13"/>
      <c r="C137" s="13"/>
      <c r="D137" s="13"/>
      <c r="E137" s="13"/>
      <c r="F137" s="13"/>
      <c r="G137" s="13"/>
      <c r="H137" s="13"/>
      <c r="I137" s="13" t="s">
        <v>174</v>
      </c>
      <c r="J137" s="102">
        <v>200</v>
      </c>
    </row>
    <row r="138" spans="1:10" s="18" customFormat="1" ht="49.5">
      <c r="A138" s="13"/>
      <c r="B138" s="13"/>
      <c r="C138" s="13"/>
      <c r="D138" s="13"/>
      <c r="E138" s="13"/>
      <c r="F138" s="13"/>
      <c r="G138" s="13"/>
      <c r="H138" s="13"/>
      <c r="I138" s="13" t="s">
        <v>158</v>
      </c>
      <c r="J138" s="102">
        <v>200</v>
      </c>
    </row>
    <row r="139" spans="1:10" s="18" customFormat="1" ht="33">
      <c r="A139" s="13"/>
      <c r="B139" s="13"/>
      <c r="C139" s="13"/>
      <c r="D139" s="13"/>
      <c r="E139" s="13"/>
      <c r="F139" s="13"/>
      <c r="G139" s="13"/>
      <c r="H139" s="13"/>
      <c r="I139" s="13" t="s">
        <v>159</v>
      </c>
      <c r="J139" s="102">
        <v>208</v>
      </c>
    </row>
    <row r="140" spans="1:10" s="18" customFormat="1" ht="49.5">
      <c r="A140" s="13"/>
      <c r="B140" s="13"/>
      <c r="C140" s="13"/>
      <c r="D140" s="13"/>
      <c r="E140" s="13"/>
      <c r="F140" s="13"/>
      <c r="G140" s="13"/>
      <c r="H140" s="13"/>
      <c r="I140" s="13" t="s">
        <v>160</v>
      </c>
      <c r="J140" s="102">
        <v>-8</v>
      </c>
    </row>
    <row r="141" spans="1:10" s="18" customFormat="1" ht="66">
      <c r="A141" s="13"/>
      <c r="B141" s="13"/>
      <c r="C141" s="13"/>
      <c r="D141" s="13"/>
      <c r="E141" s="13"/>
      <c r="F141" s="13"/>
      <c r="G141" s="13"/>
      <c r="H141" s="13"/>
      <c r="I141" s="13" t="s">
        <v>161</v>
      </c>
      <c r="J141" s="98">
        <v>5.2999999999999972</v>
      </c>
    </row>
    <row r="142" spans="1:10" s="18" customFormat="1" ht="66">
      <c r="A142" s="13"/>
      <c r="B142" s="13"/>
      <c r="C142" s="13"/>
      <c r="D142" s="13"/>
      <c r="E142" s="13"/>
      <c r="F142" s="13"/>
      <c r="G142" s="13"/>
      <c r="H142" s="13"/>
      <c r="I142" s="13" t="s">
        <v>162</v>
      </c>
      <c r="J142" s="98">
        <v>-0.49999999999999994</v>
      </c>
    </row>
    <row r="143" spans="1:10" s="18" customFormat="1" ht="33">
      <c r="A143" s="13"/>
      <c r="B143" s="13"/>
      <c r="C143" s="13"/>
      <c r="D143" s="13"/>
      <c r="E143" s="13"/>
      <c r="F143" s="13"/>
      <c r="G143" s="13"/>
      <c r="H143" s="13"/>
      <c r="I143" s="13" t="s">
        <v>163</v>
      </c>
      <c r="J143" s="102">
        <v>1444</v>
      </c>
    </row>
    <row r="144" spans="1:10" s="18" customFormat="1" ht="49.5">
      <c r="A144" s="13"/>
      <c r="B144" s="13"/>
      <c r="C144" s="13"/>
      <c r="D144" s="13"/>
      <c r="E144" s="13"/>
      <c r="F144" s="13"/>
      <c r="G144" s="13"/>
      <c r="H144" s="13"/>
      <c r="I144" s="13" t="s">
        <v>164</v>
      </c>
      <c r="J144" s="102">
        <v>1352</v>
      </c>
    </row>
    <row r="145" spans="1:10" s="18" customFormat="1" ht="49.5">
      <c r="A145" s="13"/>
      <c r="B145" s="13"/>
      <c r="C145" s="13"/>
      <c r="D145" s="13"/>
      <c r="E145" s="13"/>
      <c r="F145" s="13"/>
      <c r="G145" s="13"/>
      <c r="H145" s="13"/>
      <c r="I145" s="13" t="s">
        <v>165</v>
      </c>
      <c r="J145" s="102">
        <v>1421</v>
      </c>
    </row>
    <row r="146" spans="1:10" s="18" customFormat="1" ht="49.5">
      <c r="A146" s="13"/>
      <c r="B146" s="13"/>
      <c r="C146" s="13"/>
      <c r="D146" s="13"/>
      <c r="E146" s="13"/>
      <c r="F146" s="13"/>
      <c r="G146" s="13"/>
      <c r="H146" s="13"/>
      <c r="I146" s="13" t="s">
        <v>166</v>
      </c>
      <c r="J146" s="102">
        <v>23</v>
      </c>
    </row>
    <row r="147" spans="1:10" s="18" customFormat="1" ht="82.5">
      <c r="A147" s="13"/>
      <c r="B147" s="13"/>
      <c r="C147" s="13"/>
      <c r="D147" s="13"/>
      <c r="E147" s="13"/>
      <c r="F147" s="13"/>
      <c r="G147" s="13"/>
      <c r="H147" s="13"/>
      <c r="I147" s="13" t="s">
        <v>167</v>
      </c>
      <c r="J147" s="98">
        <v>1.4000000000000057</v>
      </c>
    </row>
    <row r="148" spans="1:10" s="18" customFormat="1" ht="82.5">
      <c r="A148" s="13"/>
      <c r="B148" s="13"/>
      <c r="C148" s="13"/>
      <c r="D148" s="13"/>
      <c r="E148" s="13"/>
      <c r="F148" s="13"/>
      <c r="G148" s="13"/>
      <c r="H148" s="13"/>
      <c r="I148" s="13" t="s">
        <v>168</v>
      </c>
      <c r="J148" s="98">
        <v>9.9999999999999978E-2</v>
      </c>
    </row>
    <row r="149" spans="1:10" s="18" customFormat="1" ht="66">
      <c r="A149" s="13"/>
      <c r="B149" s="13"/>
      <c r="C149" s="13"/>
      <c r="D149" s="13"/>
      <c r="E149" s="13"/>
      <c r="F149" s="13"/>
      <c r="G149" s="13"/>
      <c r="H149" s="13"/>
      <c r="I149" s="13" t="s">
        <v>169</v>
      </c>
      <c r="J149" s="102">
        <v>-16</v>
      </c>
    </row>
    <row r="150" spans="1:10" s="18" customFormat="1" ht="82.5">
      <c r="A150" s="13"/>
      <c r="B150" s="13"/>
      <c r="C150" s="13"/>
      <c r="D150" s="13"/>
      <c r="E150" s="13"/>
      <c r="F150" s="13"/>
      <c r="G150" s="13"/>
      <c r="H150" s="13"/>
      <c r="I150" s="13" t="s">
        <v>170</v>
      </c>
      <c r="J150" s="102">
        <v>-8</v>
      </c>
    </row>
    <row r="151" spans="1:10" s="18" customFormat="1" ht="66">
      <c r="A151" s="13"/>
      <c r="B151" s="13"/>
      <c r="C151" s="13"/>
      <c r="D151" s="13"/>
      <c r="E151" s="13"/>
      <c r="F151" s="13"/>
      <c r="G151" s="13"/>
      <c r="H151" s="13"/>
      <c r="I151" s="13" t="s">
        <v>171</v>
      </c>
      <c r="J151" s="102">
        <v>-16</v>
      </c>
    </row>
    <row r="152" spans="1:10" s="18" customFormat="1" ht="56.25" customHeight="1">
      <c r="A152" s="13"/>
      <c r="B152" s="13"/>
      <c r="C152" s="13"/>
      <c r="D152" s="93" t="s">
        <v>186</v>
      </c>
      <c r="E152" s="121" t="s">
        <v>85</v>
      </c>
      <c r="F152" s="121"/>
      <c r="G152" s="121"/>
      <c r="H152" s="121"/>
      <c r="I152" s="121"/>
      <c r="J152" s="87">
        <f>+'Հավելված 2'!G102</f>
        <v>6191</v>
      </c>
    </row>
    <row r="153" spans="1:10" s="18" customFormat="1" ht="37.5" customHeight="1">
      <c r="A153" s="13"/>
      <c r="B153" s="13"/>
      <c r="C153" s="13"/>
      <c r="D153" s="13"/>
      <c r="E153" s="13"/>
      <c r="F153" s="121" t="s">
        <v>139</v>
      </c>
      <c r="G153" s="121"/>
      <c r="H153" s="121"/>
      <c r="I153" s="121"/>
      <c r="J153" s="121"/>
    </row>
    <row r="154" spans="1:10" s="18" customFormat="1" ht="16.5" customHeight="1">
      <c r="A154" s="13"/>
      <c r="B154" s="13"/>
      <c r="C154" s="13"/>
      <c r="D154" s="13"/>
      <c r="E154" s="13"/>
      <c r="F154" s="13"/>
      <c r="G154" s="121" t="s">
        <v>27</v>
      </c>
      <c r="H154" s="121"/>
      <c r="I154" s="121"/>
      <c r="J154" s="121"/>
    </row>
    <row r="155" spans="1:10" s="18" customFormat="1" ht="41.25" customHeight="1">
      <c r="A155" s="13"/>
      <c r="B155" s="13"/>
      <c r="C155" s="13"/>
      <c r="D155" s="13"/>
      <c r="E155" s="13"/>
      <c r="F155" s="13"/>
      <c r="G155" s="13"/>
      <c r="H155" s="121" t="s">
        <v>187</v>
      </c>
      <c r="I155" s="121"/>
      <c r="J155" s="121"/>
    </row>
    <row r="156" spans="1:10" s="18" customFormat="1" ht="66">
      <c r="A156" s="13"/>
      <c r="B156" s="13"/>
      <c r="C156" s="13"/>
      <c r="D156" s="13"/>
      <c r="E156" s="13"/>
      <c r="F156" s="13"/>
      <c r="G156" s="13"/>
      <c r="H156" s="13"/>
      <c r="I156" s="13" t="s">
        <v>152</v>
      </c>
      <c r="J156" s="102">
        <v>-350</v>
      </c>
    </row>
    <row r="157" spans="1:10" s="18" customFormat="1" ht="49.5">
      <c r="A157" s="13"/>
      <c r="B157" s="13"/>
      <c r="C157" s="13"/>
      <c r="D157" s="13"/>
      <c r="E157" s="13"/>
      <c r="F157" s="13"/>
      <c r="G157" s="13"/>
      <c r="H157" s="13"/>
      <c r="I157" s="13" t="s">
        <v>153</v>
      </c>
      <c r="J157" s="102">
        <v>-338</v>
      </c>
    </row>
    <row r="158" spans="1:10" s="18" customFormat="1" ht="33">
      <c r="A158" s="13"/>
      <c r="B158" s="13"/>
      <c r="C158" s="13"/>
      <c r="D158" s="13"/>
      <c r="E158" s="13"/>
      <c r="F158" s="13"/>
      <c r="G158" s="13"/>
      <c r="H158" s="13"/>
      <c r="I158" s="13" t="s">
        <v>154</v>
      </c>
      <c r="J158" s="102">
        <v>-487</v>
      </c>
    </row>
    <row r="159" spans="1:10" s="18" customFormat="1" ht="49.5">
      <c r="A159" s="13"/>
      <c r="B159" s="13"/>
      <c r="C159" s="13"/>
      <c r="D159" s="13"/>
      <c r="E159" s="13"/>
      <c r="F159" s="13"/>
      <c r="G159" s="13"/>
      <c r="H159" s="13"/>
      <c r="I159" s="13" t="s">
        <v>155</v>
      </c>
      <c r="J159" s="102">
        <v>136</v>
      </c>
    </row>
    <row r="160" spans="1:10" s="18" customFormat="1" ht="66">
      <c r="A160" s="13"/>
      <c r="B160" s="13"/>
      <c r="C160" s="13"/>
      <c r="D160" s="13"/>
      <c r="E160" s="13"/>
      <c r="F160" s="13"/>
      <c r="G160" s="13"/>
      <c r="H160" s="13"/>
      <c r="I160" s="13" t="s">
        <v>156</v>
      </c>
      <c r="J160" s="98">
        <v>-9</v>
      </c>
    </row>
    <row r="161" spans="1:10" s="18" customFormat="1" ht="82.5">
      <c r="A161" s="13"/>
      <c r="B161" s="13"/>
      <c r="C161" s="13"/>
      <c r="D161" s="13"/>
      <c r="E161" s="13"/>
      <c r="F161" s="13"/>
      <c r="G161" s="13"/>
      <c r="H161" s="13"/>
      <c r="I161" s="13" t="s">
        <v>157</v>
      </c>
      <c r="J161" s="98">
        <v>0.3</v>
      </c>
    </row>
    <row r="162" spans="1:10" s="18" customFormat="1" ht="66">
      <c r="A162" s="13"/>
      <c r="B162" s="13"/>
      <c r="C162" s="13"/>
      <c r="D162" s="13"/>
      <c r="E162" s="13"/>
      <c r="F162" s="13"/>
      <c r="G162" s="13"/>
      <c r="H162" s="13"/>
      <c r="I162" s="13" t="s">
        <v>174</v>
      </c>
      <c r="J162" s="102">
        <v>-220</v>
      </c>
    </row>
    <row r="163" spans="1:10" s="18" customFormat="1" ht="49.5">
      <c r="A163" s="13"/>
      <c r="B163" s="13"/>
      <c r="C163" s="13"/>
      <c r="D163" s="13"/>
      <c r="E163" s="13"/>
      <c r="F163" s="13"/>
      <c r="G163" s="13"/>
      <c r="H163" s="13"/>
      <c r="I163" s="13" t="s">
        <v>158</v>
      </c>
      <c r="J163" s="102">
        <v>-220</v>
      </c>
    </row>
    <row r="164" spans="1:10" s="18" customFormat="1" ht="33">
      <c r="A164" s="13"/>
      <c r="B164" s="13"/>
      <c r="C164" s="13"/>
      <c r="D164" s="13"/>
      <c r="E164" s="13"/>
      <c r="F164" s="13"/>
      <c r="G164" s="13"/>
      <c r="H164" s="13"/>
      <c r="I164" s="13" t="s">
        <v>159</v>
      </c>
      <c r="J164" s="102">
        <v>-251</v>
      </c>
    </row>
    <row r="165" spans="1:10" s="18" customFormat="1" ht="49.5">
      <c r="A165" s="13"/>
      <c r="B165" s="13"/>
      <c r="C165" s="13"/>
      <c r="D165" s="13"/>
      <c r="E165" s="13"/>
      <c r="F165" s="13"/>
      <c r="G165" s="13"/>
      <c r="H165" s="13"/>
      <c r="I165" s="13" t="s">
        <v>160</v>
      </c>
      <c r="J165" s="102">
        <v>31</v>
      </c>
    </row>
    <row r="166" spans="1:10" s="18" customFormat="1" ht="66">
      <c r="A166" s="13"/>
      <c r="B166" s="13"/>
      <c r="C166" s="13"/>
      <c r="D166" s="13"/>
      <c r="E166" s="13"/>
      <c r="F166" s="13"/>
      <c r="G166" s="13"/>
      <c r="H166" s="13"/>
      <c r="I166" s="13" t="s">
        <v>161</v>
      </c>
      <c r="J166" s="98">
        <v>-6.2000000000000028</v>
      </c>
    </row>
    <row r="167" spans="1:10" s="18" customFormat="1" ht="66">
      <c r="A167" s="13"/>
      <c r="B167" s="13"/>
      <c r="C167" s="13"/>
      <c r="D167" s="13"/>
      <c r="E167" s="13"/>
      <c r="F167" s="13"/>
      <c r="G167" s="13"/>
      <c r="H167" s="13"/>
      <c r="I167" s="13" t="s">
        <v>162</v>
      </c>
      <c r="J167" s="98">
        <v>9.9999999999999978E-2</v>
      </c>
    </row>
    <row r="168" spans="1:10" s="18" customFormat="1" ht="66">
      <c r="A168" s="13"/>
      <c r="B168" s="13"/>
      <c r="C168" s="13"/>
      <c r="D168" s="13"/>
      <c r="E168" s="13"/>
      <c r="F168" s="13"/>
      <c r="G168" s="13"/>
      <c r="H168" s="13"/>
      <c r="I168" s="13" t="s">
        <v>169</v>
      </c>
      <c r="J168" s="102">
        <v>-15</v>
      </c>
    </row>
    <row r="169" spans="1:10" s="18" customFormat="1" ht="82.5">
      <c r="A169" s="13"/>
      <c r="B169" s="13"/>
      <c r="C169" s="13"/>
      <c r="D169" s="13"/>
      <c r="E169" s="13"/>
      <c r="F169" s="13"/>
      <c r="G169" s="13"/>
      <c r="H169" s="13"/>
      <c r="I169" s="13" t="s">
        <v>170</v>
      </c>
      <c r="J169" s="102">
        <v>-15</v>
      </c>
    </row>
    <row r="170" spans="1:10" s="18" customFormat="1" ht="66">
      <c r="A170" s="13"/>
      <c r="B170" s="13"/>
      <c r="C170" s="13"/>
      <c r="D170" s="13"/>
      <c r="E170" s="13"/>
      <c r="F170" s="13"/>
      <c r="G170" s="13"/>
      <c r="H170" s="13"/>
      <c r="I170" s="13" t="s">
        <v>171</v>
      </c>
      <c r="J170" s="102">
        <v>-15</v>
      </c>
    </row>
    <row r="171" spans="1:10" s="18" customFormat="1" ht="54" customHeight="1">
      <c r="A171" s="13"/>
      <c r="B171" s="13"/>
      <c r="C171" s="13"/>
      <c r="D171" s="93" t="s">
        <v>188</v>
      </c>
      <c r="E171" s="121" t="s">
        <v>87</v>
      </c>
      <c r="F171" s="121"/>
      <c r="G171" s="121"/>
      <c r="H171" s="121"/>
      <c r="I171" s="121"/>
      <c r="J171" s="87">
        <f>+'Հավելված 2'!G111</f>
        <v>11095</v>
      </c>
    </row>
    <row r="172" spans="1:10" s="18" customFormat="1" ht="34.5" customHeight="1">
      <c r="A172" s="13"/>
      <c r="B172" s="13"/>
      <c r="C172" s="13"/>
      <c r="D172" s="13"/>
      <c r="E172" s="13"/>
      <c r="F172" s="121" t="s">
        <v>139</v>
      </c>
      <c r="G172" s="121"/>
      <c r="H172" s="121"/>
      <c r="I172" s="121"/>
      <c r="J172" s="121"/>
    </row>
    <row r="173" spans="1:10" s="18" customFormat="1" ht="16.5" customHeight="1">
      <c r="A173" s="13"/>
      <c r="B173" s="13"/>
      <c r="C173" s="13"/>
      <c r="D173" s="13"/>
      <c r="E173" s="13"/>
      <c r="F173" s="13"/>
      <c r="G173" s="121" t="s">
        <v>27</v>
      </c>
      <c r="H173" s="121"/>
      <c r="I173" s="121"/>
      <c r="J173" s="121"/>
    </row>
    <row r="174" spans="1:10" s="18" customFormat="1" ht="51" customHeight="1">
      <c r="A174" s="13"/>
      <c r="B174" s="13"/>
      <c r="C174" s="13"/>
      <c r="D174" s="13"/>
      <c r="E174" s="13"/>
      <c r="F174" s="13"/>
      <c r="G174" s="13"/>
      <c r="H174" s="121" t="s">
        <v>189</v>
      </c>
      <c r="I174" s="121"/>
      <c r="J174" s="121"/>
    </row>
    <row r="175" spans="1:10" s="18" customFormat="1" ht="66">
      <c r="A175" s="13"/>
      <c r="B175" s="13"/>
      <c r="C175" s="13"/>
      <c r="D175" s="13"/>
      <c r="E175" s="13"/>
      <c r="F175" s="13"/>
      <c r="G175" s="13"/>
      <c r="H175" s="13"/>
      <c r="I175" s="13" t="s">
        <v>169</v>
      </c>
      <c r="J175" s="102">
        <v>-7</v>
      </c>
    </row>
    <row r="176" spans="1:10" s="18" customFormat="1" ht="82.5">
      <c r="A176" s="13"/>
      <c r="B176" s="13"/>
      <c r="C176" s="13"/>
      <c r="D176" s="13"/>
      <c r="E176" s="13"/>
      <c r="F176" s="13"/>
      <c r="G176" s="13"/>
      <c r="H176" s="13"/>
      <c r="I176" s="13" t="s">
        <v>170</v>
      </c>
      <c r="J176" s="102">
        <v>-3</v>
      </c>
    </row>
    <row r="177" spans="1:10" s="18" customFormat="1" ht="66">
      <c r="A177" s="13"/>
      <c r="B177" s="13"/>
      <c r="C177" s="13"/>
      <c r="D177" s="13"/>
      <c r="E177" s="13"/>
      <c r="F177" s="13"/>
      <c r="G177" s="13"/>
      <c r="H177" s="13"/>
      <c r="I177" s="13" t="s">
        <v>171</v>
      </c>
      <c r="J177" s="102">
        <v>-7</v>
      </c>
    </row>
    <row r="178" spans="1:10" s="18" customFormat="1" ht="41.25" customHeight="1">
      <c r="A178" s="13"/>
      <c r="B178" s="13"/>
      <c r="C178" s="13"/>
      <c r="D178" s="93" t="s">
        <v>190</v>
      </c>
      <c r="E178" s="121" t="s">
        <v>89</v>
      </c>
      <c r="F178" s="121"/>
      <c r="G178" s="121"/>
      <c r="H178" s="121"/>
      <c r="I178" s="121"/>
      <c r="J178" s="87">
        <f>+'Հավելված 2'!G120</f>
        <v>20246</v>
      </c>
    </row>
    <row r="179" spans="1:10" s="18" customFormat="1" ht="39" customHeight="1">
      <c r="A179" s="13"/>
      <c r="B179" s="13"/>
      <c r="C179" s="13"/>
      <c r="D179" s="13"/>
      <c r="E179" s="13"/>
      <c r="F179" s="121" t="s">
        <v>139</v>
      </c>
      <c r="G179" s="121"/>
      <c r="H179" s="121"/>
      <c r="I179" s="121"/>
      <c r="J179" s="121"/>
    </row>
    <row r="180" spans="1:10" s="18" customFormat="1" ht="16.5" customHeight="1">
      <c r="A180" s="13"/>
      <c r="B180" s="13"/>
      <c r="C180" s="13"/>
      <c r="D180" s="13"/>
      <c r="E180" s="13"/>
      <c r="F180" s="13"/>
      <c r="G180" s="121" t="s">
        <v>27</v>
      </c>
      <c r="H180" s="121"/>
      <c r="I180" s="121"/>
      <c r="J180" s="121"/>
    </row>
    <row r="181" spans="1:10" s="18" customFormat="1" ht="16.5" customHeight="1">
      <c r="A181" s="13"/>
      <c r="B181" s="13"/>
      <c r="C181" s="13"/>
      <c r="D181" s="13"/>
      <c r="E181" s="13"/>
      <c r="F181" s="13"/>
      <c r="G181" s="13"/>
      <c r="H181" s="121" t="s">
        <v>191</v>
      </c>
      <c r="I181" s="121"/>
      <c r="J181" s="121"/>
    </row>
    <row r="182" spans="1:10" s="18" customFormat="1" ht="53.25" customHeight="1">
      <c r="A182" s="13"/>
      <c r="B182" s="13"/>
      <c r="C182" s="13"/>
      <c r="D182" s="93" t="s">
        <v>192</v>
      </c>
      <c r="E182" s="121" t="s">
        <v>91</v>
      </c>
      <c r="F182" s="121"/>
      <c r="G182" s="121"/>
      <c r="H182" s="121"/>
      <c r="I182" s="121"/>
      <c r="J182" s="87">
        <f>+'Հավելված 2'!G129</f>
        <v>20742</v>
      </c>
    </row>
    <row r="183" spans="1:10" s="18" customFormat="1" ht="42" customHeight="1">
      <c r="A183" s="13"/>
      <c r="B183" s="13"/>
      <c r="C183" s="13"/>
      <c r="D183" s="13"/>
      <c r="E183" s="13"/>
      <c r="F183" s="121" t="s">
        <v>193</v>
      </c>
      <c r="G183" s="121"/>
      <c r="H183" s="121"/>
      <c r="I183" s="121"/>
      <c r="J183" s="121"/>
    </row>
    <row r="184" spans="1:10" s="18" customFormat="1" ht="16.5" customHeight="1">
      <c r="A184" s="13"/>
      <c r="B184" s="13"/>
      <c r="C184" s="13"/>
      <c r="D184" s="13"/>
      <c r="E184" s="13"/>
      <c r="F184" s="13"/>
      <c r="G184" s="121" t="s">
        <v>27</v>
      </c>
      <c r="H184" s="121"/>
      <c r="I184" s="121"/>
      <c r="J184" s="121"/>
    </row>
    <row r="185" spans="1:10" s="18" customFormat="1" ht="16.5" customHeight="1">
      <c r="A185" s="13"/>
      <c r="B185" s="13"/>
      <c r="C185" s="13"/>
      <c r="D185" s="13"/>
      <c r="E185" s="13"/>
      <c r="F185" s="13"/>
      <c r="G185" s="13"/>
      <c r="H185" s="121" t="s">
        <v>194</v>
      </c>
      <c r="I185" s="121"/>
      <c r="J185" s="121"/>
    </row>
    <row r="186" spans="1:10" s="18" customFormat="1" ht="52.5" customHeight="1">
      <c r="A186" s="13"/>
      <c r="B186" s="13"/>
      <c r="C186" s="13"/>
      <c r="D186" s="93" t="s">
        <v>195</v>
      </c>
      <c r="E186" s="121" t="s">
        <v>102</v>
      </c>
      <c r="F186" s="121"/>
      <c r="G186" s="121"/>
      <c r="H186" s="121"/>
      <c r="I186" s="121"/>
      <c r="J186" s="87">
        <v>0</v>
      </c>
    </row>
    <row r="187" spans="1:10" s="18" customFormat="1" ht="41.25" customHeight="1">
      <c r="A187" s="13"/>
      <c r="B187" s="13"/>
      <c r="C187" s="13"/>
      <c r="D187" s="13"/>
      <c r="E187" s="13"/>
      <c r="F187" s="121" t="s">
        <v>193</v>
      </c>
      <c r="G187" s="121"/>
      <c r="H187" s="121"/>
      <c r="I187" s="121"/>
      <c r="J187" s="121"/>
    </row>
    <row r="188" spans="1:10" s="18" customFormat="1" ht="16.5" customHeight="1">
      <c r="A188" s="13"/>
      <c r="B188" s="13"/>
      <c r="C188" s="13"/>
      <c r="D188" s="13"/>
      <c r="E188" s="13"/>
      <c r="F188" s="13"/>
      <c r="G188" s="121" t="s">
        <v>27</v>
      </c>
      <c r="H188" s="121"/>
      <c r="I188" s="121"/>
      <c r="J188" s="121"/>
    </row>
    <row r="189" spans="1:10" s="18" customFormat="1" ht="38.25" customHeight="1">
      <c r="A189" s="13"/>
      <c r="B189" s="13"/>
      <c r="C189" s="13"/>
      <c r="D189" s="13"/>
      <c r="E189" s="13"/>
      <c r="F189" s="13"/>
      <c r="G189" s="13"/>
      <c r="H189" s="121" t="s">
        <v>196</v>
      </c>
      <c r="I189" s="121"/>
      <c r="J189" s="121"/>
    </row>
    <row r="190" spans="1:10" s="18" customFormat="1" ht="66">
      <c r="A190" s="13"/>
      <c r="B190" s="13"/>
      <c r="C190" s="13"/>
      <c r="D190" s="13"/>
      <c r="E190" s="13"/>
      <c r="F190" s="13"/>
      <c r="G190" s="13"/>
      <c r="H190" s="13"/>
      <c r="I190" s="13" t="s">
        <v>197</v>
      </c>
      <c r="J190" s="102">
        <v>52</v>
      </c>
    </row>
    <row r="191" spans="1:10" s="18" customFormat="1" ht="82.5">
      <c r="A191" s="13"/>
      <c r="B191" s="13"/>
      <c r="C191" s="13"/>
      <c r="D191" s="13"/>
      <c r="E191" s="13"/>
      <c r="F191" s="13"/>
      <c r="G191" s="13"/>
      <c r="H191" s="13"/>
      <c r="I191" s="13" t="s">
        <v>198</v>
      </c>
      <c r="J191" s="102">
        <v>34</v>
      </c>
    </row>
    <row r="192" spans="1:10" s="18" customFormat="1" ht="82.5">
      <c r="A192" s="13"/>
      <c r="B192" s="13"/>
      <c r="C192" s="13"/>
      <c r="D192" s="13"/>
      <c r="E192" s="13"/>
      <c r="F192" s="13"/>
      <c r="G192" s="13"/>
      <c r="H192" s="13"/>
      <c r="I192" s="13" t="s">
        <v>199</v>
      </c>
      <c r="J192" s="102">
        <v>36</v>
      </c>
    </row>
    <row r="193" spans="1:10" s="18" customFormat="1" ht="82.5">
      <c r="A193" s="13"/>
      <c r="B193" s="13"/>
      <c r="C193" s="13"/>
      <c r="D193" s="13"/>
      <c r="E193" s="13"/>
      <c r="F193" s="13"/>
      <c r="G193" s="13"/>
      <c r="H193" s="13"/>
      <c r="I193" s="13" t="s">
        <v>200</v>
      </c>
      <c r="J193" s="102">
        <v>-3</v>
      </c>
    </row>
    <row r="194" spans="1:10" s="18" customFormat="1" ht="148.5">
      <c r="A194" s="13"/>
      <c r="B194" s="13"/>
      <c r="C194" s="13"/>
      <c r="D194" s="13"/>
      <c r="E194" s="13"/>
      <c r="F194" s="13"/>
      <c r="G194" s="13"/>
      <c r="H194" s="13"/>
      <c r="I194" s="13" t="s">
        <v>201</v>
      </c>
      <c r="J194" s="98">
        <v>6.2999999999999972</v>
      </c>
    </row>
    <row r="195" spans="1:10" s="18" customFormat="1" ht="99">
      <c r="A195" s="13"/>
      <c r="B195" s="13"/>
      <c r="C195" s="13"/>
      <c r="D195" s="13"/>
      <c r="E195" s="13"/>
      <c r="F195" s="13"/>
      <c r="G195" s="13"/>
      <c r="H195" s="13"/>
      <c r="I195" s="13" t="s">
        <v>202</v>
      </c>
      <c r="J195" s="98">
        <v>-4.5</v>
      </c>
    </row>
    <row r="196" spans="1:10" s="18" customFormat="1" ht="82.5">
      <c r="A196" s="13"/>
      <c r="B196" s="13"/>
      <c r="C196" s="13"/>
      <c r="D196" s="13"/>
      <c r="E196" s="13"/>
      <c r="F196" s="13"/>
      <c r="G196" s="13"/>
      <c r="H196" s="13"/>
      <c r="I196" s="13" t="s">
        <v>203</v>
      </c>
      <c r="J196" s="102">
        <v>-180</v>
      </c>
    </row>
    <row r="197" spans="1:10" s="18" customFormat="1" ht="99">
      <c r="A197" s="13"/>
      <c r="B197" s="13"/>
      <c r="C197" s="13"/>
      <c r="D197" s="13"/>
      <c r="E197" s="13"/>
      <c r="F197" s="13"/>
      <c r="G197" s="13"/>
      <c r="H197" s="13"/>
      <c r="I197" s="13" t="s">
        <v>204</v>
      </c>
      <c r="J197" s="102">
        <v>-114</v>
      </c>
    </row>
    <row r="198" spans="1:10" s="18" customFormat="1" ht="82.5">
      <c r="A198" s="13"/>
      <c r="B198" s="13"/>
      <c r="C198" s="13"/>
      <c r="D198" s="13"/>
      <c r="E198" s="13"/>
      <c r="F198" s="13"/>
      <c r="G198" s="13"/>
      <c r="H198" s="13"/>
      <c r="I198" s="13" t="s">
        <v>205</v>
      </c>
      <c r="J198" s="102">
        <v>-107</v>
      </c>
    </row>
    <row r="199" spans="1:10" s="18" customFormat="1" ht="99">
      <c r="A199" s="13"/>
      <c r="B199" s="13"/>
      <c r="C199" s="13"/>
      <c r="D199" s="13"/>
      <c r="E199" s="13"/>
      <c r="F199" s="13"/>
      <c r="G199" s="13"/>
      <c r="H199" s="13"/>
      <c r="I199" s="13" t="s">
        <v>206</v>
      </c>
      <c r="J199" s="102">
        <v>-7</v>
      </c>
    </row>
    <row r="200" spans="1:10" s="18" customFormat="1" ht="99">
      <c r="A200" s="13"/>
      <c r="B200" s="13"/>
      <c r="C200" s="13"/>
      <c r="D200" s="13"/>
      <c r="E200" s="13"/>
      <c r="F200" s="13"/>
      <c r="G200" s="13"/>
      <c r="H200" s="13"/>
      <c r="I200" s="13" t="s">
        <v>207</v>
      </c>
      <c r="J200" s="98">
        <v>-1.8</v>
      </c>
    </row>
    <row r="201" spans="1:10" s="18" customFormat="1" ht="72.75" customHeight="1">
      <c r="A201" s="13"/>
      <c r="B201" s="13"/>
      <c r="C201" s="13"/>
      <c r="D201" s="93" t="s">
        <v>208</v>
      </c>
      <c r="E201" s="121" t="s">
        <v>94</v>
      </c>
      <c r="F201" s="121"/>
      <c r="G201" s="121"/>
      <c r="H201" s="121"/>
      <c r="I201" s="121"/>
      <c r="J201" s="87">
        <f>+'Հավելված 2'!G138</f>
        <v>45263</v>
      </c>
    </row>
    <row r="202" spans="1:10" s="18" customFormat="1" ht="51.75" customHeight="1">
      <c r="A202" s="13"/>
      <c r="B202" s="13"/>
      <c r="C202" s="13"/>
      <c r="D202" s="13"/>
      <c r="E202" s="13"/>
      <c r="F202" s="121" t="s">
        <v>209</v>
      </c>
      <c r="G202" s="121"/>
      <c r="H202" s="121"/>
      <c r="I202" s="121"/>
      <c r="J202" s="121"/>
    </row>
    <row r="203" spans="1:10" s="18" customFormat="1" ht="16.5" customHeight="1">
      <c r="A203" s="13"/>
      <c r="B203" s="13"/>
      <c r="C203" s="13"/>
      <c r="D203" s="13"/>
      <c r="E203" s="13"/>
      <c r="F203" s="13"/>
      <c r="G203" s="121" t="s">
        <v>27</v>
      </c>
      <c r="H203" s="121"/>
      <c r="I203" s="121"/>
      <c r="J203" s="121"/>
    </row>
    <row r="204" spans="1:10" s="18" customFormat="1" ht="42" customHeight="1">
      <c r="A204" s="13"/>
      <c r="B204" s="13"/>
      <c r="C204" s="13"/>
      <c r="D204" s="13"/>
      <c r="E204" s="13"/>
      <c r="F204" s="13"/>
      <c r="G204" s="13"/>
      <c r="H204" s="121" t="s">
        <v>210</v>
      </c>
      <c r="I204" s="121"/>
      <c r="J204" s="121"/>
    </row>
    <row r="205" spans="1:10" s="18" customFormat="1" ht="82.5">
      <c r="A205" s="13"/>
      <c r="B205" s="13"/>
      <c r="C205" s="13"/>
      <c r="D205" s="13"/>
      <c r="E205" s="13"/>
      <c r="F205" s="13"/>
      <c r="G205" s="13"/>
      <c r="H205" s="13"/>
      <c r="I205" s="13" t="s">
        <v>157</v>
      </c>
      <c r="J205" s="98">
        <v>3.2</v>
      </c>
    </row>
    <row r="206" spans="1:10" s="18" customFormat="1" ht="66">
      <c r="A206" s="13"/>
      <c r="B206" s="13"/>
      <c r="C206" s="13"/>
      <c r="D206" s="13"/>
      <c r="E206" s="13"/>
      <c r="F206" s="13"/>
      <c r="G206" s="13"/>
      <c r="H206" s="13"/>
      <c r="I206" s="13" t="s">
        <v>169</v>
      </c>
      <c r="J206" s="102">
        <v>-718</v>
      </c>
    </row>
    <row r="207" spans="1:10" s="18" customFormat="1" ht="82.5">
      <c r="A207" s="13"/>
      <c r="B207" s="13"/>
      <c r="C207" s="13"/>
      <c r="D207" s="13"/>
      <c r="E207" s="13"/>
      <c r="F207" s="13"/>
      <c r="G207" s="13"/>
      <c r="H207" s="13"/>
      <c r="I207" s="13" t="s">
        <v>170</v>
      </c>
      <c r="J207" s="102">
        <v>-420</v>
      </c>
    </row>
    <row r="208" spans="1:10" s="18" customFormat="1" ht="66">
      <c r="A208" s="13"/>
      <c r="B208" s="13"/>
      <c r="C208" s="13"/>
      <c r="D208" s="13"/>
      <c r="E208" s="13"/>
      <c r="F208" s="13"/>
      <c r="G208" s="13"/>
      <c r="H208" s="13"/>
      <c r="I208" s="13" t="s">
        <v>171</v>
      </c>
      <c r="J208" s="102">
        <v>-718</v>
      </c>
    </row>
    <row r="209" spans="1:10" s="18" customFormat="1" ht="82.5">
      <c r="A209" s="13"/>
      <c r="B209" s="13"/>
      <c r="C209" s="13"/>
      <c r="D209" s="13"/>
      <c r="E209" s="13"/>
      <c r="F209" s="13"/>
      <c r="G209" s="13"/>
      <c r="H209" s="13"/>
      <c r="I209" s="13" t="s">
        <v>211</v>
      </c>
      <c r="J209" s="98">
        <v>4.2</v>
      </c>
    </row>
    <row r="210" spans="1:10" s="18" customFormat="1" ht="73.5" customHeight="1">
      <c r="A210" s="13"/>
      <c r="B210" s="13"/>
      <c r="C210" s="13"/>
      <c r="D210" s="93" t="s">
        <v>212</v>
      </c>
      <c r="E210" s="121" t="s">
        <v>97</v>
      </c>
      <c r="F210" s="121"/>
      <c r="G210" s="121"/>
      <c r="H210" s="121"/>
      <c r="I210" s="121"/>
      <c r="J210" s="87">
        <f>+'Հավելված 2'!G147</f>
        <v>36425</v>
      </c>
    </row>
    <row r="211" spans="1:10" s="18" customFormat="1" ht="57" customHeight="1">
      <c r="A211" s="13"/>
      <c r="B211" s="13"/>
      <c r="C211" s="13"/>
      <c r="D211" s="13"/>
      <c r="E211" s="13"/>
      <c r="F211" s="121" t="s">
        <v>209</v>
      </c>
      <c r="G211" s="121"/>
      <c r="H211" s="121"/>
      <c r="I211" s="121"/>
      <c r="J211" s="121"/>
    </row>
    <row r="212" spans="1:10" s="18" customFormat="1" ht="16.5" customHeight="1">
      <c r="A212" s="13"/>
      <c r="B212" s="13"/>
      <c r="C212" s="13"/>
      <c r="D212" s="13"/>
      <c r="E212" s="13"/>
      <c r="F212" s="13"/>
      <c r="G212" s="121" t="s">
        <v>27</v>
      </c>
      <c r="H212" s="121"/>
      <c r="I212" s="121"/>
      <c r="J212" s="121"/>
    </row>
    <row r="213" spans="1:10" s="18" customFormat="1" ht="55.5" customHeight="1">
      <c r="A213" s="13"/>
      <c r="B213" s="13"/>
      <c r="C213" s="13"/>
      <c r="D213" s="13"/>
      <c r="E213" s="13"/>
      <c r="F213" s="13"/>
      <c r="G213" s="13"/>
      <c r="H213" s="121" t="s">
        <v>213</v>
      </c>
      <c r="I213" s="121"/>
      <c r="J213" s="121"/>
    </row>
    <row r="214" spans="1:10" s="18" customFormat="1" ht="66">
      <c r="A214" s="13"/>
      <c r="B214" s="13"/>
      <c r="C214" s="13"/>
      <c r="D214" s="13"/>
      <c r="E214" s="13"/>
      <c r="F214" s="13"/>
      <c r="G214" s="13"/>
      <c r="H214" s="13"/>
      <c r="I214" s="13" t="s">
        <v>174</v>
      </c>
      <c r="J214" s="102">
        <v>500</v>
      </c>
    </row>
    <row r="215" spans="1:10" s="18" customFormat="1" ht="49.5">
      <c r="A215" s="13"/>
      <c r="B215" s="13"/>
      <c r="C215" s="13"/>
      <c r="D215" s="13"/>
      <c r="E215" s="13"/>
      <c r="F215" s="13"/>
      <c r="G215" s="13"/>
      <c r="H215" s="13"/>
      <c r="I215" s="13" t="s">
        <v>158</v>
      </c>
      <c r="J215" s="102">
        <v>480</v>
      </c>
    </row>
    <row r="216" spans="1:10" s="18" customFormat="1" ht="33">
      <c r="A216" s="13"/>
      <c r="B216" s="13"/>
      <c r="C216" s="13"/>
      <c r="D216" s="13"/>
      <c r="E216" s="13"/>
      <c r="F216" s="13"/>
      <c r="G216" s="13"/>
      <c r="H216" s="13"/>
      <c r="I216" s="13" t="s">
        <v>159</v>
      </c>
      <c r="J216" s="102">
        <v>322</v>
      </c>
    </row>
    <row r="217" spans="1:10" s="18" customFormat="1" ht="49.5">
      <c r="A217" s="13"/>
      <c r="B217" s="13"/>
      <c r="C217" s="13"/>
      <c r="D217" s="13"/>
      <c r="E217" s="13"/>
      <c r="F217" s="13"/>
      <c r="G217" s="13"/>
      <c r="H217" s="13"/>
      <c r="I217" s="13" t="s">
        <v>160</v>
      </c>
      <c r="J217" s="102">
        <v>178</v>
      </c>
    </row>
    <row r="218" spans="1:10" s="18" customFormat="1" ht="66">
      <c r="A218" s="13"/>
      <c r="B218" s="13"/>
      <c r="C218" s="13"/>
      <c r="D218" s="13"/>
      <c r="E218" s="13"/>
      <c r="F218" s="13"/>
      <c r="G218" s="13"/>
      <c r="H218" s="13"/>
      <c r="I218" s="13" t="s">
        <v>161</v>
      </c>
      <c r="J218" s="98">
        <v>0.60000000000000142</v>
      </c>
    </row>
    <row r="219" spans="1:10" s="18" customFormat="1" ht="66">
      <c r="A219" s="13"/>
      <c r="B219" s="13"/>
      <c r="C219" s="13"/>
      <c r="D219" s="13"/>
      <c r="E219" s="13"/>
      <c r="F219" s="13"/>
      <c r="G219" s="13"/>
      <c r="H219" s="13"/>
      <c r="I219" s="13" t="s">
        <v>162</v>
      </c>
      <c r="J219" s="98">
        <v>-0.8</v>
      </c>
    </row>
    <row r="220" spans="1:10" s="18" customFormat="1" ht="33">
      <c r="A220" s="13"/>
      <c r="B220" s="13"/>
      <c r="C220" s="13"/>
      <c r="D220" s="13"/>
      <c r="E220" s="13"/>
      <c r="F220" s="13"/>
      <c r="G220" s="13"/>
      <c r="H220" s="13"/>
      <c r="I220" s="13" t="s">
        <v>163</v>
      </c>
      <c r="J220" s="102">
        <v>5722</v>
      </c>
    </row>
    <row r="221" spans="1:10" s="18" customFormat="1" ht="49.5">
      <c r="A221" s="13"/>
      <c r="B221" s="13"/>
      <c r="C221" s="13"/>
      <c r="D221" s="13"/>
      <c r="E221" s="13"/>
      <c r="F221" s="13"/>
      <c r="G221" s="13"/>
      <c r="H221" s="13"/>
      <c r="I221" s="13" t="s">
        <v>164</v>
      </c>
      <c r="J221" s="102">
        <v>5050</v>
      </c>
    </row>
    <row r="222" spans="1:10" s="18" customFormat="1" ht="49.5">
      <c r="A222" s="13"/>
      <c r="B222" s="13"/>
      <c r="C222" s="13"/>
      <c r="D222" s="13"/>
      <c r="E222" s="13"/>
      <c r="F222" s="13"/>
      <c r="G222" s="13"/>
      <c r="H222" s="13"/>
      <c r="I222" s="13" t="s">
        <v>165</v>
      </c>
      <c r="J222" s="102">
        <v>5674</v>
      </c>
    </row>
    <row r="223" spans="1:10" s="18" customFormat="1" ht="49.5">
      <c r="A223" s="13"/>
      <c r="B223" s="13"/>
      <c r="C223" s="13"/>
      <c r="D223" s="13"/>
      <c r="E223" s="13"/>
      <c r="F223" s="13"/>
      <c r="G223" s="13"/>
      <c r="H223" s="13"/>
      <c r="I223" s="13" t="s">
        <v>166</v>
      </c>
      <c r="J223" s="102">
        <v>48</v>
      </c>
    </row>
    <row r="224" spans="1:10" s="18" customFormat="1" ht="82.5">
      <c r="A224" s="13"/>
      <c r="B224" s="13"/>
      <c r="C224" s="13"/>
      <c r="D224" s="13"/>
      <c r="E224" s="13"/>
      <c r="F224" s="13"/>
      <c r="G224" s="13"/>
      <c r="H224" s="13"/>
      <c r="I224" s="13" t="s">
        <v>167</v>
      </c>
      <c r="J224" s="98">
        <v>0.20000000000000284</v>
      </c>
    </row>
    <row r="225" spans="1:12" s="18" customFormat="1" ht="82.5">
      <c r="A225" s="13"/>
      <c r="B225" s="13"/>
      <c r="C225" s="13"/>
      <c r="D225" s="13"/>
      <c r="E225" s="13"/>
      <c r="F225" s="13"/>
      <c r="G225" s="13"/>
      <c r="H225" s="13"/>
      <c r="I225" s="13" t="s">
        <v>168</v>
      </c>
      <c r="J225" s="98">
        <v>-0.20000000000000007</v>
      </c>
    </row>
    <row r="226" spans="1:12" s="18" customFormat="1" ht="23.25" customHeight="1">
      <c r="A226" s="127" t="s">
        <v>267</v>
      </c>
      <c r="B226" s="127"/>
      <c r="C226" s="127"/>
      <c r="D226" s="127"/>
      <c r="E226" s="127"/>
      <c r="F226" s="127"/>
      <c r="G226" s="127"/>
      <c r="H226" s="127"/>
      <c r="I226" s="127"/>
      <c r="J226" s="87">
        <f>+J227</f>
        <v>-248018</v>
      </c>
      <c r="K226" s="26"/>
      <c r="L226" s="26"/>
    </row>
    <row r="227" spans="1:12" s="18" customFormat="1" ht="30" customHeight="1">
      <c r="A227" s="32"/>
      <c r="B227" s="104" t="s">
        <v>268</v>
      </c>
      <c r="C227" s="128" t="s">
        <v>273</v>
      </c>
      <c r="D227" s="128"/>
      <c r="E227" s="128"/>
      <c r="F227" s="128"/>
      <c r="G227" s="128"/>
      <c r="H227" s="128"/>
      <c r="I227" s="128"/>
      <c r="J227" s="87">
        <f>+J228</f>
        <v>-248018</v>
      </c>
      <c r="K227" s="28"/>
    </row>
    <row r="228" spans="1:12" s="18" customFormat="1" ht="33" customHeight="1">
      <c r="A228" s="129"/>
      <c r="B228" s="130"/>
      <c r="C228" s="131"/>
      <c r="D228" s="105" t="s">
        <v>270</v>
      </c>
      <c r="E228" s="123" t="s">
        <v>265</v>
      </c>
      <c r="F228" s="123"/>
      <c r="G228" s="123"/>
      <c r="H228" s="123"/>
      <c r="I228" s="123"/>
      <c r="J228" s="100">
        <f>+'Հավելված 2'!G164</f>
        <v>-248018</v>
      </c>
      <c r="K228" s="28"/>
    </row>
    <row r="229" spans="1:12" s="18" customFormat="1" ht="59.25" customHeight="1">
      <c r="A229" s="124"/>
      <c r="B229" s="125"/>
      <c r="C229" s="125"/>
      <c r="D229" s="125"/>
      <c r="E229" s="126"/>
      <c r="F229" s="122" t="s">
        <v>274</v>
      </c>
      <c r="G229" s="122"/>
      <c r="H229" s="122"/>
      <c r="I229" s="122"/>
      <c r="J229" s="122"/>
      <c r="K229" s="28"/>
    </row>
    <row r="230" spans="1:12" s="18" customFormat="1" ht="30" customHeight="1">
      <c r="A230" s="124"/>
      <c r="B230" s="125"/>
      <c r="C230" s="125"/>
      <c r="D230" s="125"/>
      <c r="E230" s="125"/>
      <c r="F230" s="126"/>
      <c r="G230" s="122" t="s">
        <v>62</v>
      </c>
      <c r="H230" s="122"/>
      <c r="I230" s="122"/>
      <c r="J230" s="122"/>
    </row>
    <row r="231" spans="1:12" s="18" customFormat="1" ht="42.75" customHeight="1">
      <c r="A231" s="124"/>
      <c r="B231" s="125"/>
      <c r="C231" s="125"/>
      <c r="D231" s="125"/>
      <c r="E231" s="125"/>
      <c r="F231" s="125"/>
      <c r="G231" s="126"/>
      <c r="H231" s="122" t="s">
        <v>272</v>
      </c>
      <c r="I231" s="122"/>
      <c r="J231" s="122"/>
    </row>
    <row r="391" ht="23.25" customHeight="1"/>
    <row r="392" ht="30" customHeight="1"/>
    <row r="393" ht="33" customHeight="1"/>
    <row r="394" ht="59.25" customHeight="1"/>
    <row r="395" ht="30" customHeight="1"/>
    <row r="396" ht="42.75" customHeight="1"/>
  </sheetData>
  <mergeCells count="91">
    <mergeCell ref="E38:I38"/>
    <mergeCell ref="H34:J34"/>
    <mergeCell ref="A4:J4"/>
    <mergeCell ref="A6:A7"/>
    <mergeCell ref="B6:C6"/>
    <mergeCell ref="D6:G6"/>
    <mergeCell ref="H6:H7"/>
    <mergeCell ref="I6:I7"/>
    <mergeCell ref="A8:I8"/>
    <mergeCell ref="A9:I9"/>
    <mergeCell ref="C10:I10"/>
    <mergeCell ref="E11:I11"/>
    <mergeCell ref="F12:J12"/>
    <mergeCell ref="G13:J13"/>
    <mergeCell ref="H14:J14"/>
    <mergeCell ref="E31:I31"/>
    <mergeCell ref="F32:J32"/>
    <mergeCell ref="G33:J33"/>
    <mergeCell ref="G20:J20"/>
    <mergeCell ref="H21:J21"/>
    <mergeCell ref="E22:I22"/>
    <mergeCell ref="F23:J23"/>
    <mergeCell ref="G24:J24"/>
    <mergeCell ref="H25:J25"/>
    <mergeCell ref="E26:I26"/>
    <mergeCell ref="F27:J27"/>
    <mergeCell ref="G28:J28"/>
    <mergeCell ref="H29:J29"/>
    <mergeCell ref="E64:I64"/>
    <mergeCell ref="F65:J65"/>
    <mergeCell ref="G66:J66"/>
    <mergeCell ref="H67:J67"/>
    <mergeCell ref="G59:J59"/>
    <mergeCell ref="H60:J60"/>
    <mergeCell ref="E111:I111"/>
    <mergeCell ref="F112:J112"/>
    <mergeCell ref="G113:J113"/>
    <mergeCell ref="H114:J114"/>
    <mergeCell ref="E86:I86"/>
    <mergeCell ref="F87:J87"/>
    <mergeCell ref="G88:J88"/>
    <mergeCell ref="H89:J89"/>
    <mergeCell ref="F187:J187"/>
    <mergeCell ref="G188:J188"/>
    <mergeCell ref="E171:I171"/>
    <mergeCell ref="F153:J153"/>
    <mergeCell ref="G154:J154"/>
    <mergeCell ref="H155:J155"/>
    <mergeCell ref="A231:G231"/>
    <mergeCell ref="H231:J231"/>
    <mergeCell ref="E210:I210"/>
    <mergeCell ref="F211:J211"/>
    <mergeCell ref="G212:J212"/>
    <mergeCell ref="H213:J213"/>
    <mergeCell ref="A228:C228"/>
    <mergeCell ref="E228:I228"/>
    <mergeCell ref="A229:E229"/>
    <mergeCell ref="F229:J229"/>
    <mergeCell ref="A230:F230"/>
    <mergeCell ref="G230:J230"/>
    <mergeCell ref="E18:I18"/>
    <mergeCell ref="F19:J19"/>
    <mergeCell ref="A226:I226"/>
    <mergeCell ref="C227:I227"/>
    <mergeCell ref="F172:J172"/>
    <mergeCell ref="G173:J173"/>
    <mergeCell ref="H174:J174"/>
    <mergeCell ref="E178:I178"/>
    <mergeCell ref="F179:J179"/>
    <mergeCell ref="G180:J180"/>
    <mergeCell ref="H181:J181"/>
    <mergeCell ref="E182:I182"/>
    <mergeCell ref="F183:J183"/>
    <mergeCell ref="G184:J184"/>
    <mergeCell ref="H185:J185"/>
    <mergeCell ref="E186:I186"/>
    <mergeCell ref="F39:J39"/>
    <mergeCell ref="G40:J40"/>
    <mergeCell ref="H41:J41"/>
    <mergeCell ref="E57:I57"/>
    <mergeCell ref="F58:J58"/>
    <mergeCell ref="E128:I128"/>
    <mergeCell ref="F129:J129"/>
    <mergeCell ref="G130:J130"/>
    <mergeCell ref="H131:J131"/>
    <mergeCell ref="E152:I152"/>
    <mergeCell ref="H189:J189"/>
    <mergeCell ref="E201:I201"/>
    <mergeCell ref="F202:J202"/>
    <mergeCell ref="G203:J203"/>
    <mergeCell ref="H204:J204"/>
  </mergeCells>
  <printOptions horizontalCentered="1"/>
  <pageMargins left="0.25" right="0.25" top="0.25" bottom="0.25" header="0.3" footer="0.3"/>
  <pageSetup scale="65" firstPageNumber="19" orientation="landscape" useFirstPageNumber="1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G55"/>
  <sheetViews>
    <sheetView zoomScaleNormal="100" workbookViewId="0">
      <selection activeCell="G1" sqref="G1"/>
    </sheetView>
  </sheetViews>
  <sheetFormatPr defaultRowHeight="13.5"/>
  <cols>
    <col min="1" max="1" width="24" style="68" customWidth="1"/>
    <col min="2" max="2" width="43" style="68" customWidth="1"/>
    <col min="3" max="3" width="20.83203125" style="68" customWidth="1"/>
    <col min="4" max="4" width="22.5" style="68" customWidth="1"/>
    <col min="5" max="5" width="25.5" style="68" customWidth="1"/>
    <col min="6" max="6" width="14.5" style="68" customWidth="1"/>
    <col min="7" max="7" width="22.33203125" style="71" customWidth="1"/>
    <col min="8" max="16384" width="9.33203125" style="68"/>
  </cols>
  <sheetData>
    <row r="1" spans="1:7" ht="17.25">
      <c r="A1" s="67"/>
      <c r="B1" s="67"/>
      <c r="C1" s="67"/>
      <c r="D1" s="67"/>
      <c r="E1" s="67"/>
      <c r="F1" s="67"/>
      <c r="G1" s="109" t="s">
        <v>22</v>
      </c>
    </row>
    <row r="2" spans="1:7">
      <c r="E2" s="141" t="s">
        <v>56</v>
      </c>
      <c r="F2" s="141"/>
      <c r="G2" s="141"/>
    </row>
    <row r="3" spans="1:7">
      <c r="E3" s="141" t="s">
        <v>24</v>
      </c>
      <c r="F3" s="141"/>
      <c r="G3" s="141"/>
    </row>
    <row r="4" spans="1:7">
      <c r="F4" s="69"/>
      <c r="G4" s="70"/>
    </row>
    <row r="5" spans="1:7" ht="43.5" customHeight="1">
      <c r="A5" s="142" t="s">
        <v>244</v>
      </c>
      <c r="B5" s="142"/>
      <c r="C5" s="142"/>
      <c r="D5" s="142"/>
      <c r="E5" s="142"/>
      <c r="F5" s="142"/>
      <c r="G5" s="142"/>
    </row>
    <row r="7" spans="1:7" s="69" customFormat="1" ht="65.25" customHeight="1">
      <c r="A7" s="143" t="s">
        <v>46</v>
      </c>
      <c r="B7" s="143"/>
      <c r="C7" s="143"/>
      <c r="D7" s="143"/>
      <c r="E7" s="144" t="s">
        <v>55</v>
      </c>
      <c r="F7" s="144"/>
      <c r="G7" s="144"/>
    </row>
    <row r="8" spans="1:7" s="69" customFormat="1" ht="53.25" customHeight="1">
      <c r="A8" s="65" t="s">
        <v>47</v>
      </c>
      <c r="B8" s="65" t="s">
        <v>48</v>
      </c>
      <c r="C8" s="65" t="s">
        <v>49</v>
      </c>
      <c r="D8" s="65" t="s">
        <v>50</v>
      </c>
      <c r="E8" s="65" t="s">
        <v>51</v>
      </c>
      <c r="F8" s="65" t="s">
        <v>52</v>
      </c>
      <c r="G8" s="65" t="s">
        <v>53</v>
      </c>
    </row>
    <row r="9" spans="1:7" s="69" customFormat="1" ht="34.5" customHeight="1">
      <c r="A9" s="145" t="s">
        <v>109</v>
      </c>
      <c r="B9" s="145"/>
      <c r="C9" s="145"/>
      <c r="D9" s="145"/>
      <c r="E9" s="145"/>
      <c r="F9" s="145"/>
      <c r="G9" s="48">
        <f>+G10</f>
        <v>248018</v>
      </c>
    </row>
    <row r="10" spans="1:7" s="69" customFormat="1" ht="45" customHeight="1">
      <c r="A10" s="72" t="s">
        <v>215</v>
      </c>
      <c r="B10" s="72" t="s">
        <v>216</v>
      </c>
      <c r="C10" s="65" t="s">
        <v>217</v>
      </c>
      <c r="D10" s="144" t="s">
        <v>218</v>
      </c>
      <c r="E10" s="144"/>
      <c r="F10" s="144"/>
      <c r="G10" s="48">
        <f>+G11+G14+G17+G20+G23+G26+G29+G32+G35+G38+G41+G44+G47+G50+G53</f>
        <v>248018</v>
      </c>
    </row>
    <row r="11" spans="1:7" s="77" customFormat="1" ht="61.5" customHeight="1">
      <c r="A11" s="74" t="s">
        <v>223</v>
      </c>
      <c r="B11" s="138" t="s">
        <v>70</v>
      </c>
      <c r="C11" s="139"/>
      <c r="D11" s="139"/>
      <c r="E11" s="140"/>
      <c r="F11" s="75"/>
      <c r="G11" s="76">
        <f>+G12</f>
        <v>9981</v>
      </c>
    </row>
    <row r="12" spans="1:7" s="77" customFormat="1" ht="34.5" customHeight="1">
      <c r="A12" s="78"/>
      <c r="B12" s="79" t="s">
        <v>59</v>
      </c>
      <c r="C12" s="79"/>
      <c r="D12" s="79"/>
      <c r="E12" s="79"/>
      <c r="F12" s="80"/>
      <c r="G12" s="81">
        <f>+G13</f>
        <v>9981</v>
      </c>
    </row>
    <row r="13" spans="1:7" s="77" customFormat="1" ht="34.5" customHeight="1">
      <c r="A13" s="82" t="s">
        <v>219</v>
      </c>
      <c r="B13" s="82" t="s">
        <v>220</v>
      </c>
      <c r="C13" s="83" t="s">
        <v>221</v>
      </c>
      <c r="D13" s="83" t="s">
        <v>222</v>
      </c>
      <c r="E13" s="84"/>
      <c r="F13" s="85"/>
      <c r="G13" s="85">
        <f>+'Հավելված 2'!G29</f>
        <v>9981</v>
      </c>
    </row>
    <row r="14" spans="1:7" s="77" customFormat="1" ht="61.5" customHeight="1">
      <c r="A14" s="74" t="s">
        <v>224</v>
      </c>
      <c r="B14" s="138" t="s">
        <v>72</v>
      </c>
      <c r="C14" s="139"/>
      <c r="D14" s="139"/>
      <c r="E14" s="140"/>
      <c r="F14" s="75"/>
      <c r="G14" s="76">
        <f>+G15</f>
        <v>14770</v>
      </c>
    </row>
    <row r="15" spans="1:7" s="77" customFormat="1" ht="34.5" customHeight="1">
      <c r="A15" s="78"/>
      <c r="B15" s="79" t="s">
        <v>59</v>
      </c>
      <c r="C15" s="79"/>
      <c r="D15" s="79"/>
      <c r="E15" s="79"/>
      <c r="F15" s="80"/>
      <c r="G15" s="81">
        <f>+G16</f>
        <v>14770</v>
      </c>
    </row>
    <row r="16" spans="1:7" s="77" customFormat="1" ht="34.5" customHeight="1">
      <c r="A16" s="82" t="s">
        <v>219</v>
      </c>
      <c r="B16" s="82" t="s">
        <v>220</v>
      </c>
      <c r="C16" s="83" t="s">
        <v>221</v>
      </c>
      <c r="D16" s="83" t="s">
        <v>222</v>
      </c>
      <c r="E16" s="84"/>
      <c r="F16" s="85"/>
      <c r="G16" s="85">
        <f>+'Հավելված 2'!G38</f>
        <v>14770</v>
      </c>
    </row>
    <row r="17" spans="1:7" s="77" customFormat="1" ht="61.5" customHeight="1">
      <c r="A17" s="74" t="s">
        <v>225</v>
      </c>
      <c r="B17" s="138" t="s">
        <v>74</v>
      </c>
      <c r="C17" s="139"/>
      <c r="D17" s="139"/>
      <c r="E17" s="140"/>
      <c r="F17" s="75"/>
      <c r="G17" s="76">
        <f>+G18</f>
        <v>10363</v>
      </c>
    </row>
    <row r="18" spans="1:7" s="77" customFormat="1" ht="34.5" customHeight="1">
      <c r="A18" s="78"/>
      <c r="B18" s="79" t="s">
        <v>59</v>
      </c>
      <c r="C18" s="79"/>
      <c r="D18" s="79"/>
      <c r="E18" s="79"/>
      <c r="F18" s="80"/>
      <c r="G18" s="81">
        <f>+G19</f>
        <v>10363</v>
      </c>
    </row>
    <row r="19" spans="1:7" s="77" customFormat="1" ht="34.5" customHeight="1">
      <c r="A19" s="82" t="s">
        <v>219</v>
      </c>
      <c r="B19" s="82" t="s">
        <v>220</v>
      </c>
      <c r="C19" s="83" t="s">
        <v>221</v>
      </c>
      <c r="D19" s="83" t="s">
        <v>222</v>
      </c>
      <c r="E19" s="84"/>
      <c r="F19" s="85"/>
      <c r="G19" s="85">
        <f>+'Հավելված 2'!G47</f>
        <v>10363</v>
      </c>
    </row>
    <row r="20" spans="1:7" s="77" customFormat="1" ht="69" customHeight="1">
      <c r="A20" s="74" t="s">
        <v>226</v>
      </c>
      <c r="B20" s="138" t="s">
        <v>77</v>
      </c>
      <c r="C20" s="139"/>
      <c r="D20" s="139"/>
      <c r="E20" s="140"/>
      <c r="F20" s="75"/>
      <c r="G20" s="76">
        <f>+G21</f>
        <v>26308</v>
      </c>
    </row>
    <row r="21" spans="1:7" s="77" customFormat="1" ht="34.5" customHeight="1">
      <c r="A21" s="78"/>
      <c r="B21" s="79" t="s">
        <v>59</v>
      </c>
      <c r="C21" s="79"/>
      <c r="D21" s="79"/>
      <c r="E21" s="79"/>
      <c r="F21" s="80"/>
      <c r="G21" s="81">
        <f>+G22</f>
        <v>26308</v>
      </c>
    </row>
    <row r="22" spans="1:7" s="77" customFormat="1" ht="34.5" customHeight="1">
      <c r="A22" s="82" t="s">
        <v>219</v>
      </c>
      <c r="B22" s="82" t="s">
        <v>220</v>
      </c>
      <c r="C22" s="83" t="s">
        <v>221</v>
      </c>
      <c r="D22" s="83" t="s">
        <v>222</v>
      </c>
      <c r="E22" s="84"/>
      <c r="F22" s="85"/>
      <c r="G22" s="85">
        <f>+'Հավելված 2'!G56</f>
        <v>26308</v>
      </c>
    </row>
    <row r="23" spans="1:7" s="77" customFormat="1" ht="69" customHeight="1">
      <c r="A23" s="74" t="s">
        <v>227</v>
      </c>
      <c r="B23" s="138" t="s">
        <v>120</v>
      </c>
      <c r="C23" s="139"/>
      <c r="D23" s="139"/>
      <c r="E23" s="140"/>
      <c r="F23" s="75"/>
      <c r="G23" s="76">
        <f>+G24</f>
        <v>10466</v>
      </c>
    </row>
    <row r="24" spans="1:7" s="77" customFormat="1" ht="34.5" customHeight="1">
      <c r="A24" s="78"/>
      <c r="B24" s="79" t="s">
        <v>59</v>
      </c>
      <c r="C24" s="79"/>
      <c r="D24" s="79"/>
      <c r="E24" s="79"/>
      <c r="F24" s="80"/>
      <c r="G24" s="81">
        <f>+G25</f>
        <v>10466</v>
      </c>
    </row>
    <row r="25" spans="1:7" s="77" customFormat="1" ht="34.5" customHeight="1">
      <c r="A25" s="82" t="s">
        <v>219</v>
      </c>
      <c r="B25" s="82" t="s">
        <v>220</v>
      </c>
      <c r="C25" s="83" t="s">
        <v>221</v>
      </c>
      <c r="D25" s="83" t="s">
        <v>222</v>
      </c>
      <c r="E25" s="84"/>
      <c r="F25" s="85"/>
      <c r="G25" s="85">
        <f>+'Հավելված 2'!G65</f>
        <v>10466</v>
      </c>
    </row>
    <row r="26" spans="1:7" s="77" customFormat="1" ht="69" customHeight="1">
      <c r="A26" s="74" t="s">
        <v>228</v>
      </c>
      <c r="B26" s="138" t="s">
        <v>122</v>
      </c>
      <c r="C26" s="139"/>
      <c r="D26" s="139"/>
      <c r="E26" s="140"/>
      <c r="F26" s="75"/>
      <c r="G26" s="76">
        <f>+G27</f>
        <v>6234</v>
      </c>
    </row>
    <row r="27" spans="1:7" s="77" customFormat="1" ht="34.5" customHeight="1">
      <c r="A27" s="78"/>
      <c r="B27" s="79" t="s">
        <v>59</v>
      </c>
      <c r="C27" s="79"/>
      <c r="D27" s="79"/>
      <c r="E27" s="79"/>
      <c r="F27" s="80"/>
      <c r="G27" s="81">
        <f>+G28</f>
        <v>6234</v>
      </c>
    </row>
    <row r="28" spans="1:7" s="77" customFormat="1" ht="34.5" customHeight="1">
      <c r="A28" s="82" t="s">
        <v>219</v>
      </c>
      <c r="B28" s="82" t="s">
        <v>220</v>
      </c>
      <c r="C28" s="83" t="s">
        <v>221</v>
      </c>
      <c r="D28" s="83" t="s">
        <v>222</v>
      </c>
      <c r="E28" s="84"/>
      <c r="F28" s="85"/>
      <c r="G28" s="85">
        <f>+'Հավելված 2'!G74</f>
        <v>6234</v>
      </c>
    </row>
    <row r="29" spans="1:7" s="77" customFormat="1" ht="69" customHeight="1">
      <c r="A29" s="74" t="s">
        <v>238</v>
      </c>
      <c r="B29" s="138" t="s">
        <v>240</v>
      </c>
      <c r="C29" s="139"/>
      <c r="D29" s="139"/>
      <c r="E29" s="140"/>
      <c r="F29" s="75"/>
      <c r="G29" s="76">
        <f t="shared" ref="G29:G30" si="0">+G30</f>
        <v>7161</v>
      </c>
    </row>
    <row r="30" spans="1:7" s="77" customFormat="1" ht="34.5" customHeight="1">
      <c r="A30" s="78"/>
      <c r="B30" s="79" t="s">
        <v>59</v>
      </c>
      <c r="C30" s="79"/>
      <c r="D30" s="79"/>
      <c r="E30" s="79"/>
      <c r="F30" s="80"/>
      <c r="G30" s="81">
        <f t="shared" si="0"/>
        <v>7161</v>
      </c>
    </row>
    <row r="31" spans="1:7" s="77" customFormat="1" ht="34.5" customHeight="1">
      <c r="A31" s="82" t="s">
        <v>219</v>
      </c>
      <c r="B31" s="82" t="s">
        <v>220</v>
      </c>
      <c r="C31" s="83" t="s">
        <v>221</v>
      </c>
      <c r="D31" s="83" t="s">
        <v>222</v>
      </c>
      <c r="E31" s="84"/>
      <c r="F31" s="85"/>
      <c r="G31" s="85">
        <f>+'Հավելված 2'!G83</f>
        <v>7161</v>
      </c>
    </row>
    <row r="32" spans="1:7" s="77" customFormat="1" ht="69" customHeight="1">
      <c r="A32" s="74" t="s">
        <v>239</v>
      </c>
      <c r="B32" s="138" t="s">
        <v>241</v>
      </c>
      <c r="C32" s="139"/>
      <c r="D32" s="139"/>
      <c r="E32" s="140"/>
      <c r="F32" s="75"/>
      <c r="G32" s="76">
        <f t="shared" ref="G32:G33" si="1">+G33</f>
        <v>22181</v>
      </c>
    </row>
    <row r="33" spans="1:7" s="77" customFormat="1" ht="34.5" customHeight="1">
      <c r="A33" s="78"/>
      <c r="B33" s="79" t="s">
        <v>59</v>
      </c>
      <c r="C33" s="79"/>
      <c r="D33" s="79"/>
      <c r="E33" s="79"/>
      <c r="F33" s="80"/>
      <c r="G33" s="81">
        <f t="shared" si="1"/>
        <v>22181</v>
      </c>
    </row>
    <row r="34" spans="1:7" s="77" customFormat="1" ht="34.5" customHeight="1">
      <c r="A34" s="82" t="s">
        <v>219</v>
      </c>
      <c r="B34" s="82" t="s">
        <v>220</v>
      </c>
      <c r="C34" s="83" t="s">
        <v>221</v>
      </c>
      <c r="D34" s="83" t="s">
        <v>222</v>
      </c>
      <c r="E34" s="84"/>
      <c r="F34" s="85"/>
      <c r="G34" s="85">
        <f>+'Հավելված 2'!G92</f>
        <v>22181</v>
      </c>
    </row>
    <row r="35" spans="1:7" s="77" customFormat="1" ht="69" customHeight="1">
      <c r="A35" s="74" t="s">
        <v>229</v>
      </c>
      <c r="B35" s="138" t="s">
        <v>123</v>
      </c>
      <c r="C35" s="139"/>
      <c r="D35" s="139"/>
      <c r="E35" s="140"/>
      <c r="F35" s="75"/>
      <c r="G35" s="76">
        <f>+G36</f>
        <v>592</v>
      </c>
    </row>
    <row r="36" spans="1:7" s="77" customFormat="1" ht="34.5" customHeight="1">
      <c r="A36" s="78"/>
      <c r="B36" s="79" t="s">
        <v>59</v>
      </c>
      <c r="C36" s="79"/>
      <c r="D36" s="79"/>
      <c r="E36" s="79"/>
      <c r="F36" s="80"/>
      <c r="G36" s="81">
        <f>+G37</f>
        <v>592</v>
      </c>
    </row>
    <row r="37" spans="1:7" s="77" customFormat="1" ht="34.5" customHeight="1">
      <c r="A37" s="82" t="s">
        <v>219</v>
      </c>
      <c r="B37" s="82" t="s">
        <v>220</v>
      </c>
      <c r="C37" s="83" t="s">
        <v>221</v>
      </c>
      <c r="D37" s="83" t="s">
        <v>222</v>
      </c>
      <c r="E37" s="84"/>
      <c r="F37" s="85"/>
      <c r="G37" s="85">
        <f>+'Հավելված 2'!G101</f>
        <v>592</v>
      </c>
    </row>
    <row r="38" spans="1:7" s="77" customFormat="1" ht="69" customHeight="1">
      <c r="A38" s="74" t="s">
        <v>230</v>
      </c>
      <c r="B38" s="138" t="s">
        <v>124</v>
      </c>
      <c r="C38" s="139"/>
      <c r="D38" s="139"/>
      <c r="E38" s="140"/>
      <c r="F38" s="75"/>
      <c r="G38" s="76">
        <f>+G39</f>
        <v>6191</v>
      </c>
    </row>
    <row r="39" spans="1:7" s="77" customFormat="1" ht="34.5" customHeight="1">
      <c r="A39" s="78"/>
      <c r="B39" s="79" t="s">
        <v>59</v>
      </c>
      <c r="C39" s="79"/>
      <c r="D39" s="79"/>
      <c r="E39" s="79"/>
      <c r="F39" s="80"/>
      <c r="G39" s="81">
        <f>+G40</f>
        <v>6191</v>
      </c>
    </row>
    <row r="40" spans="1:7" s="77" customFormat="1" ht="34.5" customHeight="1">
      <c r="A40" s="82" t="s">
        <v>219</v>
      </c>
      <c r="B40" s="82" t="s">
        <v>220</v>
      </c>
      <c r="C40" s="83" t="s">
        <v>221</v>
      </c>
      <c r="D40" s="83" t="s">
        <v>222</v>
      </c>
      <c r="E40" s="84"/>
      <c r="F40" s="85"/>
      <c r="G40" s="85">
        <f>+'Հավելված 2'!G110</f>
        <v>6191</v>
      </c>
    </row>
    <row r="41" spans="1:7" s="77" customFormat="1" ht="69" customHeight="1">
      <c r="A41" s="74" t="s">
        <v>231</v>
      </c>
      <c r="B41" s="138" t="s">
        <v>126</v>
      </c>
      <c r="C41" s="139"/>
      <c r="D41" s="139"/>
      <c r="E41" s="140"/>
      <c r="F41" s="75"/>
      <c r="G41" s="76">
        <f>+G42</f>
        <v>11095</v>
      </c>
    </row>
    <row r="42" spans="1:7" s="77" customFormat="1" ht="34.5" customHeight="1">
      <c r="A42" s="78"/>
      <c r="B42" s="79" t="s">
        <v>59</v>
      </c>
      <c r="C42" s="79"/>
      <c r="D42" s="79"/>
      <c r="E42" s="79"/>
      <c r="F42" s="80"/>
      <c r="G42" s="81">
        <f>+G43</f>
        <v>11095</v>
      </c>
    </row>
    <row r="43" spans="1:7" s="77" customFormat="1" ht="34.5" customHeight="1">
      <c r="A43" s="82" t="s">
        <v>219</v>
      </c>
      <c r="B43" s="82" t="s">
        <v>220</v>
      </c>
      <c r="C43" s="83" t="s">
        <v>221</v>
      </c>
      <c r="D43" s="83" t="s">
        <v>222</v>
      </c>
      <c r="E43" s="84"/>
      <c r="F43" s="85"/>
      <c r="G43" s="85">
        <f>+'Հավելված 2'!G119</f>
        <v>11095</v>
      </c>
    </row>
    <row r="44" spans="1:7" s="77" customFormat="1" ht="69" customHeight="1">
      <c r="A44" s="74" t="s">
        <v>232</v>
      </c>
      <c r="B44" s="138" t="s">
        <v>233</v>
      </c>
      <c r="C44" s="139"/>
      <c r="D44" s="139"/>
      <c r="E44" s="140"/>
      <c r="F44" s="75"/>
      <c r="G44" s="76">
        <f>+G45</f>
        <v>20246</v>
      </c>
    </row>
    <row r="45" spans="1:7" s="77" customFormat="1" ht="34.5" customHeight="1">
      <c r="A45" s="78"/>
      <c r="B45" s="79" t="s">
        <v>59</v>
      </c>
      <c r="C45" s="79"/>
      <c r="D45" s="79"/>
      <c r="E45" s="79"/>
      <c r="F45" s="80"/>
      <c r="G45" s="81">
        <f>+G46</f>
        <v>20246</v>
      </c>
    </row>
    <row r="46" spans="1:7" s="77" customFormat="1" ht="34.5" customHeight="1">
      <c r="A46" s="82" t="s">
        <v>219</v>
      </c>
      <c r="B46" s="82" t="s">
        <v>220</v>
      </c>
      <c r="C46" s="83" t="s">
        <v>221</v>
      </c>
      <c r="D46" s="83" t="s">
        <v>222</v>
      </c>
      <c r="E46" s="84"/>
      <c r="F46" s="85"/>
      <c r="G46" s="85">
        <f>+'Հավելված 2'!G128</f>
        <v>20246</v>
      </c>
    </row>
    <row r="47" spans="1:7" s="77" customFormat="1" ht="69" customHeight="1">
      <c r="A47" s="74" t="s">
        <v>234</v>
      </c>
      <c r="B47" s="138" t="s">
        <v>235</v>
      </c>
      <c r="C47" s="139"/>
      <c r="D47" s="139"/>
      <c r="E47" s="140"/>
      <c r="F47" s="75"/>
      <c r="G47" s="76">
        <f>+G48</f>
        <v>20742</v>
      </c>
    </row>
    <row r="48" spans="1:7" s="77" customFormat="1" ht="34.5" customHeight="1">
      <c r="A48" s="78"/>
      <c r="B48" s="79" t="s">
        <v>59</v>
      </c>
      <c r="C48" s="79"/>
      <c r="D48" s="79"/>
      <c r="E48" s="79"/>
      <c r="F48" s="80"/>
      <c r="G48" s="81">
        <f>+G49</f>
        <v>20742</v>
      </c>
    </row>
    <row r="49" spans="1:7" s="77" customFormat="1" ht="34.5" customHeight="1">
      <c r="A49" s="82" t="s">
        <v>219</v>
      </c>
      <c r="B49" s="82" t="s">
        <v>220</v>
      </c>
      <c r="C49" s="83" t="s">
        <v>221</v>
      </c>
      <c r="D49" s="83" t="s">
        <v>222</v>
      </c>
      <c r="E49" s="84"/>
      <c r="F49" s="85"/>
      <c r="G49" s="85">
        <f>+'Հավելված 2'!G137</f>
        <v>20742</v>
      </c>
    </row>
    <row r="50" spans="1:7" s="77" customFormat="1" ht="69" customHeight="1">
      <c r="A50" s="74" t="s">
        <v>236</v>
      </c>
      <c r="B50" s="138" t="s">
        <v>94</v>
      </c>
      <c r="C50" s="139"/>
      <c r="D50" s="139"/>
      <c r="E50" s="140"/>
      <c r="F50" s="75"/>
      <c r="G50" s="76">
        <f>+G51</f>
        <v>45263</v>
      </c>
    </row>
    <row r="51" spans="1:7" s="77" customFormat="1" ht="34.5" customHeight="1">
      <c r="A51" s="78"/>
      <c r="B51" s="79" t="s">
        <v>59</v>
      </c>
      <c r="C51" s="79"/>
      <c r="D51" s="79"/>
      <c r="E51" s="79"/>
      <c r="F51" s="80"/>
      <c r="G51" s="81">
        <f>+G52</f>
        <v>45263</v>
      </c>
    </row>
    <row r="52" spans="1:7" s="77" customFormat="1" ht="34.5" customHeight="1">
      <c r="A52" s="82" t="s">
        <v>219</v>
      </c>
      <c r="B52" s="82" t="s">
        <v>220</v>
      </c>
      <c r="C52" s="83" t="s">
        <v>221</v>
      </c>
      <c r="D52" s="83" t="s">
        <v>222</v>
      </c>
      <c r="E52" s="84"/>
      <c r="F52" s="85"/>
      <c r="G52" s="85">
        <f>+'Հավելված 2'!G146</f>
        <v>45263</v>
      </c>
    </row>
    <row r="53" spans="1:7" s="77" customFormat="1" ht="69" customHeight="1">
      <c r="A53" s="74" t="s">
        <v>237</v>
      </c>
      <c r="B53" s="138" t="s">
        <v>97</v>
      </c>
      <c r="C53" s="139"/>
      <c r="D53" s="139"/>
      <c r="E53" s="140"/>
      <c r="F53" s="75"/>
      <c r="G53" s="76">
        <f>+G54</f>
        <v>36425</v>
      </c>
    </row>
    <row r="54" spans="1:7" s="77" customFormat="1" ht="34.5" customHeight="1">
      <c r="A54" s="78"/>
      <c r="B54" s="79" t="s">
        <v>59</v>
      </c>
      <c r="C54" s="79"/>
      <c r="D54" s="79"/>
      <c r="E54" s="79"/>
      <c r="F54" s="80"/>
      <c r="G54" s="81">
        <f>+G55</f>
        <v>36425</v>
      </c>
    </row>
    <row r="55" spans="1:7" s="77" customFormat="1" ht="34.5" customHeight="1">
      <c r="A55" s="82" t="s">
        <v>219</v>
      </c>
      <c r="B55" s="82" t="s">
        <v>220</v>
      </c>
      <c r="C55" s="83" t="s">
        <v>221</v>
      </c>
      <c r="D55" s="83" t="s">
        <v>222</v>
      </c>
      <c r="E55" s="84"/>
      <c r="F55" s="85"/>
      <c r="G55" s="85">
        <f>+'Հավելված 2'!G155</f>
        <v>36425</v>
      </c>
    </row>
  </sheetData>
  <mergeCells count="22">
    <mergeCell ref="B17:E17"/>
    <mergeCell ref="B20:E20"/>
    <mergeCell ref="A9:F9"/>
    <mergeCell ref="D10:F10"/>
    <mergeCell ref="B11:E11"/>
    <mergeCell ref="B14:E14"/>
    <mergeCell ref="E2:G2"/>
    <mergeCell ref="E3:G3"/>
    <mergeCell ref="A5:G5"/>
    <mergeCell ref="A7:D7"/>
    <mergeCell ref="E7:G7"/>
    <mergeCell ref="B23:E23"/>
    <mergeCell ref="B26:E26"/>
    <mergeCell ref="B35:E35"/>
    <mergeCell ref="B38:E38"/>
    <mergeCell ref="B41:E41"/>
    <mergeCell ref="B44:E44"/>
    <mergeCell ref="B47:E47"/>
    <mergeCell ref="B50:E50"/>
    <mergeCell ref="B53:E53"/>
    <mergeCell ref="B29:E29"/>
    <mergeCell ref="B32:E32"/>
  </mergeCells>
  <pageMargins left="0.2" right="0.2" top="0.46" bottom="0.55000000000000004" header="0.3" footer="0.3"/>
  <pageSetup paperSize="9" scale="60" firstPageNumber="23" orientation="portrait" useFirstPageNumber="1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6</vt:i4>
      </vt:variant>
    </vt:vector>
  </HeadingPairs>
  <TitlesOfParts>
    <vt:vector size="11" baseType="lpstr">
      <vt:lpstr>Հավելված 1</vt:lpstr>
      <vt:lpstr>Հավելված 2</vt:lpstr>
      <vt:lpstr>Հավելված 3 </vt:lpstr>
      <vt:lpstr>Հավելված 4</vt:lpstr>
      <vt:lpstr>Հավելված 5</vt:lpstr>
      <vt:lpstr>'Հավելված 1'!Print_Area</vt:lpstr>
      <vt:lpstr>'Հավելված 2'!Print_Area</vt:lpstr>
      <vt:lpstr>'Հավելված 3 '!Print_Area</vt:lpstr>
      <vt:lpstr>'Հավելված 4'!Print_Area</vt:lpstr>
      <vt:lpstr>'Հավելված 5'!Print_Area</vt:lpstr>
      <vt:lpstr>'Հավելված 2'!Print_Titles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Armine Vardanyan</dc:creator>
  <cp:keywords>Mulberry 2.0</cp:keywords>
  <cp:lastModifiedBy>Zara Margaryan</cp:lastModifiedBy>
  <cp:lastPrinted>2026-07-15T07:04:07Z</cp:lastPrinted>
  <dcterms:created xsi:type="dcterms:W3CDTF">2018-09-30T11:43:43Z</dcterms:created>
  <dcterms:modified xsi:type="dcterms:W3CDTF">2026-11-04T14:06:20Z</dcterms:modified>
</cp:coreProperties>
</file>