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120\gnumner\3.2-Lilit\2026\Voroshman naxagcer\22-COP17-11-hamadzaynagrer-5 hat\Karavarutyun-\"/>
    </mc:Choice>
  </mc:AlternateContent>
  <bookViews>
    <workbookView xWindow="0" yWindow="0" windowWidth="28800" windowHeight="11280" activeTab="5"/>
  </bookViews>
  <sheets>
    <sheet name="ծրագիր միջոցառում" sheetId="5" r:id="rId1"/>
    <sheet name="Տնտեսագիտական ծրագիր միջոցառում" sheetId="1" r:id="rId2"/>
    <sheet name="3" sheetId="6" r:id="rId3"/>
    <sheet name="4" sheetId="7" r:id="rId4"/>
    <sheet name="Արդյունքային ԲՍԿ" sheetId="2" r:id="rId5"/>
    <sheet name="Գնումներ" sheetId="4" r:id="rId6"/>
  </sheets>
  <definedNames>
    <definedName name="_xlnm._FilterDatabase" localSheetId="4" hidden="1">'Արդյունքային ԲՍԿ'!$A$7:$J$19</definedName>
    <definedName name="_xlnm.Print_Area" localSheetId="2">'3'!$A$2:$H$14</definedName>
    <definedName name="_xlnm.Print_Area" localSheetId="3">'4'!$A$2:$D$30</definedName>
    <definedName name="_xlnm.Print_Area" localSheetId="0">'ծրագիր միջոցառում'!$A$1:$G$16</definedName>
  </definedNames>
  <calcPr calcId="162913"/>
</workbook>
</file>

<file path=xl/calcChain.xml><?xml version="1.0" encoding="utf-8"?>
<calcChain xmlns="http://schemas.openxmlformats.org/spreadsheetml/2006/main">
  <c r="J16" i="2" l="1"/>
  <c r="D8" i="7"/>
  <c r="D10" i="7"/>
  <c r="D12" i="7"/>
  <c r="D14" i="7"/>
  <c r="G16" i="5"/>
  <c r="G11" i="5"/>
  <c r="J24" i="2" l="1"/>
  <c r="J20" i="2" s="1"/>
  <c r="E8" i="6"/>
  <c r="G8" i="6"/>
  <c r="H8" i="6"/>
  <c r="F12" i="6"/>
  <c r="D12" i="6" s="1"/>
  <c r="G62" i="1"/>
  <c r="G61" i="1" s="1"/>
  <c r="G60" i="1" s="1"/>
  <c r="G59" i="1" s="1"/>
  <c r="G58" i="1" s="1"/>
  <c r="G56" i="1" s="1"/>
  <c r="G54" i="1" s="1"/>
  <c r="G53" i="1" s="1"/>
  <c r="G52" i="1" s="1"/>
  <c r="G51" i="1" s="1"/>
  <c r="G50" i="1" s="1"/>
  <c r="G48" i="1" s="1"/>
  <c r="G46" i="1" s="1"/>
  <c r="G15" i="5"/>
  <c r="F10" i="6" l="1"/>
  <c r="F8" i="6" s="1"/>
  <c r="D10" i="6" l="1"/>
  <c r="D8" i="6" s="1"/>
  <c r="G11" i="4"/>
  <c r="J10" i="2" l="1"/>
  <c r="J15" i="2" s="1"/>
  <c r="J14" i="2" s="1"/>
  <c r="G27" i="1"/>
  <c r="G45" i="1" s="1"/>
  <c r="G44" i="1" s="1"/>
  <c r="G43" i="1" s="1"/>
  <c r="G42" i="1" s="1"/>
  <c r="G40" i="1" s="1"/>
  <c r="G38" i="1" s="1"/>
  <c r="G36" i="1" s="1"/>
  <c r="G34" i="1" s="1"/>
  <c r="G32" i="1" s="1"/>
  <c r="G30" i="1" s="1"/>
  <c r="G28" i="1" s="1"/>
  <c r="G10" i="5"/>
  <c r="G9" i="5" l="1"/>
  <c r="G14" i="5" l="1"/>
  <c r="G13" i="5" s="1"/>
  <c r="G12" i="5" s="1"/>
  <c r="G8" i="5" s="1"/>
  <c r="I11" i="4"/>
  <c r="I10" i="4" s="1"/>
  <c r="I9" i="4" s="1"/>
  <c r="I8" i="4" s="1"/>
  <c r="I7" i="4" s="1"/>
  <c r="J9" i="2" l="1"/>
  <c r="J8" i="2" s="1"/>
  <c r="J7" i="2" s="1"/>
  <c r="G26" i="1" l="1"/>
  <c r="G25" i="1" s="1"/>
  <c r="G24" i="1" s="1"/>
  <c r="G23" i="1" s="1"/>
  <c r="G21" i="1" s="1"/>
  <c r="G19" i="1" s="1"/>
  <c r="G17" i="1" l="1"/>
  <c r="G15" i="1" l="1"/>
  <c r="G13" i="1" s="1"/>
  <c r="G11" i="1" s="1"/>
  <c r="G9" i="1" s="1"/>
  <c r="G7" i="1" s="1"/>
</calcChain>
</file>

<file path=xl/sharedStrings.xml><?xml version="1.0" encoding="utf-8"?>
<sst xmlns="http://schemas.openxmlformats.org/spreadsheetml/2006/main" count="226" uniqueCount="138">
  <si>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</si>
  <si>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</si>
  <si>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</si>
  <si>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</si>
  <si>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</si>
  <si>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</si>
  <si>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</si>
  <si>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</si>
  <si>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</si>
  <si>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հազար դրամներով</t>
  </si>
  <si>
    <t>Ծրագիր</t>
  </si>
  <si>
    <t>Միջոցառում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</si>
  <si>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</si>
  <si>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</si>
  <si>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</si>
  <si>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11005</t>
  </si>
  <si>
    <t xml:space="preserve"> ՀՀ կառավարություն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</si>
  <si>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</si>
  <si>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</si>
  <si>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</si>
  <si>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Կենսաբազմազանության մասին կոնվենցիայի կողմերի 17-րդ համաժողովի (COP 17) կազմակերպում և անցկացում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</si>
  <si>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</si>
  <si>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</si>
  <si>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</si>
  <si>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</si>
  <si>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>Բաժին</t>
  </si>
  <si>
    <t>Խումբ</t>
  </si>
  <si>
    <t xml:space="preserve"> Դաս</t>
  </si>
  <si>
    <t xml:space="preserve"> 05</t>
  </si>
  <si>
    <t xml:space="preserve"> ՇՐՋԱԿԱ  ՄԻՋԱՎԱՅՐԻ ՊԱՇՏՊԱՆՈՒԹՅՈՒՆ</t>
  </si>
  <si>
    <t xml:space="preserve"> 01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</si>
  <si>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</si>
  <si>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</si>
  <si>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</si>
  <si>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</si>
  <si>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</si>
  <si>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</si>
  <si>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</si>
  <si>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</si>
  <si>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</si>
  <si>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</si>
  <si>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</si>
  <si>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</si>
  <si>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</si>
  <si>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</si>
  <si>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1071 - 11005 </t>
  </si>
  <si>
    <t>Կենսաբազմազանության մասին կոնվենցիայի կողմերի 17-րդ համաժողովի (COP 17) կազմակերպում և անցկացում</t>
  </si>
  <si>
    <t xml:space="preserve"> Կենսաբազմազանության մասին կոնվենցիայի կողմերի 17-րդ համաժողովի (COP 17) կազմակերպման և անցկացման աշխատանքներ 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</si>
  <si>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</si>
  <si>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</si>
  <si>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ԲԳԿ/ԲՍԿ </t>
  </si>
  <si>
    <t xml:space="preserve"> Անվա-նումը </t>
  </si>
  <si>
    <t xml:space="preserve"> Նկարագրու-թյունը </t>
  </si>
  <si>
    <t>ՀԱՅԱՍՏԱՆԻ ՀԱՆՐԱՊԵՏՈՒԹՅԱՆ ԿԱՌԱՎԱՐՈՒԹՅԱՆ 2025 ԹՎԱԿԱՆԻ ԴԵԿՏԵՄԲԵՐԻ 25-Ի N 1910-Ն ՈՐՈՇՄԱՆ N10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</si>
  <si>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</si>
  <si>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</si>
  <si>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</si>
  <si>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</si>
  <si>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</si>
  <si>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</si>
  <si>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</si>
  <si>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</t>
  </si>
  <si>
    <t xml:space="preserve"> դրամ</t>
  </si>
  <si>
    <t xml:space="preserve"> ՄԱՍ III. ԾԱՌԱՅՈՒԹՅՈՒՆՆԵՐ</t>
  </si>
  <si>
    <t xml:space="preserve"> ՄԱ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</si>
  <si>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</si>
  <si>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</si>
  <si>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</si>
  <si>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</si>
  <si>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1071  11005</t>
  </si>
  <si>
    <t xml:space="preserve"> 79951112-1</t>
  </si>
  <si>
    <t xml:space="preserve">  համաժողովների կազմակերպման ծառայություններ</t>
  </si>
  <si>
    <t>04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</si>
  <si>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</si>
  <si>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</si>
  <si>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</si>
  <si>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</si>
  <si>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</si>
  <si>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</si>
  <si>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</si>
  <si>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</si>
  <si>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</si>
  <si>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</si>
  <si>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</si>
  <si>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</si>
  <si>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1071 - 11005</t>
  </si>
  <si>
    <t>Կենսաբազմազանության մասին կոնվենցիայի կողմերի 17-րդ համաժողովի (COP 17) կազմակերպման և անցկացման աշխատանքներ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</si>
  <si>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</si>
  <si>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</si>
  <si>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</si>
  <si>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</si>
  <si>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</si>
  <si>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</si>
  <si>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</si>
  <si>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</si>
  <si>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 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</si>
  <si>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</si>
  <si>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</si>
  <si>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</si>
  <si>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</si>
  <si>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</si>
  <si>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</si>
  <si>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</si>
  <si>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</si>
  <si>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</si>
  <si>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նշանով)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</si>
  <si>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</si>
  <si>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«ՀԱՅԱՍՏԱՆԻ ՀԱՆՐԱՊԵՏՈՒԹՅԱՆ 2026 ԹՎԱԿԱՆԻ ՊԵՏԱԿԱՆ ԲՅՈՒՋԵԻ ՄԱՍԻՆ» ՕՐԵՆՔԻ N 1 ՀԱՎԵԼՎԱԾԻ N 2 ԱՂՅՈՒՍԱԿՈՒՄ ՎԵՐԱԲԱՇԽՈՒՄ ԵՎ ՀԱՅԱՍՏԱՆԻ ՀԱՆՐԱՊԵՏՈՒԹՅԱՆ ԿԱՌԱՎԱՐՈՒԹՅԱՆ 2025 ԹՎԱԿԱՆԻ ԴԵԿՏԵՄԲԵՐԻ 25-Ի N 1910-Ն ՈՐՈՇՄԱՆ N 5 ՀԱՎԵԼՎԱԾԻ N 1 ԱՂՅՈՒՍԱԿՈՒՄ ԿԱՏԱՐՎՈՂ ՓՈՓՈԽՈՒԹՅՈՒՆՆԵՐԸ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</si>
  <si>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</si>
  <si>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</si>
  <si>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</si>
  <si>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11003</t>
  </si>
  <si>
    <t xml:space="preserve"> Հարկաբյուջետային ռիսկերի կառավարման պահուստ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</si>
  <si>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</si>
  <si>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</si>
  <si>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</si>
  <si>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</si>
  <si>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</si>
  <si>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</si>
  <si>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</si>
  <si>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</si>
  <si>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</si>
  <si>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</si>
  <si>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 xml:space="preserve"> Նախագծահե- տազոտական, գեոդեզիա- 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</si>
  <si>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</si>
  <si>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</si>
  <si>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</si>
  <si>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Ցուցանիշների փոփոխությունը (նվազեցումները նշված են փակագծերում)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</si>
  <si>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</si>
  <si>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</si>
  <si>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 Ծառայությունը մատուցողի անվանումը` ՀՀ կառավարություն </t>
  </si>
  <si>
    <r>
      <t>Հավելված 5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</si>
  <si>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«ՀԱՅԱՍՏԱՆԻ ՀԱՆՐԱՊԵՏՈՒԹՅԱՆ 2026 ԹՎԱԿԱՆԻ ՊԵՏԱԿԱՆ ԲՅՈՒՋԵԻ ՄԱՍԻՆ» ՕՐԵՆՔԻ N 1 ՀԱՎԵԼՎԱԾԻ N 3 ԱՂՅՈՒՍԱԿՈՒՄ ԿԱՏԱՐՎՈՂ ՓՈՓՈԽՈՒԹՅՈՒՆԸ</t>
  </si>
  <si>
    <t>Ծրագրային դասիչը</t>
  </si>
  <si>
    <r>
      <t>Հավելված 6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</si>
  <si>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5 ՀԱՎԵԼՎԱԾԻ N 2 ԱՂՅՈՒՍԱԿՈՒՄ ԿԱՏԱՐՎՈՂ ՓՈՓՈԽՈՒԹՅՈՒՆԸ</t>
  </si>
  <si>
    <t xml:space="preserve"> Բյուջետային գլխավոր կարգադրիչների, ծրագրերի, միջոցառումների և ուղղությունների անվանումները</t>
  </si>
  <si>
    <t xml:space="preserve"> այդ թվում՛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</si>
</sst>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#,##0.0;\(##,##0.0\);\-"/>
    <numFmt numFmtId="165" formatCode="#,##0.0_);\(#,##0.0\)"/>
    <numFmt numFmtId="166" formatCode="##,##0;\(##,##0\);\-"/>
    <numFmt numFmtId="167" formatCode="_(* #,##0.0_);_(* \(#,##0.0\);_(* &quot;-&quot;??_);_(@_)"/>
    <numFmt numFmtId="168" formatCode="[&lt;=9999999]###\-####;\(###\)\ ###\-####"/>
  </numFmts>
  <fonts count="49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Arial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b/>
      <sz val="9"/>
      <name val="GHEA Grapalat"/>
      <family val="2"/>
    </font>
    <font>
      <sz val="10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  <font>
      <sz val="10"/>
      <name val="Arial"/>
      <family val="2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i/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164" fontId="24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0" fontId="30" fillId="0" borderId="0"/>
    <xf numFmtId="0" fontId="4" fillId="0" borderId="0"/>
    <xf numFmtId="0" fontId="36" fillId="0" borderId="0"/>
    <xf numFmtId="164" fontId="38" fillId="0" borderId="0" applyFill="0" applyBorder="0" applyProtection="0">
      <alignment horizontal="right" vertical="top"/>
    </xf>
    <xf numFmtId="0" fontId="3" fillId="0" borderId="0"/>
    <xf numFmtId="43" fontId="22" fillId="0" borderId="0" applyFont="0" applyFill="0" applyBorder="0" applyAlignment="0" applyProtection="0"/>
    <xf numFmtId="164" fontId="42" fillId="0" borderId="0" applyFill="0" applyBorder="0" applyProtection="0">
      <alignment horizontal="right" vertical="top"/>
    </xf>
    <xf numFmtId="164" fontId="43" fillId="0" borderId="0" applyFill="0" applyBorder="0" applyProtection="0">
      <alignment horizontal="right" vertical="top"/>
    </xf>
    <xf numFmtId="0" fontId="44" fillId="0" borderId="0"/>
    <xf numFmtId="0" fontId="44" fillId="0" borderId="0"/>
    <xf numFmtId="0" fontId="2" fillId="0" borderId="0"/>
    <xf numFmtId="43" fontId="2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22" fillId="0" borderId="0">
      <alignment horizontal="left" vertical="top" wrapText="1"/>
    </xf>
    <xf numFmtId="0" fontId="2" fillId="22" borderId="0" applyNumberFormat="0" applyBorder="0" applyAlignment="0" applyProtection="0"/>
    <xf numFmtId="0" fontId="12" fillId="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8">
    <xf numFmtId="0" fontId="0" fillId="0" borderId="0" xfId="0">
      <alignment horizontal="left" vertical="top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>
      <alignment horizontal="left" vertical="top" wrapText="1"/>
    </xf>
    <xf numFmtId="0" fontId="26" fillId="0" borderId="0" xfId="0" applyFont="1" applyAlignment="1">
      <alignment horizontal="right"/>
    </xf>
    <xf numFmtId="0" fontId="27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4" fontId="28" fillId="0" borderId="10" xfId="44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left" vertical="top" wrapText="1"/>
    </xf>
    <xf numFmtId="164" fontId="27" fillId="0" borderId="10" xfId="42" applyNumberFormat="1" applyFont="1" applyBorder="1" applyAlignment="1">
      <alignment horizontal="right" vertical="top"/>
    </xf>
    <xf numFmtId="0" fontId="29" fillId="0" borderId="10" xfId="0" applyFont="1" applyBorder="1" applyAlignment="1">
      <alignment horizontal="left" vertical="top" wrapText="1"/>
    </xf>
    <xf numFmtId="164" fontId="29" fillId="0" borderId="10" xfId="43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center" vertical="center" wrapText="1"/>
    </xf>
    <xf numFmtId="0" fontId="31" fillId="0" borderId="0" xfId="45" applyFont="1"/>
    <xf numFmtId="0" fontId="34" fillId="0" borderId="0" xfId="46" applyFont="1"/>
    <xf numFmtId="0" fontId="35" fillId="0" borderId="0" xfId="45" applyFont="1" applyAlignment="1">
      <alignment horizontal="center" wrapText="1"/>
    </xf>
    <xf numFmtId="165" fontId="34" fillId="0" borderId="0" xfId="46" applyNumberFormat="1" applyFont="1"/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Border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37" fillId="0" borderId="10" xfId="0" applyFont="1" applyBorder="1">
      <alignment horizontal="left" vertical="top" wrapText="1"/>
    </xf>
    <xf numFmtId="0" fontId="26" fillId="0" borderId="0" xfId="0" applyFont="1" applyAlignment="1">
      <alignment horizontal="right" vertical="center"/>
    </xf>
    <xf numFmtId="164" fontId="28" fillId="0" borderId="10" xfId="48" applyNumberFormat="1" applyFont="1" applyBorder="1" applyAlignment="1">
      <alignment horizontal="right" vertical="top"/>
    </xf>
    <xf numFmtId="0" fontId="25" fillId="0" borderId="0" xfId="0" applyFont="1" applyAlignment="1">
      <alignment horizontal="left" vertical="top" wrapText="1"/>
    </xf>
    <xf numFmtId="0" fontId="32" fillId="0" borderId="0" xfId="45" applyFont="1" applyAlignment="1">
      <alignment vertical="top" wrapText="1"/>
    </xf>
    <xf numFmtId="0" fontId="34" fillId="0" borderId="0" xfId="49" applyFont="1"/>
    <xf numFmtId="165" fontId="34" fillId="0" borderId="0" xfId="49" applyNumberFormat="1" applyFont="1"/>
    <xf numFmtId="0" fontId="39" fillId="0" borderId="0" xfId="0" applyFont="1" applyBorder="1" applyAlignment="1">
      <alignment horizontal="center" vertical="top" wrapText="1"/>
    </xf>
    <xf numFmtId="0" fontId="40" fillId="0" borderId="0" xfId="0" applyFont="1" applyBorder="1" applyAlignment="1">
      <alignment horizontal="right" vertical="center"/>
    </xf>
    <xf numFmtId="0" fontId="39" fillId="0" borderId="0" xfId="0" applyFont="1">
      <alignment horizontal="left" vertical="top" wrapText="1"/>
    </xf>
    <xf numFmtId="0" fontId="34" fillId="0" borderId="10" xfId="49" applyFont="1" applyBorder="1" applyAlignment="1">
      <alignment horizontal="center" vertical="center" wrapText="1"/>
    </xf>
    <xf numFmtId="39" fontId="34" fillId="0" borderId="10" xfId="49" applyNumberFormat="1" applyFont="1" applyBorder="1" applyAlignment="1">
      <alignment horizontal="center" vertical="center" wrapText="1"/>
    </xf>
    <xf numFmtId="164" fontId="41" fillId="0" borderId="10" xfId="42" applyNumberFormat="1" applyFont="1" applyBorder="1" applyAlignment="1">
      <alignment horizontal="right" vertical="top"/>
    </xf>
    <xf numFmtId="0" fontId="41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center" vertical="top" wrapText="1"/>
    </xf>
    <xf numFmtId="166" fontId="41" fillId="0" borderId="10" xfId="42" applyNumberFormat="1" applyFont="1" applyBorder="1" applyAlignment="1">
      <alignment horizontal="center" vertical="top"/>
    </xf>
    <xf numFmtId="49" fontId="37" fillId="0" borderId="10" xfId="0" applyNumberFormat="1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7" fillId="0" borderId="0" xfId="0" applyFont="1">
      <alignment horizontal="left" vertical="top" wrapText="1"/>
    </xf>
    <xf numFmtId="0" fontId="27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164" fontId="28" fillId="0" borderId="10" xfId="51" applyNumberFormat="1" applyFont="1" applyBorder="1" applyAlignment="1">
      <alignment horizontal="right" vertical="top"/>
    </xf>
    <xf numFmtId="0" fontId="28" fillId="0" borderId="10" xfId="0" applyFont="1" applyBorder="1" applyAlignment="1">
      <alignment horizontal="center" vertical="top" wrapText="1"/>
    </xf>
    <xf numFmtId="164" fontId="27" fillId="0" borderId="10" xfId="52" applyNumberFormat="1" applyFont="1" applyBorder="1" applyAlignment="1">
      <alignment horizontal="right" vertical="top"/>
    </xf>
    <xf numFmtId="0" fontId="43" fillId="0" borderId="0" xfId="0" applyFont="1" applyAlignment="1">
      <alignment horizontal="left" vertical="top" wrapText="1"/>
    </xf>
    <xf numFmtId="0" fontId="27" fillId="0" borderId="0" xfId="0" applyFont="1" applyBorder="1">
      <alignment horizontal="left" vertical="top" wrapText="1"/>
    </xf>
    <xf numFmtId="0" fontId="27" fillId="0" borderId="0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left" vertical="top" wrapText="1"/>
    </xf>
    <xf numFmtId="164" fontId="27" fillId="0" borderId="0" xfId="52" applyNumberFormat="1" applyFont="1" applyBorder="1" applyAlignment="1">
      <alignment horizontal="right" vertical="top"/>
    </xf>
    <xf numFmtId="167" fontId="25" fillId="0" borderId="10" xfId="50" applyNumberFormat="1" applyFont="1" applyBorder="1" applyAlignment="1">
      <alignment horizontal="right" vertical="top"/>
    </xf>
    <xf numFmtId="167" fontId="37" fillId="0" borderId="10" xfId="50" applyNumberFormat="1" applyFont="1" applyBorder="1" applyAlignment="1">
      <alignment horizontal="right" vertical="top"/>
    </xf>
    <xf numFmtId="164" fontId="37" fillId="0" borderId="10" xfId="52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4" fontId="27" fillId="0" borderId="10" xfId="0" applyNumberFormat="1" applyFont="1" applyBorder="1" applyAlignment="1">
      <alignment horizontal="left" vertical="top" wrapText="1"/>
    </xf>
    <xf numFmtId="164" fontId="28" fillId="0" borderId="10" xfId="0" applyNumberFormat="1" applyFont="1" applyBorder="1" applyAlignment="1">
      <alignment vertical="top" wrapText="1"/>
    </xf>
    <xf numFmtId="166" fontId="41" fillId="0" borderId="10" xfId="42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center" wrapText="1"/>
    </xf>
    <xf numFmtId="0" fontId="34" fillId="0" borderId="0" xfId="53" applyFont="1" applyAlignment="1">
      <alignment horizontal="center" vertical="center" wrapText="1"/>
    </xf>
    <xf numFmtId="0" fontId="34" fillId="0" borderId="0" xfId="54" applyFont="1" applyAlignment="1">
      <alignment vertical="center" wrapText="1"/>
    </xf>
    <xf numFmtId="0" fontId="34" fillId="0" borderId="0" xfId="54" applyFont="1" applyAlignment="1">
      <alignment vertical="top" wrapText="1"/>
    </xf>
    <xf numFmtId="0" fontId="34" fillId="0" borderId="0" xfId="54" applyFont="1" applyAlignment="1">
      <alignment horizontal="right" vertical="center" wrapText="1"/>
    </xf>
    <xf numFmtId="0" fontId="34" fillId="0" borderId="0" xfId="54" applyFont="1" applyAlignment="1">
      <alignment horizontal="right" vertical="center"/>
    </xf>
    <xf numFmtId="0" fontId="34" fillId="0" borderId="0" xfId="53" applyFont="1" applyAlignment="1">
      <alignment vertical="center" wrapText="1"/>
    </xf>
    <xf numFmtId="49" fontId="34" fillId="0" borderId="0" xfId="53" applyNumberFormat="1" applyFont="1" applyAlignment="1">
      <alignment horizontal="center" vertical="center" wrapText="1"/>
    </xf>
    <xf numFmtId="0" fontId="34" fillId="0" borderId="0" xfId="53" applyFont="1" applyAlignment="1">
      <alignment horizontal="center" vertical="top" wrapText="1"/>
    </xf>
    <xf numFmtId="165" fontId="34" fillId="0" borderId="0" xfId="53" applyNumberFormat="1" applyFont="1" applyAlignment="1">
      <alignment horizontal="center" vertical="center" wrapText="1"/>
    </xf>
    <xf numFmtId="165" fontId="34" fillId="0" borderId="0" xfId="53" applyNumberFormat="1" applyFont="1" applyAlignment="1">
      <alignment horizontal="right" vertical="center" wrapText="1"/>
    </xf>
    <xf numFmtId="0" fontId="34" fillId="0" borderId="0" xfId="55" applyFont="1"/>
    <xf numFmtId="49" fontId="45" fillId="0" borderId="10" xfId="53" applyNumberFormat="1" applyFont="1" applyBorder="1" applyAlignment="1">
      <alignment horizontal="center" vertical="center" textRotation="90" wrapText="1"/>
    </xf>
    <xf numFmtId="165" fontId="45" fillId="0" borderId="10" xfId="53" applyNumberFormat="1" applyFont="1" applyBorder="1" applyAlignment="1">
      <alignment horizontal="center" vertical="center" wrapText="1"/>
    </xf>
    <xf numFmtId="0" fontId="45" fillId="0" borderId="10" xfId="55" applyFont="1" applyBorder="1" applyAlignment="1">
      <alignment horizontal="center" vertical="center" wrapText="1"/>
    </xf>
    <xf numFmtId="43" fontId="34" fillId="0" borderId="0" xfId="56" applyFont="1" applyFill="1" applyAlignment="1">
      <alignment horizontal="center" vertical="center" wrapText="1"/>
    </xf>
    <xf numFmtId="0" fontId="45" fillId="0" borderId="10" xfId="53" applyFont="1" applyBorder="1" applyAlignment="1">
      <alignment horizontal="center" vertical="center" wrapText="1"/>
    </xf>
    <xf numFmtId="167" fontId="45" fillId="0" borderId="10" xfId="57" applyNumberFormat="1" applyFont="1" applyFill="1" applyBorder="1" applyAlignment="1">
      <alignment horizontal="right" vertical="center" wrapText="1"/>
    </xf>
    <xf numFmtId="0" fontId="45" fillId="0" borderId="0" xfId="53" applyFont="1" applyAlignment="1">
      <alignment horizontal="center" vertical="center" wrapText="1"/>
    </xf>
    <xf numFmtId="49" fontId="34" fillId="0" borderId="10" xfId="53" applyNumberFormat="1" applyFont="1" applyBorder="1" applyAlignment="1">
      <alignment horizontal="center" vertical="center" textRotation="90" wrapText="1"/>
    </xf>
    <xf numFmtId="0" fontId="34" fillId="0" borderId="10" xfId="53" applyFont="1" applyBorder="1" applyAlignment="1">
      <alignment horizontal="center" vertical="top" wrapText="1"/>
    </xf>
    <xf numFmtId="167" fontId="45" fillId="0" borderId="18" xfId="53" applyNumberFormat="1" applyFont="1" applyBorder="1" applyAlignment="1">
      <alignment horizontal="right" vertical="center" wrapText="1"/>
    </xf>
    <xf numFmtId="165" fontId="45" fillId="0" borderId="18" xfId="53" applyNumberFormat="1" applyFont="1" applyBorder="1" applyAlignment="1">
      <alignment horizontal="right" vertical="center" wrapText="1"/>
    </xf>
    <xf numFmtId="168" fontId="45" fillId="0" borderId="10" xfId="55" applyNumberFormat="1" applyFont="1" applyBorder="1" applyAlignment="1">
      <alignment horizontal="center" vertical="center"/>
    </xf>
    <xf numFmtId="165" fontId="34" fillId="0" borderId="10" xfId="53" applyNumberFormat="1" applyFont="1" applyBorder="1" applyAlignment="1">
      <alignment horizontal="right" vertical="center" wrapText="1"/>
    </xf>
    <xf numFmtId="167" fontId="34" fillId="0" borderId="10" xfId="57" applyNumberFormat="1" applyFont="1" applyFill="1" applyBorder="1" applyAlignment="1">
      <alignment horizontal="right" vertical="center" wrapText="1"/>
    </xf>
    <xf numFmtId="0" fontId="47" fillId="0" borderId="10" xfId="55" applyFont="1" applyBorder="1" applyAlignment="1">
      <alignment vertical="center"/>
    </xf>
    <xf numFmtId="0" fontId="45" fillId="0" borderId="10" xfId="55" applyFont="1" applyBorder="1" applyAlignment="1">
      <alignment horizontal="center" vertical="center"/>
    </xf>
    <xf numFmtId="164" fontId="32" fillId="0" borderId="10" xfId="48" applyFont="1" applyFill="1" applyBorder="1" applyAlignment="1">
      <alignment vertical="center"/>
    </xf>
    <xf numFmtId="165" fontId="45" fillId="0" borderId="10" xfId="53" applyNumberFormat="1" applyFont="1" applyBorder="1" applyAlignment="1">
      <alignment horizontal="right" vertical="center" wrapText="1"/>
    </xf>
    <xf numFmtId="0" fontId="34" fillId="33" borderId="10" xfId="55" applyFont="1" applyFill="1" applyBorder="1" applyAlignment="1">
      <alignment horizontal="center" vertical="center" wrapText="1"/>
    </xf>
    <xf numFmtId="164" fontId="31" fillId="0" borderId="10" xfId="48" applyFont="1" applyFill="1" applyBorder="1" applyAlignment="1">
      <alignment vertical="center"/>
    </xf>
    <xf numFmtId="0" fontId="45" fillId="33" borderId="10" xfId="55" applyFont="1" applyFill="1" applyBorder="1" applyAlignment="1">
      <alignment horizontal="center" vertical="center" wrapText="1"/>
    </xf>
    <xf numFmtId="0" fontId="45" fillId="33" borderId="10" xfId="55" applyFont="1" applyFill="1" applyBorder="1" applyAlignment="1">
      <alignment vertical="center" wrapText="1"/>
    </xf>
    <xf numFmtId="0" fontId="34" fillId="0" borderId="0" xfId="53" applyFont="1" applyAlignment="1">
      <alignment vertical="top" wrapText="1"/>
    </xf>
    <xf numFmtId="165" fontId="34" fillId="0" borderId="0" xfId="53" applyNumberFormat="1" applyFont="1" applyAlignment="1">
      <alignment vertical="center" wrapText="1"/>
    </xf>
    <xf numFmtId="0" fontId="34" fillId="0" borderId="0" xfId="61" applyFont="1"/>
    <xf numFmtId="0" fontId="34" fillId="0" borderId="0" xfId="61" applyFont="1" applyAlignment="1">
      <alignment vertical="top"/>
    </xf>
    <xf numFmtId="167" fontId="34" fillId="0" borderId="17" xfId="62" applyNumberFormat="1" applyFont="1" applyFill="1" applyBorder="1" applyAlignment="1">
      <alignment horizontal="right" vertical="center"/>
    </xf>
    <xf numFmtId="0" fontId="34" fillId="0" borderId="0" xfId="61" applyFont="1" applyAlignment="1">
      <alignment horizontal="left" vertical="top" wrapText="1"/>
    </xf>
    <xf numFmtId="167" fontId="45" fillId="0" borderId="10" xfId="62" applyNumberFormat="1" applyFont="1" applyFill="1" applyBorder="1" applyAlignment="1">
      <alignment horizontal="center" vertical="center" wrapText="1"/>
    </xf>
    <xf numFmtId="0" fontId="45" fillId="0" borderId="10" xfId="61" applyFont="1" applyBorder="1" applyAlignment="1">
      <alignment horizontal="center" vertical="center" wrapText="1"/>
    </xf>
    <xf numFmtId="0" fontId="45" fillId="0" borderId="0" xfId="61" applyFont="1" applyAlignment="1">
      <alignment horizontal="left" vertical="top" wrapText="1"/>
    </xf>
    <xf numFmtId="0" fontId="45" fillId="0" borderId="10" xfId="53" applyFont="1" applyBorder="1" applyAlignment="1">
      <alignment horizontal="left" vertical="top" wrapText="1"/>
    </xf>
    <xf numFmtId="167" fontId="45" fillId="0" borderId="10" xfId="53" applyNumberFormat="1" applyFont="1" applyBorder="1" applyAlignment="1">
      <alignment horizontal="right" vertical="top" wrapText="1"/>
    </xf>
    <xf numFmtId="0" fontId="48" fillId="0" borderId="10" xfId="53" applyFont="1" applyBorder="1" applyAlignment="1">
      <alignment horizontal="left" vertical="top" wrapText="1"/>
    </xf>
    <xf numFmtId="167" fontId="48" fillId="0" borderId="10" xfId="53" applyNumberFormat="1" applyFont="1" applyBorder="1" applyAlignment="1">
      <alignment horizontal="right" vertical="top" wrapText="1"/>
    </xf>
    <xf numFmtId="0" fontId="31" fillId="0" borderId="10" xfId="61" applyFont="1" applyBorder="1" applyAlignment="1">
      <alignment horizontal="left" vertical="top" wrapText="1"/>
    </xf>
    <xf numFmtId="0" fontId="32" fillId="0" borderId="10" xfId="61" applyFont="1" applyBorder="1" applyAlignment="1">
      <alignment horizontal="center" vertical="top" wrapText="1"/>
    </xf>
    <xf numFmtId="0" fontId="32" fillId="0" borderId="10" xfId="61" applyFont="1" applyBorder="1" applyAlignment="1">
      <alignment horizontal="left" vertical="top" wrapText="1"/>
    </xf>
    <xf numFmtId="0" fontId="35" fillId="0" borderId="10" xfId="61" applyFont="1" applyBorder="1" applyAlignment="1">
      <alignment horizontal="left" vertical="top" wrapText="1"/>
    </xf>
    <xf numFmtId="167" fontId="34" fillId="0" borderId="0" xfId="62" applyNumberFormat="1" applyFont="1" applyFill="1" applyAlignment="1">
      <alignment horizontal="center" vertical="center"/>
    </xf>
    <xf numFmtId="49" fontId="45" fillId="0" borderId="10" xfId="53" applyNumberFormat="1" applyFont="1" applyBorder="1" applyAlignment="1">
      <alignment horizontal="center" vertical="top" textRotation="90" wrapText="1"/>
    </xf>
    <xf numFmtId="49" fontId="34" fillId="0" borderId="10" xfId="53" applyNumberFormat="1" applyFont="1" applyBorder="1" applyAlignment="1">
      <alignment horizontal="center" vertical="top" textRotation="90" wrapText="1"/>
    </xf>
    <xf numFmtId="167" fontId="45" fillId="0" borderId="10" xfId="62" applyNumberFormat="1" applyFont="1" applyFill="1" applyBorder="1" applyAlignment="1">
      <alignment horizontal="center" vertical="top"/>
    </xf>
    <xf numFmtId="167" fontId="34" fillId="0" borderId="10" xfId="62" applyNumberFormat="1" applyFont="1" applyFill="1" applyBorder="1" applyAlignment="1">
      <alignment horizontal="center" vertical="top"/>
    </xf>
    <xf numFmtId="0" fontId="26" fillId="0" borderId="10" xfId="61" applyFont="1" applyBorder="1" applyAlignment="1">
      <alignment horizontal="center" vertical="top" wrapText="1"/>
    </xf>
    <xf numFmtId="0" fontId="32" fillId="0" borderId="0" xfId="45" applyFont="1" applyAlignment="1">
      <alignment horizontal="right" vertical="top" wrapText="1"/>
    </xf>
    <xf numFmtId="0" fontId="32" fillId="0" borderId="0" xfId="47" applyFont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45" fillId="0" borderId="0" xfId="53" applyFont="1" applyAlignment="1">
      <alignment horizontal="center" vertical="center" wrapText="1"/>
    </xf>
    <xf numFmtId="0" fontId="34" fillId="0" borderId="17" xfId="55" applyFont="1" applyBorder="1" applyAlignment="1">
      <alignment horizontal="right"/>
    </xf>
    <xf numFmtId="49" fontId="45" fillId="0" borderId="10" xfId="53" applyNumberFormat="1" applyFont="1" applyBorder="1" applyAlignment="1">
      <alignment horizontal="center" vertical="center" wrapText="1"/>
    </xf>
    <xf numFmtId="0" fontId="45" fillId="0" borderId="10" xfId="53" applyFont="1" applyBorder="1" applyAlignment="1">
      <alignment horizontal="center" vertical="center" wrapText="1"/>
    </xf>
    <xf numFmtId="165" fontId="45" fillId="0" borderId="10" xfId="53" applyNumberFormat="1" applyFont="1" applyBorder="1" applyAlignment="1">
      <alignment horizontal="center" vertical="center" wrapText="1"/>
    </xf>
    <xf numFmtId="0" fontId="45" fillId="0" borderId="0" xfId="61" applyFont="1" applyAlignment="1">
      <alignment horizontal="center" vertical="center" wrapText="1"/>
    </xf>
    <xf numFmtId="0" fontId="45" fillId="0" borderId="16" xfId="61" applyFont="1" applyBorder="1" applyAlignment="1">
      <alignment horizontal="center" vertical="center"/>
    </xf>
    <xf numFmtId="0" fontId="45" fillId="0" borderId="15" xfId="61" applyFont="1" applyBorder="1" applyAlignment="1">
      <alignment horizontal="center" vertical="center"/>
    </xf>
    <xf numFmtId="0" fontId="45" fillId="0" borderId="19" xfId="61" applyFont="1" applyBorder="1" applyAlignment="1">
      <alignment horizontal="center" vertical="center" wrapText="1"/>
    </xf>
    <xf numFmtId="0" fontId="45" fillId="0" borderId="18" xfId="61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top" wrapText="1"/>
    </xf>
    <xf numFmtId="0" fontId="28" fillId="0" borderId="15" xfId="0" applyFont="1" applyBorder="1" applyAlignment="1">
      <alignment horizontal="center" vertical="top" wrapText="1"/>
    </xf>
    <xf numFmtId="0" fontId="28" fillId="0" borderId="16" xfId="0" applyFont="1" applyBorder="1" applyAlignment="1">
      <alignment horizontal="left" vertical="top"/>
    </xf>
    <xf numFmtId="0" fontId="28" fillId="0" borderId="14" xfId="0" applyFont="1" applyBorder="1" applyAlignment="1">
      <alignment horizontal="left" vertical="top"/>
    </xf>
    <xf numFmtId="0" fontId="28" fillId="0" borderId="15" xfId="0" applyFont="1" applyBorder="1" applyAlignment="1">
      <alignment horizontal="left" vertical="top"/>
    </xf>
    <xf numFmtId="0" fontId="28" fillId="0" borderId="10" xfId="0" applyFont="1" applyBorder="1" applyAlignment="1">
      <alignment horizontal="left" vertical="top"/>
    </xf>
    <xf numFmtId="0" fontId="34" fillId="0" borderId="10" xfId="49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left" vertical="top" wrapText="1"/>
    </xf>
  </cellXfs>
  <cellStyles count="6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4 2" xfId="59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0" builtinId="3"/>
    <cellStyle name="Comma 2" xfId="56"/>
    <cellStyle name="Comma 3" xfId="62"/>
    <cellStyle name="Comma 9" xfId="5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2" xfId="58"/>
    <cellStyle name="Normal 2" xfId="55"/>
    <cellStyle name="Normal 3" xfId="61"/>
    <cellStyle name="Normal 3 2 7" xfId="45"/>
    <cellStyle name="Normal 5 3" xfId="53"/>
    <cellStyle name="Normal 52 2 2" xfId="46"/>
    <cellStyle name="Normal 52 2 2 2" xfId="49"/>
    <cellStyle name="Normal 8" xfId="54"/>
    <cellStyle name="Normal_General 17.02.04 2" xfId="47"/>
    <cellStyle name="Note" xfId="15" builtinId="10" customBuiltin="1"/>
    <cellStyle name="Output" xfId="10" builtinId="21" customBuiltin="1"/>
    <cellStyle name="SN_241" xfId="42"/>
    <cellStyle name="SN_241 2" xfId="52"/>
    <cellStyle name="SN_b" xfId="44"/>
    <cellStyle name="SN_b 2" xfId="48"/>
    <cellStyle name="SN_b 3" xfId="51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Нейтральный 5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Normal="100" workbookViewId="0">
      <selection activeCell="E15" sqref="E15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46" customWidth="1"/>
    <col min="7" max="7" width="41.42578125" style="46" customWidth="1"/>
  </cols>
  <sheetData>
    <row r="1" spans="1:7" s="13" customFormat="1" ht="63.75" customHeight="1" x14ac:dyDescent="0.3">
      <c r="A1" s="12"/>
      <c r="B1" s="12"/>
      <c r="C1" s="12"/>
      <c r="D1" s="12"/>
      <c r="E1" s="12"/>
      <c r="F1" s="120" t="s">
        <v>21</v>
      </c>
      <c r="G1" s="120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121" t="s">
        <v>107</v>
      </c>
      <c r="B3" s="121"/>
      <c r="C3" s="121"/>
      <c r="D3" s="121"/>
      <c r="E3" s="121"/>
      <c r="F3" s="121"/>
      <c r="G3" s="121"/>
    </row>
    <row r="4" spans="1:7" s="39" customFormat="1" ht="16.5" x14ac:dyDescent="0.25"/>
    <row r="5" spans="1:7" s="39" customFormat="1" ht="16.5" x14ac:dyDescent="0.25">
      <c r="A5" s="40"/>
      <c r="B5" s="40"/>
      <c r="C5" s="40"/>
      <c r="D5" s="40"/>
      <c r="E5" s="40"/>
      <c r="F5" s="40"/>
      <c r="G5" s="41" t="s">
        <v>73</v>
      </c>
    </row>
    <row r="6" spans="1:7" s="39" customFormat="1" ht="69" customHeight="1" x14ac:dyDescent="0.25">
      <c r="A6" s="123" t="s">
        <v>74</v>
      </c>
      <c r="B6" s="123" t="s">
        <v>0</v>
      </c>
      <c r="C6" s="123"/>
      <c r="D6" s="123" t="s">
        <v>75</v>
      </c>
      <c r="E6" s="123" t="s">
        <v>76</v>
      </c>
      <c r="F6" s="123" t="s">
        <v>77</v>
      </c>
      <c r="G6" s="59" t="s">
        <v>24</v>
      </c>
    </row>
    <row r="7" spans="1:7" s="39" customFormat="1" ht="32.25" customHeight="1" x14ac:dyDescent="0.25">
      <c r="A7" s="123"/>
      <c r="B7" s="42" t="s">
        <v>10</v>
      </c>
      <c r="C7" s="42" t="s">
        <v>11</v>
      </c>
      <c r="D7" s="123"/>
      <c r="E7" s="123"/>
      <c r="F7" s="123"/>
      <c r="G7" s="42" t="s">
        <v>2</v>
      </c>
    </row>
    <row r="8" spans="1:7" ht="16.5" x14ac:dyDescent="0.25">
      <c r="A8" s="122" t="s">
        <v>78</v>
      </c>
      <c r="B8" s="122"/>
      <c r="C8" s="122"/>
      <c r="D8" s="122"/>
      <c r="E8" s="122"/>
      <c r="F8" s="122"/>
      <c r="G8" s="43">
        <f>G9+G12</f>
        <v>0</v>
      </c>
    </row>
    <row r="9" spans="1:7" ht="16.5" x14ac:dyDescent="0.25">
      <c r="A9" s="122" t="s">
        <v>80</v>
      </c>
      <c r="B9" s="122"/>
      <c r="C9" s="122"/>
      <c r="D9" s="122"/>
      <c r="E9" s="122"/>
      <c r="F9" s="122"/>
      <c r="G9" s="43">
        <f>G10</f>
        <v>777061.96400000004</v>
      </c>
    </row>
    <row r="10" spans="1:7" ht="66" x14ac:dyDescent="0.25">
      <c r="A10" s="4"/>
      <c r="B10" s="44" t="s">
        <v>81</v>
      </c>
      <c r="C10" s="4"/>
      <c r="D10" s="38" t="s">
        <v>82</v>
      </c>
      <c r="E10" s="38" t="s">
        <v>83</v>
      </c>
      <c r="F10" s="38" t="s">
        <v>84</v>
      </c>
      <c r="G10" s="43">
        <f>G11</f>
        <v>777061.96400000004</v>
      </c>
    </row>
    <row r="11" spans="1:7" ht="49.5" x14ac:dyDescent="0.25">
      <c r="A11" s="4"/>
      <c r="B11" s="4"/>
      <c r="C11" s="37" t="s">
        <v>85</v>
      </c>
      <c r="D11" s="7" t="s">
        <v>46</v>
      </c>
      <c r="E11" s="7" t="s">
        <v>86</v>
      </c>
      <c r="F11" s="7" t="s">
        <v>79</v>
      </c>
      <c r="G11" s="45">
        <f>178356.52+399000+60210+85485.444+54010</f>
        <v>777061.96400000004</v>
      </c>
    </row>
    <row r="12" spans="1:7" ht="16.5" x14ac:dyDescent="0.25">
      <c r="A12" s="122" t="s">
        <v>87</v>
      </c>
      <c r="B12" s="122"/>
      <c r="C12" s="122"/>
      <c r="D12" s="122"/>
      <c r="E12" s="122"/>
      <c r="F12" s="122"/>
      <c r="G12" s="52">
        <f t="shared" ref="G12" si="0">G13</f>
        <v>-777061.96400000004</v>
      </c>
    </row>
    <row r="13" spans="1:7" ht="66" x14ac:dyDescent="0.25">
      <c r="A13" s="4"/>
      <c r="B13" s="44" t="s">
        <v>88</v>
      </c>
      <c r="C13" s="4"/>
      <c r="D13" s="38" t="s">
        <v>89</v>
      </c>
      <c r="E13" s="38" t="s">
        <v>90</v>
      </c>
      <c r="F13" s="38" t="s">
        <v>91</v>
      </c>
      <c r="G13" s="51">
        <f>G14</f>
        <v>-777061.96400000004</v>
      </c>
    </row>
    <row r="14" spans="1:7" ht="82.5" x14ac:dyDescent="0.25">
      <c r="A14" s="4"/>
      <c r="B14" s="4"/>
      <c r="C14" s="61" t="s">
        <v>92</v>
      </c>
      <c r="D14" s="7" t="s">
        <v>89</v>
      </c>
      <c r="E14" s="7" t="s">
        <v>93</v>
      </c>
      <c r="F14" s="7" t="s">
        <v>79</v>
      </c>
      <c r="G14" s="51">
        <f>-G9</f>
        <v>-777061.96400000004</v>
      </c>
    </row>
    <row r="15" spans="1:7" ht="82.5" x14ac:dyDescent="0.25">
      <c r="A15" s="4"/>
      <c r="B15" s="4"/>
      <c r="C15" s="61" t="s">
        <v>92</v>
      </c>
      <c r="D15" s="7" t="s">
        <v>89</v>
      </c>
      <c r="E15" s="7" t="s">
        <v>93</v>
      </c>
      <c r="F15" s="7" t="s">
        <v>79</v>
      </c>
      <c r="G15" s="51">
        <f>-G16</f>
        <v>777061.96400000004</v>
      </c>
    </row>
    <row r="16" spans="1:7" ht="33" x14ac:dyDescent="0.25">
      <c r="A16" s="4"/>
      <c r="B16" s="4"/>
      <c r="C16" s="37" t="s">
        <v>108</v>
      </c>
      <c r="D16" s="7" t="s">
        <v>109</v>
      </c>
      <c r="E16" s="7" t="s">
        <v>110</v>
      </c>
      <c r="F16" s="7" t="s">
        <v>79</v>
      </c>
      <c r="G16" s="51">
        <f>G14</f>
        <v>-777061.96400000004</v>
      </c>
    </row>
    <row r="17" spans="1:7" ht="16.5" x14ac:dyDescent="0.25">
      <c r="A17" s="47"/>
      <c r="B17" s="47"/>
      <c r="C17" s="48"/>
      <c r="D17" s="49"/>
      <c r="E17" s="49"/>
      <c r="F17" s="49"/>
      <c r="G17" s="50"/>
    </row>
  </sheetData>
  <mergeCells count="10">
    <mergeCell ref="F1:G1"/>
    <mergeCell ref="A3:G3"/>
    <mergeCell ref="A12:F12"/>
    <mergeCell ref="A9:F9"/>
    <mergeCell ref="A8:F8"/>
    <mergeCell ref="A6:A7"/>
    <mergeCell ref="B6:C6"/>
    <mergeCell ref="D6:D7"/>
    <mergeCell ref="E6:E7"/>
    <mergeCell ref="F6:F7"/>
  </mergeCells>
  <printOptions horizontalCentered="1"/>
  <pageMargins left="0.2" right="0.2" top="0.26" bottom="0.32" header="0.2" footer="0.2"/>
  <pageSetup paperSize="9" scale="6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D46" zoomScaleNormal="100" workbookViewId="0">
      <selection activeCell="G29" sqref="G29"/>
    </sheetView>
  </sheetViews>
  <sheetFormatPr defaultColWidth="9.140625" defaultRowHeight="16.5" x14ac:dyDescent="0.25"/>
  <cols>
    <col min="1" max="3" width="9.140625" style="2"/>
    <col min="4" max="4" width="11" style="2" customWidth="1"/>
    <col min="5" max="5" width="15" style="2" customWidth="1"/>
    <col min="6" max="6" width="76.140625" style="2" customWidth="1"/>
    <col min="7" max="7" width="36.140625" style="2" customWidth="1"/>
    <col min="8" max="16384" width="9.140625" style="2"/>
  </cols>
  <sheetData>
    <row r="1" spans="1:7" s="13" customFormat="1" ht="63.75" customHeight="1" x14ac:dyDescent="0.3">
      <c r="A1" s="12"/>
      <c r="B1" s="12"/>
      <c r="C1" s="12"/>
      <c r="D1" s="12"/>
      <c r="E1" s="12"/>
      <c r="F1" s="120" t="s">
        <v>48</v>
      </c>
      <c r="G1" s="120"/>
    </row>
    <row r="2" spans="1:7" s="13" customFormat="1" ht="17.25" customHeight="1" x14ac:dyDescent="0.3">
      <c r="A2" s="12"/>
      <c r="B2" s="12"/>
      <c r="C2" s="12"/>
      <c r="D2" s="12"/>
      <c r="E2" s="12"/>
      <c r="F2" s="12"/>
      <c r="G2" s="14"/>
    </row>
    <row r="3" spans="1:7" s="13" customFormat="1" ht="45.75" customHeight="1" x14ac:dyDescent="0.3">
      <c r="A3" s="121" t="s">
        <v>22</v>
      </c>
      <c r="B3" s="121"/>
      <c r="C3" s="121"/>
      <c r="D3" s="121"/>
      <c r="E3" s="121"/>
      <c r="F3" s="121"/>
      <c r="G3" s="121"/>
    </row>
    <row r="4" spans="1:7" ht="21" customHeight="1" x14ac:dyDescent="0.3">
      <c r="A4" s="1"/>
      <c r="B4" s="1"/>
      <c r="C4" s="1"/>
      <c r="D4" s="1"/>
      <c r="E4" s="1"/>
      <c r="G4" s="3" t="s">
        <v>9</v>
      </c>
    </row>
    <row r="5" spans="1:7" ht="72.95" customHeight="1" x14ac:dyDescent="0.25">
      <c r="A5" s="124" t="s">
        <v>23</v>
      </c>
      <c r="B5" s="125"/>
      <c r="C5" s="126"/>
      <c r="D5" s="127" t="s">
        <v>0</v>
      </c>
      <c r="E5" s="127"/>
      <c r="F5" s="127" t="s">
        <v>1</v>
      </c>
      <c r="G5" s="61" t="s">
        <v>24</v>
      </c>
    </row>
    <row r="6" spans="1:7" ht="20.45" customHeight="1" x14ac:dyDescent="0.25">
      <c r="A6" s="11" t="s">
        <v>25</v>
      </c>
      <c r="B6" s="11" t="s">
        <v>26</v>
      </c>
      <c r="C6" s="11" t="s">
        <v>27</v>
      </c>
      <c r="D6" s="11" t="s">
        <v>10</v>
      </c>
      <c r="E6" s="11" t="s">
        <v>11</v>
      </c>
      <c r="F6" s="127"/>
      <c r="G6" s="58" t="s">
        <v>2</v>
      </c>
    </row>
    <row r="7" spans="1:7" x14ac:dyDescent="0.25">
      <c r="A7" s="4"/>
      <c r="B7" s="4"/>
      <c r="C7" s="4"/>
      <c r="D7" s="4"/>
      <c r="E7" s="4"/>
      <c r="F7" s="5" t="s">
        <v>3</v>
      </c>
      <c r="G7" s="6">
        <f t="shared" ref="G7" si="0">G9+G28</f>
        <v>0</v>
      </c>
    </row>
    <row r="8" spans="1:7" x14ac:dyDescent="0.25">
      <c r="A8" s="5"/>
      <c r="B8" s="4"/>
      <c r="C8" s="4"/>
      <c r="D8" s="4"/>
      <c r="E8" s="4"/>
      <c r="F8" s="7" t="s">
        <v>4</v>
      </c>
      <c r="G8" s="7"/>
    </row>
    <row r="9" spans="1:7" x14ac:dyDescent="0.25">
      <c r="A9" s="18" t="s">
        <v>28</v>
      </c>
      <c r="B9" s="19"/>
      <c r="C9" s="19"/>
      <c r="D9" s="4"/>
      <c r="E9" s="4"/>
      <c r="F9" s="5" t="s">
        <v>29</v>
      </c>
      <c r="G9" s="6">
        <f t="shared" ref="G9:G13" si="1">G11</f>
        <v>777061.96400000004</v>
      </c>
    </row>
    <row r="10" spans="1:7" x14ac:dyDescent="0.25">
      <c r="A10" s="18"/>
      <c r="B10" s="19"/>
      <c r="C10" s="19"/>
      <c r="D10" s="4"/>
      <c r="E10" s="4"/>
      <c r="F10" s="7" t="s">
        <v>4</v>
      </c>
      <c r="G10" s="7"/>
    </row>
    <row r="11" spans="1:7" x14ac:dyDescent="0.25">
      <c r="A11" s="18"/>
      <c r="B11" s="35" t="s">
        <v>72</v>
      </c>
      <c r="C11" s="19"/>
      <c r="D11" s="4"/>
      <c r="E11" s="4"/>
      <c r="F11" s="5" t="s">
        <v>68</v>
      </c>
      <c r="G11" s="6">
        <f t="shared" si="1"/>
        <v>777061.96400000004</v>
      </c>
    </row>
    <row r="12" spans="1:7" x14ac:dyDescent="0.25">
      <c r="A12" s="19"/>
      <c r="B12" s="18"/>
      <c r="C12" s="19"/>
      <c r="D12" s="4"/>
      <c r="E12" s="4"/>
      <c r="F12" s="7" t="s">
        <v>4</v>
      </c>
      <c r="G12" s="7"/>
    </row>
    <row r="13" spans="1:7" x14ac:dyDescent="0.25">
      <c r="A13" s="18"/>
      <c r="B13" s="18"/>
      <c r="C13" s="18" t="s">
        <v>30</v>
      </c>
      <c r="D13" s="4"/>
      <c r="E13" s="4"/>
      <c r="F13" s="5" t="s">
        <v>68</v>
      </c>
      <c r="G13" s="6">
        <f t="shared" si="1"/>
        <v>777061.96400000004</v>
      </c>
    </row>
    <row r="14" spans="1:7" x14ac:dyDescent="0.25">
      <c r="A14" s="4"/>
      <c r="B14" s="5"/>
      <c r="C14" s="4"/>
      <c r="D14" s="4"/>
      <c r="E14" s="4"/>
      <c r="F14" s="7" t="s">
        <v>4</v>
      </c>
      <c r="G14" s="7"/>
    </row>
    <row r="15" spans="1:7" x14ac:dyDescent="0.25">
      <c r="A15" s="4"/>
      <c r="B15" s="4"/>
      <c r="C15" s="4"/>
      <c r="D15" s="4"/>
      <c r="E15" s="4"/>
      <c r="F15" s="5" t="s">
        <v>17</v>
      </c>
      <c r="G15" s="6">
        <f t="shared" ref="G15" si="2">G17</f>
        <v>777061.96400000004</v>
      </c>
    </row>
    <row r="16" spans="1:7" x14ac:dyDescent="0.25">
      <c r="A16" s="4"/>
      <c r="B16" s="4"/>
      <c r="C16" s="5"/>
      <c r="D16" s="7"/>
      <c r="E16" s="4"/>
      <c r="F16" s="7" t="s">
        <v>4</v>
      </c>
      <c r="G16" s="7"/>
    </row>
    <row r="17" spans="1:7" ht="33" x14ac:dyDescent="0.25">
      <c r="A17" s="17"/>
      <c r="B17" s="17"/>
      <c r="C17" s="17"/>
      <c r="D17" s="7" t="s">
        <v>18</v>
      </c>
      <c r="E17" s="4"/>
      <c r="F17" s="7" t="s">
        <v>19</v>
      </c>
      <c r="G17" s="8">
        <f t="shared" ref="G17" si="3">G19</f>
        <v>777061.96400000004</v>
      </c>
    </row>
    <row r="18" spans="1:7" x14ac:dyDescent="0.25">
      <c r="A18" s="17"/>
      <c r="B18" s="17"/>
      <c r="C18" s="17"/>
      <c r="D18" s="4"/>
      <c r="E18" s="4"/>
      <c r="F18" s="7" t="s">
        <v>4</v>
      </c>
      <c r="G18" s="7"/>
    </row>
    <row r="19" spans="1:7" ht="33" x14ac:dyDescent="0.25">
      <c r="A19" s="17"/>
      <c r="B19" s="17"/>
      <c r="C19" s="17"/>
      <c r="D19" s="4"/>
      <c r="E19" s="7" t="s">
        <v>15</v>
      </c>
      <c r="F19" s="7" t="s">
        <v>20</v>
      </c>
      <c r="G19" s="8">
        <f>G21</f>
        <v>777061.96400000004</v>
      </c>
    </row>
    <row r="20" spans="1:7" x14ac:dyDescent="0.25">
      <c r="A20" s="17"/>
      <c r="B20" s="17"/>
      <c r="C20" s="17"/>
      <c r="D20" s="4"/>
      <c r="E20" s="4"/>
      <c r="F20" s="7" t="s">
        <v>5</v>
      </c>
      <c r="G20" s="7"/>
    </row>
    <row r="21" spans="1:7" x14ac:dyDescent="0.25">
      <c r="A21" s="17"/>
      <c r="B21" s="17"/>
      <c r="C21" s="17"/>
      <c r="D21" s="4"/>
      <c r="E21" s="4"/>
      <c r="F21" s="9" t="s">
        <v>17</v>
      </c>
      <c r="G21" s="10">
        <f t="shared" ref="G21" si="4">G23</f>
        <v>777061.96400000004</v>
      </c>
    </row>
    <row r="22" spans="1:7" ht="33" x14ac:dyDescent="0.25">
      <c r="A22" s="17"/>
      <c r="B22" s="17"/>
      <c r="C22" s="17"/>
      <c r="D22" s="4"/>
      <c r="E22" s="4"/>
      <c r="F22" s="7" t="s">
        <v>6</v>
      </c>
      <c r="G22" s="7"/>
    </row>
    <row r="23" spans="1:7" x14ac:dyDescent="0.25">
      <c r="A23" s="17"/>
      <c r="B23" s="17"/>
      <c r="C23" s="17"/>
      <c r="D23" s="4"/>
      <c r="E23" s="4"/>
      <c r="F23" s="7" t="s">
        <v>7</v>
      </c>
      <c r="G23" s="8">
        <f t="shared" ref="G23:G26" si="5">G24</f>
        <v>777061.96400000004</v>
      </c>
    </row>
    <row r="24" spans="1:7" x14ac:dyDescent="0.25">
      <c r="A24" s="17"/>
      <c r="B24" s="17"/>
      <c r="C24" s="17"/>
      <c r="D24" s="4"/>
      <c r="E24" s="4"/>
      <c r="F24" s="7" t="s">
        <v>8</v>
      </c>
      <c r="G24" s="8">
        <f t="shared" si="5"/>
        <v>777061.96400000004</v>
      </c>
    </row>
    <row r="25" spans="1:7" x14ac:dyDescent="0.25">
      <c r="A25" s="17"/>
      <c r="B25" s="17"/>
      <c r="C25" s="17"/>
      <c r="D25" s="4"/>
      <c r="E25" s="4"/>
      <c r="F25" s="7" t="s">
        <v>12</v>
      </c>
      <c r="G25" s="8">
        <f t="shared" si="5"/>
        <v>777061.96400000004</v>
      </c>
    </row>
    <row r="26" spans="1:7" x14ac:dyDescent="0.25">
      <c r="A26" s="17"/>
      <c r="B26" s="17"/>
      <c r="C26" s="17"/>
      <c r="D26" s="4"/>
      <c r="E26" s="4"/>
      <c r="F26" s="7" t="s">
        <v>13</v>
      </c>
      <c r="G26" s="8">
        <f t="shared" si="5"/>
        <v>777061.96400000004</v>
      </c>
    </row>
    <row r="27" spans="1:7" x14ac:dyDescent="0.25">
      <c r="A27" s="17"/>
      <c r="B27" s="17"/>
      <c r="C27" s="17"/>
      <c r="D27" s="4"/>
      <c r="E27" s="4"/>
      <c r="F27" s="7" t="s">
        <v>14</v>
      </c>
      <c r="G27" s="8">
        <f>'ծրագիր միջոցառում'!G11</f>
        <v>777061.96400000004</v>
      </c>
    </row>
    <row r="28" spans="1:7" x14ac:dyDescent="0.25">
      <c r="A28" s="38" t="s">
        <v>95</v>
      </c>
      <c r="B28" s="4"/>
      <c r="C28" s="4"/>
      <c r="D28" s="4"/>
      <c r="E28" s="4"/>
      <c r="F28" s="38" t="s">
        <v>96</v>
      </c>
      <c r="G28" s="53">
        <f>G30</f>
        <v>-777061.96400000004</v>
      </c>
    </row>
    <row r="29" spans="1:7" x14ac:dyDescent="0.25">
      <c r="A29" s="4"/>
      <c r="B29" s="4"/>
      <c r="C29" s="4"/>
      <c r="D29" s="4"/>
      <c r="E29" s="4"/>
      <c r="F29" s="7" t="s">
        <v>4</v>
      </c>
      <c r="G29" s="21"/>
    </row>
    <row r="30" spans="1:7" x14ac:dyDescent="0.25">
      <c r="A30" s="4"/>
      <c r="B30" s="38" t="s">
        <v>30</v>
      </c>
      <c r="C30" s="4"/>
      <c r="D30" s="4"/>
      <c r="E30" s="4"/>
      <c r="F30" s="38" t="s">
        <v>97</v>
      </c>
      <c r="G30" s="53">
        <f t="shared" ref="G30" si="6">G32</f>
        <v>-777061.96400000004</v>
      </c>
    </row>
    <row r="31" spans="1:7" x14ac:dyDescent="0.25">
      <c r="A31" s="4"/>
      <c r="B31" s="4"/>
      <c r="C31" s="4"/>
      <c r="D31" s="4"/>
      <c r="E31" s="4"/>
      <c r="F31" s="7" t="s">
        <v>4</v>
      </c>
      <c r="G31" s="21"/>
    </row>
    <row r="32" spans="1:7" x14ac:dyDescent="0.25">
      <c r="A32" s="4"/>
      <c r="B32" s="4"/>
      <c r="C32" s="38" t="s">
        <v>30</v>
      </c>
      <c r="D32" s="4"/>
      <c r="E32" s="4"/>
      <c r="F32" s="18" t="s">
        <v>98</v>
      </c>
      <c r="G32" s="53">
        <f t="shared" ref="G32" si="7">G34</f>
        <v>-777061.96400000004</v>
      </c>
    </row>
    <row r="33" spans="1:7" x14ac:dyDescent="0.25">
      <c r="A33" s="4"/>
      <c r="B33" s="4"/>
      <c r="C33" s="4"/>
      <c r="D33" s="4"/>
      <c r="E33" s="4"/>
      <c r="F33" s="7" t="s">
        <v>4</v>
      </c>
      <c r="G33" s="21"/>
    </row>
    <row r="34" spans="1:7" x14ac:dyDescent="0.25">
      <c r="A34" s="38"/>
      <c r="B34" s="4"/>
      <c r="C34" s="4"/>
      <c r="D34" s="4"/>
      <c r="E34" s="4"/>
      <c r="F34" s="54" t="s">
        <v>16</v>
      </c>
      <c r="G34" s="45">
        <f t="shared" ref="G34" si="8">G36</f>
        <v>-777061.96400000004</v>
      </c>
    </row>
    <row r="35" spans="1:7" x14ac:dyDescent="0.25">
      <c r="A35" s="4"/>
      <c r="B35" s="4"/>
      <c r="C35" s="4"/>
      <c r="D35" s="4"/>
      <c r="E35" s="4"/>
      <c r="F35" s="7" t="s">
        <v>4</v>
      </c>
      <c r="G35" s="21"/>
    </row>
    <row r="36" spans="1:7" x14ac:dyDescent="0.25">
      <c r="A36" s="4"/>
      <c r="B36" s="38"/>
      <c r="C36" s="4"/>
      <c r="D36" s="7" t="s">
        <v>99</v>
      </c>
      <c r="E36" s="4"/>
      <c r="F36" s="7" t="s">
        <v>98</v>
      </c>
      <c r="G36" s="45">
        <f t="shared" ref="G36" si="9">G38</f>
        <v>-777061.96400000004</v>
      </c>
    </row>
    <row r="37" spans="1:7" x14ac:dyDescent="0.25">
      <c r="A37" s="4"/>
      <c r="B37" s="4"/>
      <c r="C37" s="4"/>
      <c r="D37" s="4"/>
      <c r="E37" s="4"/>
      <c r="F37" s="7" t="s">
        <v>4</v>
      </c>
      <c r="G37" s="55"/>
    </row>
    <row r="38" spans="1:7" x14ac:dyDescent="0.25">
      <c r="A38" s="4"/>
      <c r="B38" s="4"/>
      <c r="C38" s="38"/>
      <c r="D38" s="4"/>
      <c r="E38" s="7" t="s">
        <v>100</v>
      </c>
      <c r="F38" s="7" t="s">
        <v>98</v>
      </c>
      <c r="G38" s="45">
        <f t="shared" ref="G38" si="10">G40</f>
        <v>-777061.96400000004</v>
      </c>
    </row>
    <row r="39" spans="1:7" x14ac:dyDescent="0.25">
      <c r="A39" s="4"/>
      <c r="B39" s="4"/>
      <c r="C39" s="4"/>
      <c r="D39" s="4"/>
      <c r="E39" s="4"/>
      <c r="F39" s="7" t="s">
        <v>5</v>
      </c>
      <c r="G39" s="55"/>
    </row>
    <row r="40" spans="1:7" x14ac:dyDescent="0.25">
      <c r="A40" s="4"/>
      <c r="B40" s="4"/>
      <c r="C40" s="4"/>
      <c r="D40" s="4"/>
      <c r="E40" s="4"/>
      <c r="F40" s="9" t="s">
        <v>16</v>
      </c>
      <c r="G40" s="10">
        <f t="shared" ref="G40" si="11">G42</f>
        <v>-777061.96400000004</v>
      </c>
    </row>
    <row r="41" spans="1:7" ht="33" x14ac:dyDescent="0.25">
      <c r="A41" s="4"/>
      <c r="B41" s="4"/>
      <c r="C41" s="4"/>
      <c r="D41" s="4"/>
      <c r="E41" s="4"/>
      <c r="F41" s="7" t="s">
        <v>6</v>
      </c>
      <c r="G41" s="55"/>
    </row>
    <row r="42" spans="1:7" x14ac:dyDescent="0.25">
      <c r="A42" s="36"/>
      <c r="B42" s="36"/>
      <c r="C42" s="36"/>
      <c r="D42" s="4"/>
      <c r="E42" s="4"/>
      <c r="F42" s="7" t="s">
        <v>7</v>
      </c>
      <c r="G42" s="45">
        <f t="shared" ref="G42:G44" si="12">G43</f>
        <v>-777061.96400000004</v>
      </c>
    </row>
    <row r="43" spans="1:7" x14ac:dyDescent="0.25">
      <c r="A43" s="36"/>
      <c r="B43" s="36"/>
      <c r="C43" s="36"/>
      <c r="D43" s="4"/>
      <c r="E43" s="4"/>
      <c r="F43" s="7" t="s">
        <v>8</v>
      </c>
      <c r="G43" s="45">
        <f t="shared" si="12"/>
        <v>-777061.96400000004</v>
      </c>
    </row>
    <row r="44" spans="1:7" x14ac:dyDescent="0.25">
      <c r="A44" s="36"/>
      <c r="B44" s="36"/>
      <c r="C44" s="36"/>
      <c r="D44" s="4"/>
      <c r="E44" s="4"/>
      <c r="F44" s="7" t="s">
        <v>101</v>
      </c>
      <c r="G44" s="45">
        <f t="shared" si="12"/>
        <v>-777061.96400000004</v>
      </c>
    </row>
    <row r="45" spans="1:7" x14ac:dyDescent="0.25">
      <c r="A45" s="36"/>
      <c r="B45" s="36"/>
      <c r="C45" s="36"/>
      <c r="D45" s="4"/>
      <c r="E45" s="4"/>
      <c r="F45" s="7" t="s">
        <v>102</v>
      </c>
      <c r="G45" s="45">
        <f>-G27</f>
        <v>-777061.96400000004</v>
      </c>
    </row>
    <row r="46" spans="1:7" x14ac:dyDescent="0.25">
      <c r="A46" s="4"/>
      <c r="B46" s="4"/>
      <c r="C46" s="62"/>
      <c r="D46" s="4"/>
      <c r="E46" s="7" t="s">
        <v>100</v>
      </c>
      <c r="F46" s="7" t="s">
        <v>98</v>
      </c>
      <c r="G46" s="45">
        <f t="shared" ref="G46" si="13">G48</f>
        <v>777061.96400000004</v>
      </c>
    </row>
    <row r="47" spans="1:7" x14ac:dyDescent="0.25">
      <c r="A47" s="4"/>
      <c r="B47" s="4"/>
      <c r="C47" s="4"/>
      <c r="D47" s="4"/>
      <c r="E47" s="4"/>
      <c r="F47" s="7" t="s">
        <v>5</v>
      </c>
      <c r="G47" s="55"/>
    </row>
    <row r="48" spans="1:7" x14ac:dyDescent="0.25">
      <c r="A48" s="4"/>
      <c r="B48" s="4"/>
      <c r="C48" s="4"/>
      <c r="D48" s="4"/>
      <c r="E48" s="4"/>
      <c r="F48" s="9" t="s">
        <v>16</v>
      </c>
      <c r="G48" s="10">
        <f t="shared" ref="G48" si="14">G50</f>
        <v>777061.96400000004</v>
      </c>
    </row>
    <row r="49" spans="1:7" ht="33" x14ac:dyDescent="0.25">
      <c r="A49" s="4"/>
      <c r="B49" s="4"/>
      <c r="C49" s="4"/>
      <c r="D49" s="4"/>
      <c r="E49" s="4"/>
      <c r="F49" s="7" t="s">
        <v>6</v>
      </c>
      <c r="G49" s="55"/>
    </row>
    <row r="50" spans="1:7" x14ac:dyDescent="0.25">
      <c r="A50" s="63"/>
      <c r="B50" s="63"/>
      <c r="C50" s="63"/>
      <c r="D50" s="4"/>
      <c r="E50" s="4"/>
      <c r="F50" s="7" t="s">
        <v>7</v>
      </c>
      <c r="G50" s="45">
        <f t="shared" ref="G50:G52" si="15">G51</f>
        <v>777061.96400000004</v>
      </c>
    </row>
    <row r="51" spans="1:7" x14ac:dyDescent="0.25">
      <c r="A51" s="63"/>
      <c r="B51" s="63"/>
      <c r="C51" s="63"/>
      <c r="D51" s="4"/>
      <c r="E51" s="4"/>
      <c r="F51" s="7" t="s">
        <v>8</v>
      </c>
      <c r="G51" s="45">
        <f t="shared" si="15"/>
        <v>777061.96400000004</v>
      </c>
    </row>
    <row r="52" spans="1:7" x14ac:dyDescent="0.25">
      <c r="A52" s="63"/>
      <c r="B52" s="63"/>
      <c r="C52" s="63"/>
      <c r="D52" s="4"/>
      <c r="E52" s="4"/>
      <c r="F52" s="7" t="s">
        <v>101</v>
      </c>
      <c r="G52" s="45">
        <f t="shared" si="15"/>
        <v>777061.96400000004</v>
      </c>
    </row>
    <row r="53" spans="1:7" x14ac:dyDescent="0.25">
      <c r="A53" s="63"/>
      <c r="B53" s="63"/>
      <c r="C53" s="63"/>
      <c r="D53" s="4"/>
      <c r="E53" s="4"/>
      <c r="F53" s="7" t="s">
        <v>102</v>
      </c>
      <c r="G53" s="45">
        <f>-G54</f>
        <v>777061.96400000004</v>
      </c>
    </row>
    <row r="54" spans="1:7" x14ac:dyDescent="0.25">
      <c r="A54" s="4"/>
      <c r="B54" s="4"/>
      <c r="C54" s="62"/>
      <c r="D54" s="4"/>
      <c r="E54" s="7" t="s">
        <v>111</v>
      </c>
      <c r="F54" s="7" t="s">
        <v>112</v>
      </c>
      <c r="G54" s="45">
        <f>G56</f>
        <v>-777061.96400000004</v>
      </c>
    </row>
    <row r="55" spans="1:7" x14ac:dyDescent="0.25">
      <c r="A55" s="4"/>
      <c r="B55" s="4"/>
      <c r="C55" s="4"/>
      <c r="D55" s="4"/>
      <c r="E55" s="4"/>
      <c r="F55" s="7" t="s">
        <v>5</v>
      </c>
      <c r="G55" s="55"/>
    </row>
    <row r="56" spans="1:7" x14ac:dyDescent="0.25">
      <c r="A56" s="4"/>
      <c r="B56" s="4"/>
      <c r="C56" s="4"/>
      <c r="D56" s="4"/>
      <c r="E56" s="4"/>
      <c r="F56" s="9" t="s">
        <v>16</v>
      </c>
      <c r="G56" s="10">
        <f>G58</f>
        <v>-777061.96400000004</v>
      </c>
    </row>
    <row r="57" spans="1:7" ht="33" x14ac:dyDescent="0.25">
      <c r="A57" s="4"/>
      <c r="B57" s="4"/>
      <c r="C57" s="4"/>
      <c r="D57" s="4"/>
      <c r="E57" s="4"/>
      <c r="F57" s="7" t="s">
        <v>6</v>
      </c>
      <c r="G57" s="55"/>
    </row>
    <row r="58" spans="1:7" x14ac:dyDescent="0.25">
      <c r="A58" s="63"/>
      <c r="B58" s="63"/>
      <c r="C58" s="63"/>
      <c r="D58" s="4"/>
      <c r="E58" s="4"/>
      <c r="F58" s="7" t="s">
        <v>7</v>
      </c>
      <c r="G58" s="45">
        <f>G59</f>
        <v>-777061.96400000004</v>
      </c>
    </row>
    <row r="59" spans="1:7" x14ac:dyDescent="0.25">
      <c r="A59" s="63"/>
      <c r="B59" s="63"/>
      <c r="C59" s="63"/>
      <c r="D59" s="4"/>
      <c r="E59" s="4"/>
      <c r="F59" s="7" t="s">
        <v>113</v>
      </c>
      <c r="G59" s="45">
        <f>G60</f>
        <v>-777061.96400000004</v>
      </c>
    </row>
    <row r="60" spans="1:7" x14ac:dyDescent="0.25">
      <c r="A60" s="63"/>
      <c r="B60" s="63"/>
      <c r="C60" s="63"/>
      <c r="D60" s="4"/>
      <c r="E60" s="4"/>
      <c r="F60" s="7" t="s">
        <v>114</v>
      </c>
      <c r="G60" s="45">
        <f>G61</f>
        <v>-777061.96400000004</v>
      </c>
    </row>
    <row r="61" spans="1:7" x14ac:dyDescent="0.25">
      <c r="A61" s="63"/>
      <c r="B61" s="63"/>
      <c r="C61" s="63"/>
      <c r="D61" s="4"/>
      <c r="E61" s="4"/>
      <c r="F61" s="7" t="s">
        <v>115</v>
      </c>
      <c r="G61" s="45">
        <f>G62</f>
        <v>-777061.96400000004</v>
      </c>
    </row>
    <row r="62" spans="1:7" x14ac:dyDescent="0.25">
      <c r="A62" s="63"/>
      <c r="B62" s="63"/>
      <c r="C62" s="63"/>
      <c r="D62" s="4"/>
      <c r="E62" s="4"/>
      <c r="F62" s="7" t="s">
        <v>116</v>
      </c>
      <c r="G62" s="45">
        <f>'ծրագիր միջոցառում'!G16</f>
        <v>-777061.96400000004</v>
      </c>
    </row>
  </sheetData>
  <mergeCells count="5">
    <mergeCell ref="F1:G1"/>
    <mergeCell ref="A3:G3"/>
    <mergeCell ref="A5:C5"/>
    <mergeCell ref="D5:E5"/>
    <mergeCell ref="F5:F6"/>
  </mergeCells>
  <printOptions horizontalCentered="1"/>
  <pageMargins left="0" right="0" top="0" bottom="0" header="0" footer="0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Normal="100" workbookViewId="0">
      <selection activeCell="A3" sqref="A3:H3"/>
    </sheetView>
  </sheetViews>
  <sheetFormatPr defaultColWidth="9.140625" defaultRowHeight="17.25" x14ac:dyDescent="0.25"/>
  <cols>
    <col min="1" max="1" width="7.42578125" style="64" customWidth="1"/>
    <col min="2" max="2" width="10.7109375" style="64" customWidth="1"/>
    <col min="3" max="3" width="61.5703125" style="97" customWidth="1"/>
    <col min="4" max="4" width="22.140625" style="98" customWidth="1"/>
    <col min="5" max="5" width="19.140625" style="98" customWidth="1"/>
    <col min="6" max="6" width="21" style="73" customWidth="1"/>
    <col min="7" max="7" width="21.7109375" style="98" customWidth="1"/>
    <col min="8" max="8" width="16.7109375" style="98" customWidth="1"/>
    <col min="9" max="9" width="29.42578125" style="69" customWidth="1"/>
    <col min="10" max="10" width="22.85546875" style="69" customWidth="1"/>
    <col min="11" max="11" width="23.28515625" style="69" customWidth="1"/>
    <col min="12" max="12" width="9.85546875" style="69" bestFit="1" customWidth="1"/>
    <col min="13" max="16384" width="9.140625" style="69"/>
  </cols>
  <sheetData>
    <row r="1" spans="1:9" s="13" customFormat="1" ht="63.75" customHeight="1" x14ac:dyDescent="0.3">
      <c r="A1" s="12"/>
      <c r="B1" s="12"/>
      <c r="C1" s="12"/>
      <c r="D1" s="120" t="s">
        <v>49</v>
      </c>
      <c r="E1" s="120"/>
      <c r="F1" s="120"/>
      <c r="G1" s="120"/>
      <c r="H1" s="120"/>
    </row>
    <row r="2" spans="1:9" x14ac:dyDescent="0.25">
      <c r="B2" s="65"/>
      <c r="C2" s="66"/>
      <c r="D2" s="65"/>
      <c r="E2" s="65"/>
      <c r="F2" s="67"/>
      <c r="G2" s="65"/>
      <c r="H2" s="68"/>
    </row>
    <row r="3" spans="1:9" ht="38.25" customHeight="1" x14ac:dyDescent="0.25">
      <c r="A3" s="128" t="s">
        <v>132</v>
      </c>
      <c r="B3" s="128"/>
      <c r="C3" s="128"/>
      <c r="D3" s="128"/>
      <c r="E3" s="128"/>
      <c r="F3" s="128"/>
      <c r="G3" s="128"/>
      <c r="H3" s="128"/>
    </row>
    <row r="4" spans="1:9" x14ac:dyDescent="0.3">
      <c r="A4" s="70"/>
      <c r="B4" s="70"/>
      <c r="C4" s="71"/>
      <c r="D4" s="72"/>
      <c r="E4" s="72"/>
      <c r="G4" s="129" t="s">
        <v>31</v>
      </c>
      <c r="H4" s="129"/>
      <c r="I4" s="74"/>
    </row>
    <row r="5" spans="1:9" s="64" customFormat="1" ht="60" customHeight="1" x14ac:dyDescent="0.25">
      <c r="A5" s="130" t="s">
        <v>117</v>
      </c>
      <c r="B5" s="130"/>
      <c r="C5" s="131" t="s">
        <v>118</v>
      </c>
      <c r="D5" s="132" t="s">
        <v>127</v>
      </c>
      <c r="E5" s="132"/>
      <c r="F5" s="132"/>
      <c r="G5" s="132"/>
      <c r="H5" s="132"/>
    </row>
    <row r="6" spans="1:9" s="64" customFormat="1" ht="15.75" customHeight="1" x14ac:dyDescent="0.25">
      <c r="A6" s="130"/>
      <c r="B6" s="130"/>
      <c r="C6" s="131"/>
      <c r="D6" s="132" t="s">
        <v>119</v>
      </c>
      <c r="E6" s="132" t="s">
        <v>120</v>
      </c>
      <c r="F6" s="132"/>
      <c r="G6" s="132"/>
      <c r="H6" s="132"/>
    </row>
    <row r="7" spans="1:9" s="64" customFormat="1" ht="101.25" customHeight="1" x14ac:dyDescent="0.25">
      <c r="A7" s="75" t="s">
        <v>10</v>
      </c>
      <c r="B7" s="75" t="s">
        <v>11</v>
      </c>
      <c r="C7" s="131"/>
      <c r="D7" s="132"/>
      <c r="E7" s="76" t="s">
        <v>121</v>
      </c>
      <c r="F7" s="76" t="s">
        <v>122</v>
      </c>
      <c r="G7" s="77" t="s">
        <v>123</v>
      </c>
      <c r="H7" s="76" t="s">
        <v>124</v>
      </c>
      <c r="I7" s="78"/>
    </row>
    <row r="8" spans="1:9" s="81" customFormat="1" ht="24" customHeight="1" x14ac:dyDescent="0.25">
      <c r="A8" s="75"/>
      <c r="B8" s="75"/>
      <c r="C8" s="79" t="s">
        <v>125</v>
      </c>
      <c r="D8" s="80">
        <f>D10</f>
        <v>-777061.96400000004</v>
      </c>
      <c r="E8" s="80">
        <f t="shared" ref="E8:H8" si="0">E10</f>
        <v>0</v>
      </c>
      <c r="F8" s="80">
        <f t="shared" si="0"/>
        <v>-777061.96400000004</v>
      </c>
      <c r="G8" s="80">
        <f t="shared" si="0"/>
        <v>0</v>
      </c>
      <c r="H8" s="80">
        <f t="shared" si="0"/>
        <v>0</v>
      </c>
    </row>
    <row r="9" spans="1:9" x14ac:dyDescent="0.25">
      <c r="A9" s="82"/>
      <c r="B9" s="82"/>
      <c r="C9" s="83" t="s">
        <v>126</v>
      </c>
      <c r="D9" s="80"/>
      <c r="E9" s="84"/>
      <c r="F9" s="84"/>
      <c r="G9" s="85"/>
      <c r="H9" s="86"/>
    </row>
    <row r="10" spans="1:9" x14ac:dyDescent="0.25">
      <c r="A10" s="89"/>
      <c r="B10" s="89"/>
      <c r="C10" s="90" t="s">
        <v>87</v>
      </c>
      <c r="D10" s="91">
        <f t="shared" ref="D10:D12" si="1">+F10</f>
        <v>-777061.96400000004</v>
      </c>
      <c r="E10" s="88">
        <v>0</v>
      </c>
      <c r="F10" s="92">
        <f>F12</f>
        <v>-777061.96400000004</v>
      </c>
      <c r="G10" s="88">
        <v>0</v>
      </c>
      <c r="H10" s="88">
        <v>0</v>
      </c>
    </row>
    <row r="11" spans="1:9" x14ac:dyDescent="0.25">
      <c r="A11" s="89"/>
      <c r="B11" s="89"/>
      <c r="C11" s="93" t="s">
        <v>120</v>
      </c>
      <c r="D11" s="94"/>
      <c r="E11" s="88"/>
      <c r="F11" s="87"/>
      <c r="G11" s="88"/>
      <c r="H11" s="88"/>
    </row>
    <row r="12" spans="1:9" ht="34.5" x14ac:dyDescent="0.25">
      <c r="A12" s="95">
        <v>1139</v>
      </c>
      <c r="B12" s="77">
        <v>11003</v>
      </c>
      <c r="C12" s="96" t="s">
        <v>112</v>
      </c>
      <c r="D12" s="91">
        <f t="shared" si="1"/>
        <v>-777061.96400000004</v>
      </c>
      <c r="E12" s="88">
        <v>0</v>
      </c>
      <c r="F12" s="92">
        <f>'ծրագիր միջոցառում'!G16</f>
        <v>-777061.96400000004</v>
      </c>
      <c r="G12" s="88">
        <v>0</v>
      </c>
      <c r="H12" s="88">
        <v>0</v>
      </c>
    </row>
    <row r="13" spans="1:9" x14ac:dyDescent="0.25">
      <c r="H13" s="69"/>
    </row>
  </sheetData>
  <mergeCells count="8">
    <mergeCell ref="D1:H1"/>
    <mergeCell ref="A3:H3"/>
    <mergeCell ref="G4:H4"/>
    <mergeCell ref="A5:B6"/>
    <mergeCell ref="C5:C7"/>
    <mergeCell ref="D5:H5"/>
    <mergeCell ref="D6:D7"/>
    <mergeCell ref="E6:H6"/>
  </mergeCells>
  <pageMargins left="0.7" right="0.7" top="0.75" bottom="0.75" header="0.3" footer="0.3"/>
  <pageSetup paperSize="9" scale="64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zoomScaleNormal="100" workbookViewId="0">
      <selection activeCell="D9" sqref="D9"/>
    </sheetView>
  </sheetViews>
  <sheetFormatPr defaultRowHeight="17.25" x14ac:dyDescent="0.3"/>
  <cols>
    <col min="1" max="1" width="12" style="99" customWidth="1"/>
    <col min="2" max="2" width="14.85546875" style="99" customWidth="1"/>
    <col min="3" max="3" width="66.7109375" style="100" customWidth="1"/>
    <col min="4" max="4" width="32.7109375" style="114" customWidth="1"/>
    <col min="5" max="230" width="9.140625" style="99"/>
    <col min="231" max="231" width="7.28515625" style="99" customWidth="1"/>
    <col min="232" max="232" width="12" style="99" customWidth="1"/>
    <col min="233" max="233" width="11.85546875" style="99" customWidth="1"/>
    <col min="234" max="234" width="64.28515625" style="99" customWidth="1"/>
    <col min="235" max="235" width="16.85546875" style="99" customWidth="1"/>
    <col min="236" max="236" width="17.7109375" style="99" customWidth="1"/>
    <col min="237" max="237" width="12.85546875" style="99" customWidth="1"/>
    <col min="238" max="238" width="14.140625" style="99" customWidth="1"/>
    <col min="239" max="239" width="10.7109375" style="99" customWidth="1"/>
    <col min="240" max="486" width="9.140625" style="99"/>
    <col min="487" max="487" width="7.28515625" style="99" customWidth="1"/>
    <col min="488" max="488" width="12" style="99" customWidth="1"/>
    <col min="489" max="489" width="11.85546875" style="99" customWidth="1"/>
    <col min="490" max="490" width="64.28515625" style="99" customWidth="1"/>
    <col min="491" max="491" width="16.85546875" style="99" customWidth="1"/>
    <col min="492" max="492" width="17.7109375" style="99" customWidth="1"/>
    <col min="493" max="493" width="12.85546875" style="99" customWidth="1"/>
    <col min="494" max="494" width="14.140625" style="99" customWidth="1"/>
    <col min="495" max="495" width="10.7109375" style="99" customWidth="1"/>
    <col min="496" max="742" width="9.140625" style="99"/>
    <col min="743" max="743" width="7.28515625" style="99" customWidth="1"/>
    <col min="744" max="744" width="12" style="99" customWidth="1"/>
    <col min="745" max="745" width="11.85546875" style="99" customWidth="1"/>
    <col min="746" max="746" width="64.28515625" style="99" customWidth="1"/>
    <col min="747" max="747" width="16.85546875" style="99" customWidth="1"/>
    <col min="748" max="748" width="17.7109375" style="99" customWidth="1"/>
    <col min="749" max="749" width="12.85546875" style="99" customWidth="1"/>
    <col min="750" max="750" width="14.140625" style="99" customWidth="1"/>
    <col min="751" max="751" width="10.7109375" style="99" customWidth="1"/>
    <col min="752" max="998" width="9.140625" style="99"/>
    <col min="999" max="999" width="7.28515625" style="99" customWidth="1"/>
    <col min="1000" max="1000" width="12" style="99" customWidth="1"/>
    <col min="1001" max="1001" width="11.85546875" style="99" customWidth="1"/>
    <col min="1002" max="1002" width="64.28515625" style="99" customWidth="1"/>
    <col min="1003" max="1003" width="16.85546875" style="99" customWidth="1"/>
    <col min="1004" max="1004" width="17.7109375" style="99" customWidth="1"/>
    <col min="1005" max="1005" width="12.85546875" style="99" customWidth="1"/>
    <col min="1006" max="1006" width="14.140625" style="99" customWidth="1"/>
    <col min="1007" max="1007" width="10.7109375" style="99" customWidth="1"/>
    <col min="1008" max="1254" width="9.140625" style="99"/>
    <col min="1255" max="1255" width="7.28515625" style="99" customWidth="1"/>
    <col min="1256" max="1256" width="12" style="99" customWidth="1"/>
    <col min="1257" max="1257" width="11.85546875" style="99" customWidth="1"/>
    <col min="1258" max="1258" width="64.28515625" style="99" customWidth="1"/>
    <col min="1259" max="1259" width="16.85546875" style="99" customWidth="1"/>
    <col min="1260" max="1260" width="17.7109375" style="99" customWidth="1"/>
    <col min="1261" max="1261" width="12.85546875" style="99" customWidth="1"/>
    <col min="1262" max="1262" width="14.140625" style="99" customWidth="1"/>
    <col min="1263" max="1263" width="10.7109375" style="99" customWidth="1"/>
    <col min="1264" max="1510" width="9.140625" style="99"/>
    <col min="1511" max="1511" width="7.28515625" style="99" customWidth="1"/>
    <col min="1512" max="1512" width="12" style="99" customWidth="1"/>
    <col min="1513" max="1513" width="11.85546875" style="99" customWidth="1"/>
    <col min="1514" max="1514" width="64.28515625" style="99" customWidth="1"/>
    <col min="1515" max="1515" width="16.85546875" style="99" customWidth="1"/>
    <col min="1516" max="1516" width="17.7109375" style="99" customWidth="1"/>
    <col min="1517" max="1517" width="12.85546875" style="99" customWidth="1"/>
    <col min="1518" max="1518" width="14.140625" style="99" customWidth="1"/>
    <col min="1519" max="1519" width="10.7109375" style="99" customWidth="1"/>
    <col min="1520" max="1766" width="9.140625" style="99"/>
    <col min="1767" max="1767" width="7.28515625" style="99" customWidth="1"/>
    <col min="1768" max="1768" width="12" style="99" customWidth="1"/>
    <col min="1769" max="1769" width="11.85546875" style="99" customWidth="1"/>
    <col min="1770" max="1770" width="64.28515625" style="99" customWidth="1"/>
    <col min="1771" max="1771" width="16.85546875" style="99" customWidth="1"/>
    <col min="1772" max="1772" width="17.7109375" style="99" customWidth="1"/>
    <col min="1773" max="1773" width="12.85546875" style="99" customWidth="1"/>
    <col min="1774" max="1774" width="14.140625" style="99" customWidth="1"/>
    <col min="1775" max="1775" width="10.7109375" style="99" customWidth="1"/>
    <col min="1776" max="2022" width="9.140625" style="99"/>
    <col min="2023" max="2023" width="7.28515625" style="99" customWidth="1"/>
    <col min="2024" max="2024" width="12" style="99" customWidth="1"/>
    <col min="2025" max="2025" width="11.85546875" style="99" customWidth="1"/>
    <col min="2026" max="2026" width="64.28515625" style="99" customWidth="1"/>
    <col min="2027" max="2027" width="16.85546875" style="99" customWidth="1"/>
    <col min="2028" max="2028" width="17.7109375" style="99" customWidth="1"/>
    <col min="2029" max="2029" width="12.85546875" style="99" customWidth="1"/>
    <col min="2030" max="2030" width="14.140625" style="99" customWidth="1"/>
    <col min="2031" max="2031" width="10.7109375" style="99" customWidth="1"/>
    <col min="2032" max="2278" width="9.140625" style="99"/>
    <col min="2279" max="2279" width="7.28515625" style="99" customWidth="1"/>
    <col min="2280" max="2280" width="12" style="99" customWidth="1"/>
    <col min="2281" max="2281" width="11.85546875" style="99" customWidth="1"/>
    <col min="2282" max="2282" width="64.28515625" style="99" customWidth="1"/>
    <col min="2283" max="2283" width="16.85546875" style="99" customWidth="1"/>
    <col min="2284" max="2284" width="17.7109375" style="99" customWidth="1"/>
    <col min="2285" max="2285" width="12.85546875" style="99" customWidth="1"/>
    <col min="2286" max="2286" width="14.140625" style="99" customWidth="1"/>
    <col min="2287" max="2287" width="10.7109375" style="99" customWidth="1"/>
    <col min="2288" max="2534" width="9.140625" style="99"/>
    <col min="2535" max="2535" width="7.28515625" style="99" customWidth="1"/>
    <col min="2536" max="2536" width="12" style="99" customWidth="1"/>
    <col min="2537" max="2537" width="11.85546875" style="99" customWidth="1"/>
    <col min="2538" max="2538" width="64.28515625" style="99" customWidth="1"/>
    <col min="2539" max="2539" width="16.85546875" style="99" customWidth="1"/>
    <col min="2540" max="2540" width="17.7109375" style="99" customWidth="1"/>
    <col min="2541" max="2541" width="12.85546875" style="99" customWidth="1"/>
    <col min="2542" max="2542" width="14.140625" style="99" customWidth="1"/>
    <col min="2543" max="2543" width="10.7109375" style="99" customWidth="1"/>
    <col min="2544" max="2790" width="9.140625" style="99"/>
    <col min="2791" max="2791" width="7.28515625" style="99" customWidth="1"/>
    <col min="2792" max="2792" width="12" style="99" customWidth="1"/>
    <col min="2793" max="2793" width="11.85546875" style="99" customWidth="1"/>
    <col min="2794" max="2794" width="64.28515625" style="99" customWidth="1"/>
    <col min="2795" max="2795" width="16.85546875" style="99" customWidth="1"/>
    <col min="2796" max="2796" width="17.7109375" style="99" customWidth="1"/>
    <col min="2797" max="2797" width="12.85546875" style="99" customWidth="1"/>
    <col min="2798" max="2798" width="14.140625" style="99" customWidth="1"/>
    <col min="2799" max="2799" width="10.7109375" style="99" customWidth="1"/>
    <col min="2800" max="3046" width="9.140625" style="99"/>
    <col min="3047" max="3047" width="7.28515625" style="99" customWidth="1"/>
    <col min="3048" max="3048" width="12" style="99" customWidth="1"/>
    <col min="3049" max="3049" width="11.85546875" style="99" customWidth="1"/>
    <col min="3050" max="3050" width="64.28515625" style="99" customWidth="1"/>
    <col min="3051" max="3051" width="16.85546875" style="99" customWidth="1"/>
    <col min="3052" max="3052" width="17.7109375" style="99" customWidth="1"/>
    <col min="3053" max="3053" width="12.85546875" style="99" customWidth="1"/>
    <col min="3054" max="3054" width="14.140625" style="99" customWidth="1"/>
    <col min="3055" max="3055" width="10.7109375" style="99" customWidth="1"/>
    <col min="3056" max="3302" width="9.140625" style="99"/>
    <col min="3303" max="3303" width="7.28515625" style="99" customWidth="1"/>
    <col min="3304" max="3304" width="12" style="99" customWidth="1"/>
    <col min="3305" max="3305" width="11.85546875" style="99" customWidth="1"/>
    <col min="3306" max="3306" width="64.28515625" style="99" customWidth="1"/>
    <col min="3307" max="3307" width="16.85546875" style="99" customWidth="1"/>
    <col min="3308" max="3308" width="17.7109375" style="99" customWidth="1"/>
    <col min="3309" max="3309" width="12.85546875" style="99" customWidth="1"/>
    <col min="3310" max="3310" width="14.140625" style="99" customWidth="1"/>
    <col min="3311" max="3311" width="10.7109375" style="99" customWidth="1"/>
    <col min="3312" max="3558" width="9.140625" style="99"/>
    <col min="3559" max="3559" width="7.28515625" style="99" customWidth="1"/>
    <col min="3560" max="3560" width="12" style="99" customWidth="1"/>
    <col min="3561" max="3561" width="11.85546875" style="99" customWidth="1"/>
    <col min="3562" max="3562" width="64.28515625" style="99" customWidth="1"/>
    <col min="3563" max="3563" width="16.85546875" style="99" customWidth="1"/>
    <col min="3564" max="3564" width="17.7109375" style="99" customWidth="1"/>
    <col min="3565" max="3565" width="12.85546875" style="99" customWidth="1"/>
    <col min="3566" max="3566" width="14.140625" style="99" customWidth="1"/>
    <col min="3567" max="3567" width="10.7109375" style="99" customWidth="1"/>
    <col min="3568" max="3814" width="9.140625" style="99"/>
    <col min="3815" max="3815" width="7.28515625" style="99" customWidth="1"/>
    <col min="3816" max="3816" width="12" style="99" customWidth="1"/>
    <col min="3817" max="3817" width="11.85546875" style="99" customWidth="1"/>
    <col min="3818" max="3818" width="64.28515625" style="99" customWidth="1"/>
    <col min="3819" max="3819" width="16.85546875" style="99" customWidth="1"/>
    <col min="3820" max="3820" width="17.7109375" style="99" customWidth="1"/>
    <col min="3821" max="3821" width="12.85546875" style="99" customWidth="1"/>
    <col min="3822" max="3822" width="14.140625" style="99" customWidth="1"/>
    <col min="3823" max="3823" width="10.7109375" style="99" customWidth="1"/>
    <col min="3824" max="4070" width="9.140625" style="99"/>
    <col min="4071" max="4071" width="7.28515625" style="99" customWidth="1"/>
    <col min="4072" max="4072" width="12" style="99" customWidth="1"/>
    <col min="4073" max="4073" width="11.85546875" style="99" customWidth="1"/>
    <col min="4074" max="4074" width="64.28515625" style="99" customWidth="1"/>
    <col min="4075" max="4075" width="16.85546875" style="99" customWidth="1"/>
    <col min="4076" max="4076" width="17.7109375" style="99" customWidth="1"/>
    <col min="4077" max="4077" width="12.85546875" style="99" customWidth="1"/>
    <col min="4078" max="4078" width="14.140625" style="99" customWidth="1"/>
    <col min="4079" max="4079" width="10.7109375" style="99" customWidth="1"/>
    <col min="4080" max="4326" width="9.140625" style="99"/>
    <col min="4327" max="4327" width="7.28515625" style="99" customWidth="1"/>
    <col min="4328" max="4328" width="12" style="99" customWidth="1"/>
    <col min="4329" max="4329" width="11.85546875" style="99" customWidth="1"/>
    <col min="4330" max="4330" width="64.28515625" style="99" customWidth="1"/>
    <col min="4331" max="4331" width="16.85546875" style="99" customWidth="1"/>
    <col min="4332" max="4332" width="17.7109375" style="99" customWidth="1"/>
    <col min="4333" max="4333" width="12.85546875" style="99" customWidth="1"/>
    <col min="4334" max="4334" width="14.140625" style="99" customWidth="1"/>
    <col min="4335" max="4335" width="10.7109375" style="99" customWidth="1"/>
    <col min="4336" max="4582" width="9.140625" style="99"/>
    <col min="4583" max="4583" width="7.28515625" style="99" customWidth="1"/>
    <col min="4584" max="4584" width="12" style="99" customWidth="1"/>
    <col min="4585" max="4585" width="11.85546875" style="99" customWidth="1"/>
    <col min="4586" max="4586" width="64.28515625" style="99" customWidth="1"/>
    <col min="4587" max="4587" width="16.85546875" style="99" customWidth="1"/>
    <col min="4588" max="4588" width="17.7109375" style="99" customWidth="1"/>
    <col min="4589" max="4589" width="12.85546875" style="99" customWidth="1"/>
    <col min="4590" max="4590" width="14.140625" style="99" customWidth="1"/>
    <col min="4591" max="4591" width="10.7109375" style="99" customWidth="1"/>
    <col min="4592" max="4838" width="9.140625" style="99"/>
    <col min="4839" max="4839" width="7.28515625" style="99" customWidth="1"/>
    <col min="4840" max="4840" width="12" style="99" customWidth="1"/>
    <col min="4841" max="4841" width="11.85546875" style="99" customWidth="1"/>
    <col min="4842" max="4842" width="64.28515625" style="99" customWidth="1"/>
    <col min="4843" max="4843" width="16.85546875" style="99" customWidth="1"/>
    <col min="4844" max="4844" width="17.7109375" style="99" customWidth="1"/>
    <col min="4845" max="4845" width="12.85546875" style="99" customWidth="1"/>
    <col min="4846" max="4846" width="14.140625" style="99" customWidth="1"/>
    <col min="4847" max="4847" width="10.7109375" style="99" customWidth="1"/>
    <col min="4848" max="5094" width="9.140625" style="99"/>
    <col min="5095" max="5095" width="7.28515625" style="99" customWidth="1"/>
    <col min="5096" max="5096" width="12" style="99" customWidth="1"/>
    <col min="5097" max="5097" width="11.85546875" style="99" customWidth="1"/>
    <col min="5098" max="5098" width="64.28515625" style="99" customWidth="1"/>
    <col min="5099" max="5099" width="16.85546875" style="99" customWidth="1"/>
    <col min="5100" max="5100" width="17.7109375" style="99" customWidth="1"/>
    <col min="5101" max="5101" width="12.85546875" style="99" customWidth="1"/>
    <col min="5102" max="5102" width="14.140625" style="99" customWidth="1"/>
    <col min="5103" max="5103" width="10.7109375" style="99" customWidth="1"/>
    <col min="5104" max="5350" width="9.140625" style="99"/>
    <col min="5351" max="5351" width="7.28515625" style="99" customWidth="1"/>
    <col min="5352" max="5352" width="12" style="99" customWidth="1"/>
    <col min="5353" max="5353" width="11.85546875" style="99" customWidth="1"/>
    <col min="5354" max="5354" width="64.28515625" style="99" customWidth="1"/>
    <col min="5355" max="5355" width="16.85546875" style="99" customWidth="1"/>
    <col min="5356" max="5356" width="17.7109375" style="99" customWidth="1"/>
    <col min="5357" max="5357" width="12.85546875" style="99" customWidth="1"/>
    <col min="5358" max="5358" width="14.140625" style="99" customWidth="1"/>
    <col min="5359" max="5359" width="10.7109375" style="99" customWidth="1"/>
    <col min="5360" max="5606" width="9.140625" style="99"/>
    <col min="5607" max="5607" width="7.28515625" style="99" customWidth="1"/>
    <col min="5608" max="5608" width="12" style="99" customWidth="1"/>
    <col min="5609" max="5609" width="11.85546875" style="99" customWidth="1"/>
    <col min="5610" max="5610" width="64.28515625" style="99" customWidth="1"/>
    <col min="5611" max="5611" width="16.85546875" style="99" customWidth="1"/>
    <col min="5612" max="5612" width="17.7109375" style="99" customWidth="1"/>
    <col min="5613" max="5613" width="12.85546875" style="99" customWidth="1"/>
    <col min="5614" max="5614" width="14.140625" style="99" customWidth="1"/>
    <col min="5615" max="5615" width="10.7109375" style="99" customWidth="1"/>
    <col min="5616" max="5862" width="9.140625" style="99"/>
    <col min="5863" max="5863" width="7.28515625" style="99" customWidth="1"/>
    <col min="5864" max="5864" width="12" style="99" customWidth="1"/>
    <col min="5865" max="5865" width="11.85546875" style="99" customWidth="1"/>
    <col min="5866" max="5866" width="64.28515625" style="99" customWidth="1"/>
    <col min="5867" max="5867" width="16.85546875" style="99" customWidth="1"/>
    <col min="5868" max="5868" width="17.7109375" style="99" customWidth="1"/>
    <col min="5869" max="5869" width="12.85546875" style="99" customWidth="1"/>
    <col min="5870" max="5870" width="14.140625" style="99" customWidth="1"/>
    <col min="5871" max="5871" width="10.7109375" style="99" customWidth="1"/>
    <col min="5872" max="6118" width="9.140625" style="99"/>
    <col min="6119" max="6119" width="7.28515625" style="99" customWidth="1"/>
    <col min="6120" max="6120" width="12" style="99" customWidth="1"/>
    <col min="6121" max="6121" width="11.85546875" style="99" customWidth="1"/>
    <col min="6122" max="6122" width="64.28515625" style="99" customWidth="1"/>
    <col min="6123" max="6123" width="16.85546875" style="99" customWidth="1"/>
    <col min="6124" max="6124" width="17.7109375" style="99" customWidth="1"/>
    <col min="6125" max="6125" width="12.85546875" style="99" customWidth="1"/>
    <col min="6126" max="6126" width="14.140625" style="99" customWidth="1"/>
    <col min="6127" max="6127" width="10.7109375" style="99" customWidth="1"/>
    <col min="6128" max="6374" width="9.140625" style="99"/>
    <col min="6375" max="6375" width="7.28515625" style="99" customWidth="1"/>
    <col min="6376" max="6376" width="12" style="99" customWidth="1"/>
    <col min="6377" max="6377" width="11.85546875" style="99" customWidth="1"/>
    <col min="6378" max="6378" width="64.28515625" style="99" customWidth="1"/>
    <col min="6379" max="6379" width="16.85546875" style="99" customWidth="1"/>
    <col min="6380" max="6380" width="17.7109375" style="99" customWidth="1"/>
    <col min="6381" max="6381" width="12.85546875" style="99" customWidth="1"/>
    <col min="6382" max="6382" width="14.140625" style="99" customWidth="1"/>
    <col min="6383" max="6383" width="10.7109375" style="99" customWidth="1"/>
    <col min="6384" max="6630" width="9.140625" style="99"/>
    <col min="6631" max="6631" width="7.28515625" style="99" customWidth="1"/>
    <col min="6632" max="6632" width="12" style="99" customWidth="1"/>
    <col min="6633" max="6633" width="11.85546875" style="99" customWidth="1"/>
    <col min="6634" max="6634" width="64.28515625" style="99" customWidth="1"/>
    <col min="6635" max="6635" width="16.85546875" style="99" customWidth="1"/>
    <col min="6636" max="6636" width="17.7109375" style="99" customWidth="1"/>
    <col min="6637" max="6637" width="12.85546875" style="99" customWidth="1"/>
    <col min="6638" max="6638" width="14.140625" style="99" customWidth="1"/>
    <col min="6639" max="6639" width="10.7109375" style="99" customWidth="1"/>
    <col min="6640" max="6886" width="9.140625" style="99"/>
    <col min="6887" max="6887" width="7.28515625" style="99" customWidth="1"/>
    <col min="6888" max="6888" width="12" style="99" customWidth="1"/>
    <col min="6889" max="6889" width="11.85546875" style="99" customWidth="1"/>
    <col min="6890" max="6890" width="64.28515625" style="99" customWidth="1"/>
    <col min="6891" max="6891" width="16.85546875" style="99" customWidth="1"/>
    <col min="6892" max="6892" width="17.7109375" style="99" customWidth="1"/>
    <col min="6893" max="6893" width="12.85546875" style="99" customWidth="1"/>
    <col min="6894" max="6894" width="14.140625" style="99" customWidth="1"/>
    <col min="6895" max="6895" width="10.7109375" style="99" customWidth="1"/>
    <col min="6896" max="7142" width="9.140625" style="99"/>
    <col min="7143" max="7143" width="7.28515625" style="99" customWidth="1"/>
    <col min="7144" max="7144" width="12" style="99" customWidth="1"/>
    <col min="7145" max="7145" width="11.85546875" style="99" customWidth="1"/>
    <col min="7146" max="7146" width="64.28515625" style="99" customWidth="1"/>
    <col min="7147" max="7147" width="16.85546875" style="99" customWidth="1"/>
    <col min="7148" max="7148" width="17.7109375" style="99" customWidth="1"/>
    <col min="7149" max="7149" width="12.85546875" style="99" customWidth="1"/>
    <col min="7150" max="7150" width="14.140625" style="99" customWidth="1"/>
    <col min="7151" max="7151" width="10.7109375" style="99" customWidth="1"/>
    <col min="7152" max="7398" width="9.140625" style="99"/>
    <col min="7399" max="7399" width="7.28515625" style="99" customWidth="1"/>
    <col min="7400" max="7400" width="12" style="99" customWidth="1"/>
    <col min="7401" max="7401" width="11.85546875" style="99" customWidth="1"/>
    <col min="7402" max="7402" width="64.28515625" style="99" customWidth="1"/>
    <col min="7403" max="7403" width="16.85546875" style="99" customWidth="1"/>
    <col min="7404" max="7404" width="17.7109375" style="99" customWidth="1"/>
    <col min="7405" max="7405" width="12.85546875" style="99" customWidth="1"/>
    <col min="7406" max="7406" width="14.140625" style="99" customWidth="1"/>
    <col min="7407" max="7407" width="10.7109375" style="99" customWidth="1"/>
    <col min="7408" max="7654" width="9.140625" style="99"/>
    <col min="7655" max="7655" width="7.28515625" style="99" customWidth="1"/>
    <col min="7656" max="7656" width="12" style="99" customWidth="1"/>
    <col min="7657" max="7657" width="11.85546875" style="99" customWidth="1"/>
    <col min="7658" max="7658" width="64.28515625" style="99" customWidth="1"/>
    <col min="7659" max="7659" width="16.85546875" style="99" customWidth="1"/>
    <col min="7660" max="7660" width="17.7109375" style="99" customWidth="1"/>
    <col min="7661" max="7661" width="12.85546875" style="99" customWidth="1"/>
    <col min="7662" max="7662" width="14.140625" style="99" customWidth="1"/>
    <col min="7663" max="7663" width="10.7109375" style="99" customWidth="1"/>
    <col min="7664" max="7910" width="9.140625" style="99"/>
    <col min="7911" max="7911" width="7.28515625" style="99" customWidth="1"/>
    <col min="7912" max="7912" width="12" style="99" customWidth="1"/>
    <col min="7913" max="7913" width="11.85546875" style="99" customWidth="1"/>
    <col min="7914" max="7914" width="64.28515625" style="99" customWidth="1"/>
    <col min="7915" max="7915" width="16.85546875" style="99" customWidth="1"/>
    <col min="7916" max="7916" width="17.7109375" style="99" customWidth="1"/>
    <col min="7917" max="7917" width="12.85546875" style="99" customWidth="1"/>
    <col min="7918" max="7918" width="14.140625" style="99" customWidth="1"/>
    <col min="7919" max="7919" width="10.7109375" style="99" customWidth="1"/>
    <col min="7920" max="8166" width="9.140625" style="99"/>
    <col min="8167" max="8167" width="7.28515625" style="99" customWidth="1"/>
    <col min="8168" max="8168" width="12" style="99" customWidth="1"/>
    <col min="8169" max="8169" width="11.85546875" style="99" customWidth="1"/>
    <col min="8170" max="8170" width="64.28515625" style="99" customWidth="1"/>
    <col min="8171" max="8171" width="16.85546875" style="99" customWidth="1"/>
    <col min="8172" max="8172" width="17.7109375" style="99" customWidth="1"/>
    <col min="8173" max="8173" width="12.85546875" style="99" customWidth="1"/>
    <col min="8174" max="8174" width="14.140625" style="99" customWidth="1"/>
    <col min="8175" max="8175" width="10.7109375" style="99" customWidth="1"/>
    <col min="8176" max="8422" width="9.140625" style="99"/>
    <col min="8423" max="8423" width="7.28515625" style="99" customWidth="1"/>
    <col min="8424" max="8424" width="12" style="99" customWidth="1"/>
    <col min="8425" max="8425" width="11.85546875" style="99" customWidth="1"/>
    <col min="8426" max="8426" width="64.28515625" style="99" customWidth="1"/>
    <col min="8427" max="8427" width="16.85546875" style="99" customWidth="1"/>
    <col min="8428" max="8428" width="17.7109375" style="99" customWidth="1"/>
    <col min="8429" max="8429" width="12.85546875" style="99" customWidth="1"/>
    <col min="8430" max="8430" width="14.140625" style="99" customWidth="1"/>
    <col min="8431" max="8431" width="10.7109375" style="99" customWidth="1"/>
    <col min="8432" max="8678" width="9.140625" style="99"/>
    <col min="8679" max="8679" width="7.28515625" style="99" customWidth="1"/>
    <col min="8680" max="8680" width="12" style="99" customWidth="1"/>
    <col min="8681" max="8681" width="11.85546875" style="99" customWidth="1"/>
    <col min="8682" max="8682" width="64.28515625" style="99" customWidth="1"/>
    <col min="8683" max="8683" width="16.85546875" style="99" customWidth="1"/>
    <col min="8684" max="8684" width="17.7109375" style="99" customWidth="1"/>
    <col min="8685" max="8685" width="12.85546875" style="99" customWidth="1"/>
    <col min="8686" max="8686" width="14.140625" style="99" customWidth="1"/>
    <col min="8687" max="8687" width="10.7109375" style="99" customWidth="1"/>
    <col min="8688" max="8934" width="9.140625" style="99"/>
    <col min="8935" max="8935" width="7.28515625" style="99" customWidth="1"/>
    <col min="8936" max="8936" width="12" style="99" customWidth="1"/>
    <col min="8937" max="8937" width="11.85546875" style="99" customWidth="1"/>
    <col min="8938" max="8938" width="64.28515625" style="99" customWidth="1"/>
    <col min="8939" max="8939" width="16.85546875" style="99" customWidth="1"/>
    <col min="8940" max="8940" width="17.7109375" style="99" customWidth="1"/>
    <col min="8941" max="8941" width="12.85546875" style="99" customWidth="1"/>
    <col min="8942" max="8942" width="14.140625" style="99" customWidth="1"/>
    <col min="8943" max="8943" width="10.7109375" style="99" customWidth="1"/>
    <col min="8944" max="9190" width="9.140625" style="99"/>
    <col min="9191" max="9191" width="7.28515625" style="99" customWidth="1"/>
    <col min="9192" max="9192" width="12" style="99" customWidth="1"/>
    <col min="9193" max="9193" width="11.85546875" style="99" customWidth="1"/>
    <col min="9194" max="9194" width="64.28515625" style="99" customWidth="1"/>
    <col min="9195" max="9195" width="16.85546875" style="99" customWidth="1"/>
    <col min="9196" max="9196" width="17.7109375" style="99" customWidth="1"/>
    <col min="9197" max="9197" width="12.85546875" style="99" customWidth="1"/>
    <col min="9198" max="9198" width="14.140625" style="99" customWidth="1"/>
    <col min="9199" max="9199" width="10.7109375" style="99" customWidth="1"/>
    <col min="9200" max="9446" width="9.140625" style="99"/>
    <col min="9447" max="9447" width="7.28515625" style="99" customWidth="1"/>
    <col min="9448" max="9448" width="12" style="99" customWidth="1"/>
    <col min="9449" max="9449" width="11.85546875" style="99" customWidth="1"/>
    <col min="9450" max="9450" width="64.28515625" style="99" customWidth="1"/>
    <col min="9451" max="9451" width="16.85546875" style="99" customWidth="1"/>
    <col min="9452" max="9452" width="17.7109375" style="99" customWidth="1"/>
    <col min="9453" max="9453" width="12.85546875" style="99" customWidth="1"/>
    <col min="9454" max="9454" width="14.140625" style="99" customWidth="1"/>
    <col min="9455" max="9455" width="10.7109375" style="99" customWidth="1"/>
    <col min="9456" max="9702" width="9.140625" style="99"/>
    <col min="9703" max="9703" width="7.28515625" style="99" customWidth="1"/>
    <col min="9704" max="9704" width="12" style="99" customWidth="1"/>
    <col min="9705" max="9705" width="11.85546875" style="99" customWidth="1"/>
    <col min="9706" max="9706" width="64.28515625" style="99" customWidth="1"/>
    <col min="9707" max="9707" width="16.85546875" style="99" customWidth="1"/>
    <col min="9708" max="9708" width="17.7109375" style="99" customWidth="1"/>
    <col min="9709" max="9709" width="12.85546875" style="99" customWidth="1"/>
    <col min="9710" max="9710" width="14.140625" style="99" customWidth="1"/>
    <col min="9711" max="9711" width="10.7109375" style="99" customWidth="1"/>
    <col min="9712" max="9958" width="9.140625" style="99"/>
    <col min="9959" max="9959" width="7.28515625" style="99" customWidth="1"/>
    <col min="9960" max="9960" width="12" style="99" customWidth="1"/>
    <col min="9961" max="9961" width="11.85546875" style="99" customWidth="1"/>
    <col min="9962" max="9962" width="64.28515625" style="99" customWidth="1"/>
    <col min="9963" max="9963" width="16.85546875" style="99" customWidth="1"/>
    <col min="9964" max="9964" width="17.7109375" style="99" customWidth="1"/>
    <col min="9965" max="9965" width="12.85546875" style="99" customWidth="1"/>
    <col min="9966" max="9966" width="14.140625" style="99" customWidth="1"/>
    <col min="9967" max="9967" width="10.7109375" style="99" customWidth="1"/>
    <col min="9968" max="10214" width="9.140625" style="99"/>
    <col min="10215" max="10215" width="7.28515625" style="99" customWidth="1"/>
    <col min="10216" max="10216" width="12" style="99" customWidth="1"/>
    <col min="10217" max="10217" width="11.85546875" style="99" customWidth="1"/>
    <col min="10218" max="10218" width="64.28515625" style="99" customWidth="1"/>
    <col min="10219" max="10219" width="16.85546875" style="99" customWidth="1"/>
    <col min="10220" max="10220" width="17.7109375" style="99" customWidth="1"/>
    <col min="10221" max="10221" width="12.85546875" style="99" customWidth="1"/>
    <col min="10222" max="10222" width="14.140625" style="99" customWidth="1"/>
    <col min="10223" max="10223" width="10.7109375" style="99" customWidth="1"/>
    <col min="10224" max="10470" width="9.140625" style="99"/>
    <col min="10471" max="10471" width="7.28515625" style="99" customWidth="1"/>
    <col min="10472" max="10472" width="12" style="99" customWidth="1"/>
    <col min="10473" max="10473" width="11.85546875" style="99" customWidth="1"/>
    <col min="10474" max="10474" width="64.28515625" style="99" customWidth="1"/>
    <col min="10475" max="10475" width="16.85546875" style="99" customWidth="1"/>
    <col min="10476" max="10476" width="17.7109375" style="99" customWidth="1"/>
    <col min="10477" max="10477" width="12.85546875" style="99" customWidth="1"/>
    <col min="10478" max="10478" width="14.140625" style="99" customWidth="1"/>
    <col min="10479" max="10479" width="10.7109375" style="99" customWidth="1"/>
    <col min="10480" max="10726" width="9.140625" style="99"/>
    <col min="10727" max="10727" width="7.28515625" style="99" customWidth="1"/>
    <col min="10728" max="10728" width="12" style="99" customWidth="1"/>
    <col min="10729" max="10729" width="11.85546875" style="99" customWidth="1"/>
    <col min="10730" max="10730" width="64.28515625" style="99" customWidth="1"/>
    <col min="10731" max="10731" width="16.85546875" style="99" customWidth="1"/>
    <col min="10732" max="10732" width="17.7109375" style="99" customWidth="1"/>
    <col min="10733" max="10733" width="12.85546875" style="99" customWidth="1"/>
    <col min="10734" max="10734" width="14.140625" style="99" customWidth="1"/>
    <col min="10735" max="10735" width="10.7109375" style="99" customWidth="1"/>
    <col min="10736" max="10982" width="9.140625" style="99"/>
    <col min="10983" max="10983" width="7.28515625" style="99" customWidth="1"/>
    <col min="10984" max="10984" width="12" style="99" customWidth="1"/>
    <col min="10985" max="10985" width="11.85546875" style="99" customWidth="1"/>
    <col min="10986" max="10986" width="64.28515625" style="99" customWidth="1"/>
    <col min="10987" max="10987" width="16.85546875" style="99" customWidth="1"/>
    <col min="10988" max="10988" width="17.7109375" style="99" customWidth="1"/>
    <col min="10989" max="10989" width="12.85546875" style="99" customWidth="1"/>
    <col min="10990" max="10990" width="14.140625" style="99" customWidth="1"/>
    <col min="10991" max="10991" width="10.7109375" style="99" customWidth="1"/>
    <col min="10992" max="11238" width="9.140625" style="99"/>
    <col min="11239" max="11239" width="7.28515625" style="99" customWidth="1"/>
    <col min="11240" max="11240" width="12" style="99" customWidth="1"/>
    <col min="11241" max="11241" width="11.85546875" style="99" customWidth="1"/>
    <col min="11242" max="11242" width="64.28515625" style="99" customWidth="1"/>
    <col min="11243" max="11243" width="16.85546875" style="99" customWidth="1"/>
    <col min="11244" max="11244" width="17.7109375" style="99" customWidth="1"/>
    <col min="11245" max="11245" width="12.85546875" style="99" customWidth="1"/>
    <col min="11246" max="11246" width="14.140625" style="99" customWidth="1"/>
    <col min="11247" max="11247" width="10.7109375" style="99" customWidth="1"/>
    <col min="11248" max="11494" width="9.140625" style="99"/>
    <col min="11495" max="11495" width="7.28515625" style="99" customWidth="1"/>
    <col min="11496" max="11496" width="12" style="99" customWidth="1"/>
    <col min="11497" max="11497" width="11.85546875" style="99" customWidth="1"/>
    <col min="11498" max="11498" width="64.28515625" style="99" customWidth="1"/>
    <col min="11499" max="11499" width="16.85546875" style="99" customWidth="1"/>
    <col min="11500" max="11500" width="17.7109375" style="99" customWidth="1"/>
    <col min="11501" max="11501" width="12.85546875" style="99" customWidth="1"/>
    <col min="11502" max="11502" width="14.140625" style="99" customWidth="1"/>
    <col min="11503" max="11503" width="10.7109375" style="99" customWidth="1"/>
    <col min="11504" max="11750" width="9.140625" style="99"/>
    <col min="11751" max="11751" width="7.28515625" style="99" customWidth="1"/>
    <col min="11752" max="11752" width="12" style="99" customWidth="1"/>
    <col min="11753" max="11753" width="11.85546875" style="99" customWidth="1"/>
    <col min="11754" max="11754" width="64.28515625" style="99" customWidth="1"/>
    <col min="11755" max="11755" width="16.85546875" style="99" customWidth="1"/>
    <col min="11756" max="11756" width="17.7109375" style="99" customWidth="1"/>
    <col min="11757" max="11757" width="12.85546875" style="99" customWidth="1"/>
    <col min="11758" max="11758" width="14.140625" style="99" customWidth="1"/>
    <col min="11759" max="11759" width="10.7109375" style="99" customWidth="1"/>
    <col min="11760" max="12006" width="9.140625" style="99"/>
    <col min="12007" max="12007" width="7.28515625" style="99" customWidth="1"/>
    <col min="12008" max="12008" width="12" style="99" customWidth="1"/>
    <col min="12009" max="12009" width="11.85546875" style="99" customWidth="1"/>
    <col min="12010" max="12010" width="64.28515625" style="99" customWidth="1"/>
    <col min="12011" max="12011" width="16.85546875" style="99" customWidth="1"/>
    <col min="12012" max="12012" width="17.7109375" style="99" customWidth="1"/>
    <col min="12013" max="12013" width="12.85546875" style="99" customWidth="1"/>
    <col min="12014" max="12014" width="14.140625" style="99" customWidth="1"/>
    <col min="12015" max="12015" width="10.7109375" style="99" customWidth="1"/>
    <col min="12016" max="12262" width="9.140625" style="99"/>
    <col min="12263" max="12263" width="7.28515625" style="99" customWidth="1"/>
    <col min="12264" max="12264" width="12" style="99" customWidth="1"/>
    <col min="12265" max="12265" width="11.85546875" style="99" customWidth="1"/>
    <col min="12266" max="12266" width="64.28515625" style="99" customWidth="1"/>
    <col min="12267" max="12267" width="16.85546875" style="99" customWidth="1"/>
    <col min="12268" max="12268" width="17.7109375" style="99" customWidth="1"/>
    <col min="12269" max="12269" width="12.85546875" style="99" customWidth="1"/>
    <col min="12270" max="12270" width="14.140625" style="99" customWidth="1"/>
    <col min="12271" max="12271" width="10.7109375" style="99" customWidth="1"/>
    <col min="12272" max="12518" width="9.140625" style="99"/>
    <col min="12519" max="12519" width="7.28515625" style="99" customWidth="1"/>
    <col min="12520" max="12520" width="12" style="99" customWidth="1"/>
    <col min="12521" max="12521" width="11.85546875" style="99" customWidth="1"/>
    <col min="12522" max="12522" width="64.28515625" style="99" customWidth="1"/>
    <col min="12523" max="12523" width="16.85546875" style="99" customWidth="1"/>
    <col min="12524" max="12524" width="17.7109375" style="99" customWidth="1"/>
    <col min="12525" max="12525" width="12.85546875" style="99" customWidth="1"/>
    <col min="12526" max="12526" width="14.140625" style="99" customWidth="1"/>
    <col min="12527" max="12527" width="10.7109375" style="99" customWidth="1"/>
    <col min="12528" max="12774" width="9.140625" style="99"/>
    <col min="12775" max="12775" width="7.28515625" style="99" customWidth="1"/>
    <col min="12776" max="12776" width="12" style="99" customWidth="1"/>
    <col min="12777" max="12777" width="11.85546875" style="99" customWidth="1"/>
    <col min="12778" max="12778" width="64.28515625" style="99" customWidth="1"/>
    <col min="12779" max="12779" width="16.85546875" style="99" customWidth="1"/>
    <col min="12780" max="12780" width="17.7109375" style="99" customWidth="1"/>
    <col min="12781" max="12781" width="12.85546875" style="99" customWidth="1"/>
    <col min="12782" max="12782" width="14.140625" style="99" customWidth="1"/>
    <col min="12783" max="12783" width="10.7109375" style="99" customWidth="1"/>
    <col min="12784" max="13030" width="9.140625" style="99"/>
    <col min="13031" max="13031" width="7.28515625" style="99" customWidth="1"/>
    <col min="13032" max="13032" width="12" style="99" customWidth="1"/>
    <col min="13033" max="13033" width="11.85546875" style="99" customWidth="1"/>
    <col min="13034" max="13034" width="64.28515625" style="99" customWidth="1"/>
    <col min="13035" max="13035" width="16.85546875" style="99" customWidth="1"/>
    <col min="13036" max="13036" width="17.7109375" style="99" customWidth="1"/>
    <col min="13037" max="13037" width="12.85546875" style="99" customWidth="1"/>
    <col min="13038" max="13038" width="14.140625" style="99" customWidth="1"/>
    <col min="13039" max="13039" width="10.7109375" style="99" customWidth="1"/>
    <col min="13040" max="13286" width="9.140625" style="99"/>
    <col min="13287" max="13287" width="7.28515625" style="99" customWidth="1"/>
    <col min="13288" max="13288" width="12" style="99" customWidth="1"/>
    <col min="13289" max="13289" width="11.85546875" style="99" customWidth="1"/>
    <col min="13290" max="13290" width="64.28515625" style="99" customWidth="1"/>
    <col min="13291" max="13291" width="16.85546875" style="99" customWidth="1"/>
    <col min="13292" max="13292" width="17.7109375" style="99" customWidth="1"/>
    <col min="13293" max="13293" width="12.85546875" style="99" customWidth="1"/>
    <col min="13294" max="13294" width="14.140625" style="99" customWidth="1"/>
    <col min="13295" max="13295" width="10.7109375" style="99" customWidth="1"/>
    <col min="13296" max="13542" width="9.140625" style="99"/>
    <col min="13543" max="13543" width="7.28515625" style="99" customWidth="1"/>
    <col min="13544" max="13544" width="12" style="99" customWidth="1"/>
    <col min="13545" max="13545" width="11.85546875" style="99" customWidth="1"/>
    <col min="13546" max="13546" width="64.28515625" style="99" customWidth="1"/>
    <col min="13547" max="13547" width="16.85546875" style="99" customWidth="1"/>
    <col min="13548" max="13548" width="17.7109375" style="99" customWidth="1"/>
    <col min="13549" max="13549" width="12.85546875" style="99" customWidth="1"/>
    <col min="13550" max="13550" width="14.140625" style="99" customWidth="1"/>
    <col min="13551" max="13551" width="10.7109375" style="99" customWidth="1"/>
    <col min="13552" max="13798" width="9.140625" style="99"/>
    <col min="13799" max="13799" width="7.28515625" style="99" customWidth="1"/>
    <col min="13800" max="13800" width="12" style="99" customWidth="1"/>
    <col min="13801" max="13801" width="11.85546875" style="99" customWidth="1"/>
    <col min="13802" max="13802" width="64.28515625" style="99" customWidth="1"/>
    <col min="13803" max="13803" width="16.85546875" style="99" customWidth="1"/>
    <col min="13804" max="13804" width="17.7109375" style="99" customWidth="1"/>
    <col min="13805" max="13805" width="12.85546875" style="99" customWidth="1"/>
    <col min="13806" max="13806" width="14.140625" style="99" customWidth="1"/>
    <col min="13807" max="13807" width="10.7109375" style="99" customWidth="1"/>
    <col min="13808" max="14054" width="9.140625" style="99"/>
    <col min="14055" max="14055" width="7.28515625" style="99" customWidth="1"/>
    <col min="14056" max="14056" width="12" style="99" customWidth="1"/>
    <col min="14057" max="14057" width="11.85546875" style="99" customWidth="1"/>
    <col min="14058" max="14058" width="64.28515625" style="99" customWidth="1"/>
    <col min="14059" max="14059" width="16.85546875" style="99" customWidth="1"/>
    <col min="14060" max="14060" width="17.7109375" style="99" customWidth="1"/>
    <col min="14061" max="14061" width="12.85546875" style="99" customWidth="1"/>
    <col min="14062" max="14062" width="14.140625" style="99" customWidth="1"/>
    <col min="14063" max="14063" width="10.7109375" style="99" customWidth="1"/>
    <col min="14064" max="14310" width="9.140625" style="99"/>
    <col min="14311" max="14311" width="7.28515625" style="99" customWidth="1"/>
    <col min="14312" max="14312" width="12" style="99" customWidth="1"/>
    <col min="14313" max="14313" width="11.85546875" style="99" customWidth="1"/>
    <col min="14314" max="14314" width="64.28515625" style="99" customWidth="1"/>
    <col min="14315" max="14315" width="16.85546875" style="99" customWidth="1"/>
    <col min="14316" max="14316" width="17.7109375" style="99" customWidth="1"/>
    <col min="14317" max="14317" width="12.85546875" style="99" customWidth="1"/>
    <col min="14318" max="14318" width="14.140625" style="99" customWidth="1"/>
    <col min="14319" max="14319" width="10.7109375" style="99" customWidth="1"/>
    <col min="14320" max="14566" width="9.140625" style="99"/>
    <col min="14567" max="14567" width="7.28515625" style="99" customWidth="1"/>
    <col min="14568" max="14568" width="12" style="99" customWidth="1"/>
    <col min="14569" max="14569" width="11.85546875" style="99" customWidth="1"/>
    <col min="14570" max="14570" width="64.28515625" style="99" customWidth="1"/>
    <col min="14571" max="14571" width="16.85546875" style="99" customWidth="1"/>
    <col min="14572" max="14572" width="17.7109375" style="99" customWidth="1"/>
    <col min="14573" max="14573" width="12.85546875" style="99" customWidth="1"/>
    <col min="14574" max="14574" width="14.140625" style="99" customWidth="1"/>
    <col min="14575" max="14575" width="10.7109375" style="99" customWidth="1"/>
    <col min="14576" max="14822" width="9.140625" style="99"/>
    <col min="14823" max="14823" width="7.28515625" style="99" customWidth="1"/>
    <col min="14824" max="14824" width="12" style="99" customWidth="1"/>
    <col min="14825" max="14825" width="11.85546875" style="99" customWidth="1"/>
    <col min="14826" max="14826" width="64.28515625" style="99" customWidth="1"/>
    <col min="14827" max="14827" width="16.85546875" style="99" customWidth="1"/>
    <col min="14828" max="14828" width="17.7109375" style="99" customWidth="1"/>
    <col min="14829" max="14829" width="12.85546875" style="99" customWidth="1"/>
    <col min="14830" max="14830" width="14.140625" style="99" customWidth="1"/>
    <col min="14831" max="14831" width="10.7109375" style="99" customWidth="1"/>
    <col min="14832" max="15078" width="9.140625" style="99"/>
    <col min="15079" max="15079" width="7.28515625" style="99" customWidth="1"/>
    <col min="15080" max="15080" width="12" style="99" customWidth="1"/>
    <col min="15081" max="15081" width="11.85546875" style="99" customWidth="1"/>
    <col min="15082" max="15082" width="64.28515625" style="99" customWidth="1"/>
    <col min="15083" max="15083" width="16.85546875" style="99" customWidth="1"/>
    <col min="15084" max="15084" width="17.7109375" style="99" customWidth="1"/>
    <col min="15085" max="15085" width="12.85546875" style="99" customWidth="1"/>
    <col min="15086" max="15086" width="14.140625" style="99" customWidth="1"/>
    <col min="15087" max="15087" width="10.7109375" style="99" customWidth="1"/>
    <col min="15088" max="15334" width="9.140625" style="99"/>
    <col min="15335" max="15335" width="7.28515625" style="99" customWidth="1"/>
    <col min="15336" max="15336" width="12" style="99" customWidth="1"/>
    <col min="15337" max="15337" width="11.85546875" style="99" customWidth="1"/>
    <col min="15338" max="15338" width="64.28515625" style="99" customWidth="1"/>
    <col min="15339" max="15339" width="16.85546875" style="99" customWidth="1"/>
    <col min="15340" max="15340" width="17.7109375" style="99" customWidth="1"/>
    <col min="15341" max="15341" width="12.85546875" style="99" customWidth="1"/>
    <col min="15342" max="15342" width="14.140625" style="99" customWidth="1"/>
    <col min="15343" max="15343" width="10.7109375" style="99" customWidth="1"/>
    <col min="15344" max="15590" width="9.140625" style="99"/>
    <col min="15591" max="15591" width="7.28515625" style="99" customWidth="1"/>
    <col min="15592" max="15592" width="12" style="99" customWidth="1"/>
    <col min="15593" max="15593" width="11.85546875" style="99" customWidth="1"/>
    <col min="15594" max="15594" width="64.28515625" style="99" customWidth="1"/>
    <col min="15595" max="15595" width="16.85546875" style="99" customWidth="1"/>
    <col min="15596" max="15596" width="17.7109375" style="99" customWidth="1"/>
    <col min="15597" max="15597" width="12.85546875" style="99" customWidth="1"/>
    <col min="15598" max="15598" width="14.140625" style="99" customWidth="1"/>
    <col min="15599" max="15599" width="10.7109375" style="99" customWidth="1"/>
    <col min="15600" max="15846" width="9.140625" style="99"/>
    <col min="15847" max="15847" width="7.28515625" style="99" customWidth="1"/>
    <col min="15848" max="15848" width="12" style="99" customWidth="1"/>
    <col min="15849" max="15849" width="11.85546875" style="99" customWidth="1"/>
    <col min="15850" max="15850" width="64.28515625" style="99" customWidth="1"/>
    <col min="15851" max="15851" width="16.85546875" style="99" customWidth="1"/>
    <col min="15852" max="15852" width="17.7109375" style="99" customWidth="1"/>
    <col min="15853" max="15853" width="12.85546875" style="99" customWidth="1"/>
    <col min="15854" max="15854" width="14.140625" style="99" customWidth="1"/>
    <col min="15855" max="15855" width="10.7109375" style="99" customWidth="1"/>
    <col min="15856" max="16102" width="9.140625" style="99"/>
    <col min="16103" max="16103" width="7.28515625" style="99" customWidth="1"/>
    <col min="16104" max="16104" width="12" style="99" customWidth="1"/>
    <col min="16105" max="16105" width="11.85546875" style="99" customWidth="1"/>
    <col min="16106" max="16106" width="64.28515625" style="99" customWidth="1"/>
    <col min="16107" max="16107" width="16.85546875" style="99" customWidth="1"/>
    <col min="16108" max="16108" width="17.7109375" style="99" customWidth="1"/>
    <col min="16109" max="16109" width="12.85546875" style="99" customWidth="1"/>
    <col min="16110" max="16110" width="14.140625" style="99" customWidth="1"/>
    <col min="16111" max="16111" width="10.7109375" style="99" customWidth="1"/>
    <col min="16112" max="16384" width="9.140625" style="99"/>
  </cols>
  <sheetData>
    <row r="1" spans="1:4" s="13" customFormat="1" ht="63.75" customHeight="1" x14ac:dyDescent="0.3">
      <c r="A1" s="12"/>
      <c r="B1" s="12"/>
      <c r="C1" s="120" t="s">
        <v>106</v>
      </c>
      <c r="D1" s="120"/>
    </row>
    <row r="3" spans="1:4" ht="48.75" customHeight="1" x14ac:dyDescent="0.3">
      <c r="A3" s="133" t="s">
        <v>135</v>
      </c>
      <c r="B3" s="133"/>
      <c r="C3" s="133"/>
      <c r="D3" s="133"/>
    </row>
    <row r="5" spans="1:4" x14ac:dyDescent="0.3">
      <c r="D5" s="101" t="s">
        <v>31</v>
      </c>
    </row>
    <row r="6" spans="1:4" s="102" customFormat="1" ht="135.75" customHeight="1" x14ac:dyDescent="0.25">
      <c r="A6" s="134" t="s">
        <v>133</v>
      </c>
      <c r="B6" s="135"/>
      <c r="C6" s="136" t="s">
        <v>136</v>
      </c>
      <c r="D6" s="103" t="s">
        <v>127</v>
      </c>
    </row>
    <row r="7" spans="1:4" s="102" customFormat="1" ht="49.5" customHeight="1" x14ac:dyDescent="0.25">
      <c r="A7" s="104" t="s">
        <v>10</v>
      </c>
      <c r="B7" s="104" t="s">
        <v>11</v>
      </c>
      <c r="C7" s="137"/>
      <c r="D7" s="104" t="s">
        <v>2</v>
      </c>
    </row>
    <row r="8" spans="1:4" s="105" customFormat="1" x14ac:dyDescent="0.25">
      <c r="A8" s="115"/>
      <c r="B8" s="115"/>
      <c r="C8" s="106" t="s">
        <v>125</v>
      </c>
      <c r="D8" s="107">
        <f>D10</f>
        <v>-777061.96400000004</v>
      </c>
    </row>
    <row r="9" spans="1:4" s="102" customFormat="1" x14ac:dyDescent="0.25">
      <c r="A9" s="116"/>
      <c r="B9" s="116"/>
      <c r="C9" s="108" t="s">
        <v>126</v>
      </c>
      <c r="D9" s="109"/>
    </row>
    <row r="10" spans="1:4" s="100" customFormat="1" x14ac:dyDescent="0.25">
      <c r="A10" s="110"/>
      <c r="B10" s="110"/>
      <c r="C10" s="113" t="s">
        <v>87</v>
      </c>
      <c r="D10" s="118">
        <f>D12</f>
        <v>-777061.96400000004</v>
      </c>
    </row>
    <row r="11" spans="1:4" s="100" customFormat="1" x14ac:dyDescent="0.25">
      <c r="A11" s="110"/>
      <c r="B11" s="110"/>
      <c r="C11" s="113" t="s">
        <v>137</v>
      </c>
      <c r="D11" s="118"/>
    </row>
    <row r="12" spans="1:4" s="100" customFormat="1" x14ac:dyDescent="0.25">
      <c r="A12" s="111" t="s">
        <v>99</v>
      </c>
      <c r="B12" s="111" t="s">
        <v>111</v>
      </c>
      <c r="C12" s="112" t="s">
        <v>112</v>
      </c>
      <c r="D12" s="117">
        <f>D14</f>
        <v>-777061.96400000004</v>
      </c>
    </row>
    <row r="13" spans="1:4" s="100" customFormat="1" x14ac:dyDescent="0.25">
      <c r="A13" s="110"/>
      <c r="B13" s="110"/>
      <c r="C13" s="119" t="s">
        <v>5</v>
      </c>
      <c r="D13" s="118"/>
    </row>
    <row r="14" spans="1:4" s="100" customFormat="1" x14ac:dyDescent="0.25">
      <c r="A14" s="110"/>
      <c r="B14" s="110"/>
      <c r="C14" s="113" t="s">
        <v>87</v>
      </c>
      <c r="D14" s="118">
        <f>'ծրագիր միջոցառում'!G16</f>
        <v>-777061.96400000004</v>
      </c>
    </row>
  </sheetData>
  <mergeCells count="4">
    <mergeCell ref="A3:D3"/>
    <mergeCell ref="A6:B6"/>
    <mergeCell ref="C6:C7"/>
    <mergeCell ref="C1:D1"/>
  </mergeCells>
  <printOptions horizontalCentered="1"/>
  <pageMargins left="0.25" right="0.25" top="0.75" bottom="0.75" header="0.3" footer="0.3"/>
  <pageSetup paperSize="9" scale="85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4" workbookViewId="0">
      <selection activeCell="J14" sqref="J14"/>
    </sheetView>
  </sheetViews>
  <sheetFormatPr defaultColWidth="9.140625" defaultRowHeight="16.5" x14ac:dyDescent="0.25"/>
  <cols>
    <col min="1" max="1" width="6.28515625" style="2" customWidth="1"/>
    <col min="2" max="2" width="10.85546875" style="2" customWidth="1"/>
    <col min="3" max="3" width="8.5703125" style="22" customWidth="1"/>
    <col min="4" max="4" width="20.5703125" style="22" customWidth="1"/>
    <col min="5" max="5" width="12.28515625" style="22" customWidth="1"/>
    <col min="6" max="6" width="11.42578125" style="22" customWidth="1"/>
    <col min="7" max="7" width="9.5703125" style="22" customWidth="1"/>
    <col min="8" max="8" width="20.7109375" style="22" customWidth="1"/>
    <col min="9" max="9" width="51.42578125" style="22" customWidth="1"/>
    <col min="10" max="10" width="35" style="2" customWidth="1"/>
    <col min="11" max="16384" width="9.140625" style="2"/>
  </cols>
  <sheetData>
    <row r="1" spans="1:10" s="13" customFormat="1" ht="63.75" customHeight="1" x14ac:dyDescent="0.3">
      <c r="A1" s="12"/>
      <c r="B1" s="12"/>
      <c r="C1" s="12"/>
      <c r="D1" s="23"/>
      <c r="E1" s="23"/>
      <c r="F1" s="23"/>
      <c r="G1" s="23"/>
      <c r="H1" s="23"/>
      <c r="I1" s="120" t="s">
        <v>131</v>
      </c>
      <c r="J1" s="120"/>
    </row>
    <row r="2" spans="1:10" s="13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15"/>
    </row>
    <row r="3" spans="1:10" s="13" customFormat="1" ht="45.75" customHeight="1" x14ac:dyDescent="0.3">
      <c r="A3" s="121" t="s">
        <v>94</v>
      </c>
      <c r="B3" s="121"/>
      <c r="C3" s="121"/>
      <c r="D3" s="121"/>
      <c r="E3" s="121"/>
      <c r="F3" s="121"/>
      <c r="G3" s="121"/>
      <c r="H3" s="121"/>
      <c r="I3" s="121"/>
      <c r="J3" s="121"/>
    </row>
    <row r="4" spans="1:10" x14ac:dyDescent="0.25">
      <c r="C4" s="2"/>
      <c r="D4" s="2"/>
      <c r="E4" s="2"/>
      <c r="F4" s="2"/>
      <c r="G4" s="2"/>
      <c r="H4" s="2"/>
      <c r="I4" s="2"/>
      <c r="J4" s="20" t="s">
        <v>31</v>
      </c>
    </row>
    <row r="5" spans="1:10" ht="74.099999999999994" customHeight="1" x14ac:dyDescent="0.25">
      <c r="A5" s="127" t="s">
        <v>50</v>
      </c>
      <c r="B5" s="127" t="s">
        <v>32</v>
      </c>
      <c r="C5" s="127"/>
      <c r="D5" s="127" t="s">
        <v>33</v>
      </c>
      <c r="E5" s="127"/>
      <c r="F5" s="127"/>
      <c r="G5" s="127"/>
      <c r="H5" s="127" t="s">
        <v>34</v>
      </c>
      <c r="I5" s="127" t="s">
        <v>35</v>
      </c>
      <c r="J5" s="60" t="s">
        <v>24</v>
      </c>
    </row>
    <row r="6" spans="1:10" ht="56.25" customHeight="1" x14ac:dyDescent="0.25">
      <c r="A6" s="127"/>
      <c r="B6" s="16" t="s">
        <v>36</v>
      </c>
      <c r="C6" s="16" t="s">
        <v>51</v>
      </c>
      <c r="D6" s="16" t="s">
        <v>37</v>
      </c>
      <c r="E6" s="16" t="s">
        <v>51</v>
      </c>
      <c r="F6" s="16" t="s">
        <v>52</v>
      </c>
      <c r="G6" s="16" t="s">
        <v>38</v>
      </c>
      <c r="H6" s="127"/>
      <c r="I6" s="127"/>
      <c r="J6" s="16" t="s">
        <v>39</v>
      </c>
    </row>
    <row r="7" spans="1:10" x14ac:dyDescent="0.25">
      <c r="A7" s="143" t="s">
        <v>40</v>
      </c>
      <c r="B7" s="143"/>
      <c r="C7" s="143"/>
      <c r="D7" s="143"/>
      <c r="E7" s="143"/>
      <c r="F7" s="143"/>
      <c r="G7" s="143"/>
      <c r="H7" s="143"/>
      <c r="I7" s="143"/>
      <c r="J7" s="21">
        <f>J8+J14</f>
        <v>0</v>
      </c>
    </row>
    <row r="8" spans="1:10" x14ac:dyDescent="0.25">
      <c r="A8" s="143" t="s">
        <v>17</v>
      </c>
      <c r="B8" s="143"/>
      <c r="C8" s="143"/>
      <c r="D8" s="143"/>
      <c r="E8" s="143"/>
      <c r="F8" s="143"/>
      <c r="G8" s="143"/>
      <c r="H8" s="143"/>
      <c r="I8" s="143"/>
      <c r="J8" s="21">
        <f t="shared" ref="J8:J9" si="0">J9</f>
        <v>777061.96400000004</v>
      </c>
    </row>
    <row r="9" spans="1:10" x14ac:dyDescent="0.25">
      <c r="A9" s="4"/>
      <c r="B9" s="5" t="s">
        <v>43</v>
      </c>
      <c r="C9" s="122" t="s">
        <v>44</v>
      </c>
      <c r="D9" s="122"/>
      <c r="E9" s="122"/>
      <c r="F9" s="122"/>
      <c r="G9" s="122"/>
      <c r="H9" s="122"/>
      <c r="I9" s="122"/>
      <c r="J9" s="21">
        <f t="shared" si="0"/>
        <v>777061.96400000004</v>
      </c>
    </row>
    <row r="10" spans="1:10" x14ac:dyDescent="0.25">
      <c r="A10" s="4"/>
      <c r="B10" s="4"/>
      <c r="C10" s="7"/>
      <c r="D10" s="5" t="s">
        <v>45</v>
      </c>
      <c r="E10" s="122" t="s">
        <v>46</v>
      </c>
      <c r="F10" s="122"/>
      <c r="G10" s="122"/>
      <c r="H10" s="122"/>
      <c r="I10" s="122"/>
      <c r="J10" s="21">
        <f>'ծրագիր միջոցառում'!G11</f>
        <v>777061.96400000004</v>
      </c>
    </row>
    <row r="11" spans="1:10" x14ac:dyDescent="0.25">
      <c r="A11" s="4"/>
      <c r="B11" s="4"/>
      <c r="C11" s="7"/>
      <c r="D11" s="7"/>
      <c r="E11" s="7"/>
      <c r="F11" s="122" t="s">
        <v>47</v>
      </c>
      <c r="G11" s="122"/>
      <c r="H11" s="122"/>
      <c r="I11" s="122"/>
      <c r="J11" s="122"/>
    </row>
    <row r="12" spans="1:10" x14ac:dyDescent="0.25">
      <c r="A12" s="4"/>
      <c r="B12" s="4"/>
      <c r="C12" s="7"/>
      <c r="D12" s="7"/>
      <c r="E12" s="7"/>
      <c r="F12" s="7"/>
      <c r="G12" s="122" t="s">
        <v>41</v>
      </c>
      <c r="H12" s="122"/>
      <c r="I12" s="122"/>
      <c r="J12" s="122"/>
    </row>
    <row r="13" spans="1:10" x14ac:dyDescent="0.25">
      <c r="A13" s="4"/>
      <c r="B13" s="4"/>
      <c r="C13" s="7"/>
      <c r="D13" s="7"/>
      <c r="E13" s="7"/>
      <c r="F13" s="7"/>
      <c r="G13" s="7"/>
      <c r="H13" s="122" t="s">
        <v>42</v>
      </c>
      <c r="I13" s="122"/>
      <c r="J13" s="122"/>
    </row>
    <row r="14" spans="1:10" x14ac:dyDescent="0.25">
      <c r="A14" s="140" t="s">
        <v>87</v>
      </c>
      <c r="B14" s="141"/>
      <c r="C14" s="141"/>
      <c r="D14" s="141"/>
      <c r="E14" s="141"/>
      <c r="F14" s="141"/>
      <c r="G14" s="141"/>
      <c r="H14" s="141"/>
      <c r="I14" s="142"/>
      <c r="J14" s="43">
        <f t="shared" ref="J14" si="1">J15</f>
        <v>-777061.96400000004</v>
      </c>
    </row>
    <row r="15" spans="1:10" ht="16.5" customHeight="1" x14ac:dyDescent="0.25">
      <c r="A15" s="4"/>
      <c r="B15" s="38">
        <v>1139</v>
      </c>
      <c r="C15" s="122" t="s">
        <v>98</v>
      </c>
      <c r="D15" s="122"/>
      <c r="E15" s="122"/>
      <c r="F15" s="122"/>
      <c r="G15" s="122"/>
      <c r="H15" s="122"/>
      <c r="I15" s="122"/>
      <c r="J15" s="43">
        <f t="shared" ref="J15" si="2">J16</f>
        <v>-777061.96400000004</v>
      </c>
    </row>
    <row r="16" spans="1:10" ht="16.5" customHeight="1" x14ac:dyDescent="0.25">
      <c r="A16" s="4"/>
      <c r="B16" s="4"/>
      <c r="C16" s="7"/>
      <c r="D16" s="38" t="s">
        <v>103</v>
      </c>
      <c r="E16" s="122" t="s">
        <v>89</v>
      </c>
      <c r="F16" s="122"/>
      <c r="G16" s="122"/>
      <c r="H16" s="122"/>
      <c r="I16" s="122"/>
      <c r="J16" s="43">
        <f>-J20</f>
        <v>-777061.96400000004</v>
      </c>
    </row>
    <row r="17" spans="1:10" ht="36" customHeight="1" x14ac:dyDescent="0.25">
      <c r="A17" s="4"/>
      <c r="B17" s="4"/>
      <c r="C17" s="7"/>
      <c r="D17" s="7"/>
      <c r="E17" s="7"/>
      <c r="F17" s="122" t="s">
        <v>93</v>
      </c>
      <c r="G17" s="122"/>
      <c r="H17" s="122"/>
      <c r="I17" s="122"/>
      <c r="J17" s="122"/>
    </row>
    <row r="18" spans="1:10" ht="16.5" customHeight="1" x14ac:dyDescent="0.25">
      <c r="A18" s="4"/>
      <c r="B18" s="4"/>
      <c r="C18" s="7"/>
      <c r="D18" s="7"/>
      <c r="E18" s="7"/>
      <c r="F18" s="7"/>
      <c r="G18" s="122" t="s">
        <v>41</v>
      </c>
      <c r="H18" s="122"/>
      <c r="I18" s="122"/>
      <c r="J18" s="122"/>
    </row>
    <row r="19" spans="1:10" ht="16.5" customHeight="1" x14ac:dyDescent="0.25">
      <c r="A19" s="4"/>
      <c r="B19" s="4"/>
      <c r="C19" s="7"/>
      <c r="D19" s="7"/>
      <c r="E19" s="7"/>
      <c r="F19" s="7"/>
      <c r="G19" s="7"/>
      <c r="H19" s="138" t="s">
        <v>104</v>
      </c>
      <c r="I19" s="139"/>
      <c r="J19" s="56"/>
    </row>
    <row r="20" spans="1:10" ht="16.5" customHeight="1" x14ac:dyDescent="0.25">
      <c r="A20" s="4"/>
      <c r="B20" s="4"/>
      <c r="C20" s="7"/>
      <c r="D20" s="62" t="s">
        <v>103</v>
      </c>
      <c r="E20" s="122" t="s">
        <v>89</v>
      </c>
      <c r="F20" s="122"/>
      <c r="G20" s="122"/>
      <c r="H20" s="122"/>
      <c r="I20" s="122"/>
      <c r="J20" s="43">
        <f>-J24</f>
        <v>777061.96400000004</v>
      </c>
    </row>
    <row r="21" spans="1:10" ht="36" customHeight="1" x14ac:dyDescent="0.25">
      <c r="A21" s="4"/>
      <c r="B21" s="4"/>
      <c r="C21" s="7"/>
      <c r="D21" s="7"/>
      <c r="E21" s="7"/>
      <c r="F21" s="122" t="s">
        <v>93</v>
      </c>
      <c r="G21" s="122"/>
      <c r="H21" s="122"/>
      <c r="I21" s="122"/>
      <c r="J21" s="122"/>
    </row>
    <row r="22" spans="1:10" ht="16.5" customHeight="1" x14ac:dyDescent="0.25">
      <c r="A22" s="4"/>
      <c r="B22" s="4"/>
      <c r="C22" s="7"/>
      <c r="D22" s="7"/>
      <c r="E22" s="7"/>
      <c r="F22" s="7"/>
      <c r="G22" s="122" t="s">
        <v>41</v>
      </c>
      <c r="H22" s="122"/>
      <c r="I22" s="122"/>
      <c r="J22" s="122"/>
    </row>
    <row r="23" spans="1:10" ht="16.5" customHeight="1" x14ac:dyDescent="0.25">
      <c r="A23" s="4"/>
      <c r="B23" s="4"/>
      <c r="C23" s="7"/>
      <c r="D23" s="7"/>
      <c r="E23" s="7"/>
      <c r="F23" s="7"/>
      <c r="G23" s="7"/>
      <c r="H23" s="138" t="s">
        <v>104</v>
      </c>
      <c r="I23" s="139"/>
      <c r="J23" s="56"/>
    </row>
    <row r="24" spans="1:10" ht="16.5" customHeight="1" x14ac:dyDescent="0.25">
      <c r="A24" s="4"/>
      <c r="B24" s="4"/>
      <c r="C24" s="7"/>
      <c r="D24" s="62" t="s">
        <v>128</v>
      </c>
      <c r="E24" s="122" t="s">
        <v>109</v>
      </c>
      <c r="F24" s="122"/>
      <c r="G24" s="122"/>
      <c r="H24" s="122"/>
      <c r="I24" s="122"/>
      <c r="J24" s="43">
        <f>'ծրագիր միջոցառում'!G16</f>
        <v>-777061.96400000004</v>
      </c>
    </row>
    <row r="25" spans="1:10" ht="36" customHeight="1" x14ac:dyDescent="0.25">
      <c r="A25" s="4"/>
      <c r="B25" s="4"/>
      <c r="C25" s="7"/>
      <c r="D25" s="7"/>
      <c r="E25" s="7"/>
      <c r="F25" s="122" t="s">
        <v>129</v>
      </c>
      <c r="G25" s="122"/>
      <c r="H25" s="122"/>
      <c r="I25" s="122"/>
      <c r="J25" s="122"/>
    </row>
    <row r="26" spans="1:10" ht="16.5" customHeight="1" x14ac:dyDescent="0.25">
      <c r="A26" s="4"/>
      <c r="B26" s="4"/>
      <c r="C26" s="7"/>
      <c r="D26" s="7"/>
      <c r="E26" s="7"/>
      <c r="F26" s="7"/>
      <c r="G26" s="122" t="s">
        <v>41</v>
      </c>
      <c r="H26" s="122"/>
      <c r="I26" s="122"/>
      <c r="J26" s="122"/>
    </row>
    <row r="27" spans="1:10" ht="16.5" customHeight="1" x14ac:dyDescent="0.25">
      <c r="A27" s="4"/>
      <c r="B27" s="4"/>
      <c r="C27" s="7"/>
      <c r="D27" s="7"/>
      <c r="E27" s="7"/>
      <c r="F27" s="7"/>
      <c r="G27" s="7"/>
      <c r="H27" s="138" t="s">
        <v>130</v>
      </c>
      <c r="I27" s="139"/>
      <c r="J27" s="56"/>
    </row>
  </sheetData>
  <mergeCells count="28">
    <mergeCell ref="E20:I20"/>
    <mergeCell ref="F21:J21"/>
    <mergeCell ref="G22:J22"/>
    <mergeCell ref="H23:I23"/>
    <mergeCell ref="E24:I24"/>
    <mergeCell ref="F25:J25"/>
    <mergeCell ref="G26:J26"/>
    <mergeCell ref="H27:I27"/>
    <mergeCell ref="I1:J1"/>
    <mergeCell ref="A3:J3"/>
    <mergeCell ref="A5:A6"/>
    <mergeCell ref="B5:C5"/>
    <mergeCell ref="C9:I9"/>
    <mergeCell ref="A7:I7"/>
    <mergeCell ref="D5:G5"/>
    <mergeCell ref="H5:H6"/>
    <mergeCell ref="I5:I6"/>
    <mergeCell ref="A8:I8"/>
    <mergeCell ref="C15:I15"/>
    <mergeCell ref="E16:I16"/>
    <mergeCell ref="F17:J17"/>
    <mergeCell ref="G18:J18"/>
    <mergeCell ref="H19:I19"/>
    <mergeCell ref="E10:I10"/>
    <mergeCell ref="F11:J11"/>
    <mergeCell ref="G12:J12"/>
    <mergeCell ref="H13:J13"/>
    <mergeCell ref="A14:I14"/>
  </mergeCells>
  <pageMargins left="0.2" right="0.2" top="0.26" bottom="0.32" header="0.2" footer="0.2"/>
  <pageSetup paperSize="9" scale="75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workbookViewId="0">
      <selection activeCell="I11" sqref="I11"/>
    </sheetView>
  </sheetViews>
  <sheetFormatPr defaultColWidth="9.140625" defaultRowHeight="13.5" x14ac:dyDescent="0.25"/>
  <cols>
    <col min="1" max="1" width="15.7109375" style="28" customWidth="1"/>
    <col min="2" max="3" width="15.28515625" style="28" customWidth="1"/>
    <col min="4" max="4" width="22.85546875" style="28" customWidth="1"/>
    <col min="5" max="5" width="8.5703125" style="28" customWidth="1"/>
    <col min="6" max="6" width="18.7109375" style="28" customWidth="1"/>
    <col min="7" max="7" width="20.42578125" style="28" customWidth="1"/>
    <col min="8" max="8" width="15.28515625" style="28" customWidth="1"/>
    <col min="9" max="9" width="17.5703125" style="28" customWidth="1"/>
    <col min="10" max="16384" width="9.140625" style="28"/>
  </cols>
  <sheetData>
    <row r="1" spans="1:9" s="24" customFormat="1" ht="63.75" customHeight="1" x14ac:dyDescent="0.3">
      <c r="A1" s="12"/>
      <c r="B1" s="12"/>
      <c r="C1" s="12"/>
      <c r="D1" s="120" t="s">
        <v>134</v>
      </c>
      <c r="E1" s="120"/>
      <c r="F1" s="120"/>
      <c r="G1" s="120"/>
      <c r="H1" s="120"/>
      <c r="I1" s="120"/>
    </row>
    <row r="2" spans="1:9" s="24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25"/>
    </row>
    <row r="3" spans="1:9" s="24" customFormat="1" ht="45.75" customHeight="1" x14ac:dyDescent="0.3">
      <c r="A3" s="121" t="s">
        <v>53</v>
      </c>
      <c r="B3" s="121"/>
      <c r="C3" s="121"/>
      <c r="D3" s="121"/>
      <c r="E3" s="121"/>
      <c r="F3" s="121"/>
      <c r="G3" s="121"/>
      <c r="H3" s="121"/>
      <c r="I3" s="121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7"/>
    </row>
    <row r="5" spans="1:9" s="24" customFormat="1" ht="57" customHeight="1" x14ac:dyDescent="0.3">
      <c r="A5" s="144" t="s">
        <v>54</v>
      </c>
      <c r="B5" s="144" t="s">
        <v>55</v>
      </c>
      <c r="C5" s="144"/>
      <c r="D5" s="144"/>
      <c r="E5" s="144" t="s">
        <v>56</v>
      </c>
      <c r="F5" s="144" t="s">
        <v>57</v>
      </c>
      <c r="G5" s="145" t="s">
        <v>105</v>
      </c>
      <c r="H5" s="145"/>
      <c r="I5" s="146"/>
    </row>
    <row r="6" spans="1:9" s="24" customFormat="1" ht="60" customHeight="1" x14ac:dyDescent="0.3">
      <c r="A6" s="144"/>
      <c r="B6" s="144"/>
      <c r="C6" s="144"/>
      <c r="D6" s="144"/>
      <c r="E6" s="144"/>
      <c r="F6" s="144"/>
      <c r="G6" s="29" t="s">
        <v>58</v>
      </c>
      <c r="H6" s="29" t="s">
        <v>59</v>
      </c>
      <c r="I6" s="30" t="s">
        <v>60</v>
      </c>
    </row>
    <row r="7" spans="1:9" ht="17.25" x14ac:dyDescent="0.25">
      <c r="A7" s="147" t="s">
        <v>17</v>
      </c>
      <c r="B7" s="147"/>
      <c r="C7" s="147"/>
      <c r="D7" s="147"/>
      <c r="E7" s="147"/>
      <c r="F7" s="147"/>
      <c r="G7" s="147"/>
      <c r="H7" s="147"/>
      <c r="I7" s="31">
        <f>I8</f>
        <v>777061.96400000004</v>
      </c>
    </row>
    <row r="8" spans="1:9" ht="17.25" x14ac:dyDescent="0.25">
      <c r="A8" s="32" t="s">
        <v>65</v>
      </c>
      <c r="B8" s="32" t="s">
        <v>66</v>
      </c>
      <c r="C8" s="32" t="s">
        <v>67</v>
      </c>
      <c r="D8" s="147" t="s">
        <v>68</v>
      </c>
      <c r="E8" s="147"/>
      <c r="F8" s="147"/>
      <c r="G8" s="147"/>
      <c r="H8" s="147"/>
      <c r="I8" s="31">
        <f t="shared" ref="I8:I10" si="0">I9</f>
        <v>777061.96400000004</v>
      </c>
    </row>
    <row r="9" spans="1:9" ht="36" customHeight="1" x14ac:dyDescent="0.25">
      <c r="A9" s="32" t="s">
        <v>69</v>
      </c>
      <c r="B9" s="147" t="s">
        <v>20</v>
      </c>
      <c r="C9" s="147"/>
      <c r="D9" s="147"/>
      <c r="E9" s="147"/>
      <c r="F9" s="147"/>
      <c r="G9" s="147"/>
      <c r="H9" s="147"/>
      <c r="I9" s="31">
        <f t="shared" si="0"/>
        <v>777061.96400000004</v>
      </c>
    </row>
    <row r="10" spans="1:9" ht="17.25" x14ac:dyDescent="0.25">
      <c r="A10" s="32" t="s">
        <v>61</v>
      </c>
      <c r="B10" s="147" t="s">
        <v>63</v>
      </c>
      <c r="C10" s="147"/>
      <c r="D10" s="147"/>
      <c r="E10" s="33" t="s">
        <v>61</v>
      </c>
      <c r="F10" s="33" t="s">
        <v>61</v>
      </c>
      <c r="G10" s="32" t="s">
        <v>61</v>
      </c>
      <c r="H10" s="32" t="s">
        <v>61</v>
      </c>
      <c r="I10" s="31">
        <f t="shared" si="0"/>
        <v>777061.96400000004</v>
      </c>
    </row>
    <row r="11" spans="1:9" ht="39.75" customHeight="1" x14ac:dyDescent="0.25">
      <c r="A11" s="32" t="s">
        <v>70</v>
      </c>
      <c r="B11" s="147" t="s">
        <v>71</v>
      </c>
      <c r="C11" s="147"/>
      <c r="D11" s="147"/>
      <c r="E11" s="33" t="s">
        <v>64</v>
      </c>
      <c r="F11" s="33" t="s">
        <v>62</v>
      </c>
      <c r="G11" s="57">
        <f>'ծրագիր միջոցառում'!G11*1000</f>
        <v>777061964</v>
      </c>
      <c r="H11" s="34">
        <v>1</v>
      </c>
      <c r="I11" s="31">
        <f>G11*H11/1000</f>
        <v>777061.96400000004</v>
      </c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  <row r="22" spans="1:9" x14ac:dyDescent="0.25">
      <c r="A22"/>
      <c r="B22"/>
      <c r="C22"/>
      <c r="D22"/>
      <c r="E22"/>
      <c r="F22"/>
      <c r="G22"/>
      <c r="H22"/>
      <c r="I22"/>
    </row>
    <row r="23" spans="1:9" x14ac:dyDescent="0.25">
      <c r="A23"/>
      <c r="B23"/>
      <c r="C23"/>
      <c r="D23"/>
      <c r="E23"/>
      <c r="F23"/>
      <c r="G23"/>
      <c r="H23"/>
      <c r="I23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x14ac:dyDescent="0.25">
      <c r="A26"/>
      <c r="B26"/>
      <c r="C26"/>
      <c r="D26"/>
      <c r="E26"/>
      <c r="F26"/>
      <c r="G26"/>
      <c r="H26"/>
      <c r="I26"/>
    </row>
    <row r="27" spans="1:9" x14ac:dyDescent="0.25">
      <c r="A27"/>
      <c r="B27"/>
      <c r="C27"/>
      <c r="D27"/>
      <c r="E27"/>
      <c r="F27"/>
      <c r="G27"/>
      <c r="H27"/>
      <c r="I27"/>
    </row>
    <row r="28" spans="1:9" x14ac:dyDescent="0.25">
      <c r="A28"/>
      <c r="B28"/>
      <c r="C28"/>
      <c r="D28"/>
      <c r="E28"/>
      <c r="F28"/>
      <c r="G28"/>
      <c r="H28"/>
      <c r="I28"/>
    </row>
    <row r="29" spans="1:9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  <row r="61" spans="1:9" x14ac:dyDescent="0.25">
      <c r="A61"/>
      <c r="B61"/>
      <c r="C61"/>
      <c r="D61"/>
      <c r="E61"/>
      <c r="F61"/>
      <c r="G61"/>
      <c r="H61"/>
      <c r="I61"/>
    </row>
    <row r="62" spans="1:9" x14ac:dyDescent="0.25">
      <c r="A62"/>
      <c r="B62"/>
      <c r="C62"/>
      <c r="D62"/>
      <c r="E62"/>
      <c r="F62"/>
      <c r="G62"/>
      <c r="H62"/>
      <c r="I62"/>
    </row>
    <row r="63" spans="1:9" x14ac:dyDescent="0.25">
      <c r="A63"/>
      <c r="B63"/>
      <c r="C63"/>
      <c r="D63"/>
      <c r="E63"/>
      <c r="F63"/>
      <c r="G63"/>
      <c r="H63"/>
      <c r="I63"/>
    </row>
    <row r="64" spans="1:9" x14ac:dyDescent="0.25">
      <c r="A64"/>
      <c r="B64"/>
      <c r="C64"/>
      <c r="D64"/>
      <c r="E64"/>
      <c r="F64"/>
      <c r="G64"/>
      <c r="H64"/>
      <c r="I64"/>
    </row>
    <row r="65" spans="1:9" x14ac:dyDescent="0.25">
      <c r="A65"/>
      <c r="B65"/>
      <c r="C65"/>
      <c r="D65"/>
      <c r="E65"/>
      <c r="F65"/>
      <c r="G65"/>
      <c r="H65"/>
      <c r="I65"/>
    </row>
    <row r="66" spans="1:9" x14ac:dyDescent="0.25">
      <c r="A66"/>
      <c r="B66"/>
      <c r="C66"/>
      <c r="D66"/>
      <c r="E66"/>
      <c r="F66"/>
      <c r="G66"/>
      <c r="H6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x14ac:dyDescent="0.25">
      <c r="A68"/>
      <c r="B68"/>
      <c r="C68"/>
      <c r="D68"/>
      <c r="E68"/>
      <c r="F68"/>
      <c r="G68"/>
      <c r="H68"/>
      <c r="I68"/>
    </row>
    <row r="69" spans="1:9" x14ac:dyDescent="0.25">
      <c r="A69"/>
      <c r="B69"/>
      <c r="C69"/>
      <c r="D69"/>
      <c r="E69"/>
      <c r="F69"/>
      <c r="G69"/>
      <c r="H69"/>
      <c r="I69"/>
    </row>
    <row r="70" spans="1:9" x14ac:dyDescent="0.25">
      <c r="A70"/>
      <c r="B70"/>
      <c r="C70"/>
      <c r="D70"/>
      <c r="E70"/>
      <c r="F70"/>
      <c r="G70"/>
      <c r="H70"/>
      <c r="I70"/>
    </row>
    <row r="71" spans="1:9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A74"/>
      <c r="B74"/>
      <c r="C74"/>
      <c r="D74"/>
      <c r="E74"/>
      <c r="F74"/>
      <c r="G74"/>
      <c r="H74"/>
      <c r="I74"/>
    </row>
    <row r="75" spans="1:9" x14ac:dyDescent="0.25">
      <c r="A75"/>
      <c r="B75"/>
      <c r="C75"/>
      <c r="D75"/>
      <c r="E75"/>
      <c r="F75"/>
      <c r="G75"/>
      <c r="H75"/>
      <c r="I75"/>
    </row>
    <row r="76" spans="1:9" x14ac:dyDescent="0.25">
      <c r="A76"/>
      <c r="B76"/>
      <c r="C76"/>
      <c r="D76"/>
      <c r="E76"/>
      <c r="F76"/>
      <c r="G76"/>
      <c r="H76"/>
      <c r="I76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A78"/>
      <c r="B78"/>
      <c r="C78"/>
      <c r="D78"/>
      <c r="E78"/>
      <c r="F78"/>
      <c r="G78"/>
      <c r="H78"/>
      <c r="I78"/>
    </row>
    <row r="79" spans="1:9" x14ac:dyDescent="0.25">
      <c r="A79"/>
      <c r="B79"/>
      <c r="C79"/>
      <c r="D79"/>
      <c r="E79"/>
      <c r="F79"/>
      <c r="G79"/>
      <c r="H79"/>
      <c r="I79"/>
    </row>
    <row r="80" spans="1:9" x14ac:dyDescent="0.25">
      <c r="A80"/>
      <c r="B80"/>
      <c r="C80"/>
      <c r="D80"/>
      <c r="E80"/>
      <c r="F80"/>
      <c r="G80"/>
      <c r="H80"/>
      <c r="I80"/>
    </row>
    <row r="81" spans="1:9" x14ac:dyDescent="0.25">
      <c r="A81"/>
      <c r="B81"/>
      <c r="C81"/>
      <c r="D81"/>
      <c r="E81"/>
      <c r="F81"/>
      <c r="G81"/>
      <c r="H81"/>
      <c r="I81"/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</sheetData>
  <mergeCells count="12">
    <mergeCell ref="B10:D10"/>
    <mergeCell ref="B11:D11"/>
    <mergeCell ref="B9:H9"/>
    <mergeCell ref="A7:H7"/>
    <mergeCell ref="D8:H8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ծրագիր միջոցառում</vt:lpstr>
      <vt:lpstr>Տնտեսագիտական ծրագիր միջոցառում</vt:lpstr>
      <vt:lpstr>3</vt:lpstr>
      <vt:lpstr>4</vt:lpstr>
      <vt:lpstr>Արդյունքային ԲՍԿ</vt:lpstr>
      <vt:lpstr>Գնումներ</vt:lpstr>
      <vt:lpstr>'3'!Print_Area</vt:lpstr>
      <vt:lpstr>'4'!Print_Area</vt:lpstr>
      <vt:lpstr>'ծրագիր միջոցառում'!Print_Area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Roman Chobanyan</cp:lastModifiedBy>
  <cp:lastPrinted>2026-10-07T10:22:37Z</cp:lastPrinted>
  <dcterms:created xsi:type="dcterms:W3CDTF">2024-12-26T07:20:28Z</dcterms:created>
  <dcterms:modified xsi:type="dcterms:W3CDTF">2026-11-02T13:59:58Z</dcterms:modified>
</cp:coreProperties>
</file>