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0730" windowHeight="11535" activeTab="5"/>
  </bookViews>
  <sheets>
    <sheet name=" Հավելված 1" sheetId="24" r:id="rId1"/>
    <sheet name="Հավելված 2" sheetId="39" r:id="rId2"/>
    <sheet name="Հավելված 3" sheetId="5" r:id="rId3"/>
    <sheet name="Հավելված 4" sheetId="38" r:id="rId4"/>
    <sheet name="Հավելված 5" sheetId="7" r:id="rId5"/>
    <sheet name="Հավելված 6" sheetId="34" r:id="rId6"/>
  </sheets>
  <definedNames>
    <definedName name="_xlnm._FilterDatabase" localSheetId="2" hidden="1">'Հավելված 3'!$F$1:$F$17</definedName>
    <definedName name="_xlnm._FilterDatabase" localSheetId="4" hidden="1">'Հավելված 5'!$A$1:$A$9</definedName>
    <definedName name="_xlnm.Print_Titles" localSheetId="2">'Հավելված 3'!$6:$7</definedName>
    <definedName name="_xlnm.Print_Area" localSheetId="0">' Հավելված 1'!$A$1:$G$16</definedName>
    <definedName name="_xlnm.Print_Area" localSheetId="2">'Հավելված 3'!$A$1:$G$63</definedName>
    <definedName name="_xlnm.Print_Area" localSheetId="4">'Հավելված 5'!$A$1:$J$29</definedName>
    <definedName name="_xlnm.Print_Area" localSheetId="5">'Հավելված 6'!$A$1:$J$29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9" i="5" l="1"/>
  <c r="G57" i="5" s="1"/>
  <c r="G11" i="39"/>
  <c r="E11" i="39"/>
  <c r="E10" i="39" s="1"/>
  <c r="G10" i="39"/>
  <c r="H11" i="39" l="1"/>
  <c r="H10" i="39" s="1"/>
  <c r="G62" i="5" l="1"/>
  <c r="G61" i="5" s="1"/>
  <c r="G60" i="5" s="1"/>
  <c r="G55" i="5" s="1"/>
  <c r="G53" i="5"/>
  <c r="G52" i="5" s="1"/>
  <c r="G51" i="5" s="1"/>
  <c r="G49" i="5" s="1"/>
  <c r="G47" i="5" s="1"/>
  <c r="G15" i="24" s="1"/>
  <c r="F13" i="39" l="1"/>
  <c r="D14" i="38"/>
  <c r="D12" i="38" s="1"/>
  <c r="D10" i="38" s="1"/>
  <c r="D8" i="38" s="1"/>
  <c r="J22" i="7"/>
  <c r="J22" i="34" s="1"/>
  <c r="G16" i="24"/>
  <c r="J26" i="7"/>
  <c r="J26" i="34" s="1"/>
  <c r="F11" i="39" l="1"/>
  <c r="F10" i="39" s="1"/>
  <c r="D13" i="39"/>
  <c r="D11" i="39" s="1"/>
  <c r="D10" i="39" s="1"/>
  <c r="G46" i="5"/>
  <c r="G27" i="5"/>
  <c r="G26" i="5" s="1"/>
  <c r="G25" i="5" s="1"/>
  <c r="G24" i="5" s="1"/>
  <c r="G22" i="5" s="1"/>
  <c r="G20" i="5" s="1"/>
  <c r="G11" i="24" s="1"/>
  <c r="G18" i="5" l="1"/>
  <c r="G16" i="5" s="1"/>
  <c r="J11" i="7"/>
  <c r="G10" i="24"/>
  <c r="G9" i="24" s="1"/>
  <c r="J11" i="34" l="1"/>
  <c r="J10" i="34" s="1"/>
  <c r="J9" i="34" s="1"/>
  <c r="J10" i="7"/>
  <c r="J9" i="7" s="1"/>
  <c r="G45" i="5"/>
  <c r="G44" i="5" s="1"/>
  <c r="G43" i="5" s="1"/>
  <c r="G41" i="5" s="1"/>
  <c r="G39" i="5" s="1"/>
  <c r="G37" i="5" s="1"/>
  <c r="G35" i="5" l="1"/>
  <c r="G33" i="5" s="1"/>
  <c r="G31" i="5" s="1"/>
  <c r="G29" i="5" s="1"/>
  <c r="G14" i="24"/>
  <c r="G13" i="24" s="1"/>
  <c r="G12" i="24" s="1"/>
  <c r="G8" i="24" s="1"/>
  <c r="J18" i="7"/>
  <c r="J17" i="7" s="1"/>
  <c r="J16" i="7" s="1"/>
  <c r="J8" i="7" s="1"/>
  <c r="J18" i="34" l="1"/>
  <c r="J17" i="34" s="1"/>
  <c r="J16" i="34" s="1"/>
  <c r="J8" i="34" s="1"/>
  <c r="G14" i="5" l="1"/>
  <c r="G12" i="5" s="1"/>
  <c r="G10" i="5" l="1"/>
  <c r="G8" i="5" s="1"/>
</calcChain>
</file>

<file path=xl/sharedStrings.xml><?xml version="1.0" encoding="utf-8"?>
<sst xmlns="http://schemas.openxmlformats.org/spreadsheetml/2006/main" count="249" uniqueCount="124">
  <si>
    <t>Ծրագրային դասիչը</t>
  </si>
  <si>
    <t>ՀՀ պետական եկամուտների կոմիտե</t>
  </si>
  <si>
    <t>այդ թվում՝</t>
  </si>
  <si>
    <t>01</t>
  </si>
  <si>
    <t>02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</si>
  <si>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</si>
  <si>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</si>
  <si>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</si>
  <si>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</si>
  <si>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</si>
  <si>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</si>
  <si>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</si>
  <si>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</si>
  <si>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</si>
  <si>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</si>
  <si>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Հավելված N 2</t>
  </si>
  <si>
    <t>ԸՆԴԱՄԵՆԸ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</si>
  <si>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</si>
  <si>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</si>
  <si>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</si>
  <si>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>ծրագիր</t>
  </si>
  <si>
    <t>միջոցառում</t>
  </si>
  <si>
    <t>բաժին</t>
  </si>
  <si>
    <t>խումբ</t>
  </si>
  <si>
    <t>դաս</t>
  </si>
  <si>
    <t xml:space="preserve"> ՀՀ պետական եկամուտների կոմիտե </t>
  </si>
  <si>
    <t>այդ թվում`</t>
  </si>
  <si>
    <t>Հավելված N 4</t>
  </si>
  <si>
    <t>այդ թվում` ըստ կատարողների</t>
  </si>
  <si>
    <t>Հավելված N 5</t>
  </si>
  <si>
    <t xml:space="preserve"> ԸՆԹԱՑԻԿ ԾԱԽՍԵՐ</t>
  </si>
  <si>
    <t>___________  ___-ի N _______     որոշման</t>
  </si>
  <si>
    <t>Ծառայությունների մատուցում</t>
  </si>
  <si>
    <t xml:space="preserve"> այդ թվում`</t>
  </si>
  <si>
    <t>Հավելված N 1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</si>
  <si>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</si>
  <si>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</si>
  <si>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</si>
  <si>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</si>
  <si>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</si>
  <si>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</si>
  <si>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հազար դրամներով</t>
  </si>
  <si>
    <t>Հավելված N 3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</si>
  <si>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</si>
  <si>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</si>
  <si>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</si>
  <si>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</si>
  <si>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</si>
  <si>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</si>
  <si>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</si>
  <si>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</si>
  <si>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Անվանումը </t>
  </si>
  <si>
    <t xml:space="preserve">ՀՀ կառավարության 2026 թվականի </t>
  </si>
  <si>
    <t>«ՀԱՅԱՍՏԱՆԻ ՀԱՆՐԱՊԵՏՈՒԹՅԱՆ 2026 ԹՎԱԿԱՆԻ ՊԵՏԱԿԱՆ ԲՅՈՒՋԵԻ ՄԱՍԻՆ» ՀԱՅԱՍՏԱՆԻ ՀԱՆՐԱՊԵՏՈՒԹՅԱՆ ՕՐԵՆՔԻ N 1 ՀԱՎԵԼՎԱԾԻ N 2 ԱՂՅՈՒՍԱԿՈՒՄ ԿԱՏԱՐՎՈՂ ՎԵՐԱԲԱՇԽՈՒՄԸ, ՓՈՓՈԽՈՒԹՅՈՒՆՆԵՐԸ ԵՎ ՀԱՅԱՍՏԱՆԻ ՀԱՆՐԱՊԵՏՈՒԹՅԱՆ ԿԱՌԱՎԱՐՈՒԹՅԱՆ 2025 ԹՎԱԿԱՆԻ ԴԵԿՏԵՄԲԵՐԻ 25-Ի N 1910-Ն ՈՐՈՇՄԱՆ N 5 ՀԱՎԵԼՎԱԾԻ N 1 ԱՂՅՈՒՍԱԿՈՒՄ ԿԱՏԱՐՎՈՂ ՓՈՓՈԽՈՒԹՅՈՒՆՆԵՐԸ</t>
  </si>
  <si>
    <t>ԲՍԿ</t>
  </si>
  <si>
    <t>ՀԱՅԱՍՏԱՆԻ ՀԱՆՐԱՊԵՏՈՒԹՅԱՆ ԿԱՌԱՎԱՐՈՒԹՅԱՆ 2025 ԹՎԱԿԱՆԻ ԴԵԿՏԵՄԲԵՐԻ 25-Ի N 1910-Ն ՈՐՈՇՄԱՆ NN 3 ԵՎ 4 ՀԱՎԵԼՎԱԾՆԵՐՈՒՄ ԿԱՏԱՐՎՈՂ ՓՈՓՈԽՈՒԹՅՈՒՆՆԵՐԸ</t>
  </si>
  <si>
    <t>ՀՀ կառավարություն</t>
  </si>
  <si>
    <t xml:space="preserve"> ՀՀ կառավարություն</t>
  </si>
  <si>
    <t>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</si>
  <si>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</si>
  <si>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</si>
  <si>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</si>
  <si>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</si>
  <si>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</si>
  <si>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</si>
  <si>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</si>
  <si>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 ՀՀ կառավարության պահուստային ֆոնդ</t>
  </si>
  <si>
    <t>այդ թվում` բյուջետային ծախսերի տնտեսագիտական դասակարգման հոդվածներ</t>
  </si>
  <si>
    <t>ԱՅԼ ԾԱԽՍԵՐ</t>
  </si>
  <si>
    <t>Պահուստային միջոցներ</t>
  </si>
  <si>
    <t xml:space="preserve">ՀՀ կառավարություն </t>
  </si>
  <si>
    <t xml:space="preserve">ՀՀ կառավարության պահուստային ֆոնդ </t>
  </si>
  <si>
    <t xml:space="preserve">1139 - 11001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</si>
  <si>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</si>
  <si>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Ծառայությունների մատուցում </t>
  </si>
  <si>
    <t xml:space="preserve"> Ծառայությունը մատուցողի անվանումը` ՀՀ կառավարություն </t>
  </si>
  <si>
    <t>1239</t>
  </si>
  <si>
    <t>Հիպոթեքային վարկի վճարված տոկոսների գումարի վերադարձ</t>
  </si>
  <si>
    <t>Հիպոթեքային վարկի սպասարկման համար վճարված տոկոսների գումարների չափով վարձու աշխատողների, անհատ ձեռնարկատերերի և նոտարների կողմից վճարված եկամտային հարկի գումարների վերադարձ</t>
  </si>
  <si>
    <t>Շինարարության ոլորտում տնտեսական աճի խթանում, սոցիալական քաղաքականության շրջանակներում շահառուներին տրամադրվող բյուջետային աջակցություն</t>
  </si>
  <si>
    <t>1239 - 12001</t>
  </si>
  <si>
    <t>Հիպոթեքային վարկի վճարված տոկոսների գումարների վերադարձ</t>
  </si>
  <si>
    <t>Տրանսֆերտների տրամադրում</t>
  </si>
  <si>
    <t xml:space="preserve"> 1239</t>
  </si>
  <si>
    <t xml:space="preserve"> Հիպոթեքային վարկի վճարված տոկոսների գումարի վերադարձ</t>
  </si>
  <si>
    <t xml:space="preserve"> 12001</t>
  </si>
  <si>
    <t xml:space="preserve"> Հիպոթեքային վարկի վճարված տոկոսների գումարների վերադարձ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</si>
  <si>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</si>
  <si>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</si>
  <si>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</si>
  <si>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Հիպոթեքային վարկի սպասարկման համար վճարված տոկոսների գումարների չափով վարձու աշխատողների, անհատ ձեռնարկատերերի և նոտարների կողմից վճարված եկամտային հարկի գումարների վերադարձ </t>
  </si>
  <si>
    <t xml:space="preserve"> Տրանսֆերտների տրամադրում </t>
  </si>
  <si>
    <t xml:space="preserve"> Շահառուների ընտրության չափորոշիչները` ՀՀ պետական եկամուտների կոմիտե </t>
  </si>
  <si>
    <t>Տվյալ տարվա ընթացքում հիպոթեքային վարկի գծով փոխհատուցում ստացող անձանց թվաքանակ</t>
  </si>
  <si>
    <t xml:space="preserve"> 1239 - 12001 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</si>
  <si>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</si>
  <si>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</si>
  <si>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>1139-11003</t>
  </si>
  <si>
    <t>Հարկաբյուջետայի ռիսկերի կառավարման նպատակով նախատեսված միջոցներ</t>
  </si>
  <si>
    <t>1139 - 11003</t>
  </si>
  <si>
    <t>ՀԱՅԱՍՏԱՆԻ ՀԱՆՐԱՊԵՏՈՒԹՅԱՆ ԿԱՌԱՎԱՐՈՒԹՅԱՆ 2025 ԹՎԱԿԱՆԻ ԴԵԿՏԵՄԲԵՐԻ 25-Ի N 1910-Ն ՈՐՈՇՄԱՆ N 9 ՀԱՎԵԼՎԱԾՈՒՄ ԿԱՏԱՐՎՈՂ ՓՈՓՈԽՈՒԹՅՈՒՆՆԵՐԸ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</si>
  <si>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</si>
  <si>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</si>
  <si>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</si>
  <si>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</si>
  <si>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r>
      <t>ՀԱՅԱՍՏԱՆԻ ՀԱՆՐԱՊԵՏՈՒԹՅԱՆ ԿԱՌԱՎԱՐՈՒԹՅԱՆ 2025 ԹՎԱԿԱՆԻ ԴԵԿՏԵՄԲԵՐԻ 25-Ի N 1910-Ն ՈՐՈՇՄԱՆ N 5 ՀԱՎԵԼՎԱԾԻ N 2 ԱՂՅՈՒՍԱԿՈՒՄ ԿԱՏԱՐՎՈՂ ՓՈՓՈԽՈՒԹ</t>
    </r>
    <r>
      <rPr>
        <b/>
        <sz val="12"/>
        <rFont val="GHEA Grapalat"/>
        <family val="3"/>
      </rPr>
      <t>ՅՈՒՆՆԵՐԸ</t>
    </r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</si>
  <si>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</si>
  <si>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</si>
  <si>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</si>
  <si>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Ցուցանիշների փոփոխությունը (նվազեցումները նշված են փակագծերում)</t>
  </si>
  <si>
    <t xml:space="preserve"> այդ թվում՛</t>
  </si>
  <si>
    <t xml:space="preserve"> 1139</t>
  </si>
  <si>
    <t xml:space="preserve"> 11003</t>
  </si>
  <si>
    <t xml:space="preserve"> Հարկաբյուջետային ռիսկերի կառավարման պահուստ</t>
  </si>
  <si>
    <t>«ՀԱՅԱՍՏԱՆԻ ՀԱՆՐԱՊԵՏՈՒԹՅԱՆ 2026 ԹՎԱԿԱՆԻ ՊԵՏԱԿԱՆ ԲՅՈՒՋԵԻ ՄԱՍԻՆ» ՀԱՅԱՍՏԱՆԻ ՀԱՆՐԱՊԵՏՈՒԹՅԱՆ ՕՐԵՆՔԻ N 1 ՀԱՎԵԼՎԱԾԻ N 3 ԱՂՅՈՒՍԱԿՈՒՄ ԿԱՏԱՐՎՈՂ ՓՈՓՈԽՈՒԹՅՈՒՆՆԵՐԸ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</si>
  <si>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</si>
  <si>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</si>
  <si>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</si>
  <si>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</si>
  <si>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</si>
  <si>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</si>
  <si>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</si>
  <si>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Հավելված N 6</t>
  </si>
  <si>
    <t>ՀԱՅԱՍՏԱՆԻ ՀԱՆՐԱՊԵՏՈՒԹՅԱՆ ԿԱՌԱՎԱՐՈՒԹՅԱՆ 2025 ԹՎԱԿԱՆԻ ԴԵԿՏԵՄԲԵՐԻ 25-Ի N 1910-Ն ՈՐՈՇՄԱՆ N 9.1 ՀԱՎԵԼՎԱԾՈՒՄ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</si>
</sst>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(* #,##0.00_);_(* \(#,##0.00\);_(* &quot;-&quot;??_);_(@_)"/>
    <numFmt numFmtId="165" formatCode="_-* #,##0.00\ _ _-;\-* #,##0.00\ _ _-;_-* &quot;-&quot;??\ _ _-;_-@_-"/>
    <numFmt numFmtId="166" formatCode="_(* #,##0.0_);_(* \(#,##0.0\);_(* &quot;-&quot;??_);_(@_)"/>
    <numFmt numFmtId="167" formatCode="##,##0.0;\(##,##0.0\);\-"/>
    <numFmt numFmtId="168" formatCode="#,##0.0_);\(#,##0.0\)"/>
    <numFmt numFmtId="169" formatCode="0_);\(0\)"/>
    <numFmt numFmtId="170" formatCode="_-* #,##0.00_р_._-;\-* #,##0.00_р_._-;_-* &quot;-&quot;??_р_._-;_-@_-"/>
    <numFmt numFmtId="171" formatCode="_-* #,##0\ _ _-;\-* #,##0\ _ _-;_-* &quot;-&quot;??\ _ _-;_-@_-"/>
    <numFmt numFmtId="172" formatCode="_-* #,##0.0\ _ _-;\-* #,##0.0\ _ _-;_-* &quot;-&quot;??\ _ _-;_-@_-"/>
    <numFmt numFmtId="173" formatCode="#,##0.0"/>
    <numFmt numFmtId="174" formatCode="_(* #,##0.0_);_(* \(#,##0.0\);_(* &quot;-&quot;?_);_(@_)"/>
  </numFmts>
  <fonts count="78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1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GHEA Grapalat"/>
      <family val="3"/>
    </font>
    <font>
      <sz val="10"/>
      <name val="GHEA Grapalat"/>
      <family val="3"/>
    </font>
    <font>
      <sz val="11"/>
      <color rgb="FF9C5700"/>
      <name val="Calibri"/>
      <family val="2"/>
      <scheme val="minor"/>
    </font>
    <font>
      <b/>
      <sz val="11"/>
      <name val="GHEA Grapalat"/>
      <family val="2"/>
    </font>
    <font>
      <sz val="11"/>
      <name val="GHEA Grapalat"/>
      <family val="2"/>
    </font>
    <font>
      <b/>
      <sz val="10"/>
      <name val="GHEA Grapalat"/>
      <family val="2"/>
    </font>
    <font>
      <b/>
      <sz val="11"/>
      <name val="GHEA Grapalat"/>
      <family val="3"/>
    </font>
    <font>
      <sz val="11"/>
      <color rgb="FF9C6500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b/>
      <sz val="10"/>
      <color rgb="FF000000"/>
      <name val="Times New Roman"/>
      <family val="1"/>
    </font>
    <font>
      <b/>
      <u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48">
    <xf numFmtId="0" fontId="0" fillId="0" borderId="0"/>
    <xf numFmtId="0" fontId="12" fillId="0" borderId="0"/>
    <xf numFmtId="164" fontId="13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5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167" fontId="20" fillId="0" borderId="0" applyFill="0" applyBorder="0" applyProtection="0">
      <alignment horizontal="right" vertical="top"/>
    </xf>
    <xf numFmtId="0" fontId="11" fillId="0" borderId="0"/>
    <xf numFmtId="164" fontId="11" fillId="0" borderId="0" applyFont="0" applyFill="0" applyBorder="0" applyAlignment="0" applyProtection="0"/>
    <xf numFmtId="0" fontId="20" fillId="0" borderId="0">
      <alignment horizontal="left" vertical="top" wrapText="1"/>
    </xf>
    <xf numFmtId="0" fontId="13" fillId="0" borderId="0"/>
    <xf numFmtId="0" fontId="13" fillId="0" borderId="0"/>
    <xf numFmtId="164" fontId="12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2" fillId="0" borderId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0" fontId="23" fillId="0" borderId="0"/>
    <xf numFmtId="0" fontId="13" fillId="0" borderId="0"/>
    <xf numFmtId="0" fontId="24" fillId="3" borderId="0" applyNumberFormat="0" applyBorder="0" applyAlignment="0" applyProtection="0"/>
    <xf numFmtId="0" fontId="22" fillId="0" borderId="0"/>
    <xf numFmtId="0" fontId="12" fillId="0" borderId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8" borderId="0" applyNumberFormat="0" applyBorder="0" applyAlignment="0" applyProtection="0"/>
    <xf numFmtId="0" fontId="21" fillId="7" borderId="0" applyNumberFormat="0" applyBorder="0" applyAlignment="0" applyProtection="0"/>
    <xf numFmtId="0" fontId="21" fillId="13" borderId="0" applyNumberFormat="0" applyBorder="0" applyAlignment="0" applyProtection="0"/>
    <xf numFmtId="0" fontId="21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4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7" borderId="0" applyNumberFormat="0" applyBorder="0" applyAlignment="0" applyProtection="0"/>
    <xf numFmtId="0" fontId="25" fillId="10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9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6" fillId="5" borderId="0" applyNumberFormat="0" applyBorder="0" applyAlignment="0" applyProtection="0"/>
    <xf numFmtId="0" fontId="27" fillId="22" borderId="2" applyNumberFormat="0" applyAlignment="0" applyProtection="0"/>
    <xf numFmtId="0" fontId="28" fillId="23" borderId="3" applyNumberFormat="0" applyAlignment="0" applyProtection="0"/>
    <xf numFmtId="164" fontId="13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6" borderId="0" applyNumberFormat="0" applyBorder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3" fillId="0" borderId="6" applyNumberFormat="0" applyFill="0" applyAlignment="0" applyProtection="0"/>
    <xf numFmtId="0" fontId="33" fillId="0" borderId="0" applyNumberFormat="0" applyFill="0" applyBorder="0" applyAlignment="0" applyProtection="0"/>
    <xf numFmtId="0" fontId="34" fillId="12" borderId="2" applyNumberFormat="0" applyAlignment="0" applyProtection="0"/>
    <xf numFmtId="0" fontId="35" fillId="0" borderId="7" applyNumberFormat="0" applyFill="0" applyAlignment="0" applyProtection="0"/>
    <xf numFmtId="0" fontId="36" fillId="24" borderId="0" applyNumberFormat="0" applyBorder="0" applyAlignment="0" applyProtection="0"/>
    <xf numFmtId="1" fontId="42" fillId="0" borderId="0"/>
    <xf numFmtId="1" fontId="42" fillId="0" borderId="0"/>
    <xf numFmtId="1" fontId="42" fillId="0" borderId="0"/>
    <xf numFmtId="0" fontId="10" fillId="0" borderId="0"/>
    <xf numFmtId="0" fontId="12" fillId="0" borderId="0"/>
    <xf numFmtId="0" fontId="12" fillId="0" borderId="0"/>
    <xf numFmtId="0" fontId="13" fillId="25" borderId="8" applyNumberFormat="0" applyFont="0" applyAlignment="0" applyProtection="0"/>
    <xf numFmtId="0" fontId="37" fillId="22" borderId="9" applyNumberFormat="0" applyAlignment="0" applyProtection="0"/>
    <xf numFmtId="0" fontId="41" fillId="0" borderId="0"/>
    <xf numFmtId="0" fontId="41" fillId="0" borderId="0"/>
    <xf numFmtId="0" fontId="41" fillId="0" borderId="0"/>
    <xf numFmtId="0" fontId="38" fillId="0" borderId="0" applyNumberFormat="0" applyFill="0" applyBorder="0" applyAlignment="0" applyProtection="0"/>
    <xf numFmtId="0" fontId="39" fillId="0" borderId="10" applyNumberFormat="0" applyFill="0" applyAlignment="0" applyProtection="0"/>
    <xf numFmtId="0" fontId="40" fillId="0" borderId="0" applyNumberFormat="0" applyFill="0" applyBorder="0" applyAlignment="0" applyProtection="0"/>
    <xf numFmtId="0" fontId="23" fillId="0" borderId="0"/>
    <xf numFmtId="1" fontId="42" fillId="0" borderId="0"/>
    <xf numFmtId="0" fontId="41" fillId="0" borderId="0"/>
    <xf numFmtId="0" fontId="10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3" fillId="0" borderId="0"/>
    <xf numFmtId="0" fontId="20" fillId="0" borderId="0">
      <alignment horizontal="left" vertical="top" wrapText="1"/>
    </xf>
    <xf numFmtId="164" fontId="13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" applyNumberFormat="0" applyFill="0" applyAlignment="0" applyProtection="0"/>
    <xf numFmtId="0" fontId="46" fillId="0" borderId="13" applyNumberFormat="0" applyFill="0" applyAlignment="0" applyProtection="0"/>
    <xf numFmtId="0" fontId="47" fillId="0" borderId="14" applyNumberFormat="0" applyFill="0" applyAlignment="0" applyProtection="0"/>
    <xf numFmtId="0" fontId="47" fillId="0" borderId="0" applyNumberFormat="0" applyFill="0" applyBorder="0" applyAlignment="0" applyProtection="0"/>
    <xf numFmtId="0" fontId="48" fillId="26" borderId="0" applyNumberFormat="0" applyBorder="0" applyAlignment="0" applyProtection="0"/>
    <xf numFmtId="0" fontId="49" fillId="27" borderId="0" applyNumberFormat="0" applyBorder="0" applyAlignment="0" applyProtection="0"/>
    <xf numFmtId="0" fontId="51" fillId="28" borderId="15" applyNumberFormat="0" applyAlignment="0" applyProtection="0"/>
    <xf numFmtId="0" fontId="52" fillId="29" borderId="16" applyNumberFormat="0" applyAlignment="0" applyProtection="0"/>
    <xf numFmtId="0" fontId="53" fillId="29" borderId="15" applyNumberFormat="0" applyAlignment="0" applyProtection="0"/>
    <xf numFmtId="0" fontId="54" fillId="0" borderId="17" applyNumberFormat="0" applyFill="0" applyAlignment="0" applyProtection="0"/>
    <xf numFmtId="0" fontId="55" fillId="30" borderId="18" applyNumberFormat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20" applyNumberFormat="0" applyFill="0" applyAlignment="0" applyProtection="0"/>
    <xf numFmtId="0" fontId="5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5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38" borderId="0" applyNumberFormat="0" applyBorder="0" applyAlignment="0" applyProtection="0"/>
    <xf numFmtId="0" fontId="59" fillId="40" borderId="0" applyNumberFormat="0" applyBorder="0" applyAlignment="0" applyProtection="0"/>
    <xf numFmtId="0" fontId="9" fillId="41" borderId="0" applyNumberFormat="0" applyBorder="0" applyAlignment="0" applyProtection="0"/>
    <xf numFmtId="0" fontId="9" fillId="42" borderId="0" applyNumberFormat="0" applyBorder="0" applyAlignment="0" applyProtection="0"/>
    <xf numFmtId="0" fontId="59" fillId="44" borderId="0" applyNumberFormat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59" fillId="48" borderId="0" applyNumberFormat="0" applyBorder="0" applyAlignment="0" applyProtection="0"/>
    <xf numFmtId="0" fontId="9" fillId="49" borderId="0" applyNumberFormat="0" applyBorder="0" applyAlignment="0" applyProtection="0"/>
    <xf numFmtId="0" fontId="9" fillId="50" borderId="0" applyNumberFormat="0" applyBorder="0" applyAlignment="0" applyProtection="0"/>
    <xf numFmtId="0" fontId="59" fillId="52" borderId="0" applyNumberFormat="0" applyBorder="0" applyAlignment="0" applyProtection="0"/>
    <xf numFmtId="0" fontId="9" fillId="53" borderId="0" applyNumberFormat="0" applyBorder="0" applyAlignment="0" applyProtection="0"/>
    <xf numFmtId="0" fontId="9" fillId="54" borderId="0" applyNumberFormat="0" applyBorder="0" applyAlignment="0" applyProtection="0"/>
    <xf numFmtId="0" fontId="62" fillId="3" borderId="0" applyNumberFormat="0" applyBorder="0" applyAlignment="0" applyProtection="0"/>
    <xf numFmtId="0" fontId="9" fillId="31" borderId="19" applyNumberFormat="0" applyFont="0" applyAlignment="0" applyProtection="0"/>
    <xf numFmtId="0" fontId="9" fillId="35" borderId="0" applyNumberFormat="0" applyBorder="0" applyAlignment="0" applyProtection="0"/>
    <xf numFmtId="0" fontId="9" fillId="39" borderId="0" applyNumberFormat="0" applyBorder="0" applyAlignment="0" applyProtection="0"/>
    <xf numFmtId="0" fontId="9" fillId="43" borderId="0" applyNumberFormat="0" applyBorder="0" applyAlignment="0" applyProtection="0"/>
    <xf numFmtId="0" fontId="9" fillId="47" borderId="0" applyNumberFormat="0" applyBorder="0" applyAlignment="0" applyProtection="0"/>
    <xf numFmtId="0" fontId="9" fillId="51" borderId="0" applyNumberFormat="0" applyBorder="0" applyAlignment="0" applyProtection="0"/>
    <xf numFmtId="0" fontId="9" fillId="55" borderId="0" applyNumberFormat="0" applyBorder="0" applyAlignment="0" applyProtection="0"/>
    <xf numFmtId="0" fontId="50" fillId="3" borderId="0" applyNumberFormat="0" applyBorder="0" applyAlignment="0" applyProtection="0"/>
    <xf numFmtId="0" fontId="9" fillId="31" borderId="19" applyNumberFormat="0" applyFont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59" fillId="35" borderId="0" applyNumberFormat="0" applyBorder="0" applyAlignment="0" applyProtection="0"/>
    <xf numFmtId="0" fontId="9" fillId="37" borderId="0" applyNumberFormat="0" applyBorder="0" applyAlignment="0" applyProtection="0"/>
    <xf numFmtId="0" fontId="9" fillId="38" borderId="0" applyNumberFormat="0" applyBorder="0" applyAlignment="0" applyProtection="0"/>
    <xf numFmtId="0" fontId="59" fillId="39" borderId="0" applyNumberFormat="0" applyBorder="0" applyAlignment="0" applyProtection="0"/>
    <xf numFmtId="0" fontId="9" fillId="41" borderId="0" applyNumberFormat="0" applyBorder="0" applyAlignment="0" applyProtection="0"/>
    <xf numFmtId="0" fontId="9" fillId="42" borderId="0" applyNumberFormat="0" applyBorder="0" applyAlignment="0" applyProtection="0"/>
    <xf numFmtId="0" fontId="59" fillId="43" borderId="0" applyNumberFormat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59" fillId="47" borderId="0" applyNumberFormat="0" applyBorder="0" applyAlignment="0" applyProtection="0"/>
    <xf numFmtId="0" fontId="9" fillId="49" borderId="0" applyNumberFormat="0" applyBorder="0" applyAlignment="0" applyProtection="0"/>
    <xf numFmtId="0" fontId="9" fillId="50" borderId="0" applyNumberFormat="0" applyBorder="0" applyAlignment="0" applyProtection="0"/>
    <xf numFmtId="0" fontId="59" fillId="51" borderId="0" applyNumberFormat="0" applyBorder="0" applyAlignment="0" applyProtection="0"/>
    <xf numFmtId="0" fontId="9" fillId="53" borderId="0" applyNumberFormat="0" applyBorder="0" applyAlignment="0" applyProtection="0"/>
    <xf numFmtId="0" fontId="9" fillId="54" borderId="0" applyNumberFormat="0" applyBorder="0" applyAlignment="0" applyProtection="0"/>
    <xf numFmtId="0" fontId="59" fillId="55" borderId="0" applyNumberFormat="0" applyBorder="0" applyAlignment="0" applyProtection="0"/>
    <xf numFmtId="0" fontId="50" fillId="3" borderId="0" applyNumberFormat="0" applyBorder="0" applyAlignment="0" applyProtection="0"/>
    <xf numFmtId="0" fontId="59" fillId="35" borderId="0" applyNumberFormat="0" applyBorder="0" applyAlignment="0" applyProtection="0"/>
    <xf numFmtId="0" fontId="59" fillId="39" borderId="0" applyNumberFormat="0" applyBorder="0" applyAlignment="0" applyProtection="0"/>
    <xf numFmtId="0" fontId="59" fillId="43" borderId="0" applyNumberFormat="0" applyBorder="0" applyAlignment="0" applyProtection="0"/>
    <xf numFmtId="0" fontId="59" fillId="47" borderId="0" applyNumberFormat="0" applyBorder="0" applyAlignment="0" applyProtection="0"/>
    <xf numFmtId="0" fontId="59" fillId="51" borderId="0" applyNumberFormat="0" applyBorder="0" applyAlignment="0" applyProtection="0"/>
    <xf numFmtId="0" fontId="59" fillId="55" borderId="0" applyNumberFormat="0" applyBorder="0" applyAlignment="0" applyProtection="0"/>
    <xf numFmtId="0" fontId="8" fillId="31" borderId="19" applyNumberFormat="0" applyFont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8" fillId="37" borderId="0" applyNumberFormat="0" applyBorder="0" applyAlignment="0" applyProtection="0"/>
    <xf numFmtId="0" fontId="8" fillId="38" borderId="0" applyNumberFormat="0" applyBorder="0" applyAlignment="0" applyProtection="0"/>
    <xf numFmtId="0" fontId="8" fillId="41" borderId="0" applyNumberFormat="0" applyBorder="0" applyAlignment="0" applyProtection="0"/>
    <xf numFmtId="0" fontId="8" fillId="42" borderId="0" applyNumberFormat="0" applyBorder="0" applyAlignment="0" applyProtection="0"/>
    <xf numFmtId="0" fontId="8" fillId="45" borderId="0" applyNumberFormat="0" applyBorder="0" applyAlignment="0" applyProtection="0"/>
    <xf numFmtId="0" fontId="8" fillId="46" borderId="0" applyNumberFormat="0" applyBorder="0" applyAlignment="0" applyProtection="0"/>
    <xf numFmtId="0" fontId="8" fillId="49" borderId="0" applyNumberFormat="0" applyBorder="0" applyAlignment="0" applyProtection="0"/>
    <xf numFmtId="0" fontId="8" fillId="50" borderId="0" applyNumberFormat="0" applyBorder="0" applyAlignment="0" applyProtection="0"/>
    <xf numFmtId="0" fontId="8" fillId="53" borderId="0" applyNumberFormat="0" applyBorder="0" applyAlignment="0" applyProtection="0"/>
    <xf numFmtId="0" fontId="8" fillId="54" borderId="0" applyNumberFormat="0" applyBorder="0" applyAlignment="0" applyProtection="0"/>
    <xf numFmtId="0" fontId="7" fillId="31" borderId="19" applyNumberFormat="0" applyFont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7" fillId="41" borderId="0" applyNumberFormat="0" applyBorder="0" applyAlignment="0" applyProtection="0"/>
    <xf numFmtId="0" fontId="7" fillId="42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9" borderId="0" applyNumberFormat="0" applyBorder="0" applyAlignment="0" applyProtection="0"/>
    <xf numFmtId="0" fontId="7" fillId="50" borderId="0" applyNumberFormat="0" applyBorder="0" applyAlignment="0" applyProtection="0"/>
    <xf numFmtId="0" fontId="7" fillId="53" borderId="0" applyNumberFormat="0" applyBorder="0" applyAlignment="0" applyProtection="0"/>
    <xf numFmtId="0" fontId="7" fillId="54" borderId="0" applyNumberFormat="0" applyBorder="0" applyAlignment="0" applyProtection="0"/>
    <xf numFmtId="167" fontId="65" fillId="0" borderId="0" applyFill="0" applyBorder="0" applyProtection="0">
      <alignment horizontal="right" vertical="top"/>
    </xf>
    <xf numFmtId="0" fontId="6" fillId="31" borderId="19" applyNumberFormat="0" applyFont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6" fillId="45" borderId="0" applyNumberFormat="0" applyBorder="0" applyAlignment="0" applyProtection="0"/>
    <xf numFmtId="0" fontId="6" fillId="46" borderId="0" applyNumberFormat="0" applyBorder="0" applyAlignment="0" applyProtection="0"/>
    <xf numFmtId="0" fontId="6" fillId="47" borderId="0" applyNumberFormat="0" applyBorder="0" applyAlignment="0" applyProtection="0"/>
    <xf numFmtId="0" fontId="6" fillId="49" borderId="0" applyNumberFormat="0" applyBorder="0" applyAlignment="0" applyProtection="0"/>
    <xf numFmtId="0" fontId="6" fillId="50" borderId="0" applyNumberFormat="0" applyBorder="0" applyAlignment="0" applyProtection="0"/>
    <xf numFmtId="0" fontId="6" fillId="51" borderId="0" applyNumberFormat="0" applyBorder="0" applyAlignment="0" applyProtection="0"/>
    <xf numFmtId="0" fontId="6" fillId="53" borderId="0" applyNumberFormat="0" applyBorder="0" applyAlignment="0" applyProtection="0"/>
    <xf numFmtId="0" fontId="6" fillId="54" borderId="0" applyNumberFormat="0" applyBorder="0" applyAlignment="0" applyProtection="0"/>
    <xf numFmtId="0" fontId="6" fillId="55" borderId="0" applyNumberFormat="0" applyBorder="0" applyAlignment="0" applyProtection="0"/>
    <xf numFmtId="0" fontId="5" fillId="31" borderId="19" applyNumberFormat="0" applyFont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5" fillId="55" borderId="0" applyNumberFormat="0" applyBorder="0" applyAlignment="0" applyProtection="0"/>
    <xf numFmtId="0" fontId="4" fillId="31" borderId="19" applyNumberFormat="0" applyFont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5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49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167" fontId="65" fillId="0" borderId="0" applyFill="0" applyBorder="0" applyProtection="0">
      <alignment horizontal="right" vertical="top"/>
    </xf>
    <xf numFmtId="0" fontId="13" fillId="0" borderId="0"/>
    <xf numFmtId="0" fontId="67" fillId="3" borderId="0" applyNumberFormat="0" applyBorder="0" applyAlignment="0" applyProtection="0"/>
    <xf numFmtId="16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4" fontId="68" fillId="0" borderId="0" applyFont="0" applyFill="0" applyBorder="0" applyAlignment="0" applyProtection="0"/>
    <xf numFmtId="0" fontId="68" fillId="0" borderId="0"/>
    <xf numFmtId="0" fontId="3" fillId="31" borderId="19" applyNumberFormat="0" applyFont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2" fillId="31" borderId="19" applyNumberFormat="0" applyFont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1" fillId="31" borderId="19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50" fillId="3" borderId="0" applyNumberFormat="0" applyBorder="0" applyAlignment="0" applyProtection="0"/>
    <xf numFmtId="0" fontId="1" fillId="31" borderId="19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3" fillId="0" borderId="0"/>
    <xf numFmtId="0" fontId="68" fillId="0" borderId="0"/>
    <xf numFmtId="170" fontId="23" fillId="0" borderId="0" applyFont="0" applyFill="0" applyBorder="0" applyAlignment="0" applyProtection="0"/>
    <xf numFmtId="0" fontId="23" fillId="0" borderId="0"/>
    <xf numFmtId="0" fontId="20" fillId="0" borderId="0">
      <alignment horizontal="left" vertical="top" wrapText="1"/>
    </xf>
    <xf numFmtId="0" fontId="13" fillId="0" borderId="0"/>
    <xf numFmtId="0" fontId="69" fillId="0" borderId="0"/>
    <xf numFmtId="0" fontId="70" fillId="0" borderId="0"/>
    <xf numFmtId="164" fontId="12" fillId="0" borderId="0" applyFont="0" applyFill="0" applyBorder="0" applyAlignment="0" applyProtection="0"/>
    <xf numFmtId="0" fontId="12" fillId="0" borderId="0"/>
    <xf numFmtId="0" fontId="68" fillId="0" borderId="0"/>
    <xf numFmtId="165" fontId="13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68" fillId="0" borderId="0" applyFont="0" applyFill="0" applyBorder="0" applyAlignment="0" applyProtection="0"/>
    <xf numFmtId="0" fontId="68" fillId="0" borderId="0"/>
    <xf numFmtId="164" fontId="68" fillId="0" borderId="0" applyFont="0" applyFill="0" applyBorder="0" applyAlignment="0" applyProtection="0"/>
    <xf numFmtId="0" fontId="68" fillId="0" borderId="0"/>
    <xf numFmtId="0" fontId="71" fillId="0" borderId="0"/>
    <xf numFmtId="0" fontId="13" fillId="0" borderId="0"/>
  </cellStyleXfs>
  <cellXfs count="169">
    <xf numFmtId="0" fontId="0" fillId="0" borderId="0" xfId="0" applyFill="1" applyBorder="1" applyAlignment="1">
      <alignment horizontal="left" vertical="top"/>
    </xf>
    <xf numFmtId="0" fontId="17" fillId="0" borderId="0" xfId="0" applyFont="1"/>
    <xf numFmtId="166" fontId="17" fillId="0" borderId="0" xfId="0" applyNumberFormat="1" applyFont="1"/>
    <xf numFmtId="166" fontId="43" fillId="2" borderId="11" xfId="0" applyNumberFormat="1" applyFont="1" applyFill="1" applyBorder="1" applyAlignment="1">
      <alignment horizontal="center" vertical="center" wrapText="1"/>
    </xf>
    <xf numFmtId="166" fontId="18" fillId="2" borderId="0" xfId="3" applyNumberFormat="1" applyFont="1" applyFill="1" applyAlignment="1">
      <alignment horizontal="right" vertical="center"/>
    </xf>
    <xf numFmtId="166" fontId="18" fillId="0" borderId="0" xfId="3" applyNumberFormat="1" applyFont="1" applyAlignment="1">
      <alignment horizontal="right" vertical="center"/>
    </xf>
    <xf numFmtId="0" fontId="17" fillId="0" borderId="0" xfId="0" applyFont="1" applyBorder="1"/>
    <xf numFmtId="166" fontId="43" fillId="0" borderId="0" xfId="92" applyNumberFormat="1" applyFont="1" applyFill="1" applyBorder="1" applyAlignment="1">
      <alignment horizontal="right" vertical="center"/>
    </xf>
    <xf numFmtId="0" fontId="43" fillId="2" borderId="11" xfId="0" applyFont="1" applyFill="1" applyBorder="1" applyAlignment="1">
      <alignment horizontal="left" vertical="center" wrapText="1"/>
    </xf>
    <xf numFmtId="0" fontId="43" fillId="2" borderId="0" xfId="0" applyFont="1" applyFill="1"/>
    <xf numFmtId="0" fontId="17" fillId="0" borderId="0" xfId="0" applyFont="1" applyAlignment="1">
      <alignment vertical="center"/>
    </xf>
    <xf numFmtId="0" fontId="16" fillId="0" borderId="0" xfId="0" applyFont="1" applyFill="1" applyAlignment="1">
      <alignment horizontal="center" vertical="center" wrapText="1"/>
    </xf>
    <xf numFmtId="0" fontId="60" fillId="0" borderId="0" xfId="0" applyFont="1" applyFill="1" applyAlignment="1">
      <alignment horizontal="right" vertical="center"/>
    </xf>
    <xf numFmtId="166" fontId="17" fillId="0" borderId="0" xfId="0" applyNumberFormat="1" applyFont="1" applyAlignment="1">
      <alignment vertical="center"/>
    </xf>
    <xf numFmtId="166" fontId="16" fillId="0" borderId="0" xfId="0" applyNumberFormat="1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wrapText="1"/>
    </xf>
    <xf numFmtId="0" fontId="61" fillId="0" borderId="0" xfId="0" applyFont="1" applyFill="1" applyAlignment="1">
      <alignment horizontal="right" vertical="center"/>
    </xf>
    <xf numFmtId="0" fontId="14" fillId="0" borderId="22" xfId="0" applyFont="1" applyBorder="1" applyAlignment="1">
      <alignment horizontal="left" vertical="top" wrapText="1"/>
    </xf>
    <xf numFmtId="0" fontId="6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0" borderId="11" xfId="0" applyFont="1" applyBorder="1" applyAlignment="1">
      <alignment horizontal="center" vertical="center" wrapText="1"/>
    </xf>
    <xf numFmtId="167" fontId="64" fillId="0" borderId="11" xfId="11" applyNumberFormat="1" applyFont="1" applyBorder="1" applyAlignment="1">
      <alignment horizontal="right" vertical="center"/>
    </xf>
    <xf numFmtId="167" fontId="66" fillId="0" borderId="22" xfId="189" applyNumberFormat="1" applyFont="1" applyBorder="1" applyAlignment="1">
      <alignment horizontal="right" vertical="top"/>
    </xf>
    <xf numFmtId="0" fontId="14" fillId="0" borderId="0" xfId="0" applyFont="1" applyAlignment="1">
      <alignment horizontal="right" vertical="center"/>
    </xf>
    <xf numFmtId="167" fontId="14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168" fontId="14" fillId="0" borderId="0" xfId="0" applyNumberFormat="1" applyFont="1" applyAlignment="1">
      <alignment horizontal="left" vertical="top" wrapText="1"/>
    </xf>
    <xf numFmtId="0" fontId="64" fillId="0" borderId="22" xfId="0" applyFont="1" applyBorder="1" applyAlignment="1">
      <alignment horizontal="left" vertical="center" wrapText="1"/>
    </xf>
    <xf numFmtId="167" fontId="66" fillId="2" borderId="22" xfId="189" applyNumberFormat="1" applyFont="1" applyFill="1" applyBorder="1" applyAlignment="1">
      <alignment horizontal="right" vertical="top"/>
    </xf>
    <xf numFmtId="0" fontId="18" fillId="2" borderId="0" xfId="0" applyFont="1" applyFill="1" applyAlignment="1">
      <alignment horizontal="center" wrapText="1"/>
    </xf>
    <xf numFmtId="0" fontId="14" fillId="0" borderId="22" xfId="0" applyFont="1" applyBorder="1" applyAlignment="1">
      <alignment horizontal="center" vertical="center" wrapText="1"/>
    </xf>
    <xf numFmtId="169" fontId="14" fillId="0" borderId="22" xfId="189" applyNumberFormat="1" applyFont="1" applyBorder="1" applyAlignment="1">
      <alignment horizontal="right" vertical="center"/>
    </xf>
    <xf numFmtId="0" fontId="14" fillId="0" borderId="22" xfId="0" applyFont="1" applyBorder="1" applyAlignment="1">
      <alignment horizontal="left" vertical="center" wrapText="1"/>
    </xf>
    <xf numFmtId="168" fontId="43" fillId="2" borderId="11" xfId="0" applyNumberFormat="1" applyFont="1" applyFill="1" applyBorder="1" applyAlignment="1">
      <alignment horizontal="right" vertical="center" wrapText="1"/>
    </xf>
    <xf numFmtId="49" fontId="43" fillId="2" borderId="11" xfId="0" applyNumberFormat="1" applyFont="1" applyFill="1" applyBorder="1" applyAlignment="1">
      <alignment horizontal="center" vertical="center" wrapText="1"/>
    </xf>
    <xf numFmtId="167" fontId="66" fillId="0" borderId="11" xfId="11" applyNumberFormat="1" applyFont="1" applyBorder="1" applyAlignment="1">
      <alignment horizontal="right" vertical="center"/>
    </xf>
    <xf numFmtId="168" fontId="18" fillId="2" borderId="0" xfId="3" applyNumberFormat="1" applyFont="1" applyFill="1" applyAlignment="1">
      <alignment horizontal="right" vertical="center"/>
    </xf>
    <xf numFmtId="168" fontId="43" fillId="2" borderId="0" xfId="92" applyNumberFormat="1" applyFont="1" applyFill="1" applyBorder="1" applyAlignment="1">
      <alignment horizontal="right" vertical="center"/>
    </xf>
    <xf numFmtId="0" fontId="43" fillId="2" borderId="11" xfId="0" applyFont="1" applyFill="1" applyBorder="1" applyAlignment="1">
      <alignment horizontal="center" vertical="center" textRotation="90" wrapText="1"/>
    </xf>
    <xf numFmtId="49" fontId="43" fillId="2" borderId="22" xfId="0" applyNumberFormat="1" applyFont="1" applyFill="1" applyBorder="1" applyAlignment="1">
      <alignment horizontal="center" vertical="center" wrapText="1"/>
    </xf>
    <xf numFmtId="0" fontId="43" fillId="2" borderId="22" xfId="0" applyFont="1" applyFill="1" applyBorder="1" applyAlignment="1">
      <alignment horizontal="center" vertical="center" wrapText="1"/>
    </xf>
    <xf numFmtId="0" fontId="61" fillId="2" borderId="0" xfId="0" applyFont="1" applyFill="1" applyBorder="1" applyAlignment="1">
      <alignment horizontal="left" vertical="top"/>
    </xf>
    <xf numFmtId="168" fontId="61" fillId="2" borderId="0" xfId="0" applyNumberFormat="1" applyFont="1" applyFill="1" applyBorder="1" applyAlignment="1">
      <alignment horizontal="right" vertical="top"/>
    </xf>
    <xf numFmtId="0" fontId="43" fillId="2" borderId="0" xfId="0" applyFont="1" applyFill="1" applyAlignment="1">
      <alignment vertical="center"/>
    </xf>
    <xf numFmtId="168" fontId="72" fillId="2" borderId="0" xfId="0" applyNumberFormat="1" applyFont="1" applyFill="1" applyAlignment="1">
      <alignment horizontal="right" vertical="center"/>
    </xf>
    <xf numFmtId="0" fontId="43" fillId="2" borderId="0" xfId="0" applyFont="1" applyFill="1" applyBorder="1"/>
    <xf numFmtId="0" fontId="43" fillId="2" borderId="0" xfId="0" applyFont="1" applyFill="1" applyBorder="1" applyAlignment="1">
      <alignment horizontal="left" vertical="center"/>
    </xf>
    <xf numFmtId="168" fontId="43" fillId="2" borderId="11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left" vertical="top"/>
    </xf>
    <xf numFmtId="0" fontId="18" fillId="2" borderId="11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/>
    </xf>
    <xf numFmtId="0" fontId="43" fillId="2" borderId="11" xfId="0" applyFont="1" applyFill="1" applyBorder="1" applyAlignment="1">
      <alignment horizontal="center" vertical="center"/>
    </xf>
    <xf numFmtId="0" fontId="43" fillId="2" borderId="11" xfId="0" applyFont="1" applyFill="1" applyBorder="1" applyAlignment="1">
      <alignment horizontal="left" vertical="center"/>
    </xf>
    <xf numFmtId="0" fontId="43" fillId="2" borderId="22" xfId="0" applyFont="1" applyFill="1" applyBorder="1" applyAlignment="1">
      <alignment horizontal="left" vertical="center" wrapText="1"/>
    </xf>
    <xf numFmtId="0" fontId="43" fillId="2" borderId="22" xfId="0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 wrapText="1"/>
    </xf>
    <xf numFmtId="0" fontId="64" fillId="0" borderId="22" xfId="0" applyFont="1" applyBorder="1" applyAlignment="1">
      <alignment horizontal="center" vertical="center" wrapText="1"/>
    </xf>
    <xf numFmtId="168" fontId="0" fillId="0" borderId="0" xfId="0" applyNumberFormat="1" applyAlignment="1">
      <alignment horizontal="left" vertical="top" wrapText="1"/>
    </xf>
    <xf numFmtId="0" fontId="64" fillId="0" borderId="22" xfId="0" applyFont="1" applyBorder="1" applyAlignment="1">
      <alignment horizontal="left" vertical="top" wrapText="1"/>
    </xf>
    <xf numFmtId="168" fontId="14" fillId="2" borderId="0" xfId="0" applyNumberFormat="1" applyFont="1" applyFill="1" applyBorder="1" applyAlignment="1">
      <alignment horizontal="left" vertical="top"/>
    </xf>
    <xf numFmtId="0" fontId="63" fillId="0" borderId="22" xfId="0" applyFont="1" applyBorder="1" applyAlignment="1">
      <alignment horizontal="left" vertical="top" wrapText="1"/>
    </xf>
    <xf numFmtId="166" fontId="43" fillId="2" borderId="22" xfId="0" applyNumberFormat="1" applyFont="1" applyFill="1" applyBorder="1" applyAlignment="1">
      <alignment horizontal="center" vertical="center" wrapText="1"/>
    </xf>
    <xf numFmtId="0" fontId="63" fillId="0" borderId="22" xfId="0" applyFont="1" applyBorder="1" applyAlignment="1">
      <alignment horizontal="center" vertical="top" wrapText="1"/>
    </xf>
    <xf numFmtId="167" fontId="66" fillId="0" borderId="22" xfId="189" applyNumberFormat="1" applyFont="1" applyBorder="1" applyAlignment="1">
      <alignment horizontal="right" vertical="center"/>
    </xf>
    <xf numFmtId="0" fontId="66" fillId="0" borderId="22" xfId="0" applyFont="1" applyBorder="1" applyAlignment="1">
      <alignment horizontal="left" vertical="center" wrapText="1"/>
    </xf>
    <xf numFmtId="0" fontId="66" fillId="0" borderId="22" xfId="0" applyFont="1" applyBorder="1" applyAlignment="1">
      <alignment horizontal="left" vertical="top" wrapText="1"/>
    </xf>
    <xf numFmtId="0" fontId="14" fillId="0" borderId="22" xfId="0" applyFont="1" applyBorder="1" applyAlignment="1">
      <alignment horizontal="center" vertical="center" wrapText="1"/>
    </xf>
    <xf numFmtId="0" fontId="63" fillId="0" borderId="22" xfId="0" applyFont="1" applyBorder="1" applyAlignment="1">
      <alignment horizontal="center" vertical="center" wrapText="1"/>
    </xf>
    <xf numFmtId="0" fontId="63" fillId="0" borderId="22" xfId="0" applyFont="1" applyBorder="1" applyAlignment="1">
      <alignment horizontal="left" vertical="center" wrapText="1"/>
    </xf>
    <xf numFmtId="0" fontId="66" fillId="2" borderId="22" xfId="0" applyFont="1" applyFill="1" applyBorder="1" applyAlignment="1">
      <alignment horizontal="left" vertical="center" wrapText="1"/>
    </xf>
    <xf numFmtId="167" fontId="63" fillId="0" borderId="22" xfId="189" applyNumberFormat="1" applyFont="1" applyBorder="1" applyAlignment="1">
      <alignment horizontal="right" vertical="center"/>
    </xf>
    <xf numFmtId="167" fontId="64" fillId="0" borderId="22" xfId="11" applyNumberFormat="1" applyFont="1" applyBorder="1" applyAlignment="1">
      <alignment horizontal="right" vertical="center"/>
    </xf>
    <xf numFmtId="0" fontId="64" fillId="0" borderId="22" xfId="0" applyFont="1" applyBorder="1" applyAlignment="1">
      <alignment horizontal="center" vertical="top" wrapText="1"/>
    </xf>
    <xf numFmtId="167" fontId="63" fillId="0" borderId="22" xfId="11" applyNumberFormat="1" applyFont="1" applyBorder="1" applyAlignment="1">
      <alignment horizontal="right" vertical="center"/>
    </xf>
    <xf numFmtId="0" fontId="73" fillId="0" borderId="0" xfId="0" applyFont="1" applyAlignment="1">
      <alignment horizontal="left" vertical="top" wrapText="1"/>
    </xf>
    <xf numFmtId="168" fontId="73" fillId="0" borderId="0" xfId="0" applyNumberFormat="1" applyFont="1" applyAlignment="1">
      <alignment horizontal="left" vertical="top" wrapText="1"/>
    </xf>
    <xf numFmtId="0" fontId="17" fillId="0" borderId="22" xfId="0" applyFont="1" applyBorder="1" applyAlignment="1">
      <alignment horizontal="center" vertical="center" wrapText="1"/>
    </xf>
    <xf numFmtId="168" fontId="43" fillId="2" borderId="22" xfId="0" applyNumberFormat="1" applyFont="1" applyFill="1" applyBorder="1" applyAlignment="1">
      <alignment horizontal="center" vertical="center" wrapText="1"/>
    </xf>
    <xf numFmtId="0" fontId="66" fillId="2" borderId="22" xfId="0" applyFont="1" applyFill="1" applyBorder="1" applyAlignment="1">
      <alignment horizontal="left" vertical="center" wrapText="1"/>
    </xf>
    <xf numFmtId="171" fontId="14" fillId="0" borderId="0" xfId="3" applyNumberFormat="1" applyFont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167" fontId="66" fillId="2" borderId="22" xfId="189" applyNumberFormat="1" applyFont="1" applyFill="1" applyBorder="1" applyAlignment="1">
      <alignment horizontal="right" vertical="center"/>
    </xf>
    <xf numFmtId="172" fontId="14" fillId="2" borderId="0" xfId="3" applyNumberFormat="1" applyFont="1" applyFill="1" applyBorder="1" applyAlignment="1">
      <alignment horizontal="left" vertical="center"/>
    </xf>
    <xf numFmtId="0" fontId="43" fillId="2" borderId="11" xfId="0" applyFont="1" applyFill="1" applyBorder="1" applyAlignment="1">
      <alignment horizontal="center" vertical="center" wrapText="1"/>
    </xf>
    <xf numFmtId="0" fontId="17" fillId="0" borderId="0" xfId="0" applyFont="1" applyFill="1" applyAlignment="1"/>
    <xf numFmtId="0" fontId="16" fillId="0" borderId="0" xfId="0" applyFont="1" applyFill="1" applyAlignment="1">
      <alignment horizontal="center" wrapText="1"/>
    </xf>
    <xf numFmtId="173" fontId="43" fillId="0" borderId="0" xfId="92" applyNumberFormat="1" applyFont="1" applyFill="1" applyBorder="1" applyAlignment="1">
      <alignment horizontal="right" vertical="center"/>
    </xf>
    <xf numFmtId="0" fontId="17" fillId="0" borderId="22" xfId="0" applyFont="1" applyBorder="1" applyAlignment="1">
      <alignment vertical="center"/>
    </xf>
    <xf numFmtId="0" fontId="16" fillId="0" borderId="22" xfId="0" applyFont="1" applyBorder="1" applyAlignment="1">
      <alignment vertical="center"/>
    </xf>
    <xf numFmtId="0" fontId="16" fillId="0" borderId="25" xfId="0" applyFont="1" applyBorder="1" applyAlignment="1">
      <alignment horizontal="center" vertical="center" wrapText="1"/>
    </xf>
    <xf numFmtId="166" fontId="18" fillId="2" borderId="22" xfId="0" applyNumberFormat="1" applyFont="1" applyFill="1" applyBorder="1" applyAlignment="1">
      <alignment horizontal="center" vertical="center" wrapText="1"/>
    </xf>
    <xf numFmtId="174" fontId="16" fillId="0" borderId="0" xfId="0" applyNumberFormat="1" applyFont="1"/>
    <xf numFmtId="0" fontId="16" fillId="0" borderId="0" xfId="0" applyFont="1"/>
    <xf numFmtId="0" fontId="17" fillId="0" borderId="25" xfId="0" applyFont="1" applyBorder="1" applyAlignment="1">
      <alignment horizontal="center" vertical="center" wrapText="1"/>
    </xf>
    <xf numFmtId="0" fontId="43" fillId="0" borderId="22" xfId="0" applyFont="1" applyBorder="1" applyAlignment="1">
      <alignment horizontal="center" vertical="center" wrapText="1"/>
    </xf>
    <xf numFmtId="0" fontId="74" fillId="0" borderId="22" xfId="0" applyFont="1" applyBorder="1" applyAlignment="1">
      <alignment horizontal="center" vertical="center" wrapText="1"/>
    </xf>
    <xf numFmtId="0" fontId="43" fillId="0" borderId="22" xfId="0" applyFont="1" applyBorder="1" applyAlignment="1">
      <alignment horizontal="left" vertical="center" wrapText="1"/>
    </xf>
    <xf numFmtId="174" fontId="17" fillId="0" borderId="0" xfId="0" applyNumberFormat="1" applyFont="1"/>
    <xf numFmtId="0" fontId="43" fillId="0" borderId="22" xfId="0" applyFont="1" applyFill="1" applyBorder="1" applyAlignment="1">
      <alignment horizontal="center" vertical="center" wrapText="1"/>
    </xf>
    <xf numFmtId="168" fontId="18" fillId="0" borderId="0" xfId="0" applyNumberFormat="1" applyFont="1" applyFill="1" applyAlignment="1">
      <alignment vertical="center" wrapText="1"/>
    </xf>
    <xf numFmtId="168" fontId="43" fillId="0" borderId="0" xfId="0" applyNumberFormat="1" applyFont="1" applyFill="1" applyAlignment="1">
      <alignment vertical="center" wrapText="1"/>
    </xf>
    <xf numFmtId="49" fontId="18" fillId="0" borderId="0" xfId="0" applyNumberFormat="1" applyFont="1" applyFill="1" applyAlignment="1">
      <alignment horizontal="center" vertical="center" wrapText="1"/>
    </xf>
    <xf numFmtId="0" fontId="18" fillId="0" borderId="0" xfId="0" applyNumberFormat="1" applyFont="1" applyFill="1" applyAlignment="1">
      <alignment horizontal="center" vertical="center" wrapText="1"/>
    </xf>
    <xf numFmtId="168" fontId="18" fillId="0" borderId="0" xfId="0" applyNumberFormat="1" applyFont="1" applyFill="1" applyAlignment="1">
      <alignment horizontal="center" vertical="center" wrapText="1"/>
    </xf>
    <xf numFmtId="168" fontId="43" fillId="0" borderId="0" xfId="0" applyNumberFormat="1" applyFont="1" applyFill="1" applyBorder="1" applyAlignment="1">
      <alignment horizontal="right" vertical="center" wrapText="1"/>
    </xf>
    <xf numFmtId="49" fontId="75" fillId="0" borderId="22" xfId="0" applyNumberFormat="1" applyFont="1" applyFill="1" applyBorder="1" applyAlignment="1">
      <alignment horizontal="center" vertical="center" textRotation="90" wrapText="1"/>
    </xf>
    <xf numFmtId="49" fontId="76" fillId="0" borderId="22" xfId="0" applyNumberFormat="1" applyFont="1" applyFill="1" applyBorder="1" applyAlignment="1">
      <alignment horizontal="center" vertical="center" textRotation="90" wrapText="1"/>
    </xf>
    <xf numFmtId="0" fontId="76" fillId="0" borderId="1" xfId="0" applyNumberFormat="1" applyFont="1" applyFill="1" applyBorder="1" applyAlignment="1">
      <alignment horizontal="center" vertical="center" wrapText="1"/>
    </xf>
    <xf numFmtId="166" fontId="16" fillId="0" borderId="22" xfId="0" applyNumberFormat="1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77" fillId="0" borderId="22" xfId="0" applyFont="1" applyFill="1" applyBorder="1" applyAlignment="1">
      <alignment horizontal="center" vertical="center" wrapText="1"/>
    </xf>
    <xf numFmtId="166" fontId="43" fillId="0" borderId="22" xfId="0" applyNumberFormat="1" applyFont="1" applyFill="1" applyBorder="1" applyAlignment="1">
      <alignment horizontal="center" vertical="center" wrapText="1"/>
    </xf>
    <xf numFmtId="173" fontId="66" fillId="0" borderId="22" xfId="189" applyNumberFormat="1" applyFont="1" applyBorder="1" applyAlignment="1">
      <alignment horizontal="right" vertical="center"/>
    </xf>
    <xf numFmtId="0" fontId="43" fillId="2" borderId="22" xfId="0" applyFont="1" applyFill="1" applyBorder="1" applyAlignment="1">
      <alignment vertical="center" wrapText="1"/>
    </xf>
    <xf numFmtId="164" fontId="17" fillId="0" borderId="0" xfId="0" applyNumberFormat="1" applyFont="1"/>
    <xf numFmtId="0" fontId="63" fillId="0" borderId="22" xfId="0" applyFont="1" applyBorder="1" applyAlignment="1">
      <alignment horizontal="left" vertical="center" wrapText="1"/>
    </xf>
    <xf numFmtId="0" fontId="63" fillId="0" borderId="11" xfId="0" applyFont="1" applyBorder="1" applyAlignment="1">
      <alignment horizontal="left" vertical="center" wrapText="1"/>
    </xf>
    <xf numFmtId="0" fontId="18" fillId="0" borderId="0" xfId="0" applyFont="1" applyFill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49" fontId="75" fillId="0" borderId="23" xfId="0" applyNumberFormat="1" applyFont="1" applyFill="1" applyBorder="1" applyAlignment="1">
      <alignment horizontal="center" vertical="center" wrapText="1"/>
    </xf>
    <xf numFmtId="49" fontId="75" fillId="0" borderId="24" xfId="0" applyNumberFormat="1" applyFont="1" applyFill="1" applyBorder="1" applyAlignment="1">
      <alignment horizontal="center" vertical="center" wrapText="1"/>
    </xf>
    <xf numFmtId="49" fontId="75" fillId="0" borderId="28" xfId="0" applyNumberFormat="1" applyFont="1" applyFill="1" applyBorder="1" applyAlignment="1">
      <alignment horizontal="center" vertical="center" wrapText="1"/>
    </xf>
    <xf numFmtId="49" fontId="75" fillId="0" borderId="29" xfId="0" applyNumberFormat="1" applyFont="1" applyFill="1" applyBorder="1" applyAlignment="1">
      <alignment horizontal="center" vertical="center" wrapText="1"/>
    </xf>
    <xf numFmtId="49" fontId="75" fillId="0" borderId="32" xfId="0" applyNumberFormat="1" applyFont="1" applyFill="1" applyBorder="1" applyAlignment="1">
      <alignment horizontal="center" vertical="center" wrapText="1"/>
    </xf>
    <xf numFmtId="49" fontId="75" fillId="0" borderId="33" xfId="0" applyNumberFormat="1" applyFont="1" applyFill="1" applyBorder="1" applyAlignment="1">
      <alignment horizontal="center" vertical="center" wrapText="1"/>
    </xf>
    <xf numFmtId="0" fontId="75" fillId="0" borderId="21" xfId="0" applyNumberFormat="1" applyFont="1" applyFill="1" applyBorder="1" applyAlignment="1">
      <alignment horizontal="center" vertical="center" wrapText="1"/>
    </xf>
    <xf numFmtId="0" fontId="75" fillId="0" borderId="30" xfId="0" applyNumberFormat="1" applyFont="1" applyFill="1" applyBorder="1" applyAlignment="1">
      <alignment horizontal="center" vertical="center" wrapText="1"/>
    </xf>
    <xf numFmtId="0" fontId="75" fillId="0" borderId="1" xfId="0" applyNumberFormat="1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168" fontId="75" fillId="0" borderId="21" xfId="0" applyNumberFormat="1" applyFont="1" applyFill="1" applyBorder="1" applyAlignment="1">
      <alignment horizontal="center" vertical="center" wrapText="1"/>
    </xf>
    <xf numFmtId="168" fontId="75" fillId="0" borderId="30" xfId="0" applyNumberFormat="1" applyFont="1" applyFill="1" applyBorder="1" applyAlignment="1">
      <alignment horizontal="center" vertical="center" wrapText="1"/>
    </xf>
    <xf numFmtId="168" fontId="75" fillId="0" borderId="1" xfId="0" applyNumberFormat="1" applyFont="1" applyFill="1" applyBorder="1" applyAlignment="1">
      <alignment horizontal="center" vertical="center" wrapText="1"/>
    </xf>
    <xf numFmtId="168" fontId="43" fillId="0" borderId="23" xfId="0" applyNumberFormat="1" applyFont="1" applyFill="1" applyBorder="1" applyAlignment="1">
      <alignment horizontal="center" vertical="center" wrapText="1"/>
    </xf>
    <xf numFmtId="168" fontId="43" fillId="0" borderId="31" xfId="0" applyNumberFormat="1" applyFont="1" applyFill="1" applyBorder="1" applyAlignment="1">
      <alignment horizontal="center" vertical="center" wrapText="1"/>
    </xf>
    <xf numFmtId="168" fontId="43" fillId="0" borderId="24" xfId="0" applyNumberFormat="1" applyFont="1" applyFill="1" applyBorder="1" applyAlignment="1">
      <alignment horizontal="center" vertical="center" wrapText="1"/>
    </xf>
    <xf numFmtId="168" fontId="75" fillId="0" borderId="22" xfId="0" applyNumberFormat="1" applyFont="1" applyFill="1" applyBorder="1" applyAlignment="1">
      <alignment horizontal="center" vertical="center" wrapText="1"/>
    </xf>
    <xf numFmtId="168" fontId="75" fillId="2" borderId="22" xfId="0" applyNumberFormat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43" fillId="2" borderId="11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2" borderId="0" xfId="0" applyFont="1" applyFill="1" applyAlignment="1">
      <alignment horizontal="center" wrapText="1"/>
    </xf>
    <xf numFmtId="0" fontId="14" fillId="0" borderId="22" xfId="0" applyFont="1" applyBorder="1" applyAlignment="1">
      <alignment horizontal="center" vertical="center" wrapText="1"/>
    </xf>
    <xf numFmtId="0" fontId="66" fillId="0" borderId="22" xfId="0" applyFont="1" applyBorder="1" applyAlignment="1">
      <alignment horizontal="left" vertical="center" wrapText="1"/>
    </xf>
    <xf numFmtId="0" fontId="66" fillId="0" borderId="22" xfId="0" applyFont="1" applyBorder="1" applyAlignment="1">
      <alignment horizontal="left" vertical="top"/>
    </xf>
    <xf numFmtId="0" fontId="14" fillId="2" borderId="25" xfId="0" applyFont="1" applyFill="1" applyBorder="1" applyAlignment="1">
      <alignment horizontal="center" vertical="top" wrapText="1"/>
    </xf>
    <xf numFmtId="0" fontId="14" fillId="2" borderId="26" xfId="0" applyFont="1" applyFill="1" applyBorder="1" applyAlignment="1">
      <alignment horizontal="center" vertical="top" wrapText="1"/>
    </xf>
    <xf numFmtId="0" fontId="14" fillId="2" borderId="27" xfId="0" applyFont="1" applyFill="1" applyBorder="1" applyAlignment="1">
      <alignment horizontal="center" vertical="top" wrapText="1"/>
    </xf>
    <xf numFmtId="0" fontId="66" fillId="2" borderId="22" xfId="0" applyFont="1" applyFill="1" applyBorder="1" applyAlignment="1">
      <alignment horizontal="left" vertical="top" wrapText="1"/>
    </xf>
    <xf numFmtId="0" fontId="66" fillId="0" borderId="22" xfId="0" applyFont="1" applyBorder="1" applyAlignment="1">
      <alignment horizontal="left" vertical="center"/>
    </xf>
    <xf numFmtId="0" fontId="14" fillId="2" borderId="25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66" fillId="2" borderId="22" xfId="0" applyFont="1" applyFill="1" applyBorder="1" applyAlignment="1">
      <alignment horizontal="left" vertical="center" wrapText="1"/>
    </xf>
    <xf numFmtId="0" fontId="14" fillId="0" borderId="22" xfId="0" applyFont="1" applyBorder="1" applyAlignment="1">
      <alignment horizontal="center" vertical="top" wrapText="1"/>
    </xf>
    <xf numFmtId="0" fontId="66" fillId="0" borderId="22" xfId="0" applyFont="1" applyBorder="1" applyAlignment="1">
      <alignment horizontal="left" vertical="top" wrapText="1"/>
    </xf>
    <xf numFmtId="0" fontId="43" fillId="2" borderId="0" xfId="0" applyFont="1" applyFill="1" applyAlignment="1">
      <alignment horizontal="center"/>
    </xf>
    <xf numFmtId="0" fontId="66" fillId="0" borderId="25" xfId="0" applyFont="1" applyBorder="1" applyAlignment="1">
      <alignment horizontal="left" vertical="center"/>
    </xf>
    <xf numFmtId="0" fontId="66" fillId="0" borderId="26" xfId="0" applyFont="1" applyBorder="1" applyAlignment="1">
      <alignment horizontal="left" vertical="center"/>
    </xf>
    <xf numFmtId="0" fontId="66" fillId="0" borderId="27" xfId="0" applyFont="1" applyBorder="1" applyAlignment="1">
      <alignment horizontal="left" vertical="center"/>
    </xf>
  </cellXfs>
  <cellStyles count="348">
    <cellStyle name="20% - Accent1 10" xfId="293"/>
    <cellStyle name="20% - Accent1 2" xfId="31"/>
    <cellStyle name="20% - Accent1 2 2" xfId="138"/>
    <cellStyle name="20% - Accent1 2 3" xfId="313"/>
    <cellStyle name="20% - Accent1 3" xfId="164"/>
    <cellStyle name="20% - Accent1 4" xfId="177"/>
    <cellStyle name="20% - Accent1 5" xfId="191"/>
    <cellStyle name="20% - Accent1 6" xfId="210"/>
    <cellStyle name="20% - Accent1 7" xfId="229"/>
    <cellStyle name="20% - Accent1 8" xfId="255"/>
    <cellStyle name="20% - Accent1 9" xfId="274"/>
    <cellStyle name="20% - Accent2 10" xfId="296"/>
    <cellStyle name="20% - Accent2 2" xfId="32"/>
    <cellStyle name="20% - Accent2 2 2" xfId="141"/>
    <cellStyle name="20% - Accent2 2 3" xfId="315"/>
    <cellStyle name="20% - Accent2 3" xfId="166"/>
    <cellStyle name="20% - Accent2 4" xfId="179"/>
    <cellStyle name="20% - Accent2 5" xfId="194"/>
    <cellStyle name="20% - Accent2 6" xfId="213"/>
    <cellStyle name="20% - Accent2 7" xfId="232"/>
    <cellStyle name="20% - Accent2 8" xfId="258"/>
    <cellStyle name="20% - Accent2 9" xfId="277"/>
    <cellStyle name="20% - Accent3 10" xfId="299"/>
    <cellStyle name="20% - Accent3 2" xfId="33"/>
    <cellStyle name="20% - Accent3 2 2" xfId="144"/>
    <cellStyle name="20% - Accent3 2 3" xfId="317"/>
    <cellStyle name="20% - Accent3 3" xfId="168"/>
    <cellStyle name="20% - Accent3 4" xfId="181"/>
    <cellStyle name="20% - Accent3 5" xfId="197"/>
    <cellStyle name="20% - Accent3 6" xfId="216"/>
    <cellStyle name="20% - Accent3 7" xfId="235"/>
    <cellStyle name="20% - Accent3 8" xfId="261"/>
    <cellStyle name="20% - Accent3 9" xfId="280"/>
    <cellStyle name="20% - Accent4 10" xfId="302"/>
    <cellStyle name="20% - Accent4 2" xfId="34"/>
    <cellStyle name="20% - Accent4 2 2" xfId="147"/>
    <cellStyle name="20% - Accent4 2 3" xfId="319"/>
    <cellStyle name="20% - Accent4 3" xfId="170"/>
    <cellStyle name="20% - Accent4 4" xfId="183"/>
    <cellStyle name="20% - Accent4 5" xfId="200"/>
    <cellStyle name="20% - Accent4 6" xfId="219"/>
    <cellStyle name="20% - Accent4 7" xfId="238"/>
    <cellStyle name="20% - Accent4 8" xfId="264"/>
    <cellStyle name="20% - Accent4 9" xfId="283"/>
    <cellStyle name="20% - Accent5 10" xfId="305"/>
    <cellStyle name="20% - Accent5 2" xfId="35"/>
    <cellStyle name="20% - Accent5 2 2" xfId="150"/>
    <cellStyle name="20% - Accent5 2 3" xfId="321"/>
    <cellStyle name="20% - Accent5 3" xfId="172"/>
    <cellStyle name="20% - Accent5 4" xfId="185"/>
    <cellStyle name="20% - Accent5 5" xfId="203"/>
    <cellStyle name="20% - Accent5 6" xfId="222"/>
    <cellStyle name="20% - Accent5 7" xfId="241"/>
    <cellStyle name="20% - Accent5 8" xfId="267"/>
    <cellStyle name="20% - Accent5 9" xfId="286"/>
    <cellStyle name="20% - Accent6 10" xfId="308"/>
    <cellStyle name="20% - Accent6 2" xfId="36"/>
    <cellStyle name="20% - Accent6 2 2" xfId="153"/>
    <cellStyle name="20% - Accent6 2 3" xfId="323"/>
    <cellStyle name="20% - Accent6 3" xfId="174"/>
    <cellStyle name="20% - Accent6 4" xfId="187"/>
    <cellStyle name="20% - Accent6 5" xfId="206"/>
    <cellStyle name="20% - Accent6 6" xfId="225"/>
    <cellStyle name="20% - Accent6 7" xfId="244"/>
    <cellStyle name="20% - Accent6 8" xfId="270"/>
    <cellStyle name="20% - Accent6 9" xfId="289"/>
    <cellStyle name="20% - Акцент1" xfId="111" builtinId="30" customBuiltin="1"/>
    <cellStyle name="20% - Акцент2" xfId="114" builtinId="34" customBuiltin="1"/>
    <cellStyle name="20% - Акцент3" xfId="117" builtinId="38" customBuiltin="1"/>
    <cellStyle name="20% - Акцент4" xfId="120" builtinId="42" customBuiltin="1"/>
    <cellStyle name="20% - Акцент5" xfId="123" builtinId="46" customBuiltin="1"/>
    <cellStyle name="20% - Акцент6" xfId="126" builtinId="50" customBuiltin="1"/>
    <cellStyle name="40% - Accent1 10" xfId="294"/>
    <cellStyle name="40% - Accent1 2" xfId="37"/>
    <cellStyle name="40% - Accent1 2 2" xfId="139"/>
    <cellStyle name="40% - Accent1 2 3" xfId="314"/>
    <cellStyle name="40% - Accent1 3" xfId="165"/>
    <cellStyle name="40% - Accent1 4" xfId="178"/>
    <cellStyle name="40% - Accent1 5" xfId="192"/>
    <cellStyle name="40% - Accent1 6" xfId="211"/>
    <cellStyle name="40% - Accent1 7" xfId="230"/>
    <cellStyle name="40% - Accent1 8" xfId="256"/>
    <cellStyle name="40% - Accent1 9" xfId="275"/>
    <cellStyle name="40% - Accent2 10" xfId="297"/>
    <cellStyle name="40% - Accent2 2" xfId="38"/>
    <cellStyle name="40% - Accent2 2 2" xfId="142"/>
    <cellStyle name="40% - Accent2 2 3" xfId="316"/>
    <cellStyle name="40% - Accent2 3" xfId="167"/>
    <cellStyle name="40% - Accent2 4" xfId="180"/>
    <cellStyle name="40% - Accent2 5" xfId="195"/>
    <cellStyle name="40% - Accent2 6" xfId="214"/>
    <cellStyle name="40% - Accent2 7" xfId="233"/>
    <cellStyle name="40% - Accent2 8" xfId="259"/>
    <cellStyle name="40% - Accent2 9" xfId="278"/>
    <cellStyle name="40% - Accent3 10" xfId="300"/>
    <cellStyle name="40% - Accent3 2" xfId="39"/>
    <cellStyle name="40% - Accent3 2 2" xfId="145"/>
    <cellStyle name="40% - Accent3 2 3" xfId="318"/>
    <cellStyle name="40% - Accent3 3" xfId="169"/>
    <cellStyle name="40% - Accent3 4" xfId="182"/>
    <cellStyle name="40% - Accent3 5" xfId="198"/>
    <cellStyle name="40% - Accent3 6" xfId="217"/>
    <cellStyle name="40% - Accent3 7" xfId="236"/>
    <cellStyle name="40% - Accent3 8" xfId="262"/>
    <cellStyle name="40% - Accent3 9" xfId="281"/>
    <cellStyle name="40% - Accent4 10" xfId="303"/>
    <cellStyle name="40% - Accent4 2" xfId="40"/>
    <cellStyle name="40% - Accent4 2 2" xfId="148"/>
    <cellStyle name="40% - Accent4 2 3" xfId="320"/>
    <cellStyle name="40% - Accent4 3" xfId="171"/>
    <cellStyle name="40% - Accent4 4" xfId="184"/>
    <cellStyle name="40% - Accent4 5" xfId="201"/>
    <cellStyle name="40% - Accent4 6" xfId="220"/>
    <cellStyle name="40% - Accent4 7" xfId="239"/>
    <cellStyle name="40% - Accent4 8" xfId="265"/>
    <cellStyle name="40% - Accent4 9" xfId="284"/>
    <cellStyle name="40% - Accent5 10" xfId="306"/>
    <cellStyle name="40% - Accent5 2" xfId="41"/>
    <cellStyle name="40% - Accent5 2 2" xfId="151"/>
    <cellStyle name="40% - Accent5 2 3" xfId="322"/>
    <cellStyle name="40% - Accent5 3" xfId="173"/>
    <cellStyle name="40% - Accent5 4" xfId="186"/>
    <cellStyle name="40% - Accent5 5" xfId="204"/>
    <cellStyle name="40% - Accent5 6" xfId="223"/>
    <cellStyle name="40% - Accent5 7" xfId="242"/>
    <cellStyle name="40% - Accent5 8" xfId="268"/>
    <cellStyle name="40% - Accent5 9" xfId="287"/>
    <cellStyle name="40% - Accent6 10" xfId="309"/>
    <cellStyle name="40% - Accent6 2" xfId="42"/>
    <cellStyle name="40% - Accent6 2 2" xfId="154"/>
    <cellStyle name="40% - Accent6 2 3" xfId="324"/>
    <cellStyle name="40% - Accent6 3" xfId="175"/>
    <cellStyle name="40% - Accent6 4" xfId="188"/>
    <cellStyle name="40% - Accent6 5" xfId="207"/>
    <cellStyle name="40% - Accent6 6" xfId="226"/>
    <cellStyle name="40% - Accent6 7" xfId="245"/>
    <cellStyle name="40% - Accent6 8" xfId="271"/>
    <cellStyle name="40% - Accent6 9" xfId="290"/>
    <cellStyle name="40% - Акцент1" xfId="112" builtinId="31" customBuiltin="1"/>
    <cellStyle name="40% - Акцент2" xfId="115" builtinId="35" customBuiltin="1"/>
    <cellStyle name="40% - Акцент3" xfId="118" builtinId="39" customBuiltin="1"/>
    <cellStyle name="40% - Акцент4" xfId="121" builtinId="43" customBuiltin="1"/>
    <cellStyle name="40% - Акцент5" xfId="124" builtinId="47" customBuiltin="1"/>
    <cellStyle name="40% - Акцент6" xfId="127" builtinId="51" customBuiltin="1"/>
    <cellStyle name="60% - Accent1 2" xfId="43"/>
    <cellStyle name="60% - Accent1 2 2" xfId="140"/>
    <cellStyle name="60% - Accent1 3" xfId="130"/>
    <cellStyle name="60% - Accent1 4" xfId="193"/>
    <cellStyle name="60% - Accent1 5" xfId="212"/>
    <cellStyle name="60% - Accent1 6" xfId="231"/>
    <cellStyle name="60% - Accent1 7" xfId="257"/>
    <cellStyle name="60% - Accent1 8" xfId="276"/>
    <cellStyle name="60% - Accent1 9" xfId="295"/>
    <cellStyle name="60% - Accent2 2" xfId="44"/>
    <cellStyle name="60% - Accent2 2 2" xfId="143"/>
    <cellStyle name="60% - Accent2 3" xfId="131"/>
    <cellStyle name="60% - Accent2 4" xfId="196"/>
    <cellStyle name="60% - Accent2 5" xfId="215"/>
    <cellStyle name="60% - Accent2 6" xfId="234"/>
    <cellStyle name="60% - Accent2 7" xfId="260"/>
    <cellStyle name="60% - Accent2 8" xfId="279"/>
    <cellStyle name="60% - Accent2 9" xfId="298"/>
    <cellStyle name="60% - Accent3 2" xfId="45"/>
    <cellStyle name="60% - Accent3 2 2" xfId="146"/>
    <cellStyle name="60% - Accent3 3" xfId="132"/>
    <cellStyle name="60% - Accent3 4" xfId="199"/>
    <cellStyle name="60% - Accent3 5" xfId="218"/>
    <cellStyle name="60% - Accent3 6" xfId="237"/>
    <cellStyle name="60% - Accent3 7" xfId="263"/>
    <cellStyle name="60% - Accent3 8" xfId="282"/>
    <cellStyle name="60% - Accent3 9" xfId="301"/>
    <cellStyle name="60% - Accent4 2" xfId="46"/>
    <cellStyle name="60% - Accent4 2 2" xfId="149"/>
    <cellStyle name="60% - Accent4 3" xfId="133"/>
    <cellStyle name="60% - Accent4 4" xfId="202"/>
    <cellStyle name="60% - Accent4 5" xfId="221"/>
    <cellStyle name="60% - Accent4 6" xfId="240"/>
    <cellStyle name="60% - Accent4 7" xfId="266"/>
    <cellStyle name="60% - Accent4 8" xfId="285"/>
    <cellStyle name="60% - Accent4 9" xfId="304"/>
    <cellStyle name="60% - Accent5 2" xfId="47"/>
    <cellStyle name="60% - Accent5 2 2" xfId="152"/>
    <cellStyle name="60% - Accent5 3" xfId="134"/>
    <cellStyle name="60% - Accent5 4" xfId="205"/>
    <cellStyle name="60% - Accent5 5" xfId="224"/>
    <cellStyle name="60% - Accent5 6" xfId="243"/>
    <cellStyle name="60% - Accent5 7" xfId="269"/>
    <cellStyle name="60% - Accent5 8" xfId="288"/>
    <cellStyle name="60% - Accent5 9" xfId="307"/>
    <cellStyle name="60% - Accent6 2" xfId="48"/>
    <cellStyle name="60% - Accent6 2 2" xfId="155"/>
    <cellStyle name="60% - Accent6 3" xfId="135"/>
    <cellStyle name="60% - Accent6 4" xfId="208"/>
    <cellStyle name="60% - Accent6 5" xfId="227"/>
    <cellStyle name="60% - Accent6 6" xfId="246"/>
    <cellStyle name="60% - Accent6 7" xfId="272"/>
    <cellStyle name="60% - Accent6 8" xfId="291"/>
    <cellStyle name="60% - Accent6 9" xfId="310"/>
    <cellStyle name="60% - Акцент1" xfId="157" builtinId="32" customBuiltin="1"/>
    <cellStyle name="60% - Акцент2" xfId="158" builtinId="36" customBuiltin="1"/>
    <cellStyle name="60% - Акцент3" xfId="159" builtinId="40" customBuiltin="1"/>
    <cellStyle name="60% - Акцент4" xfId="160" builtinId="44" customBuiltin="1"/>
    <cellStyle name="60% - Акцент5" xfId="161" builtinId="48" customBuiltin="1"/>
    <cellStyle name="60% - Акцент6" xfId="162" builtinId="52" customBuiltin="1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 15" xfId="94"/>
    <cellStyle name="Comma 19" xfId="252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2 5" xfId="344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5 2 2" xfId="337"/>
    <cellStyle name="Comma 5 3" xfId="327"/>
    <cellStyle name="Comma 6" xfId="89"/>
    <cellStyle name="Comma 6 2" xfId="340"/>
    <cellStyle name="Comma 7" xfId="250"/>
    <cellStyle name="Comma 7 2" xfId="326"/>
    <cellStyle name="Comma 8" xfId="13"/>
    <cellStyle name="Comma 8 2" xfId="342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2 2" xfId="136"/>
    <cellStyle name="Neutral 2 3" xfId="249"/>
    <cellStyle name="Neutral 3" xfId="68"/>
    <cellStyle name="Neutral 3 2" xfId="311"/>
    <cellStyle name="Neutral 4" xfId="128"/>
    <cellStyle name="Normal 10" xfId="87"/>
    <cellStyle name="Normal 10 3" xfId="253"/>
    <cellStyle name="Normal 11" xfId="88"/>
    <cellStyle name="Normal 11 2" xfId="334"/>
    <cellStyle name="Normal 12" xfId="15"/>
    <cellStyle name="Normal 14" xfId="343"/>
    <cellStyle name="Normal 18" xfId="346"/>
    <cellStyle name="Normal 2" xfId="1"/>
    <cellStyle name="Normal 2 2" xfId="14"/>
    <cellStyle name="Normal 2 2 2" xfId="69"/>
    <cellStyle name="Normal 2 3" xfId="70"/>
    <cellStyle name="Normal 2 4" xfId="16"/>
    <cellStyle name="Normal 2 4 2" xfId="347"/>
    <cellStyle name="Normal 2 6" xfId="345"/>
    <cellStyle name="Normal 3" xfId="10"/>
    <cellStyle name="Normal 3 2" xfId="26"/>
    <cellStyle name="Normal 3 2 2" xfId="71"/>
    <cellStyle name="Normal 3 2 3" xfId="338"/>
    <cellStyle name="Normal 3 3" xfId="21"/>
    <cellStyle name="Normal 3 4" xfId="328"/>
    <cellStyle name="Normal 3_HavelvacN2axjusakN3" xfId="29"/>
    <cellStyle name="Normal 4" xfId="24"/>
    <cellStyle name="Normal 4 2" xfId="27"/>
    <cellStyle name="Normal 4 2 2" xfId="339"/>
    <cellStyle name="Normal 4 3" xfId="12"/>
    <cellStyle name="Normal 4 4" xfId="330"/>
    <cellStyle name="Normal 5" xfId="30"/>
    <cellStyle name="Normal 5 2" xfId="72"/>
    <cellStyle name="Normal 5 2 2" xfId="91"/>
    <cellStyle name="Normal 5 2 3" xfId="332"/>
    <cellStyle name="Normal 5 3 7" xfId="248"/>
    <cellStyle name="Normal 6" xfId="73"/>
    <cellStyle name="Normal 6 2" xfId="336"/>
    <cellStyle name="Normal 7" xfId="74"/>
    <cellStyle name="Normal 7 2" xfId="93"/>
    <cellStyle name="Normal 7 3" xfId="325"/>
    <cellStyle name="Normal 8" xfId="18"/>
    <cellStyle name="Normal 8 2" xfId="335"/>
    <cellStyle name="Normal 8 3" xfId="333"/>
    <cellStyle name="Normal 9" xfId="86"/>
    <cellStyle name="Normal_General 17.02.04" xfId="92"/>
    <cellStyle name="Note 10" xfId="273"/>
    <cellStyle name="Note 11" xfId="292"/>
    <cellStyle name="Note 2" xfId="75"/>
    <cellStyle name="Note 2 2" xfId="137"/>
    <cellStyle name="Note 2 3" xfId="312"/>
    <cellStyle name="Note 3" xfId="129"/>
    <cellStyle name="Note 4" xfId="163"/>
    <cellStyle name="Note 5" xfId="176"/>
    <cellStyle name="Note 6" xfId="190"/>
    <cellStyle name="Note 7" xfId="209"/>
    <cellStyle name="Note 8" xfId="228"/>
    <cellStyle name="Note 9" xfId="254"/>
    <cellStyle name="Output 2" xfId="76"/>
    <cellStyle name="Percent 2" xfId="20"/>
    <cellStyle name="Percent 3" xfId="251"/>
    <cellStyle name="SN_241" xfId="11"/>
    <cellStyle name="SN_b" xfId="189"/>
    <cellStyle name="SN10_bold" xfId="247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Акцент1" xfId="110" builtinId="29" customBuiltin="1"/>
    <cellStyle name="Акцент2" xfId="113" builtinId="33" customBuiltin="1"/>
    <cellStyle name="Акцент3" xfId="116" builtinId="37" customBuiltin="1"/>
    <cellStyle name="Акцент4" xfId="119" builtinId="41" customBuiltin="1"/>
    <cellStyle name="Акцент5" xfId="122" builtinId="45" customBuiltin="1"/>
    <cellStyle name="Акцент6" xfId="125" builtinId="49" customBuiltin="1"/>
    <cellStyle name="Ввод " xfId="102" builtinId="20" customBuiltin="1"/>
    <cellStyle name="Вывод" xfId="103" builtinId="21" customBuiltin="1"/>
    <cellStyle name="Вычисление" xfId="104" builtinId="22" customBuiltin="1"/>
    <cellStyle name="Заголовок 1" xfId="96" builtinId="16" customBuiltin="1"/>
    <cellStyle name="Заголовок 2" xfId="97" builtinId="17" customBuiltin="1"/>
    <cellStyle name="Заголовок 3" xfId="98" builtinId="18" customBuiltin="1"/>
    <cellStyle name="Заголовок 4" xfId="99" builtinId="19" customBuiltin="1"/>
    <cellStyle name="Итог" xfId="109" builtinId="25" customBuiltin="1"/>
    <cellStyle name="Контрольная ячейка" xfId="106" builtinId="23" customBuiltin="1"/>
    <cellStyle name="Название" xfId="95" builtinId="15" customBuiltin="1"/>
    <cellStyle name="Нейтральный" xfId="156" builtinId="28" customBuiltin="1"/>
    <cellStyle name="Обычный" xfId="0" builtinId="0"/>
    <cellStyle name="Обычный 2" xfId="83"/>
    <cellStyle name="Обычный 2 2" xfId="84"/>
    <cellStyle name="Обычный 2 3" xfId="329"/>
    <cellStyle name="Плохой" xfId="101" builtinId="27" customBuiltin="1"/>
    <cellStyle name="Пояснение" xfId="108" builtinId="53" customBuiltin="1"/>
    <cellStyle name="Связанная ячейка" xfId="105" builtinId="24" customBuiltin="1"/>
    <cellStyle name="Текст предупреждения" xfId="107" builtinId="11" customBuiltin="1"/>
    <cellStyle name="Финансовый" xfId="3" builtinId="3"/>
    <cellStyle name="Финансовый 2" xfId="341"/>
    <cellStyle name="Финансовый 3" xfId="331"/>
    <cellStyle name="Хороший" xfId="100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"/>
  <sheetViews>
    <sheetView zoomScaleNormal="100" workbookViewId="0">
      <selection activeCell="A6" sqref="A6:A7"/>
    </sheetView>
  </sheetViews>
  <sheetFormatPr defaultRowHeight="17.25"/>
  <cols>
    <col min="1" max="1" width="7.5" style="1" customWidth="1"/>
    <col min="2" max="2" width="11.1640625" style="1" customWidth="1"/>
    <col min="3" max="3" width="10.1640625" style="1" customWidth="1"/>
    <col min="4" max="4" width="30.33203125" style="1" customWidth="1"/>
    <col min="5" max="5" width="46.6640625" style="2" customWidth="1"/>
    <col min="6" max="6" width="41" style="2" customWidth="1"/>
    <col min="7" max="7" width="33.33203125" style="1" customWidth="1"/>
    <col min="8" max="8" width="13.1640625" style="1" customWidth="1"/>
    <col min="9" max="16384" width="9.33203125" style="1"/>
  </cols>
  <sheetData>
    <row r="1" spans="1:38">
      <c r="A1" s="10"/>
      <c r="B1" s="10"/>
      <c r="C1" s="10"/>
      <c r="D1" s="10"/>
      <c r="E1" s="13"/>
      <c r="F1" s="13"/>
      <c r="G1" s="5" t="s">
        <v>34</v>
      </c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</row>
    <row r="2" spans="1:38">
      <c r="A2" s="10"/>
      <c r="B2" s="10"/>
      <c r="C2" s="10"/>
      <c r="D2" s="10"/>
      <c r="E2" s="10"/>
      <c r="F2" s="10"/>
      <c r="G2" s="12" t="s">
        <v>52</v>
      </c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</row>
    <row r="3" spans="1:38" ht="21.75" customHeight="1">
      <c r="A3" s="10"/>
      <c r="B3" s="10"/>
      <c r="C3" s="10"/>
      <c r="D3" s="10"/>
      <c r="E3" s="10"/>
      <c r="F3" s="10"/>
      <c r="G3" s="12" t="s">
        <v>31</v>
      </c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87" customHeight="1">
      <c r="A4" s="118" t="s">
        <v>53</v>
      </c>
      <c r="B4" s="118"/>
      <c r="C4" s="118"/>
      <c r="D4" s="118"/>
      <c r="E4" s="118"/>
      <c r="F4" s="118"/>
      <c r="G4" s="118"/>
    </row>
    <row r="5" spans="1:38" ht="28.5" customHeight="1">
      <c r="A5" s="10"/>
      <c r="B5" s="11"/>
      <c r="C5" s="11"/>
      <c r="D5" s="11"/>
      <c r="E5" s="14"/>
      <c r="F5" s="14"/>
      <c r="G5" s="7" t="s">
        <v>41</v>
      </c>
    </row>
    <row r="6" spans="1:38" ht="118.5" customHeight="1">
      <c r="A6" s="119" t="s">
        <v>35</v>
      </c>
      <c r="B6" s="121" t="s">
        <v>36</v>
      </c>
      <c r="C6" s="122"/>
      <c r="D6" s="119" t="s">
        <v>37</v>
      </c>
      <c r="E6" s="119" t="s">
        <v>38</v>
      </c>
      <c r="F6" s="119" t="s">
        <v>39</v>
      </c>
      <c r="G6" s="77" t="s">
        <v>17</v>
      </c>
    </row>
    <row r="7" spans="1:38" s="18" customFormat="1" ht="60" customHeight="1">
      <c r="A7" s="120"/>
      <c r="B7" s="21" t="s">
        <v>18</v>
      </c>
      <c r="C7" s="21" t="s">
        <v>19</v>
      </c>
      <c r="D7" s="120"/>
      <c r="E7" s="120"/>
      <c r="F7" s="120"/>
      <c r="G7" s="31" t="s">
        <v>40</v>
      </c>
    </row>
    <row r="8" spans="1:38" s="19" customFormat="1" ht="28.5" customHeight="1">
      <c r="A8" s="117" t="s">
        <v>16</v>
      </c>
      <c r="B8" s="117"/>
      <c r="C8" s="117"/>
      <c r="D8" s="117"/>
      <c r="E8" s="117"/>
      <c r="F8" s="117"/>
      <c r="G8" s="36">
        <f>+G9+G12</f>
        <v>0</v>
      </c>
    </row>
    <row r="9" spans="1:38" s="26" customFormat="1" ht="26.25" customHeight="1">
      <c r="A9" s="117" t="s">
        <v>1</v>
      </c>
      <c r="B9" s="117"/>
      <c r="C9" s="117"/>
      <c r="D9" s="117"/>
      <c r="E9" s="117"/>
      <c r="F9" s="117"/>
      <c r="G9" s="36">
        <f>+G10</f>
        <v>2000000</v>
      </c>
    </row>
    <row r="10" spans="1:38" s="75" customFormat="1" ht="134.25" customHeight="1">
      <c r="A10" s="61"/>
      <c r="B10" s="63" t="s">
        <v>76</v>
      </c>
      <c r="C10" s="61"/>
      <c r="D10" s="61" t="s">
        <v>77</v>
      </c>
      <c r="E10" s="61" t="s">
        <v>78</v>
      </c>
      <c r="F10" s="61" t="s">
        <v>79</v>
      </c>
      <c r="G10" s="74">
        <f>+G11</f>
        <v>2000000</v>
      </c>
      <c r="J10" s="76"/>
    </row>
    <row r="11" spans="1:38" s="19" customFormat="1" ht="129" customHeight="1">
      <c r="A11" s="59"/>
      <c r="B11" s="59"/>
      <c r="C11" s="73" t="s">
        <v>80</v>
      </c>
      <c r="D11" s="59" t="s">
        <v>81</v>
      </c>
      <c r="E11" s="59" t="s">
        <v>78</v>
      </c>
      <c r="F11" s="59" t="s">
        <v>82</v>
      </c>
      <c r="G11" s="72">
        <f>+'Հավելված 3'!G20</f>
        <v>2000000</v>
      </c>
      <c r="J11" s="58"/>
    </row>
    <row r="12" spans="1:38">
      <c r="A12" s="116" t="s">
        <v>56</v>
      </c>
      <c r="B12" s="116"/>
      <c r="C12" s="116"/>
      <c r="D12" s="116"/>
      <c r="E12" s="116"/>
      <c r="F12" s="116"/>
      <c r="G12" s="22">
        <f>G13</f>
        <v>-2000000</v>
      </c>
    </row>
    <row r="13" spans="1:38" ht="90" customHeight="1">
      <c r="A13" s="28"/>
      <c r="B13" s="68">
        <v>1139</v>
      </c>
      <c r="C13" s="57"/>
      <c r="D13" s="68" t="s">
        <v>58</v>
      </c>
      <c r="E13" s="69" t="s">
        <v>59</v>
      </c>
      <c r="F13" s="69" t="s">
        <v>60</v>
      </c>
      <c r="G13" s="22">
        <f>SUM(G14:G16)</f>
        <v>-2000000</v>
      </c>
      <c r="H13" s="81"/>
    </row>
    <row r="14" spans="1:38" ht="111" customHeight="1">
      <c r="A14" s="28"/>
      <c r="B14" s="28"/>
      <c r="C14" s="57" t="s">
        <v>61</v>
      </c>
      <c r="D14" s="28" t="s">
        <v>58</v>
      </c>
      <c r="E14" s="28" t="s">
        <v>62</v>
      </c>
      <c r="F14" s="28" t="s">
        <v>32</v>
      </c>
      <c r="G14" s="22">
        <f>+'Հավելված 3'!G39</f>
        <v>-2000000</v>
      </c>
      <c r="H14" s="81"/>
    </row>
    <row r="15" spans="1:38" ht="114.75" customHeight="1">
      <c r="A15" s="28"/>
      <c r="B15" s="28"/>
      <c r="C15" s="57" t="s">
        <v>61</v>
      </c>
      <c r="D15" s="28" t="s">
        <v>58</v>
      </c>
      <c r="E15" s="28" t="s">
        <v>62</v>
      </c>
      <c r="F15" s="28" t="s">
        <v>32</v>
      </c>
      <c r="G15" s="22">
        <f>+'Հավելված 3'!G47</f>
        <v>2000000</v>
      </c>
      <c r="H15" s="81"/>
    </row>
    <row r="16" spans="1:38" ht="71.25" customHeight="1">
      <c r="A16" s="28"/>
      <c r="B16" s="28"/>
      <c r="C16" s="57" t="s">
        <v>99</v>
      </c>
      <c r="D16" s="28" t="s">
        <v>95</v>
      </c>
      <c r="E16" s="28" t="s">
        <v>96</v>
      </c>
      <c r="F16" s="28" t="s">
        <v>32</v>
      </c>
      <c r="G16" s="22">
        <f>+'Հավելված 3'!G55</f>
        <v>-2000000</v>
      </c>
      <c r="H16" s="81"/>
    </row>
    <row r="17" spans="8:8">
      <c r="H17" s="81"/>
    </row>
    <row r="18" spans="8:8">
      <c r="H18" s="81"/>
    </row>
    <row r="19" spans="8:8">
      <c r="H19" s="81"/>
    </row>
    <row r="20" spans="8:8">
      <c r="H20" s="81"/>
    </row>
    <row r="21" spans="8:8">
      <c r="H21" s="81"/>
    </row>
    <row r="22" spans="8:8">
      <c r="H22" s="81"/>
    </row>
    <row r="23" spans="8:8">
      <c r="H23" s="81"/>
    </row>
  </sheetData>
  <mergeCells count="9">
    <mergeCell ref="A12:F12"/>
    <mergeCell ref="A8:F8"/>
    <mergeCell ref="A9:F9"/>
    <mergeCell ref="A4:G4"/>
    <mergeCell ref="A6:A7"/>
    <mergeCell ref="B6:C6"/>
    <mergeCell ref="D6:D7"/>
    <mergeCell ref="E6:E7"/>
    <mergeCell ref="F6:F7"/>
  </mergeCells>
  <pageMargins left="0.31" right="0.2" top="0.43307086614173201" bottom="0.41" header="0.15748031496063" footer="0.15748031496063"/>
  <pageSetup scale="66" firstPageNumber="2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"/>
  <sheetViews>
    <sheetView zoomScaleNormal="100" workbookViewId="0">
      <selection activeCell="K10" sqref="K10"/>
    </sheetView>
  </sheetViews>
  <sheetFormatPr defaultColWidth="10.6640625" defaultRowHeight="17.25"/>
  <cols>
    <col min="1" max="2" width="10.6640625" style="1"/>
    <col min="3" max="3" width="45" style="1" customWidth="1"/>
    <col min="4" max="4" width="23.6640625" style="1" customWidth="1"/>
    <col min="5" max="5" width="21.1640625" style="1" customWidth="1"/>
    <col min="6" max="6" width="24.6640625" style="1" customWidth="1"/>
    <col min="7" max="7" width="31.33203125" style="1" customWidth="1"/>
    <col min="8" max="8" width="21.5" style="1" customWidth="1"/>
    <col min="9" max="9" width="10.6640625" style="1"/>
    <col min="10" max="10" width="17.1640625" style="1" bestFit="1" customWidth="1"/>
    <col min="11" max="11" width="15.33203125" style="1" bestFit="1" customWidth="1"/>
    <col min="12" max="16384" width="10.6640625" style="1"/>
  </cols>
  <sheetData>
    <row r="1" spans="1:45">
      <c r="A1" s="100"/>
      <c r="B1" s="100"/>
      <c r="C1" s="100"/>
      <c r="D1" s="100"/>
      <c r="E1" s="100"/>
      <c r="F1" s="100"/>
      <c r="G1" s="101"/>
      <c r="H1" s="5" t="s">
        <v>15</v>
      </c>
    </row>
    <row r="2" spans="1:45">
      <c r="A2" s="10"/>
      <c r="B2" s="10"/>
      <c r="C2" s="10"/>
      <c r="D2" s="10"/>
      <c r="E2" s="10"/>
      <c r="F2" s="10"/>
      <c r="G2" s="10"/>
      <c r="H2" s="12" t="s">
        <v>52</v>
      </c>
      <c r="I2" s="85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>
      <c r="A3" s="10"/>
      <c r="B3" s="10"/>
      <c r="C3" s="10"/>
      <c r="D3" s="10"/>
      <c r="E3" s="10"/>
      <c r="F3" s="10"/>
      <c r="G3" s="10"/>
      <c r="H3" s="12" t="s">
        <v>31</v>
      </c>
      <c r="I3" s="85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</row>
    <row r="4" spans="1:45" ht="48.75" customHeight="1">
      <c r="A4" s="123" t="s">
        <v>114</v>
      </c>
      <c r="B4" s="123"/>
      <c r="C4" s="123"/>
      <c r="D4" s="123"/>
      <c r="E4" s="123"/>
      <c r="F4" s="123"/>
      <c r="G4" s="123"/>
      <c r="H4" s="123"/>
    </row>
    <row r="5" spans="1:45">
      <c r="A5" s="102"/>
      <c r="B5" s="102"/>
      <c r="C5" s="103"/>
      <c r="D5" s="104"/>
      <c r="E5" s="104"/>
      <c r="F5" s="104"/>
      <c r="G5" s="105"/>
      <c r="H5" s="87" t="s">
        <v>41</v>
      </c>
    </row>
    <row r="6" spans="1:45" ht="40.5" customHeight="1">
      <c r="A6" s="124" t="s">
        <v>115</v>
      </c>
      <c r="B6" s="125"/>
      <c r="C6" s="130" t="s">
        <v>116</v>
      </c>
      <c r="D6" s="133" t="s">
        <v>109</v>
      </c>
      <c r="E6" s="134"/>
      <c r="F6" s="134"/>
      <c r="G6" s="134"/>
      <c r="H6" s="135"/>
    </row>
    <row r="7" spans="1:45">
      <c r="A7" s="126"/>
      <c r="B7" s="127"/>
      <c r="C7" s="131"/>
      <c r="D7" s="136" t="s">
        <v>117</v>
      </c>
      <c r="E7" s="139" t="s">
        <v>2</v>
      </c>
      <c r="F7" s="140"/>
      <c r="G7" s="140"/>
      <c r="H7" s="141"/>
    </row>
    <row r="8" spans="1:45">
      <c r="A8" s="128"/>
      <c r="B8" s="129"/>
      <c r="C8" s="131"/>
      <c r="D8" s="137"/>
      <c r="E8" s="142" t="s">
        <v>118</v>
      </c>
      <c r="F8" s="142" t="s">
        <v>119</v>
      </c>
      <c r="G8" s="142" t="s">
        <v>120</v>
      </c>
      <c r="H8" s="143" t="s">
        <v>121</v>
      </c>
    </row>
    <row r="9" spans="1:45" ht="77.25">
      <c r="A9" s="106" t="s">
        <v>18</v>
      </c>
      <c r="B9" s="106" t="s">
        <v>19</v>
      </c>
      <c r="C9" s="132"/>
      <c r="D9" s="138"/>
      <c r="E9" s="142"/>
      <c r="F9" s="142"/>
      <c r="G9" s="142"/>
      <c r="H9" s="143"/>
    </row>
    <row r="10" spans="1:45" s="93" customFormat="1" ht="28.5" customHeight="1">
      <c r="A10" s="107"/>
      <c r="B10" s="107"/>
      <c r="C10" s="108" t="s">
        <v>16</v>
      </c>
      <c r="D10" s="109">
        <f>D11</f>
        <v>-2000000</v>
      </c>
      <c r="E10" s="91">
        <f t="shared" ref="E10:H10" si="0">E11</f>
        <v>0</v>
      </c>
      <c r="F10" s="91">
        <f t="shared" si="0"/>
        <v>-2000000</v>
      </c>
      <c r="G10" s="91">
        <f t="shared" si="0"/>
        <v>0</v>
      </c>
      <c r="H10" s="109">
        <f t="shared" si="0"/>
        <v>0</v>
      </c>
    </row>
    <row r="11" spans="1:45" s="93" customFormat="1" ht="33.75" customHeight="1">
      <c r="A11" s="110"/>
      <c r="B11" s="111"/>
      <c r="C11" s="111" t="s">
        <v>57</v>
      </c>
      <c r="D11" s="109">
        <f>D13</f>
        <v>-2000000</v>
      </c>
      <c r="E11" s="109">
        <f t="shared" ref="E11:H11" si="1">E13</f>
        <v>0</v>
      </c>
      <c r="F11" s="109">
        <f t="shared" si="1"/>
        <v>-2000000</v>
      </c>
      <c r="G11" s="109">
        <f t="shared" si="1"/>
        <v>0</v>
      </c>
      <c r="H11" s="109">
        <f t="shared" si="1"/>
        <v>0</v>
      </c>
    </row>
    <row r="12" spans="1:45" ht="22.5" customHeight="1">
      <c r="A12" s="99"/>
      <c r="B12" s="99"/>
      <c r="C12" s="99" t="s">
        <v>110</v>
      </c>
      <c r="D12" s="112"/>
      <c r="E12" s="113"/>
      <c r="F12" s="113"/>
      <c r="G12" s="113"/>
      <c r="H12" s="114"/>
    </row>
    <row r="13" spans="1:45" ht="39.75" customHeight="1">
      <c r="A13" s="41" t="s">
        <v>111</v>
      </c>
      <c r="B13" s="41" t="s">
        <v>112</v>
      </c>
      <c r="C13" s="97" t="s">
        <v>113</v>
      </c>
      <c r="D13" s="62">
        <f>E13+F13+G13+H13</f>
        <v>-2000000</v>
      </c>
      <c r="E13" s="62">
        <v>0</v>
      </c>
      <c r="F13" s="62">
        <f>+'Հավելված 3'!G55</f>
        <v>-2000000</v>
      </c>
      <c r="G13" s="62">
        <v>0</v>
      </c>
      <c r="H13" s="62">
        <v>0</v>
      </c>
      <c r="K13" s="115"/>
    </row>
  </sheetData>
  <mergeCells count="10">
    <mergeCell ref="A4:H4"/>
    <mergeCell ref="A6:B8"/>
    <mergeCell ref="C6:C9"/>
    <mergeCell ref="D6:H6"/>
    <mergeCell ref="D7:D9"/>
    <mergeCell ref="E7:H7"/>
    <mergeCell ref="E8:E9"/>
    <mergeCell ref="F8:F9"/>
    <mergeCell ref="G8:G9"/>
    <mergeCell ref="H8:H9"/>
  </mergeCells>
  <pageMargins left="0.2" right="0.2" top="0.75" bottom="0.48" header="0.3" footer="0.3"/>
  <pageSetup paperSize="9" scale="75" firstPageNumber="4" orientation="landscape" useFirstPageNumber="1" verticalDpi="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zoomScaleNormal="100" zoomScaleSheetLayoutView="100" workbookViewId="0">
      <selection activeCell="J58" sqref="J58"/>
    </sheetView>
  </sheetViews>
  <sheetFormatPr defaultRowHeight="13.5"/>
  <cols>
    <col min="1" max="1" width="9" style="42" customWidth="1"/>
    <col min="2" max="2" width="9.5" style="42" customWidth="1"/>
    <col min="3" max="3" width="6.83203125" style="42" customWidth="1"/>
    <col min="4" max="4" width="11" style="42" customWidth="1"/>
    <col min="5" max="5" width="10.83203125" style="42" customWidth="1"/>
    <col min="6" max="6" width="71.5" style="42" customWidth="1"/>
    <col min="7" max="7" width="26.1640625" style="43" customWidth="1"/>
    <col min="8" max="8" width="15.83203125" style="42" customWidth="1"/>
    <col min="9" max="9" width="20.5" style="42" bestFit="1" customWidth="1"/>
    <col min="10" max="10" width="9.33203125" style="42"/>
    <col min="11" max="11" width="14.5" style="42" bestFit="1" customWidth="1"/>
    <col min="12" max="12" width="9.33203125" style="42"/>
    <col min="13" max="13" width="12.1640625" style="42" bestFit="1" customWidth="1"/>
    <col min="14" max="16384" width="9.33203125" style="42"/>
  </cols>
  <sheetData>
    <row r="1" spans="1:9" ht="16.5" customHeight="1">
      <c r="G1" s="37" t="s">
        <v>42</v>
      </c>
    </row>
    <row r="2" spans="1:9" s="9" customFormat="1" ht="17.25">
      <c r="A2" s="44"/>
      <c r="B2" s="44"/>
      <c r="C2" s="44"/>
      <c r="D2" s="44"/>
      <c r="E2" s="44"/>
      <c r="F2" s="44"/>
      <c r="G2" s="45" t="s">
        <v>52</v>
      </c>
      <c r="H2" s="46"/>
      <c r="I2" s="46"/>
    </row>
    <row r="3" spans="1:9" s="9" customFormat="1" ht="21.75" customHeight="1">
      <c r="A3" s="44"/>
      <c r="B3" s="44"/>
      <c r="C3" s="44"/>
      <c r="D3" s="44"/>
      <c r="E3" s="44"/>
      <c r="F3" s="44"/>
      <c r="G3" s="45" t="s">
        <v>31</v>
      </c>
      <c r="H3" s="46"/>
      <c r="I3" s="46"/>
    </row>
    <row r="4" spans="1:9" ht="41.25" customHeight="1">
      <c r="A4" s="144" t="s">
        <v>55</v>
      </c>
      <c r="B4" s="144"/>
      <c r="C4" s="144"/>
      <c r="D4" s="144"/>
      <c r="E4" s="144"/>
      <c r="F4" s="144"/>
      <c r="G4" s="144"/>
    </row>
    <row r="5" spans="1:9" ht="22.5" customHeight="1">
      <c r="A5" s="47"/>
      <c r="B5" s="47"/>
      <c r="C5" s="47"/>
      <c r="D5" s="47"/>
      <c r="E5" s="47"/>
      <c r="F5" s="47"/>
      <c r="G5" s="38" t="s">
        <v>41</v>
      </c>
    </row>
    <row r="6" spans="1:9" ht="126.75" customHeight="1">
      <c r="A6" s="145" t="s">
        <v>6</v>
      </c>
      <c r="B6" s="145"/>
      <c r="C6" s="145"/>
      <c r="D6" s="145" t="s">
        <v>0</v>
      </c>
      <c r="E6" s="145"/>
      <c r="F6" s="145" t="s">
        <v>5</v>
      </c>
      <c r="G6" s="78" t="s">
        <v>17</v>
      </c>
    </row>
    <row r="7" spans="1:9" s="49" customFormat="1" ht="76.5" customHeight="1">
      <c r="A7" s="39" t="s">
        <v>22</v>
      </c>
      <c r="B7" s="39" t="s">
        <v>23</v>
      </c>
      <c r="C7" s="39" t="s">
        <v>24</v>
      </c>
      <c r="D7" s="39" t="s">
        <v>20</v>
      </c>
      <c r="E7" s="39" t="s">
        <v>21</v>
      </c>
      <c r="F7" s="145"/>
      <c r="G7" s="48" t="s">
        <v>40</v>
      </c>
    </row>
    <row r="8" spans="1:9" s="49" customFormat="1" ht="25.5" customHeight="1">
      <c r="A8" s="84"/>
      <c r="B8" s="84"/>
      <c r="C8" s="84"/>
      <c r="D8" s="84"/>
      <c r="E8" s="84"/>
      <c r="F8" s="8" t="s">
        <v>7</v>
      </c>
      <c r="G8" s="3">
        <f>+G10+G29</f>
        <v>0</v>
      </c>
      <c r="H8" s="60"/>
    </row>
    <row r="9" spans="1:9" s="49" customFormat="1" ht="24" customHeight="1">
      <c r="A9" s="84"/>
      <c r="B9" s="84"/>
      <c r="C9" s="84"/>
      <c r="D9" s="84"/>
      <c r="E9" s="84"/>
      <c r="F9" s="8" t="s">
        <v>2</v>
      </c>
      <c r="G9" s="3"/>
    </row>
    <row r="10" spans="1:9" s="49" customFormat="1" ht="44.25" customHeight="1">
      <c r="A10" s="35" t="s">
        <v>3</v>
      </c>
      <c r="B10" s="84"/>
      <c r="C10" s="84"/>
      <c r="D10" s="84"/>
      <c r="E10" s="84"/>
      <c r="F10" s="8" t="s">
        <v>8</v>
      </c>
      <c r="G10" s="3">
        <f>+G12</f>
        <v>2000000</v>
      </c>
      <c r="I10" s="83"/>
    </row>
    <row r="11" spans="1:9" s="49" customFormat="1" ht="17.25">
      <c r="A11" s="35"/>
      <c r="B11" s="84"/>
      <c r="C11" s="84"/>
      <c r="D11" s="84"/>
      <c r="E11" s="84"/>
      <c r="F11" s="8" t="s">
        <v>2</v>
      </c>
      <c r="G11" s="3"/>
    </row>
    <row r="12" spans="1:9" s="49" customFormat="1" ht="62.25" customHeight="1">
      <c r="A12" s="84"/>
      <c r="B12" s="35" t="s">
        <v>3</v>
      </c>
      <c r="C12" s="84"/>
      <c r="D12" s="84"/>
      <c r="E12" s="84"/>
      <c r="F12" s="8" t="s">
        <v>9</v>
      </c>
      <c r="G12" s="3">
        <f t="shared" ref="G12" si="0">G14</f>
        <v>2000000</v>
      </c>
      <c r="I12" s="83"/>
    </row>
    <row r="13" spans="1:9" s="49" customFormat="1" ht="17.25">
      <c r="A13" s="84"/>
      <c r="B13" s="35"/>
      <c r="C13" s="84"/>
      <c r="D13" s="84"/>
      <c r="E13" s="84"/>
      <c r="F13" s="8" t="s">
        <v>2</v>
      </c>
      <c r="G13" s="3"/>
    </row>
    <row r="14" spans="1:9" s="49" customFormat="1" ht="39.75" customHeight="1">
      <c r="A14" s="84"/>
      <c r="B14" s="84"/>
      <c r="C14" s="35" t="s">
        <v>4</v>
      </c>
      <c r="D14" s="84"/>
      <c r="E14" s="84"/>
      <c r="F14" s="8" t="s">
        <v>10</v>
      </c>
      <c r="G14" s="3">
        <f t="shared" ref="G14" si="1">G16</f>
        <v>2000000</v>
      </c>
    </row>
    <row r="15" spans="1:9" s="49" customFormat="1" ht="17.25">
      <c r="A15" s="84"/>
      <c r="B15" s="84"/>
      <c r="C15" s="35"/>
      <c r="D15" s="84"/>
      <c r="E15" s="84"/>
      <c r="F15" s="8" t="s">
        <v>2</v>
      </c>
      <c r="G15" s="3"/>
    </row>
    <row r="16" spans="1:9" s="51" customFormat="1" ht="28.5" customHeight="1">
      <c r="A16" s="84"/>
      <c r="B16" s="84"/>
      <c r="C16" s="35"/>
      <c r="D16" s="84"/>
      <c r="E16" s="84"/>
      <c r="F16" s="50" t="s">
        <v>11</v>
      </c>
      <c r="G16" s="3">
        <f>+G18</f>
        <v>2000000</v>
      </c>
    </row>
    <row r="17" spans="1:7" ht="17.25">
      <c r="A17" s="52"/>
      <c r="B17" s="52"/>
      <c r="C17" s="52"/>
      <c r="D17" s="52"/>
      <c r="E17" s="52"/>
      <c r="F17" s="53" t="s">
        <v>33</v>
      </c>
      <c r="G17" s="34"/>
    </row>
    <row r="18" spans="1:7" s="51" customFormat="1" ht="36.75" customHeight="1">
      <c r="A18" s="55"/>
      <c r="B18" s="55"/>
      <c r="C18" s="55"/>
      <c r="D18" s="41" t="s">
        <v>83</v>
      </c>
      <c r="E18" s="41"/>
      <c r="F18" s="54" t="s">
        <v>84</v>
      </c>
      <c r="G18" s="62">
        <f>+G20</f>
        <v>2000000</v>
      </c>
    </row>
    <row r="19" spans="1:7" s="51" customFormat="1" ht="21" customHeight="1">
      <c r="A19" s="55"/>
      <c r="B19" s="55"/>
      <c r="C19" s="55"/>
      <c r="D19" s="41"/>
      <c r="E19" s="41"/>
      <c r="F19" s="54" t="s">
        <v>33</v>
      </c>
      <c r="G19" s="62"/>
    </row>
    <row r="20" spans="1:7" s="51" customFormat="1" ht="33" customHeight="1">
      <c r="A20" s="55"/>
      <c r="B20" s="55"/>
      <c r="C20" s="55"/>
      <c r="D20" s="41"/>
      <c r="E20" s="41" t="s">
        <v>85</v>
      </c>
      <c r="F20" s="54" t="s">
        <v>86</v>
      </c>
      <c r="G20" s="62">
        <f>+G22</f>
        <v>2000000</v>
      </c>
    </row>
    <row r="21" spans="1:7" s="51" customFormat="1" ht="21" customHeight="1">
      <c r="A21" s="55"/>
      <c r="B21" s="55"/>
      <c r="C21" s="55"/>
      <c r="D21" s="41"/>
      <c r="E21" s="41"/>
      <c r="F21" s="54" t="s">
        <v>12</v>
      </c>
      <c r="G21" s="62"/>
    </row>
    <row r="22" spans="1:7" s="51" customFormat="1" ht="21" customHeight="1">
      <c r="A22" s="55"/>
      <c r="B22" s="55"/>
      <c r="C22" s="55"/>
      <c r="D22" s="41"/>
      <c r="E22" s="41"/>
      <c r="F22" s="54" t="s">
        <v>11</v>
      </c>
      <c r="G22" s="62">
        <f>+G24</f>
        <v>2000000</v>
      </c>
    </row>
    <row r="23" spans="1:7" s="51" customFormat="1" ht="47.25" customHeight="1">
      <c r="A23" s="55"/>
      <c r="B23" s="55"/>
      <c r="C23" s="55"/>
      <c r="D23" s="41"/>
      <c r="E23" s="41"/>
      <c r="F23" s="54" t="s">
        <v>13</v>
      </c>
      <c r="G23" s="62"/>
    </row>
    <row r="24" spans="1:7" s="51" customFormat="1" ht="21" customHeight="1">
      <c r="A24" s="55"/>
      <c r="B24" s="55"/>
      <c r="C24" s="55"/>
      <c r="D24" s="41"/>
      <c r="E24" s="41"/>
      <c r="F24" s="54" t="s">
        <v>14</v>
      </c>
      <c r="G24" s="62">
        <f t="shared" ref="G24:G27" si="2">+G25</f>
        <v>2000000</v>
      </c>
    </row>
    <row r="25" spans="1:7" s="51" customFormat="1" ht="21" customHeight="1">
      <c r="A25" s="55"/>
      <c r="B25" s="55"/>
      <c r="C25" s="55"/>
      <c r="D25" s="41"/>
      <c r="E25" s="41"/>
      <c r="F25" s="54" t="s">
        <v>30</v>
      </c>
      <c r="G25" s="62">
        <f t="shared" si="2"/>
        <v>2000000</v>
      </c>
    </row>
    <row r="26" spans="1:7" s="51" customFormat="1" ht="21" customHeight="1">
      <c r="A26" s="55"/>
      <c r="B26" s="55"/>
      <c r="C26" s="55"/>
      <c r="D26" s="41"/>
      <c r="E26" s="41"/>
      <c r="F26" s="54" t="s">
        <v>87</v>
      </c>
      <c r="G26" s="62">
        <f t="shared" si="2"/>
        <v>2000000</v>
      </c>
    </row>
    <row r="27" spans="1:7" s="51" customFormat="1" ht="42" customHeight="1">
      <c r="A27" s="55"/>
      <c r="B27" s="55"/>
      <c r="C27" s="55"/>
      <c r="D27" s="41"/>
      <c r="E27" s="41"/>
      <c r="F27" s="54" t="s">
        <v>88</v>
      </c>
      <c r="G27" s="62">
        <f t="shared" si="2"/>
        <v>2000000</v>
      </c>
    </row>
    <row r="28" spans="1:7" s="51" customFormat="1" ht="21" customHeight="1">
      <c r="A28" s="55"/>
      <c r="B28" s="55"/>
      <c r="C28" s="55"/>
      <c r="D28" s="41"/>
      <c r="E28" s="41"/>
      <c r="F28" s="54" t="s">
        <v>89</v>
      </c>
      <c r="G28" s="62">
        <v>2000000</v>
      </c>
    </row>
    <row r="29" spans="1:7" ht="44.25" customHeight="1">
      <c r="A29" s="40" t="s">
        <v>63</v>
      </c>
      <c r="B29" s="40"/>
      <c r="C29" s="40"/>
      <c r="D29" s="40"/>
      <c r="E29" s="41"/>
      <c r="F29" s="54" t="s">
        <v>64</v>
      </c>
      <c r="G29" s="3">
        <f>+G31</f>
        <v>-2000000</v>
      </c>
    </row>
    <row r="30" spans="1:7" ht="29.25" customHeight="1">
      <c r="A30" s="55"/>
      <c r="B30" s="55"/>
      <c r="C30" s="55"/>
      <c r="D30" s="41"/>
      <c r="E30" s="41"/>
      <c r="F30" s="54" t="s">
        <v>26</v>
      </c>
      <c r="G30" s="3"/>
    </row>
    <row r="31" spans="1:7" ht="39.75" customHeight="1">
      <c r="A31" s="55"/>
      <c r="B31" s="40" t="s">
        <v>3</v>
      </c>
      <c r="C31" s="55"/>
      <c r="D31" s="41"/>
      <c r="E31" s="41"/>
      <c r="F31" s="54" t="s">
        <v>65</v>
      </c>
      <c r="G31" s="3">
        <f>+G33</f>
        <v>-2000000</v>
      </c>
    </row>
    <row r="32" spans="1:7" ht="26.25" customHeight="1">
      <c r="A32" s="55"/>
      <c r="B32" s="55"/>
      <c r="C32" s="55"/>
      <c r="D32" s="41"/>
      <c r="E32" s="41"/>
      <c r="F32" s="54" t="s">
        <v>26</v>
      </c>
      <c r="G32" s="3"/>
    </row>
    <row r="33" spans="1:7" ht="24.75" customHeight="1">
      <c r="A33" s="55"/>
      <c r="B33" s="55"/>
      <c r="C33" s="40" t="s">
        <v>3</v>
      </c>
      <c r="D33" s="41"/>
      <c r="E33" s="41"/>
      <c r="F33" s="54" t="s">
        <v>66</v>
      </c>
      <c r="G33" s="3">
        <f>G35</f>
        <v>-2000000</v>
      </c>
    </row>
    <row r="34" spans="1:7" ht="24.75" customHeight="1">
      <c r="A34" s="55"/>
      <c r="B34" s="55"/>
      <c r="C34" s="55"/>
      <c r="D34" s="41"/>
      <c r="E34" s="41"/>
      <c r="F34" s="54" t="s">
        <v>26</v>
      </c>
      <c r="G34" s="3"/>
    </row>
    <row r="35" spans="1:7" ht="25.5" customHeight="1">
      <c r="A35" s="55"/>
      <c r="B35" s="55"/>
      <c r="C35" s="55"/>
      <c r="D35" s="41"/>
      <c r="E35" s="41"/>
      <c r="F35" s="54" t="s">
        <v>56</v>
      </c>
      <c r="G35" s="3">
        <f>G37</f>
        <v>-2000000</v>
      </c>
    </row>
    <row r="36" spans="1:7" ht="29.25" customHeight="1">
      <c r="A36" s="55"/>
      <c r="B36" s="55"/>
      <c r="C36" s="55"/>
      <c r="D36" s="41"/>
      <c r="E36" s="41"/>
      <c r="F36" s="54" t="s">
        <v>26</v>
      </c>
      <c r="G36" s="3"/>
    </row>
    <row r="37" spans="1:7" ht="28.5" customHeight="1">
      <c r="A37" s="55"/>
      <c r="B37" s="55"/>
      <c r="C37" s="55"/>
      <c r="D37" s="41">
        <v>1139</v>
      </c>
      <c r="E37" s="41"/>
      <c r="F37" s="54" t="s">
        <v>58</v>
      </c>
      <c r="G37" s="3">
        <f>G39+G47+G55</f>
        <v>-2000000</v>
      </c>
    </row>
    <row r="38" spans="1:7" ht="24.75" customHeight="1">
      <c r="A38" s="55"/>
      <c r="B38" s="55"/>
      <c r="C38" s="55"/>
      <c r="D38" s="41"/>
      <c r="E38" s="41"/>
      <c r="F38" s="54" t="s">
        <v>26</v>
      </c>
      <c r="G38" s="3"/>
    </row>
    <row r="39" spans="1:7" ht="33" customHeight="1">
      <c r="A39" s="55"/>
      <c r="B39" s="55"/>
      <c r="C39" s="55"/>
      <c r="D39" s="41"/>
      <c r="E39" s="41">
        <v>11001</v>
      </c>
      <c r="F39" s="54" t="s">
        <v>58</v>
      </c>
      <c r="G39" s="3">
        <f>+G41</f>
        <v>-2000000</v>
      </c>
    </row>
    <row r="40" spans="1:7" ht="17.25">
      <c r="A40" s="40"/>
      <c r="B40" s="40"/>
      <c r="C40" s="40"/>
      <c r="D40" s="40"/>
      <c r="E40" s="41"/>
      <c r="F40" s="54" t="s">
        <v>28</v>
      </c>
      <c r="G40" s="3"/>
    </row>
    <row r="41" spans="1:7" ht="17.25">
      <c r="A41" s="55"/>
      <c r="B41" s="55"/>
      <c r="C41" s="55"/>
      <c r="D41" s="41"/>
      <c r="E41" s="41"/>
      <c r="F41" s="54" t="s">
        <v>57</v>
      </c>
      <c r="G41" s="3">
        <f>+G43</f>
        <v>-2000000</v>
      </c>
    </row>
    <row r="42" spans="1:7" ht="34.5">
      <c r="A42" s="55"/>
      <c r="B42" s="55"/>
      <c r="C42" s="55"/>
      <c r="D42" s="41"/>
      <c r="E42" s="41"/>
      <c r="F42" s="54" t="s">
        <v>67</v>
      </c>
      <c r="G42" s="3"/>
    </row>
    <row r="43" spans="1:7" ht="17.25">
      <c r="A43" s="55"/>
      <c r="B43" s="55"/>
      <c r="C43" s="55"/>
      <c r="D43" s="41"/>
      <c r="E43" s="41"/>
      <c r="F43" s="54" t="s">
        <v>14</v>
      </c>
      <c r="G43" s="3">
        <f t="shared" ref="G43:G45" si="3">+G44</f>
        <v>-2000000</v>
      </c>
    </row>
    <row r="44" spans="1:7" ht="17.25">
      <c r="A44" s="55"/>
      <c r="B44" s="55"/>
      <c r="C44" s="55"/>
      <c r="D44" s="41"/>
      <c r="E44" s="41"/>
      <c r="F44" s="54" t="s">
        <v>30</v>
      </c>
      <c r="G44" s="3">
        <f t="shared" si="3"/>
        <v>-2000000</v>
      </c>
    </row>
    <row r="45" spans="1:7" ht="17.25">
      <c r="A45" s="55"/>
      <c r="B45" s="55"/>
      <c r="C45" s="55"/>
      <c r="D45" s="41"/>
      <c r="E45" s="41"/>
      <c r="F45" s="54" t="s">
        <v>68</v>
      </c>
      <c r="G45" s="3">
        <f t="shared" si="3"/>
        <v>-2000000</v>
      </c>
    </row>
    <row r="46" spans="1:7" ht="20.25" customHeight="1">
      <c r="A46" s="55"/>
      <c r="B46" s="55"/>
      <c r="C46" s="55"/>
      <c r="D46" s="41"/>
      <c r="E46" s="41"/>
      <c r="F46" s="54" t="s">
        <v>69</v>
      </c>
      <c r="G46" s="3">
        <f>-G28</f>
        <v>-2000000</v>
      </c>
    </row>
    <row r="47" spans="1:7" ht="28.5" customHeight="1">
      <c r="A47" s="55"/>
      <c r="B47" s="55"/>
      <c r="C47" s="55"/>
      <c r="D47" s="41"/>
      <c r="E47" s="41">
        <v>11001</v>
      </c>
      <c r="F47" s="54" t="s">
        <v>58</v>
      </c>
      <c r="G47" s="3">
        <f>+G49</f>
        <v>2000000</v>
      </c>
    </row>
    <row r="48" spans="1:7" ht="21" customHeight="1">
      <c r="A48" s="40"/>
      <c r="B48" s="40"/>
      <c r="C48" s="40"/>
      <c r="D48" s="40"/>
      <c r="E48" s="41"/>
      <c r="F48" s="54" t="s">
        <v>28</v>
      </c>
      <c r="G48" s="3"/>
    </row>
    <row r="49" spans="1:7" ht="27" customHeight="1">
      <c r="A49" s="55"/>
      <c r="B49" s="55"/>
      <c r="C49" s="55"/>
      <c r="D49" s="41"/>
      <c r="E49" s="41"/>
      <c r="F49" s="54" t="s">
        <v>57</v>
      </c>
      <c r="G49" s="3">
        <f>+G51</f>
        <v>2000000</v>
      </c>
    </row>
    <row r="50" spans="1:7" ht="41.25" customHeight="1">
      <c r="A50" s="55"/>
      <c r="B50" s="55"/>
      <c r="C50" s="55"/>
      <c r="D50" s="41"/>
      <c r="E50" s="41"/>
      <c r="F50" s="54" t="s">
        <v>67</v>
      </c>
      <c r="G50" s="3"/>
    </row>
    <row r="51" spans="1:7" ht="22.5" customHeight="1">
      <c r="A51" s="55"/>
      <c r="B51" s="55"/>
      <c r="C51" s="55"/>
      <c r="D51" s="41"/>
      <c r="E51" s="41"/>
      <c r="F51" s="54" t="s">
        <v>14</v>
      </c>
      <c r="G51" s="3">
        <f t="shared" ref="G51:G53" si="4">+G52</f>
        <v>2000000</v>
      </c>
    </row>
    <row r="52" spans="1:7" ht="22.5" customHeight="1">
      <c r="A52" s="55"/>
      <c r="B52" s="55"/>
      <c r="C52" s="55"/>
      <c r="D52" s="41"/>
      <c r="E52" s="41"/>
      <c r="F52" s="54" t="s">
        <v>30</v>
      </c>
      <c r="G52" s="3">
        <f t="shared" si="4"/>
        <v>2000000</v>
      </c>
    </row>
    <row r="53" spans="1:7" ht="22.5" customHeight="1">
      <c r="A53" s="55"/>
      <c r="B53" s="55"/>
      <c r="C53" s="55"/>
      <c r="D53" s="41"/>
      <c r="E53" s="41"/>
      <c r="F53" s="54" t="s">
        <v>68</v>
      </c>
      <c r="G53" s="3">
        <f t="shared" si="4"/>
        <v>2000000</v>
      </c>
    </row>
    <row r="54" spans="1:7" ht="22.5" customHeight="1">
      <c r="A54" s="55"/>
      <c r="B54" s="55"/>
      <c r="C54" s="55"/>
      <c r="D54" s="41"/>
      <c r="E54" s="41"/>
      <c r="F54" s="54" t="s">
        <v>69</v>
      </c>
      <c r="G54" s="3">
        <v>2000000</v>
      </c>
    </row>
    <row r="55" spans="1:7" ht="24.75" customHeight="1">
      <c r="A55" s="55"/>
      <c r="B55" s="55"/>
      <c r="C55" s="55"/>
      <c r="D55" s="41"/>
      <c r="E55" s="41">
        <v>11003</v>
      </c>
      <c r="F55" s="54" t="s">
        <v>95</v>
      </c>
      <c r="G55" s="3">
        <f>+G57</f>
        <v>-2000000</v>
      </c>
    </row>
    <row r="56" spans="1:7" ht="24" customHeight="1">
      <c r="A56" s="40"/>
      <c r="B56" s="40"/>
      <c r="C56" s="40"/>
      <c r="D56" s="40"/>
      <c r="E56" s="41"/>
      <c r="F56" s="54" t="s">
        <v>28</v>
      </c>
      <c r="G56" s="3"/>
    </row>
    <row r="57" spans="1:7" ht="24.75" customHeight="1">
      <c r="A57" s="55"/>
      <c r="B57" s="55"/>
      <c r="C57" s="55"/>
      <c r="D57" s="41"/>
      <c r="E57" s="41"/>
      <c r="F57" s="54" t="s">
        <v>57</v>
      </c>
      <c r="G57" s="3">
        <f>+G59</f>
        <v>-2000000</v>
      </c>
    </row>
    <row r="58" spans="1:7" ht="41.25" customHeight="1">
      <c r="A58" s="55"/>
      <c r="B58" s="55"/>
      <c r="C58" s="55"/>
      <c r="D58" s="41"/>
      <c r="E58" s="41"/>
      <c r="F58" s="54" t="s">
        <v>67</v>
      </c>
      <c r="G58" s="3"/>
    </row>
    <row r="59" spans="1:7" ht="17.25">
      <c r="A59" s="55"/>
      <c r="B59" s="55"/>
      <c r="C59" s="55"/>
      <c r="D59" s="41"/>
      <c r="E59" s="41"/>
      <c r="F59" s="54" t="s">
        <v>14</v>
      </c>
      <c r="G59" s="62">
        <f>+G60</f>
        <v>-2000000</v>
      </c>
    </row>
    <row r="60" spans="1:7" ht="21.75" customHeight="1">
      <c r="A60" s="55"/>
      <c r="B60" s="55"/>
      <c r="C60" s="55"/>
      <c r="D60" s="41"/>
      <c r="E60" s="41"/>
      <c r="F60" s="54" t="s">
        <v>101</v>
      </c>
      <c r="G60" s="3">
        <f t="shared" ref="G60:G62" si="5">+G61</f>
        <v>-2000000</v>
      </c>
    </row>
    <row r="61" spans="1:7" ht="21.75" customHeight="1">
      <c r="A61" s="55"/>
      <c r="B61" s="55"/>
      <c r="C61" s="55"/>
      <c r="D61" s="41"/>
      <c r="E61" s="41"/>
      <c r="F61" s="54" t="s">
        <v>102</v>
      </c>
      <c r="G61" s="3">
        <f t="shared" si="5"/>
        <v>-2000000</v>
      </c>
    </row>
    <row r="62" spans="1:7" ht="21.75" customHeight="1">
      <c r="A62" s="55"/>
      <c r="B62" s="55"/>
      <c r="C62" s="55"/>
      <c r="D62" s="41"/>
      <c r="E62" s="41"/>
      <c r="F62" s="54" t="s">
        <v>103</v>
      </c>
      <c r="G62" s="3">
        <f t="shared" si="5"/>
        <v>-2000000</v>
      </c>
    </row>
    <row r="63" spans="1:7" ht="21.75" customHeight="1">
      <c r="A63" s="55"/>
      <c r="B63" s="55"/>
      <c r="C63" s="55"/>
      <c r="D63" s="41"/>
      <c r="E63" s="41"/>
      <c r="F63" s="54" t="s">
        <v>104</v>
      </c>
      <c r="G63" s="3">
        <v>-2000000</v>
      </c>
    </row>
  </sheetData>
  <mergeCells count="4">
    <mergeCell ref="A4:G4"/>
    <mergeCell ref="A6:C6"/>
    <mergeCell ref="D6:E6"/>
    <mergeCell ref="F6:F7"/>
  </mergeCells>
  <pageMargins left="0.2" right="0.23622047244094499" top="0.47244094488188998" bottom="0.511811023622047" header="0.31496062992126" footer="0.31496062992126"/>
  <pageSetup paperSize="9" scale="71" firstPageNumber="5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"/>
  <sheetViews>
    <sheetView workbookViewId="0">
      <selection activeCell="C18" sqref="C18"/>
    </sheetView>
  </sheetViews>
  <sheetFormatPr defaultColWidth="10.6640625" defaultRowHeight="17.25"/>
  <cols>
    <col min="1" max="1" width="14.1640625" style="1" customWidth="1"/>
    <col min="2" max="2" width="18" style="1" customWidth="1"/>
    <col min="3" max="3" width="61.5" style="1" customWidth="1"/>
    <col min="4" max="4" width="37.83203125" style="1" customWidth="1"/>
    <col min="5" max="5" width="18.5" style="1" customWidth="1"/>
    <col min="6" max="6" width="14" style="1" bestFit="1" customWidth="1"/>
    <col min="7" max="8" width="10.6640625" style="1"/>
    <col min="9" max="9" width="18.33203125" style="1" bestFit="1" customWidth="1"/>
    <col min="10" max="16384" width="10.6640625" style="1"/>
  </cols>
  <sheetData>
    <row r="1" spans="1:43">
      <c r="D1" s="5" t="s">
        <v>27</v>
      </c>
    </row>
    <row r="2" spans="1:43">
      <c r="A2" s="10"/>
      <c r="B2" s="10"/>
      <c r="C2" s="10"/>
      <c r="D2" s="12" t="s">
        <v>52</v>
      </c>
      <c r="E2" s="10"/>
      <c r="G2" s="85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</row>
    <row r="3" spans="1:43">
      <c r="A3" s="10"/>
      <c r="B3" s="10"/>
      <c r="C3" s="10"/>
      <c r="D3" s="12" t="s">
        <v>31</v>
      </c>
      <c r="E3" s="10"/>
      <c r="G3" s="85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</row>
    <row r="4" spans="1:43" ht="51.75" customHeight="1">
      <c r="A4" s="123" t="s">
        <v>105</v>
      </c>
      <c r="B4" s="123"/>
      <c r="C4" s="123"/>
      <c r="D4" s="123"/>
    </row>
    <row r="5" spans="1:43">
      <c r="B5" s="86"/>
      <c r="C5" s="86"/>
      <c r="D5" s="87" t="s">
        <v>41</v>
      </c>
    </row>
    <row r="6" spans="1:43" ht="73.5" customHeight="1">
      <c r="A6" s="146" t="s">
        <v>0</v>
      </c>
      <c r="B6" s="147"/>
      <c r="C6" s="148" t="s">
        <v>106</v>
      </c>
      <c r="D6" s="99" t="s">
        <v>109</v>
      </c>
    </row>
    <row r="7" spans="1:43" ht="32.25" customHeight="1">
      <c r="A7" s="88" t="s">
        <v>107</v>
      </c>
      <c r="B7" s="88" t="s">
        <v>108</v>
      </c>
      <c r="C7" s="149"/>
      <c r="D7" s="77" t="s">
        <v>40</v>
      </c>
    </row>
    <row r="8" spans="1:43" s="93" customFormat="1">
      <c r="A8" s="89"/>
      <c r="B8" s="89"/>
      <c r="C8" s="90" t="s">
        <v>16</v>
      </c>
      <c r="D8" s="91">
        <f>D10</f>
        <v>-2000000</v>
      </c>
      <c r="E8" s="92"/>
      <c r="F8" s="92"/>
      <c r="G8" s="92"/>
      <c r="H8" s="92"/>
      <c r="I8" s="92"/>
    </row>
    <row r="9" spans="1:43">
      <c r="A9" s="88"/>
      <c r="B9" s="88"/>
      <c r="C9" s="94" t="s">
        <v>2</v>
      </c>
      <c r="D9" s="77"/>
    </row>
    <row r="10" spans="1:43">
      <c r="A10" s="95"/>
      <c r="B10" s="96"/>
      <c r="C10" s="96" t="s">
        <v>57</v>
      </c>
      <c r="D10" s="62">
        <f t="shared" ref="D10" si="0">D12</f>
        <v>-2000000</v>
      </c>
    </row>
    <row r="11" spans="1:43">
      <c r="A11" s="95"/>
      <c r="B11" s="95"/>
      <c r="C11" s="95" t="s">
        <v>110</v>
      </c>
      <c r="D11" s="62"/>
    </row>
    <row r="12" spans="1:43" ht="42" customHeight="1">
      <c r="A12" s="95" t="s">
        <v>111</v>
      </c>
      <c r="B12" s="95" t="s">
        <v>112</v>
      </c>
      <c r="C12" s="97" t="s">
        <v>113</v>
      </c>
      <c r="D12" s="62">
        <f t="shared" ref="D12" si="1">D14</f>
        <v>-2000000</v>
      </c>
      <c r="E12" s="98"/>
    </row>
    <row r="13" spans="1:43" ht="22.5" customHeight="1">
      <c r="A13" s="95"/>
      <c r="B13" s="95"/>
      <c r="C13" s="95" t="s">
        <v>12</v>
      </c>
      <c r="D13" s="62"/>
    </row>
    <row r="14" spans="1:43" ht="24" customHeight="1">
      <c r="A14" s="95"/>
      <c r="B14" s="95"/>
      <c r="C14" s="97" t="s">
        <v>57</v>
      </c>
      <c r="D14" s="62">
        <f>+'Հավելված 3'!G55</f>
        <v>-2000000</v>
      </c>
    </row>
  </sheetData>
  <mergeCells count="3">
    <mergeCell ref="A4:D4"/>
    <mergeCell ref="A6:B6"/>
    <mergeCell ref="C6:C7"/>
  </mergeCells>
  <pageMargins left="0.23" right="0.2" top="0.48" bottom="0.54" header="0.3" footer="0.3"/>
  <pageSetup paperSize="9" scale="75" firstPageNumber="7" orientation="portrait" useFirstPageNumber="1" verticalDpi="0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zoomScaleNormal="100" zoomScaleSheetLayoutView="100" workbookViewId="0">
      <selection activeCell="K9" sqref="K9"/>
    </sheetView>
  </sheetViews>
  <sheetFormatPr defaultColWidth="10.6640625" defaultRowHeight="17.25"/>
  <cols>
    <col min="1" max="1" width="8.5" style="9" customWidth="1"/>
    <col min="2" max="2" width="10.33203125" style="9" customWidth="1"/>
    <col min="3" max="3" width="8" style="9" customWidth="1"/>
    <col min="4" max="4" width="11.1640625" style="9" customWidth="1"/>
    <col min="5" max="5" width="12.5" style="9" customWidth="1"/>
    <col min="6" max="6" width="19.33203125" style="9" customWidth="1"/>
    <col min="7" max="7" width="14.83203125" style="9" bestFit="1" customWidth="1"/>
    <col min="8" max="8" width="17.1640625" style="9" customWidth="1"/>
    <col min="9" max="9" width="39.5" style="9" customWidth="1"/>
    <col min="10" max="10" width="28.1640625" style="9" customWidth="1"/>
    <col min="11" max="11" width="24.83203125" style="9" customWidth="1"/>
    <col min="12" max="12" width="19.6640625" style="9" bestFit="1" customWidth="1"/>
    <col min="13" max="13" width="15" style="9" bestFit="1" customWidth="1"/>
    <col min="14" max="16384" width="10.6640625" style="9"/>
  </cols>
  <sheetData>
    <row r="1" spans="1:24">
      <c r="J1" s="4" t="s">
        <v>29</v>
      </c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</row>
    <row r="2" spans="1:24">
      <c r="J2" s="16" t="s">
        <v>52</v>
      </c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</row>
    <row r="3" spans="1:24">
      <c r="J3" s="16" t="s">
        <v>31</v>
      </c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</row>
    <row r="4" spans="1:24" ht="53.25" customHeight="1">
      <c r="A4" s="150" t="s">
        <v>100</v>
      </c>
      <c r="B4" s="150"/>
      <c r="C4" s="150"/>
      <c r="D4" s="150"/>
      <c r="E4" s="150"/>
      <c r="F4" s="150"/>
      <c r="G4" s="150"/>
      <c r="H4" s="150"/>
      <c r="I4" s="150"/>
      <c r="J4" s="15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24" ht="25.5" customHeight="1">
      <c r="A5" s="15"/>
      <c r="B5" s="15"/>
      <c r="C5" s="15"/>
      <c r="D5" s="15"/>
      <c r="E5" s="15"/>
      <c r="F5" s="15"/>
      <c r="J5" s="24" t="s">
        <v>41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24" s="20" customFormat="1" ht="124.5" customHeight="1">
      <c r="A6" s="151" t="s">
        <v>35</v>
      </c>
      <c r="B6" s="151" t="s">
        <v>43</v>
      </c>
      <c r="C6" s="151"/>
      <c r="D6" s="151" t="s">
        <v>44</v>
      </c>
      <c r="E6" s="151"/>
      <c r="F6" s="151"/>
      <c r="G6" s="151"/>
      <c r="H6" s="151" t="s">
        <v>45</v>
      </c>
      <c r="I6" s="151" t="s">
        <v>46</v>
      </c>
      <c r="J6" s="67" t="s">
        <v>17</v>
      </c>
    </row>
    <row r="7" spans="1:24" s="20" customFormat="1" ht="73.5" customHeight="1">
      <c r="A7" s="151"/>
      <c r="B7" s="56" t="s">
        <v>47</v>
      </c>
      <c r="C7" s="56" t="s">
        <v>51</v>
      </c>
      <c r="D7" s="56" t="s">
        <v>47</v>
      </c>
      <c r="E7" s="56" t="s">
        <v>48</v>
      </c>
      <c r="F7" s="56" t="s">
        <v>49</v>
      </c>
      <c r="G7" s="56" t="s">
        <v>50</v>
      </c>
      <c r="H7" s="151"/>
      <c r="I7" s="151"/>
      <c r="J7" s="56" t="s">
        <v>40</v>
      </c>
    </row>
    <row r="8" spans="1:24" s="20" customFormat="1" ht="21.75" customHeight="1">
      <c r="A8" s="152" t="s">
        <v>16</v>
      </c>
      <c r="B8" s="152"/>
      <c r="C8" s="152"/>
      <c r="D8" s="152"/>
      <c r="E8" s="152"/>
      <c r="F8" s="152"/>
      <c r="G8" s="152"/>
      <c r="H8" s="152"/>
      <c r="I8" s="152"/>
      <c r="J8" s="29">
        <f>+J9+J16</f>
        <v>0</v>
      </c>
    </row>
    <row r="9" spans="1:24" s="20" customFormat="1" ht="23.25" customHeight="1">
      <c r="A9" s="153" t="s">
        <v>25</v>
      </c>
      <c r="B9" s="153"/>
      <c r="C9" s="153"/>
      <c r="D9" s="153"/>
      <c r="E9" s="153"/>
      <c r="F9" s="153"/>
      <c r="G9" s="153"/>
      <c r="H9" s="153"/>
      <c r="I9" s="153"/>
      <c r="J9" s="29">
        <f>J10</f>
        <v>2000000</v>
      </c>
      <c r="K9" s="25"/>
      <c r="L9" s="25"/>
      <c r="M9" s="25"/>
    </row>
    <row r="10" spans="1:24" s="20" customFormat="1" ht="30" customHeight="1">
      <c r="A10" s="17"/>
      <c r="B10" s="66">
        <v>1239</v>
      </c>
      <c r="C10" s="164" t="s">
        <v>84</v>
      </c>
      <c r="D10" s="164"/>
      <c r="E10" s="164"/>
      <c r="F10" s="164"/>
      <c r="G10" s="164"/>
      <c r="H10" s="164"/>
      <c r="I10" s="164"/>
      <c r="J10" s="29">
        <f>J11</f>
        <v>2000000</v>
      </c>
      <c r="K10" s="27"/>
      <c r="L10" s="27"/>
    </row>
    <row r="11" spans="1:24" s="20" customFormat="1" ht="39" customHeight="1">
      <c r="A11" s="163"/>
      <c r="B11" s="163"/>
      <c r="C11" s="163"/>
      <c r="D11" s="66" t="s">
        <v>94</v>
      </c>
      <c r="E11" s="164" t="s">
        <v>81</v>
      </c>
      <c r="F11" s="164"/>
      <c r="G11" s="164"/>
      <c r="H11" s="164"/>
      <c r="I11" s="164"/>
      <c r="J11" s="23">
        <f>+'Հավելված 3'!G20</f>
        <v>2000000</v>
      </c>
    </row>
    <row r="12" spans="1:24" s="20" customFormat="1" ht="66.75" customHeight="1">
      <c r="A12" s="163"/>
      <c r="B12" s="163"/>
      <c r="C12" s="163"/>
      <c r="D12" s="163"/>
      <c r="E12" s="163"/>
      <c r="F12" s="164" t="s">
        <v>90</v>
      </c>
      <c r="G12" s="164"/>
      <c r="H12" s="164"/>
      <c r="I12" s="164"/>
      <c r="J12" s="164"/>
    </row>
    <row r="13" spans="1:24" s="20" customFormat="1" ht="33" customHeight="1">
      <c r="A13" s="163"/>
      <c r="B13" s="163"/>
      <c r="C13" s="163"/>
      <c r="D13" s="163"/>
      <c r="E13" s="163"/>
      <c r="F13" s="163"/>
      <c r="G13" s="164" t="s">
        <v>91</v>
      </c>
      <c r="H13" s="164"/>
      <c r="I13" s="164"/>
      <c r="J13" s="164"/>
    </row>
    <row r="14" spans="1:24" s="20" customFormat="1" ht="39" customHeight="1">
      <c r="A14" s="163"/>
      <c r="B14" s="163"/>
      <c r="C14" s="163"/>
      <c r="D14" s="163"/>
      <c r="E14" s="163"/>
      <c r="F14" s="163"/>
      <c r="G14" s="163"/>
      <c r="H14" s="164" t="s">
        <v>92</v>
      </c>
      <c r="I14" s="164"/>
      <c r="J14" s="164"/>
    </row>
    <row r="15" spans="1:24" s="20" customFormat="1" ht="71.25" customHeight="1">
      <c r="A15" s="163"/>
      <c r="B15" s="163"/>
      <c r="C15" s="163"/>
      <c r="D15" s="163"/>
      <c r="E15" s="163"/>
      <c r="F15" s="163"/>
      <c r="G15" s="163"/>
      <c r="H15" s="163"/>
      <c r="I15" s="17" t="s">
        <v>93</v>
      </c>
      <c r="J15" s="32">
        <v>4570.3839122486288</v>
      </c>
    </row>
    <row r="16" spans="1:24">
      <c r="A16" s="158" t="s">
        <v>70</v>
      </c>
      <c r="B16" s="158"/>
      <c r="C16" s="158"/>
      <c r="D16" s="158"/>
      <c r="E16" s="158"/>
      <c r="F16" s="158"/>
      <c r="G16" s="158"/>
      <c r="H16" s="158"/>
      <c r="I16" s="158"/>
      <c r="J16" s="29">
        <f>+J17</f>
        <v>-2000000</v>
      </c>
    </row>
    <row r="17" spans="1:10">
      <c r="A17" s="33"/>
      <c r="B17" s="65">
        <v>1139</v>
      </c>
      <c r="C17" s="152" t="s">
        <v>71</v>
      </c>
      <c r="D17" s="152"/>
      <c r="E17" s="152"/>
      <c r="F17" s="152"/>
      <c r="G17" s="152"/>
      <c r="H17" s="152"/>
      <c r="I17" s="152"/>
      <c r="J17" s="29">
        <f>J18</f>
        <v>-2000000</v>
      </c>
    </row>
    <row r="18" spans="1:10" ht="33">
      <c r="A18" s="159"/>
      <c r="B18" s="160"/>
      <c r="C18" s="161"/>
      <c r="D18" s="70" t="s">
        <v>72</v>
      </c>
      <c r="E18" s="162" t="s">
        <v>58</v>
      </c>
      <c r="F18" s="162"/>
      <c r="G18" s="162"/>
      <c r="H18" s="162"/>
      <c r="I18" s="162"/>
      <c r="J18" s="71">
        <f>'Հավելված 3'!G39</f>
        <v>-2000000</v>
      </c>
    </row>
    <row r="19" spans="1:10" ht="61.5" customHeight="1">
      <c r="A19" s="154"/>
      <c r="B19" s="155"/>
      <c r="C19" s="155"/>
      <c r="D19" s="155"/>
      <c r="E19" s="156"/>
      <c r="F19" s="162" t="s">
        <v>73</v>
      </c>
      <c r="G19" s="162"/>
      <c r="H19" s="162"/>
      <c r="I19" s="162"/>
      <c r="J19" s="162"/>
    </row>
    <row r="20" spans="1:10" ht="30" customHeight="1">
      <c r="A20" s="154"/>
      <c r="B20" s="155"/>
      <c r="C20" s="155"/>
      <c r="D20" s="155"/>
      <c r="E20" s="155"/>
      <c r="F20" s="156"/>
      <c r="G20" s="157" t="s">
        <v>74</v>
      </c>
      <c r="H20" s="157"/>
      <c r="I20" s="157"/>
      <c r="J20" s="157"/>
    </row>
    <row r="21" spans="1:10" ht="24.75" customHeight="1">
      <c r="A21" s="154"/>
      <c r="B21" s="155"/>
      <c r="C21" s="155"/>
      <c r="D21" s="155"/>
      <c r="E21" s="155"/>
      <c r="F21" s="155"/>
      <c r="G21" s="156"/>
      <c r="H21" s="157" t="s">
        <v>75</v>
      </c>
      <c r="I21" s="157"/>
      <c r="J21" s="157"/>
    </row>
    <row r="22" spans="1:10" ht="33">
      <c r="A22" s="159"/>
      <c r="B22" s="160"/>
      <c r="C22" s="161"/>
      <c r="D22" s="79" t="s">
        <v>72</v>
      </c>
      <c r="E22" s="162" t="s">
        <v>58</v>
      </c>
      <c r="F22" s="162"/>
      <c r="G22" s="162"/>
      <c r="H22" s="162"/>
      <c r="I22" s="162"/>
      <c r="J22" s="71">
        <f>+'Հավելված 3'!G47</f>
        <v>2000000</v>
      </c>
    </row>
    <row r="23" spans="1:10" ht="61.5" customHeight="1">
      <c r="A23" s="154"/>
      <c r="B23" s="155"/>
      <c r="C23" s="155"/>
      <c r="D23" s="155"/>
      <c r="E23" s="156"/>
      <c r="F23" s="162" t="s">
        <v>73</v>
      </c>
      <c r="G23" s="162"/>
      <c r="H23" s="162"/>
      <c r="I23" s="162"/>
      <c r="J23" s="162"/>
    </row>
    <row r="24" spans="1:10" ht="25.5" customHeight="1">
      <c r="A24" s="154"/>
      <c r="B24" s="155"/>
      <c r="C24" s="155"/>
      <c r="D24" s="155"/>
      <c r="E24" s="155"/>
      <c r="F24" s="156"/>
      <c r="G24" s="157" t="s">
        <v>32</v>
      </c>
      <c r="H24" s="157"/>
      <c r="I24" s="157"/>
      <c r="J24" s="157"/>
    </row>
    <row r="25" spans="1:10" ht="24.75" customHeight="1">
      <c r="A25" s="154"/>
      <c r="B25" s="155"/>
      <c r="C25" s="155"/>
      <c r="D25" s="155"/>
      <c r="E25" s="155"/>
      <c r="F25" s="155"/>
      <c r="G25" s="156"/>
      <c r="H25" s="157" t="s">
        <v>75</v>
      </c>
      <c r="I25" s="157"/>
      <c r="J25" s="157"/>
    </row>
    <row r="26" spans="1:10" ht="40.5" customHeight="1">
      <c r="A26" s="159"/>
      <c r="B26" s="160"/>
      <c r="C26" s="161"/>
      <c r="D26" s="79" t="s">
        <v>97</v>
      </c>
      <c r="E26" s="162" t="s">
        <v>95</v>
      </c>
      <c r="F26" s="162"/>
      <c r="G26" s="162"/>
      <c r="H26" s="162"/>
      <c r="I26" s="162"/>
      <c r="J26" s="71">
        <f>+'Հավելված 3'!G55</f>
        <v>-2000000</v>
      </c>
    </row>
    <row r="27" spans="1:10" ht="22.5" customHeight="1">
      <c r="A27" s="154"/>
      <c r="B27" s="155"/>
      <c r="C27" s="155"/>
      <c r="D27" s="155"/>
      <c r="E27" s="156"/>
      <c r="F27" s="162" t="s">
        <v>98</v>
      </c>
      <c r="G27" s="162"/>
      <c r="H27" s="162"/>
      <c r="I27" s="162"/>
      <c r="J27" s="162"/>
    </row>
    <row r="28" spans="1:10" ht="30" customHeight="1">
      <c r="A28" s="154"/>
      <c r="B28" s="155"/>
      <c r="C28" s="155"/>
      <c r="D28" s="155"/>
      <c r="E28" s="155"/>
      <c r="F28" s="156"/>
      <c r="G28" s="157" t="s">
        <v>32</v>
      </c>
      <c r="H28" s="157"/>
      <c r="I28" s="157"/>
      <c r="J28" s="157"/>
    </row>
    <row r="29" spans="1:10" ht="24.75" customHeight="1">
      <c r="A29" s="154"/>
      <c r="B29" s="155"/>
      <c r="C29" s="155"/>
      <c r="D29" s="155"/>
      <c r="E29" s="155"/>
      <c r="F29" s="155"/>
      <c r="G29" s="156"/>
      <c r="H29" s="157" t="s">
        <v>75</v>
      </c>
      <c r="I29" s="157"/>
      <c r="J29" s="157"/>
    </row>
  </sheetData>
  <mergeCells count="44">
    <mergeCell ref="A28:F28"/>
    <mergeCell ref="G28:J28"/>
    <mergeCell ref="A29:G29"/>
    <mergeCell ref="H29:J29"/>
    <mergeCell ref="A25:G25"/>
    <mergeCell ref="H25:J25"/>
    <mergeCell ref="A26:C26"/>
    <mergeCell ref="E26:I26"/>
    <mergeCell ref="A27:E27"/>
    <mergeCell ref="F27:J27"/>
    <mergeCell ref="A22:C22"/>
    <mergeCell ref="E22:I22"/>
    <mergeCell ref="A23:E23"/>
    <mergeCell ref="F23:J23"/>
    <mergeCell ref="A24:F24"/>
    <mergeCell ref="G24:J24"/>
    <mergeCell ref="A11:C11"/>
    <mergeCell ref="E11:I11"/>
    <mergeCell ref="A12:E12"/>
    <mergeCell ref="F12:J12"/>
    <mergeCell ref="A13:F13"/>
    <mergeCell ref="G13:J13"/>
    <mergeCell ref="A8:I8"/>
    <mergeCell ref="A9:I9"/>
    <mergeCell ref="A21:G21"/>
    <mergeCell ref="H21:J21"/>
    <mergeCell ref="A16:I16"/>
    <mergeCell ref="C17:I17"/>
    <mergeCell ref="A18:C18"/>
    <mergeCell ref="E18:I18"/>
    <mergeCell ref="A19:E19"/>
    <mergeCell ref="F19:J19"/>
    <mergeCell ref="A14:G14"/>
    <mergeCell ref="H14:J14"/>
    <mergeCell ref="A15:H15"/>
    <mergeCell ref="C10:I10"/>
    <mergeCell ref="A20:F20"/>
    <mergeCell ref="G20:J20"/>
    <mergeCell ref="A4:J4"/>
    <mergeCell ref="A6:A7"/>
    <mergeCell ref="B6:C6"/>
    <mergeCell ref="D6:G6"/>
    <mergeCell ref="H6:H7"/>
    <mergeCell ref="I6:I7"/>
  </mergeCells>
  <pageMargins left="0.39370078740157499" right="0.23622047244094499" top="0.47244094488188998" bottom="0.511811023622047" header="0.31496062992126" footer="0.31496062992126"/>
  <pageSetup paperSize="9" scale="69" firstPageNumber="8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Normal="100" workbookViewId="0">
      <selection activeCell="A4" sqref="A4:J4"/>
    </sheetView>
  </sheetViews>
  <sheetFormatPr defaultColWidth="10.6640625" defaultRowHeight="17.25"/>
  <cols>
    <col min="1" max="1" width="8.5" style="9" customWidth="1"/>
    <col min="2" max="2" width="10.33203125" style="9" customWidth="1"/>
    <col min="3" max="3" width="8" style="9" customWidth="1"/>
    <col min="4" max="4" width="11.1640625" style="9" customWidth="1"/>
    <col min="5" max="5" width="12.5" style="9" customWidth="1"/>
    <col min="6" max="6" width="19.33203125" style="9" customWidth="1"/>
    <col min="7" max="7" width="14.83203125" style="9" bestFit="1" customWidth="1"/>
    <col min="8" max="8" width="17.1640625" style="9" customWidth="1"/>
    <col min="9" max="9" width="36.1640625" style="9" customWidth="1"/>
    <col min="10" max="10" width="27" style="9" customWidth="1"/>
    <col min="11" max="11" width="17" style="9" customWidth="1"/>
    <col min="12" max="12" width="24.83203125" style="9" customWidth="1"/>
    <col min="13" max="13" width="19.6640625" style="9" bestFit="1" customWidth="1"/>
    <col min="14" max="14" width="15" style="9" bestFit="1" customWidth="1"/>
    <col min="15" max="16384" width="10.6640625" style="9"/>
  </cols>
  <sheetData>
    <row r="1" spans="1:14">
      <c r="J1" s="4" t="s">
        <v>122</v>
      </c>
    </row>
    <row r="2" spans="1:14">
      <c r="J2" s="16" t="s">
        <v>52</v>
      </c>
    </row>
    <row r="3" spans="1:14">
      <c r="J3" s="16" t="s">
        <v>31</v>
      </c>
    </row>
    <row r="4" spans="1:14" ht="53.25" customHeight="1">
      <c r="A4" s="150" t="s">
        <v>123</v>
      </c>
      <c r="B4" s="150"/>
      <c r="C4" s="150"/>
      <c r="D4" s="150"/>
      <c r="E4" s="150"/>
      <c r="F4" s="150"/>
      <c r="G4" s="150"/>
      <c r="H4" s="150"/>
      <c r="I4" s="150"/>
      <c r="J4" s="150"/>
    </row>
    <row r="5" spans="1:14" ht="25.5" customHeight="1">
      <c r="A5" s="30"/>
      <c r="B5" s="30"/>
      <c r="C5" s="30"/>
      <c r="D5" s="30"/>
      <c r="E5" s="30"/>
      <c r="F5" s="30"/>
      <c r="J5" s="24" t="s">
        <v>41</v>
      </c>
      <c r="L5" s="165"/>
    </row>
    <row r="6" spans="1:14" s="20" customFormat="1" ht="128.25" customHeight="1">
      <c r="A6" s="151" t="s">
        <v>54</v>
      </c>
      <c r="B6" s="151" t="s">
        <v>43</v>
      </c>
      <c r="C6" s="151"/>
      <c r="D6" s="151" t="s">
        <v>44</v>
      </c>
      <c r="E6" s="151"/>
      <c r="F6" s="151"/>
      <c r="G6" s="151"/>
      <c r="H6" s="151" t="s">
        <v>45</v>
      </c>
      <c r="I6" s="151" t="s">
        <v>46</v>
      </c>
      <c r="J6" s="67" t="s">
        <v>17</v>
      </c>
      <c r="L6" s="165"/>
    </row>
    <row r="7" spans="1:14" s="20" customFormat="1" ht="73.5" customHeight="1">
      <c r="A7" s="151"/>
      <c r="B7" s="56" t="s">
        <v>47</v>
      </c>
      <c r="C7" s="56" t="s">
        <v>51</v>
      </c>
      <c r="D7" s="56" t="s">
        <v>47</v>
      </c>
      <c r="E7" s="56" t="s">
        <v>48</v>
      </c>
      <c r="F7" s="56" t="s">
        <v>49</v>
      </c>
      <c r="G7" s="56" t="s">
        <v>50</v>
      </c>
      <c r="H7" s="151"/>
      <c r="I7" s="151"/>
      <c r="J7" s="56" t="s">
        <v>40</v>
      </c>
    </row>
    <row r="8" spans="1:14" s="20" customFormat="1" ht="21.75" customHeight="1">
      <c r="A8" s="152" t="s">
        <v>16</v>
      </c>
      <c r="B8" s="152"/>
      <c r="C8" s="152"/>
      <c r="D8" s="152"/>
      <c r="E8" s="152"/>
      <c r="F8" s="152"/>
      <c r="G8" s="152"/>
      <c r="H8" s="152"/>
      <c r="I8" s="152"/>
      <c r="J8" s="29">
        <f>+J9+J16</f>
        <v>0</v>
      </c>
      <c r="K8" s="25"/>
      <c r="L8" s="25"/>
      <c r="M8" s="25"/>
    </row>
    <row r="9" spans="1:14" s="20" customFormat="1" ht="23.25" customHeight="1">
      <c r="A9" s="153" t="s">
        <v>25</v>
      </c>
      <c r="B9" s="153"/>
      <c r="C9" s="153"/>
      <c r="D9" s="153"/>
      <c r="E9" s="153"/>
      <c r="F9" s="153"/>
      <c r="G9" s="153"/>
      <c r="H9" s="153"/>
      <c r="I9" s="153"/>
      <c r="J9" s="29">
        <f>+J10</f>
        <v>2000000</v>
      </c>
      <c r="K9" s="25"/>
      <c r="L9" s="25"/>
      <c r="M9" s="25"/>
      <c r="N9" s="25"/>
    </row>
    <row r="10" spans="1:14" s="20" customFormat="1" ht="30" customHeight="1">
      <c r="A10" s="17"/>
      <c r="B10" s="66">
        <v>1239</v>
      </c>
      <c r="C10" s="164" t="s">
        <v>84</v>
      </c>
      <c r="D10" s="164"/>
      <c r="E10" s="164"/>
      <c r="F10" s="164"/>
      <c r="G10" s="164"/>
      <c r="H10" s="164"/>
      <c r="I10" s="164"/>
      <c r="J10" s="82">
        <f>J11</f>
        <v>2000000</v>
      </c>
      <c r="K10" s="27"/>
      <c r="L10" s="27"/>
    </row>
    <row r="11" spans="1:14" s="20" customFormat="1" ht="39" customHeight="1">
      <c r="A11" s="163"/>
      <c r="B11" s="163"/>
      <c r="C11" s="163"/>
      <c r="D11" s="66" t="s">
        <v>94</v>
      </c>
      <c r="E11" s="164" t="s">
        <v>81</v>
      </c>
      <c r="F11" s="164"/>
      <c r="G11" s="164"/>
      <c r="H11" s="164"/>
      <c r="I11" s="164"/>
      <c r="J11" s="64">
        <f>+'Հավելված 5'!J11</f>
        <v>2000000</v>
      </c>
    </row>
    <row r="12" spans="1:14" s="20" customFormat="1" ht="52.5" customHeight="1">
      <c r="A12" s="163"/>
      <c r="B12" s="163"/>
      <c r="C12" s="163"/>
      <c r="D12" s="163"/>
      <c r="E12" s="163"/>
      <c r="F12" s="164" t="s">
        <v>90</v>
      </c>
      <c r="G12" s="164"/>
      <c r="H12" s="164"/>
      <c r="I12" s="164"/>
      <c r="J12" s="164"/>
    </row>
    <row r="13" spans="1:14" s="20" customFormat="1" ht="23.25" customHeight="1">
      <c r="A13" s="163"/>
      <c r="B13" s="163"/>
      <c r="C13" s="163"/>
      <c r="D13" s="163"/>
      <c r="E13" s="163"/>
      <c r="F13" s="163"/>
      <c r="G13" s="164" t="s">
        <v>91</v>
      </c>
      <c r="H13" s="164"/>
      <c r="I13" s="164"/>
      <c r="J13" s="164"/>
    </row>
    <row r="14" spans="1:14" s="20" customFormat="1" ht="39" customHeight="1">
      <c r="A14" s="163"/>
      <c r="B14" s="163"/>
      <c r="C14" s="163"/>
      <c r="D14" s="163"/>
      <c r="E14" s="163"/>
      <c r="F14" s="163"/>
      <c r="G14" s="163"/>
      <c r="H14" s="164" t="s">
        <v>92</v>
      </c>
      <c r="I14" s="164"/>
      <c r="J14" s="164"/>
    </row>
    <row r="15" spans="1:14" s="20" customFormat="1" ht="78" customHeight="1">
      <c r="A15" s="163"/>
      <c r="B15" s="163"/>
      <c r="C15" s="163"/>
      <c r="D15" s="163"/>
      <c r="E15" s="163"/>
      <c r="F15" s="163"/>
      <c r="G15" s="163"/>
      <c r="H15" s="163"/>
      <c r="I15" s="17" t="s">
        <v>93</v>
      </c>
      <c r="J15" s="32">
        <v>4570.3839122486288</v>
      </c>
      <c r="K15" s="80"/>
    </row>
    <row r="16" spans="1:14" ht="37.5" customHeight="1">
      <c r="A16" s="166" t="s">
        <v>56</v>
      </c>
      <c r="B16" s="167"/>
      <c r="C16" s="167"/>
      <c r="D16" s="167"/>
      <c r="E16" s="167"/>
      <c r="F16" s="167"/>
      <c r="G16" s="167"/>
      <c r="H16" s="167"/>
      <c r="I16" s="168"/>
      <c r="J16" s="64">
        <f>+J17</f>
        <v>-2000000</v>
      </c>
    </row>
    <row r="17" spans="1:10" ht="30.75" customHeight="1">
      <c r="A17" s="33"/>
      <c r="B17" s="65">
        <v>1139</v>
      </c>
      <c r="C17" s="152" t="s">
        <v>71</v>
      </c>
      <c r="D17" s="152"/>
      <c r="E17" s="152"/>
      <c r="F17" s="152"/>
      <c r="G17" s="152"/>
      <c r="H17" s="152"/>
      <c r="I17" s="152"/>
      <c r="J17" s="64">
        <f>J18</f>
        <v>-2000000</v>
      </c>
    </row>
    <row r="18" spans="1:10" ht="44.25" customHeight="1">
      <c r="A18" s="159"/>
      <c r="B18" s="160"/>
      <c r="C18" s="161"/>
      <c r="D18" s="70" t="s">
        <v>72</v>
      </c>
      <c r="E18" s="162" t="s">
        <v>58</v>
      </c>
      <c r="F18" s="162"/>
      <c r="G18" s="162"/>
      <c r="H18" s="162"/>
      <c r="I18" s="162"/>
      <c r="J18" s="64">
        <f>+'Հավելված 5'!J18</f>
        <v>-2000000</v>
      </c>
    </row>
    <row r="19" spans="1:10" ht="55.5" customHeight="1">
      <c r="A19" s="154"/>
      <c r="B19" s="155"/>
      <c r="C19" s="155"/>
      <c r="D19" s="155"/>
      <c r="E19" s="156"/>
      <c r="F19" s="162" t="s">
        <v>73</v>
      </c>
      <c r="G19" s="162"/>
      <c r="H19" s="162"/>
      <c r="I19" s="162"/>
      <c r="J19" s="162"/>
    </row>
    <row r="20" spans="1:10" ht="31.5" customHeight="1">
      <c r="A20" s="154"/>
      <c r="B20" s="155"/>
      <c r="C20" s="155"/>
      <c r="D20" s="155"/>
      <c r="E20" s="155"/>
      <c r="F20" s="156"/>
      <c r="G20" s="157" t="s">
        <v>74</v>
      </c>
      <c r="H20" s="157"/>
      <c r="I20" s="157"/>
      <c r="J20" s="157"/>
    </row>
    <row r="21" spans="1:10" ht="31.5" customHeight="1">
      <c r="A21" s="154"/>
      <c r="B21" s="155"/>
      <c r="C21" s="155"/>
      <c r="D21" s="155"/>
      <c r="E21" s="155"/>
      <c r="F21" s="155"/>
      <c r="G21" s="156"/>
      <c r="H21" s="157" t="s">
        <v>75</v>
      </c>
      <c r="I21" s="157"/>
      <c r="J21" s="157"/>
    </row>
    <row r="22" spans="1:10" ht="44.25" customHeight="1">
      <c r="A22" s="159"/>
      <c r="B22" s="160"/>
      <c r="C22" s="161"/>
      <c r="D22" s="79" t="s">
        <v>72</v>
      </c>
      <c r="E22" s="162" t="s">
        <v>58</v>
      </c>
      <c r="F22" s="162"/>
      <c r="G22" s="162"/>
      <c r="H22" s="162"/>
      <c r="I22" s="162"/>
      <c r="J22" s="71">
        <f>+'Հավելված 5'!J22</f>
        <v>2000000</v>
      </c>
    </row>
    <row r="23" spans="1:10" ht="55.5" customHeight="1">
      <c r="A23" s="154"/>
      <c r="B23" s="155"/>
      <c r="C23" s="155"/>
      <c r="D23" s="155"/>
      <c r="E23" s="156"/>
      <c r="F23" s="162" t="s">
        <v>73</v>
      </c>
      <c r="G23" s="162"/>
      <c r="H23" s="162"/>
      <c r="I23" s="162"/>
      <c r="J23" s="162"/>
    </row>
    <row r="24" spans="1:10" ht="31.5" customHeight="1">
      <c r="A24" s="159"/>
      <c r="B24" s="160"/>
      <c r="C24" s="160"/>
      <c r="D24" s="160"/>
      <c r="E24" s="160"/>
      <c r="F24" s="161"/>
      <c r="G24" s="162" t="s">
        <v>74</v>
      </c>
      <c r="H24" s="162"/>
      <c r="I24" s="162"/>
      <c r="J24" s="162"/>
    </row>
    <row r="25" spans="1:10" ht="31.5" customHeight="1">
      <c r="A25" s="159"/>
      <c r="B25" s="160"/>
      <c r="C25" s="160"/>
      <c r="D25" s="160"/>
      <c r="E25" s="160"/>
      <c r="F25" s="160"/>
      <c r="G25" s="161"/>
      <c r="H25" s="162" t="s">
        <v>75</v>
      </c>
      <c r="I25" s="162"/>
      <c r="J25" s="162"/>
    </row>
    <row r="26" spans="1:10" ht="31.5" customHeight="1">
      <c r="A26" s="159"/>
      <c r="B26" s="160"/>
      <c r="C26" s="161"/>
      <c r="D26" s="79" t="s">
        <v>97</v>
      </c>
      <c r="E26" s="162" t="s">
        <v>95</v>
      </c>
      <c r="F26" s="162"/>
      <c r="G26" s="162"/>
      <c r="H26" s="162"/>
      <c r="I26" s="162"/>
      <c r="J26" s="71">
        <f>+'Հավելված 5'!J26</f>
        <v>-2000000</v>
      </c>
    </row>
    <row r="27" spans="1:10" ht="31.5" customHeight="1">
      <c r="A27" s="154"/>
      <c r="B27" s="155"/>
      <c r="C27" s="155"/>
      <c r="D27" s="155"/>
      <c r="E27" s="156"/>
      <c r="F27" s="162" t="s">
        <v>98</v>
      </c>
      <c r="G27" s="162"/>
      <c r="H27" s="162"/>
      <c r="I27" s="162"/>
      <c r="J27" s="162"/>
    </row>
    <row r="28" spans="1:10" ht="31.5" customHeight="1">
      <c r="A28" s="154"/>
      <c r="B28" s="155"/>
      <c r="C28" s="155"/>
      <c r="D28" s="155"/>
      <c r="E28" s="155"/>
      <c r="F28" s="156"/>
      <c r="G28" s="162" t="s">
        <v>32</v>
      </c>
      <c r="H28" s="162"/>
      <c r="I28" s="162"/>
      <c r="J28" s="162"/>
    </row>
    <row r="29" spans="1:10" ht="31.5" customHeight="1">
      <c r="A29" s="154"/>
      <c r="B29" s="155"/>
      <c r="C29" s="155"/>
      <c r="D29" s="155"/>
      <c r="E29" s="155"/>
      <c r="F29" s="155"/>
      <c r="G29" s="156"/>
      <c r="H29" s="162" t="s">
        <v>75</v>
      </c>
      <c r="I29" s="162"/>
      <c r="J29" s="162"/>
    </row>
  </sheetData>
  <mergeCells count="45">
    <mergeCell ref="A27:E27"/>
    <mergeCell ref="F27:J27"/>
    <mergeCell ref="A28:F28"/>
    <mergeCell ref="G28:J28"/>
    <mergeCell ref="A29:G29"/>
    <mergeCell ref="H29:J29"/>
    <mergeCell ref="A26:C26"/>
    <mergeCell ref="E26:I26"/>
    <mergeCell ref="C10:I10"/>
    <mergeCell ref="A11:C11"/>
    <mergeCell ref="E11:I11"/>
    <mergeCell ref="A12:E12"/>
    <mergeCell ref="F12:J12"/>
    <mergeCell ref="C17:I17"/>
    <mergeCell ref="A18:C18"/>
    <mergeCell ref="A13:F13"/>
    <mergeCell ref="G13:J13"/>
    <mergeCell ref="A14:G14"/>
    <mergeCell ref="H14:J14"/>
    <mergeCell ref="A15:H15"/>
    <mergeCell ref="A23:E23"/>
    <mergeCell ref="F23:J23"/>
    <mergeCell ref="A24:F24"/>
    <mergeCell ref="G24:J24"/>
    <mergeCell ref="A25:G25"/>
    <mergeCell ref="H25:J25"/>
    <mergeCell ref="A20:F20"/>
    <mergeCell ref="G20:J20"/>
    <mergeCell ref="A21:G21"/>
    <mergeCell ref="H21:J21"/>
    <mergeCell ref="A22:C22"/>
    <mergeCell ref="E22:I22"/>
    <mergeCell ref="L5:L6"/>
    <mergeCell ref="A16:I16"/>
    <mergeCell ref="E18:I18"/>
    <mergeCell ref="A19:E19"/>
    <mergeCell ref="F19:J19"/>
    <mergeCell ref="A8:I8"/>
    <mergeCell ref="A9:I9"/>
    <mergeCell ref="A4:J4"/>
    <mergeCell ref="A6:A7"/>
    <mergeCell ref="B6:C6"/>
    <mergeCell ref="D6:G6"/>
    <mergeCell ref="H6:H7"/>
    <mergeCell ref="I6:I7"/>
  </mergeCells>
  <pageMargins left="0.17" right="0.17" top="0.43" bottom="0.54" header="0.3" footer="0.3"/>
  <pageSetup scale="75" firstPageNumber="10" orientation="landscape" useFirstPageNumber="1" verticalDpi="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5</vt:i4>
      </vt:variant>
    </vt:vector>
  </HeadingPairs>
  <TitlesOfParts>
    <vt:vector size="11" baseType="lpstr">
      <vt:lpstr> Հավելված 1</vt:lpstr>
      <vt:lpstr>Հավելված 2</vt:lpstr>
      <vt:lpstr>Հավելված 3</vt:lpstr>
      <vt:lpstr>Հավելված 4</vt:lpstr>
      <vt:lpstr>Հավելված 5</vt:lpstr>
      <vt:lpstr>Հավելված 6</vt:lpstr>
      <vt:lpstr>'Հավելված 3'!Заголовки_для_печати</vt:lpstr>
      <vt:lpstr>' Հավելված 1'!Область_печати</vt:lpstr>
      <vt:lpstr>'Հավելված 3'!Область_печати</vt:lpstr>
      <vt:lpstr>'Հավելված 5'!Область_печати</vt:lpstr>
      <vt:lpstr>'Հավելված 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USER</cp:lastModifiedBy>
  <cp:lastPrinted>2026-10-29T07:49:14Z</cp:lastPrinted>
  <dcterms:created xsi:type="dcterms:W3CDTF">2018-09-30T11:43:43Z</dcterms:created>
  <dcterms:modified xsi:type="dcterms:W3CDTF">2026-10-30T05:56:28Z</dcterms:modified>
</cp:coreProperties>
</file>