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.isakhanyan\Desktop\shushan\2026\voroshumner\pahnordakan chapagr naxagic-13,10,26\13.10.26\Կառավարություն\26.10\"/>
    </mc:Choice>
  </mc:AlternateContent>
  <bookViews>
    <workbookView xWindow="0" yWindow="0" windowWidth="28800" windowHeight="13500" activeTab="3"/>
  </bookViews>
  <sheets>
    <sheet name="1" sheetId="25" r:id="rId1"/>
    <sheet name="2." sheetId="29" r:id="rId2"/>
    <sheet name="3." sheetId="15" r:id="rId3"/>
    <sheet name="4." sheetId="28" r:id="rId4"/>
    <sheet name="5." sheetId="26" r:id="rId5"/>
    <sheet name="6" sheetId="27" r:id="rId6"/>
    <sheet name="7" sheetId="30" r:id="rId7"/>
  </sheets>
  <definedNames>
    <definedName name="_xlnm.Print_Area" localSheetId="0">'1'!$A$1:$G$20</definedName>
    <definedName name="_xlnm.Print_Area" localSheetId="1">'2.'!$A$1:$H$21</definedName>
    <definedName name="_xlnm.Print_Area" localSheetId="3">'4.'!$A$1:$D$23</definedName>
    <definedName name="_xlnm.Print_Area" localSheetId="4">'5.'!$A$1:$J$32</definedName>
    <definedName name="_xlnm.Print_Area" localSheetId="5">'6'!$A$1:$J$32</definedName>
    <definedName name="_xlnm.Print_Area" localSheetId="6">'7'!$A$1:$I$26</definedName>
  </definedNames>
  <calcPr calcId="162913"/>
</workbook>
</file>

<file path=xl/calcChain.xml><?xml version="1.0" encoding="utf-8"?>
<calcChain xmlns="http://schemas.openxmlformats.org/spreadsheetml/2006/main">
  <c r="D11" i="28" l="1"/>
  <c r="I25" i="30" l="1"/>
  <c r="J35" i="27"/>
  <c r="J34" i="27" s="1"/>
  <c r="J34" i="26"/>
  <c r="J35" i="26"/>
  <c r="G18" i="25"/>
  <c r="G101" i="15" l="1"/>
  <c r="G93" i="15"/>
  <c r="G17" i="25"/>
  <c r="G92" i="15" l="1"/>
  <c r="G91" i="15"/>
  <c r="G89" i="15" s="1"/>
  <c r="G87" i="15" s="1"/>
  <c r="G100" i="15"/>
  <c r="G99" i="15"/>
  <c r="G97" i="15" s="1"/>
  <c r="G95" i="15" s="1"/>
  <c r="G13" i="29"/>
  <c r="G11" i="29"/>
  <c r="I24" i="30"/>
  <c r="I23" i="30"/>
  <c r="D15" i="28"/>
  <c r="D13" i="28"/>
  <c r="D18" i="28"/>
  <c r="G15" i="29"/>
  <c r="G19" i="29"/>
  <c r="D18" i="29"/>
  <c r="G16" i="25"/>
  <c r="G85" i="15" l="1"/>
  <c r="G81" i="15"/>
  <c r="G79" i="15" s="1"/>
  <c r="G77" i="15" s="1"/>
  <c r="G83" i="15"/>
  <c r="I18" i="30"/>
  <c r="I17" i="30"/>
  <c r="J17" i="27"/>
  <c r="J21" i="27"/>
  <c r="J21" i="26"/>
  <c r="J17" i="26"/>
  <c r="G48" i="15"/>
  <c r="G47" i="15" s="1"/>
  <c r="G46" i="15" s="1"/>
  <c r="G45" i="15" s="1"/>
  <c r="G44" i="15" s="1"/>
  <c r="G42" i="15" s="1"/>
  <c r="G40" i="15" s="1"/>
  <c r="G12" i="25"/>
  <c r="I15" i="30" l="1"/>
  <c r="I21" i="30"/>
  <c r="I13" i="30" l="1"/>
  <c r="I12" i="30" s="1"/>
  <c r="I14" i="30"/>
  <c r="D21" i="29"/>
  <c r="D19" i="29" s="1"/>
  <c r="H19" i="29"/>
  <c r="F19" i="29"/>
  <c r="E19" i="29"/>
  <c r="G31" i="15" l="1"/>
  <c r="E21" i="27" l="1"/>
  <c r="F49" i="15" l="1"/>
  <c r="G23" i="27" l="1"/>
  <c r="F22" i="27"/>
  <c r="G23" i="26"/>
  <c r="F22" i="26"/>
  <c r="E21" i="26"/>
  <c r="G57" i="15"/>
  <c r="G56" i="15" s="1"/>
  <c r="G55" i="15" s="1"/>
  <c r="G54" i="15" s="1"/>
  <c r="G53" i="15" s="1"/>
  <c r="G51" i="15" s="1"/>
  <c r="G49" i="15" s="1"/>
  <c r="G38" i="15" s="1"/>
  <c r="G36" i="15" s="1"/>
  <c r="G34" i="15" l="1"/>
  <c r="G32" i="15" s="1"/>
  <c r="I20" i="30" l="1"/>
  <c r="I16" i="30" s="1"/>
  <c r="I11" i="30" s="1"/>
  <c r="G24" i="30" l="1"/>
  <c r="D17" i="28"/>
  <c r="G76" i="15" l="1"/>
  <c r="G75" i="15" s="1"/>
  <c r="G74" i="15" s="1"/>
  <c r="G73" i="15" s="1"/>
  <c r="G72" i="15" s="1"/>
  <c r="G70" i="15" s="1"/>
  <c r="G68" i="15" s="1"/>
  <c r="G30" i="15"/>
  <c r="G29" i="15" s="1"/>
  <c r="G28" i="15" s="1"/>
  <c r="G27" i="15" s="1"/>
  <c r="G66" i="15" l="1"/>
  <c r="G62" i="15" s="1"/>
  <c r="G60" i="15" s="1"/>
  <c r="G58" i="15" s="1"/>
  <c r="J25" i="26"/>
  <c r="J25" i="27"/>
  <c r="D23" i="28"/>
  <c r="D21" i="28" s="1"/>
  <c r="G64" i="15" l="1"/>
  <c r="D17" i="29"/>
  <c r="H15" i="29"/>
  <c r="H13" i="29" s="1"/>
  <c r="H11" i="29" s="1"/>
  <c r="F15" i="29"/>
  <c r="E15" i="29"/>
  <c r="D15" i="29" s="1"/>
  <c r="E13" i="29" l="1"/>
  <c r="F13" i="29"/>
  <c r="D13" i="29" l="1"/>
  <c r="E11" i="29"/>
  <c r="F11" i="29"/>
  <c r="D11" i="29"/>
  <c r="G11" i="25" l="1"/>
  <c r="G10" i="25" s="1"/>
  <c r="G25" i="15" l="1"/>
  <c r="G23" i="15" s="1"/>
  <c r="J29" i="26" s="1"/>
  <c r="D19" i="28"/>
  <c r="D10" i="28" s="1"/>
  <c r="J29" i="27" l="1"/>
  <c r="J16" i="27" s="1"/>
  <c r="J15" i="27" s="1"/>
  <c r="J14" i="27" s="1"/>
  <c r="J16" i="26"/>
  <c r="G21" i="15"/>
  <c r="G19" i="15" s="1"/>
  <c r="G17" i="15" l="1"/>
  <c r="G15" i="15" s="1"/>
  <c r="G13" i="15" s="1"/>
  <c r="J15" i="26" l="1"/>
  <c r="J14" i="26" s="1"/>
  <c r="G11" i="15"/>
</calcChain>
</file>

<file path=xl/sharedStrings.xml><?xml version="1.0" encoding="utf-8"?>
<sst xmlns="http://schemas.openxmlformats.org/spreadsheetml/2006/main" count="407" uniqueCount="208">
  <si>
    <t>Միջոցառում</t>
  </si>
  <si>
    <t>ԸՆԴԱՄԵՆԸ</t>
  </si>
  <si>
    <t>___________  ___-ի N _______     որոշման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</si>
  <si>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</si>
  <si>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</si>
  <si>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</si>
  <si>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Գործառական դասիչը</t>
  </si>
  <si>
    <t xml:space="preserve"> Ծրագրային դասիչը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</si>
  <si>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</si>
  <si>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</si>
  <si>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</si>
  <si>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</si>
  <si>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</si>
  <si>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</t>
  </si>
  <si>
    <t xml:space="preserve"> այդ թվում`</t>
  </si>
  <si>
    <t xml:space="preserve"> Տարի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</si>
  <si>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հատկացումների գլխավոր կարգադրիչների անվանումները</t>
  </si>
  <si>
    <t>Հավելված N 1</t>
  </si>
  <si>
    <t xml:space="preserve"> Ծառայությունների մատուցում </t>
  </si>
  <si>
    <t xml:space="preserve"> ՈՉ ՖԻՆԱՆՍԱԿԱՆ ԱԿՏԻՎՆԵՐԻ ԳԾՈՎ ԾԱԽՍԵՐ</t>
  </si>
  <si>
    <t xml:space="preserve"> ՀԻՄՆԱԿԱՆ ՄԻՋՈՑՆԵՐ</t>
  </si>
  <si>
    <t>Ծրագիր</t>
  </si>
  <si>
    <t>հազ․ դրամ</t>
  </si>
  <si>
    <t xml:space="preserve"> ՀՀ քաղաքաշինության կոմիտե</t>
  </si>
  <si>
    <t>ՀՀ քաղաքաշինության կոմիտե</t>
  </si>
  <si>
    <t xml:space="preserve"> 1103</t>
  </si>
  <si>
    <t xml:space="preserve"> Քաղաքաշինության և ճարտարապետության բնագավառում պետական քաղաքականության իրականացում և կանոնակարգում</t>
  </si>
  <si>
    <t xml:space="preserve"> 06</t>
  </si>
  <si>
    <t xml:space="preserve"> ԲՆԱԿԱՐԱՆԱՅԻՆ ՇԻՆԱՐԱՐՈՒԹՅՈՒՆ ԵՎ ԿՈՄՈՒՆԱԼ ԾԱՌԱՅՈՒԹՅՈՒՆՆԵՐ</t>
  </si>
  <si>
    <t xml:space="preserve"> 1103 </t>
  </si>
  <si>
    <t xml:space="preserve"> Քաղաքաշինության և ճարտարապետության բնագավառում պետական քաղաքականության իրականացում և կանոնակարգում </t>
  </si>
  <si>
    <t xml:space="preserve"> ՀՀ քաղաքաշինության կոմիտե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</si>
  <si>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</si>
  <si>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</si>
  <si>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</si>
  <si>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</si>
  <si>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1103</t>
  </si>
  <si>
    <t>Քաղաքաշինության և ճարտարապետության բնագավառում պետական քաղաքականության իրականացում և կանոնակարգում</t>
  </si>
  <si>
    <t>Քաղաքաշինության և ճարտարապետության բնագավառում պետական քաղաքականության մշակմանն աջակցություն և իրականացման ապահովում</t>
  </si>
  <si>
    <t>Քաղաքաշինության գործունեության կանոնակարգում, քաղաքաշինական տեղեկատվական համակարգի ձևավորում և քաղաքաշինության բնագավառում պետական ծրագրերի իրականացման ապահովում</t>
  </si>
  <si>
    <t>Ծառայությունների մատուցում</t>
  </si>
  <si>
    <t>հազար դրամներով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</si>
  <si>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</si>
  <si>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</si>
  <si>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</si>
  <si>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</si>
  <si>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</si>
  <si>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</si>
  <si>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</si>
  <si>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</si>
  <si>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</si>
  <si>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Տարի </t>
  </si>
  <si>
    <t xml:space="preserve"> ԸՆԴԱՄԵՆԸ </t>
  </si>
  <si>
    <t>հազար դրամ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</si>
  <si>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</si>
  <si>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</si>
  <si>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ԸՆԴԱՄԵՆԸ </t>
  </si>
  <si>
    <t>այդ թվում`</t>
  </si>
  <si>
    <t>№ ---------- որոշման</t>
  </si>
  <si>
    <t>Ծրագրային դասիչը</t>
  </si>
  <si>
    <t>Բյուջետային գլխավոր կարգադրիչների,  ծրագրերի և միջոցառումների  և ուղղությունների անվանումները</t>
  </si>
  <si>
    <t>Ընդամենը</t>
  </si>
  <si>
    <t>Ցուցանիշների փոփոխությունը (ավելացումները նշված են դրական նշանով, իսկ նվազեցումները՝ փակագծերում)</t>
  </si>
  <si>
    <t>այդ թվում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</si>
  <si>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</si>
  <si>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</si>
  <si>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</si>
  <si>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</si>
  <si>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Հավելված N 5</t>
  </si>
  <si>
    <t>այդ թվում՝</t>
  </si>
  <si>
    <t>այդ թվում ըստ կատարողների</t>
  </si>
  <si>
    <t xml:space="preserve"> </t>
  </si>
  <si>
    <t xml:space="preserve"> դրամ</t>
  </si>
  <si>
    <t>01</t>
  </si>
  <si>
    <t xml:space="preserve">ՀՀ կառավարության 2026 թվականի </t>
  </si>
  <si>
    <t>Քաղաքաշինության բնագավառում պետական ծրագրերի իրականացման ապահովում</t>
  </si>
  <si>
    <t>1103 - 11002</t>
  </si>
  <si>
    <t>Նորմատիվատեխնիկական փաստաթղթերի մշակում  և տեղայնացում</t>
  </si>
  <si>
    <t>Միջպետական (տարածաշրջանային), միջազգային և եվրոպական նորմերին ու ստանդարտներին համահունչ ազգային քաղաքաշինական նորմատիվ փաստաթղթերի մշակում, տեղայնացում, արդիականացում և բազայի համալրում</t>
  </si>
  <si>
    <t>Հավելված  №  2</t>
  </si>
  <si>
    <t>ՀՀ կառավարության 2026 թվականի ----------</t>
  </si>
  <si>
    <t xml:space="preserve"> 11002</t>
  </si>
  <si>
    <t xml:space="preserve"> Նորմատիվատեխնիկական փաստաթղթերի մշակում  և տեղայնացում</t>
  </si>
  <si>
    <t xml:space="preserve">այդ թվում՝ </t>
  </si>
  <si>
    <t>Հավելված N3</t>
  </si>
  <si>
    <t xml:space="preserve">  Բնակարանային շինարարություն</t>
  </si>
  <si>
    <t xml:space="preserve"> Բնակարանային շինարարություն</t>
  </si>
  <si>
    <t xml:space="preserve">այդ թվում` </t>
  </si>
  <si>
    <t xml:space="preserve"> Քաղաքաշինության բնագավառում պետական ծրագրերի իրականացման ապահովում</t>
  </si>
  <si>
    <t>04</t>
  </si>
  <si>
    <t xml:space="preserve"> ՏՆՏԵՍԱԿԱՆ ՀԱՐԱԲԵՐՈՒԹՅՈՒՆՆԵՐ</t>
  </si>
  <si>
    <t xml:space="preserve"> Լեռնաարդյունահանում, արդյունաբերություն և շինարարություն</t>
  </si>
  <si>
    <t xml:space="preserve"> 03</t>
  </si>
  <si>
    <t xml:space="preserve"> Շինարարություն</t>
  </si>
  <si>
    <t xml:space="preserve"> ԱՅԼ ՀԻՄՆԱԿԱՆ ՄԻՋՈՑՆԵՐ</t>
  </si>
  <si>
    <t xml:space="preserve"> - Նախագծահետազոտական ծախսեր</t>
  </si>
  <si>
    <t>ՀՀ ՔԱՂԱՔԱՇԻՆՈՒԹՅԱՆ ԿՈՄԻՏԵ</t>
  </si>
  <si>
    <t>այդ թվում` ըստ ուղղությունների</t>
  </si>
  <si>
    <t xml:space="preserve">ՀՀ կառավարության 2026թվականի </t>
  </si>
  <si>
    <t xml:space="preserve"> 1103 - 11002 </t>
  </si>
  <si>
    <t xml:space="preserve"> Միջպետական (տարածաշրջանային), միջազգային և եվրոպական նորմերին ու ստանդարտներին համահունչ ազգային քաղաքաշինական նորմատիվ փաստաթղթերի մշակում, տեղայնացում, արդիականացում և բազայի համալրում </t>
  </si>
  <si>
    <t xml:space="preserve"> Ծառայությունը մատուցողի անվանումը` Մասնագիտացված կազմակերպություն </t>
  </si>
  <si>
    <t xml:space="preserve"> 1103 - 21001 </t>
  </si>
  <si>
    <t xml:space="preserve"> Նախագծանախահաշվային փաստաթղթերի, ինչպես նաեւ հիմնանորոգման, վերակառուցման, կառուցման աշխատանքների ձեռքբերում </t>
  </si>
  <si>
    <t xml:space="preserve"> Հանրության կողմից անմիջականորեն օգտագործվող ակտիվների հետ կապված միջոցառումներ </t>
  </si>
  <si>
    <t xml:space="preserve">  ՀՀ քաղաքաշինության կոմիտե </t>
  </si>
  <si>
    <t>Հավելված N 6</t>
  </si>
  <si>
    <t>Հավելված  №  7</t>
  </si>
  <si>
    <t xml:space="preserve">ՀՀ կառավարության </t>
  </si>
  <si>
    <t xml:space="preserve">                2026 թվականի __________  N    -Ն որոշման     </t>
  </si>
  <si>
    <t>(հազ. դրամ)</t>
  </si>
  <si>
    <t>կոդը</t>
  </si>
  <si>
    <t>անվանումը</t>
  </si>
  <si>
    <t xml:space="preserve">Գնման ձևը </t>
  </si>
  <si>
    <t>Չափի միավորը</t>
  </si>
  <si>
    <t xml:space="preserve">Միավորի գինը                 </t>
  </si>
  <si>
    <t>Քանակը</t>
  </si>
  <si>
    <t>Գումարը (հազար դրամ)</t>
  </si>
  <si>
    <t>ՀՀ Քաղաքաշինության կոմիտե</t>
  </si>
  <si>
    <t xml:space="preserve">Բաժին N 06  </t>
  </si>
  <si>
    <t xml:space="preserve">Դաս N 01 </t>
  </si>
  <si>
    <t xml:space="preserve"> ՄԱՍ III. ԾԱՌԱՅՈՒԹՅՈՒՆՆԵՐ</t>
  </si>
  <si>
    <t>ԳՀ</t>
  </si>
  <si>
    <t>դրամ</t>
  </si>
  <si>
    <t xml:space="preserve"> Բաժին N 04</t>
  </si>
  <si>
    <t xml:space="preserve"> Խումբ N 04</t>
  </si>
  <si>
    <t xml:space="preserve"> Դաս N 03</t>
  </si>
  <si>
    <t xml:space="preserve"> 1103  11002</t>
  </si>
  <si>
    <t xml:space="preserve">  նախագծերի պատրաստում, ծախսերի գնահատում</t>
  </si>
  <si>
    <t>Խումբ N 01</t>
  </si>
  <si>
    <t>ՀԱՅԱՍՏԱՆԻ ՀԱՆՐԱՊԵՏՈՒԹՅԱՆ ԿԱՌԱՎԱՐՈՒԹՅԱՆ 2025 ԹՎԱԿԱՆԻ ԴԵԿՏԵՄԲԵՐԻ 25-Ի ԹԻՎ 1910-Ն ՈՐՈՇՄԱՆ N 9 ՀԱՎԵԼՎԱԾՈՒՄ ԿԱՏԱՐՎՈՂ ՓՈՓՈԽՈՒԹՅՈՒՆՆԵՐԸ ԵՎ ԼՐԱՑՈՒՄՆԵՐԸ</t>
  </si>
  <si>
    <t>ՀԱՅԱՍՏԱՆԻ ՀԱՆՐԱՊԵՏՈՒԹՅԱՆ ԿԱՌԱՎԱՐՈՒԹՅԱՆ 2025 ԹՎԱԿԱՆԻ ԴԵԿՏԵՄԲԵՐԻ 25-Ի ԹԻՎ 1910-Ն ՈՐՈՇՄԱՆ N 9.1 ՀԱՎԵԼՎԱԾՈՒՄ ԿԱՏԱՐՎՈՂ ՓՈՓՈԽՈՒԹՅՈՒՆՆԵՐԸ ԵՎ ԼՐԱՑՈՒՄՆԵՐԸ</t>
  </si>
  <si>
    <t xml:space="preserve">ՀԱՅԱՍՏԱՆԻ ՀԱՆՐԱՊԵՏՈՒԹՅԱՆ ԿԱՌԱՎԱՐՈՒԹՅԱՆ 2025 ԹՎԱԿԱՆԻ ԴԵԿՏԵՄԲԵՐԻ 25-Ի N 1910-Ն ՈՐՈՇՄԱՆ N 10 ՀԱՎԵԼՎԱԾՈՒՄ ԿԱՏԱՐՎՈՂ ՓՈՓՈԽՈՒԹՅՈՒՆՆԵՐԸ ԵՎ ԼՐԱՑՈՒՄՆԵՐԸ
</t>
  </si>
  <si>
    <t>ՀԱՅԱՍՏԱՆԻ ՀԱՆՐԱՊԵՏՈՒԹՅԱՆ ԿԱՌԱՎԱՐՈՒԹՅԱՆ 2025 ԹՎԱԿԱՆԻ ԴԵԿՏԵՄԲԵՐԻ 25-Ի N 1910-Ն ՈՐՈՇՄԱՆ N 3  և N 4 ՀԱՎԵԼՎԱԾՆԵՐՈՒՄ ԿԱՏԱՐՎՈՂ ՓՈՓՈԽՈՒԹՅՈՒՆՆԵՐԸ ԵՎ ԼՐԱՑՈՒՄՆԵՐԸ</t>
  </si>
  <si>
    <t>Ցուցանիշների փոփոխությունը (ավելացումները նշված են դրական նշանով, իսկ նվազեցումները՝ փակագծում)</t>
  </si>
  <si>
    <t xml:space="preserve"> ԲՍԿ </t>
  </si>
  <si>
    <t>ՀԱՅԱՍՏԱՆԻ ՀԱՆՐԱՊԵՏՈՒԹՅԱՆ ԿԱՌԱՎԱՐՈՒԹՅԱՆ 2025 ԹՎԱԿԱՆԻ ԴԵԿՏԵՄԲԵՐԻ 25-Ի N 1910-Ն ՈՐՈՇՄԱՆ N5 ՀԱՎԵԼՎԱԾԻ N2 ԱՂՅՈՒՍԱԿՈՒՄ ԿԱՏԱՐՎՈՂ ՓՈՓՈԽՈՒԹՅՈՒՆՆԵՐԸ, ԼՐԱՑՈՒՄԸ</t>
  </si>
  <si>
    <t xml:space="preserve"> ԸՆԹԱՑԻԿ ԾԱԽՍԵՐ</t>
  </si>
  <si>
    <t xml:space="preserve"> ԾԱՌԱՅՈՒԹՅՈՒՆՆԵՐԻ  ԵՎ   ԱՊՐԱՆՔՆԵՐԻ  ՁԵՌՔԲԵՐՈՒՄ</t>
  </si>
  <si>
    <t xml:space="preserve"> Այլ մասնագիտական ծառայությունների ձեռքբերում</t>
  </si>
  <si>
    <t xml:space="preserve"> - Մասնագիտական ծառայություններ</t>
  </si>
  <si>
    <t>1103 - 11013</t>
  </si>
  <si>
    <t xml:space="preserve"> Ծառայությունների մատուցում</t>
  </si>
  <si>
    <t xml:space="preserve"> Բնակարանային շինարարության և կոմունալ ծառայություններ  (այլ դասերին չպատկանող)</t>
  </si>
  <si>
    <t xml:space="preserve"> 01</t>
  </si>
  <si>
    <t>1103-11013</t>
  </si>
  <si>
    <t xml:space="preserve"> Միջոցառումն իրականացնողի անվանումը` ՀՀ քաղաքաշինության կոմիտե </t>
  </si>
  <si>
    <t xml:space="preserve"> 1103  11013</t>
  </si>
  <si>
    <t>1103 - 21001</t>
  </si>
  <si>
    <t>Նախագծանախահաշվային փաստաթղթերի, ինչպես նաեւ հիմնանորոգման, վերակառուցման, կառուցման աշխատանքների ձեռքբերում</t>
  </si>
  <si>
    <t>Հանրության կողմից անմիջականորեն օգտագործվող ակտիվների հետ կապված միջոցառումներ</t>
  </si>
  <si>
    <t xml:space="preserve"> Շինարարական օբյեկտների չափագրման, վերաչափագրման և փաստագրման  ծառայություններ</t>
  </si>
  <si>
    <t>Չափագրման, վերաչափագրման և փաստագրման ծառայություններ ձեռք բերելու վճարների ապահովում</t>
  </si>
  <si>
    <t xml:space="preserve"> 21001</t>
  </si>
  <si>
    <t xml:space="preserve"> 1103  21001</t>
  </si>
  <si>
    <t xml:space="preserve">Շինարարական օբյեկտների չափագրման, վերաչափագրման և
փաստագրման ծառայություններ 
</t>
  </si>
  <si>
    <t>71311360-501</t>
  </si>
  <si>
    <t>շենքերի չափագրման ծառայություններ</t>
  </si>
  <si>
    <t xml:space="preserve"> Բնակարանային շինարարություն և կոմունալ ծառայություններ
(այլ դասերին չպատկանող)</t>
  </si>
  <si>
    <t>Նախագծանախահաշվային փաստաթղթերի լրամշակում</t>
  </si>
  <si>
    <t>ՄԱ</t>
  </si>
  <si>
    <t>71241210-501</t>
  </si>
  <si>
    <t>Ցուցանիշների փոփոխությունը ( ավելացումները նշված են դրական նշանով, իսկ նվազեցումները նշված են փակագծերում)</t>
  </si>
  <si>
    <t>Ցուցանիշների փոփոխությունը (ավելացումները նշված են դրական նշանով, իսկ նվազեցումները նշված են փակագծերում)</t>
  </si>
  <si>
    <t xml:space="preserve"> 71241200-10</t>
  </si>
  <si>
    <t xml:space="preserve">«ՀԱՅԱՍՏԱՆԻ ՀԱՆՐԱՊԵՏՈՒԹՅԱՆ 2026 ԹՎԱԿԱՆԻ ՊԵՏԱԿԱՆ ԲՅՈՒՋԵԻ ՄԱՍԻՆ» ՀՀ  ՕՐԵՆՔԻ N 1 ՀԱՎԵԼՎԱԾԻ  N 2 ԱՂՅՈՒՍԱԿՈՒՄ  ԿԱՏԱՐՎՈՂ ՎԵՐԱԲԱՇԽՈՒՄՆԵՐԸ, ԼՐԱՑՈՒՄԸ ԵՎ ՀԱՅԱՍՏԱՆԻ ՀԱՆՐԱՊԵՏՈՒԹՅԱՆ ԿԱՌԱՎԱՐՈՒԹՅԱՆ 2025 ԹՎԱԿԱՆԻ ԴԵԿՏԵՄԲԵՐԻ 25-Ի N 1910-Ն ՈՐՈՇՄԱՆ N 5 ՀԱՎԵԼՎԱԾԻ N1 ԱՂՅՈՒՍԱԿՈՒՄ  ԿԱՏԱՐՎՈՂ ՓՈՓՈԽՈՒԹՅՈՒՆՆԵՐԸ ԵՎ ԼՐԱՑՈՒՄՆԵՐԸ </t>
  </si>
  <si>
    <t>Օդանավակայաններ 
(ԵՄ նորմերի թարգմանություն և տեղայնացում)</t>
  </si>
  <si>
    <t>Խումբ N 06</t>
  </si>
  <si>
    <t>Նախագծանախահաշվային փաստաթղթերի լրամշակման /144,200  և 432 տեղ-հզորությամբ/ խորհրդատվական ծառայության մատուցում</t>
  </si>
  <si>
    <t>Նախագծանախահաշվային փաստաթղթերի քանակ, հատ</t>
  </si>
  <si>
    <t>1103 - 11001</t>
  </si>
  <si>
    <t>Քաղաքաշինության և ճարտարապետության բնագավառում պետական քաղաքականության մշակման, իրականացման, համակարգման, պլանավորման, մոնիտորինգի, կապիտալ ծրագրերի կատարման, պետական գնումների իրականացման ծառայություն</t>
  </si>
  <si>
    <t>Քաղաքաշինության և ճարտարապետության բնագավառում քաղաքականության մշակում, կատարման համակարգում, պլանավորում, իրականացում, մոնիտորինգ, լիցենզավորում,  հաշվետվողականություն, աուդիտ, պետական գնումների իրականացում, հասարակությանը ոլորտի ծրագրերի իրազեկում</t>
  </si>
  <si>
    <t xml:space="preserve"> Պայմանագրային այլ ծառայությունների ձեռքբերում</t>
  </si>
  <si>
    <t>Ընդհանուր բնույթի այլ ծառայություններ</t>
  </si>
  <si>
    <t xml:space="preserve"> 1103 -11001</t>
  </si>
  <si>
    <t xml:space="preserve">Ծառայությունների մատուցում </t>
  </si>
  <si>
    <t xml:space="preserve"> Ծառայությունը մատուցողի անվանումը` ՀՀ քաղաքաշինության կոմիտե</t>
  </si>
  <si>
    <t>1103  11001</t>
  </si>
  <si>
    <t xml:space="preserve"> Քաղաքաշինության և ճարտարապետության բնագավառում պետական քաղաքականության մշակման, իրականացման, համակարգման, պլանավորման, մոնիտորինգի, կապիտալ ծրագրերի կատարման, պետական գնումների իրականացման ծառայություն</t>
  </si>
  <si>
    <t>75241210</t>
  </si>
  <si>
    <t>պահնորդական ծառայություններ</t>
  </si>
  <si>
    <t>ՀՄԱ</t>
  </si>
  <si>
    <t>Քրեակատարողական հիմնարկների շենքեր․ Նախագծման նորմեր</t>
  </si>
  <si>
    <t>71241200-38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</si>
  <si>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</si>
  <si>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</si>
  <si>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</si>
  <si>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</si>
  <si>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</si>
  <si>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</si>
  <si>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</si>
  <si>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</si>
  <si>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</si>
  <si>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</si>
  <si>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>այդ թվում` բյուջետային ծախսերի տնտեսագիտական դասակարգման հոդվածներ</t>
  </si>
  <si>
    <t>ԸՆԴԱՄԵՆԸ ԾԱԽՍԵՐ</t>
  </si>
  <si>
    <t>ԸՆԹԱՑԻԿ ԾԱԽՍԵՐ</t>
  </si>
  <si>
    <t>ԱՅԼ ԾԱԽՍԵՐ</t>
  </si>
  <si>
    <t xml:space="preserve"> Պահուստային միջոցներ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</si>
  <si>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</si>
  <si>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</si>
  <si>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</si>
  <si>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</si>
  <si>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</si>
  <si>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</si>
  <si>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>«ՀԱՅԱՍՏԱՆԻ ՀԱՆՐԱՊԵՏՈՒԹՅԱՆ 2026 ԹՎԱԿԱՆԻ ՊԵՏԱԿԱՆ ԲՅՈՒՋԵԻ ՄԱՍԻՆ» ՀՀ ՕՐԵՆՔԻ N 1 ՀԱՎԵԼՎԱԾԻ N 3 ԱՂՅՈՒՍԱԿՈՒՄ ԿԱՏԱՐՎՈՂ  ՓՈՓՈԽՈՒԹՅՈՒՆԸ ԵՎ ԼՐԱՑՈՒՄԸ</t>
  </si>
  <si>
    <t>Հավելված N4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</si>
</sst>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_-* #,##0.00\ _ _-;\-* #,##0.00\ _ _-;_-* &quot;-&quot;??\ _ _-;_-@_-"/>
    <numFmt numFmtId="165" formatCode="_(* #,##0.0_);_(* \(#,##0.0\);_(* &quot;-&quot;??_);_(@_)"/>
    <numFmt numFmtId="166" formatCode="##,##0.0;\(##,##0.0\);\-"/>
    <numFmt numFmtId="167" formatCode="_-* #,##0.00_р_._-;\-* #,##0.00_р_._-;_-* &quot;-&quot;??_р_._-;_-@_-"/>
    <numFmt numFmtId="168" formatCode="#,##0.0"/>
    <numFmt numFmtId="169" formatCode="_(* #,##0.0_);_(* \(#,##0.0\);_(* &quot;-&quot;?_);_(@_)"/>
    <numFmt numFmtId="170" formatCode="#,##0.0_);\(#,##0.0\)"/>
    <numFmt numFmtId="171" formatCode="##,##0;\(##,##0\);\-"/>
  </numFmts>
  <fonts count="48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sz val="10"/>
      <color rgb="FF000000"/>
      <name val="Arial Armenian"/>
      <family val="2"/>
    </font>
    <font>
      <sz val="10"/>
      <color theme="1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0"/>
      <name val="Arial"/>
      <family val="2"/>
      <charset val="204"/>
    </font>
    <font>
      <sz val="10"/>
      <name val="Arial Unicode"/>
      <family val="2"/>
    </font>
    <font>
      <sz val="10"/>
      <color rgb="FF000000"/>
      <name val="Times New Roman"/>
      <family val="1"/>
      <charset val="204"/>
    </font>
    <font>
      <b/>
      <sz val="8"/>
      <name val="GHEA Grapalat"/>
      <family val="2"/>
    </font>
    <font>
      <sz val="10"/>
      <color indexed="8"/>
      <name val="GHEA Grapalat"/>
      <family val="3"/>
    </font>
    <font>
      <b/>
      <sz val="10"/>
      <color theme="1"/>
      <name val="GHEA Grapalat"/>
      <family val="3"/>
    </font>
    <font>
      <i/>
      <sz val="10"/>
      <name val="GHEA Grapalat"/>
      <family val="3"/>
    </font>
    <font>
      <b/>
      <sz val="10"/>
      <name val="GHEA Grapalat"/>
      <family val="2"/>
    </font>
    <font>
      <sz val="10"/>
      <name val="GHEA Grapalat"/>
      <family val="2"/>
    </font>
    <font>
      <b/>
      <sz val="10"/>
      <name val="GHEA Grapalat"/>
      <family val="3"/>
    </font>
    <font>
      <b/>
      <sz val="10"/>
      <color indexed="8"/>
      <name val="GHEA Grapalat"/>
      <family val="3"/>
    </font>
    <font>
      <b/>
      <i/>
      <sz val="10"/>
      <name val="GHEA Grapalat"/>
      <family val="3"/>
    </font>
    <font>
      <sz val="10"/>
      <color indexed="8"/>
      <name val="MS Sans Serif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rgb="FFFF0000"/>
      <name val="GHEA Grapalat"/>
      <family val="3"/>
    </font>
    <font>
      <sz val="11"/>
      <name val="GHEA Grapalat"/>
      <family val="3"/>
    </font>
    <font>
      <i/>
      <sz val="10"/>
      <color indexed="8"/>
      <name val="GHEA Grapalat"/>
      <family val="3"/>
    </font>
    <font>
      <b/>
      <sz val="11"/>
      <name val="GHEA Grapalat"/>
      <family val="3"/>
    </font>
    <font>
      <sz val="11"/>
      <name val="GHEA Grapalat"/>
      <family val="2"/>
    </font>
    <font>
      <b/>
      <u/>
      <sz val="10"/>
      <color theme="1"/>
      <name val="GHEA Grapalat"/>
      <family val="3"/>
    </font>
    <font>
      <b/>
      <sz val="12"/>
      <name val="GHEA Grapalat"/>
      <family val="3"/>
    </font>
    <font>
      <b/>
      <sz val="10"/>
      <color theme="1"/>
      <name val="Calibri"/>
      <family val="2"/>
      <charset val="1"/>
      <scheme val="minor"/>
    </font>
    <font>
      <b/>
      <sz val="10"/>
      <color rgb="FF000000"/>
      <name val="Times New Roman"/>
      <family val="1"/>
      <charset val="204"/>
    </font>
    <font>
      <sz val="11"/>
      <color theme="1"/>
      <name val="GHEA Grapalat"/>
      <family val="3"/>
    </font>
    <font>
      <i/>
      <sz val="10"/>
      <color theme="1"/>
      <name val="GHEA Grapalat"/>
      <family val="3"/>
    </font>
    <font>
      <sz val="11"/>
      <color indexed="8"/>
      <name val="GHEA Grapalat"/>
      <family val="3"/>
    </font>
    <font>
      <i/>
      <sz val="11"/>
      <color indexed="8"/>
      <name val="GHEA Grapalat"/>
      <family val="3"/>
    </font>
    <font>
      <b/>
      <sz val="11"/>
      <color rgb="FFFF0000"/>
      <name val="GHEA Grapalat"/>
      <family val="3"/>
    </font>
    <font>
      <i/>
      <sz val="10"/>
      <color rgb="FFFF0000"/>
      <name val="GHEA Grapalat"/>
      <family val="3"/>
    </font>
    <font>
      <sz val="12"/>
      <name val="GHEA Grapalat"/>
      <family val="3"/>
    </font>
    <font>
      <sz val="9"/>
      <color theme="1"/>
      <name val="GHEA Grapalat"/>
      <family val="3"/>
    </font>
    <font>
      <sz val="9"/>
      <name val="GHEA Grapalat"/>
      <family val="3"/>
    </font>
    <font>
      <b/>
      <sz val="11"/>
      <name val="GHEA Grapalat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</borders>
  <cellStyleXfs count="43">
    <xf numFmtId="0" fontId="0" fillId="0" borderId="0"/>
    <xf numFmtId="0" fontId="6" fillId="0" borderId="0"/>
    <xf numFmtId="43" fontId="7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0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166" fontId="14" fillId="0" borderId="0" applyFill="0" applyBorder="0" applyProtection="0">
      <alignment horizontal="right" vertical="top"/>
    </xf>
    <xf numFmtId="0" fontId="7" fillId="0" borderId="0"/>
    <xf numFmtId="0" fontId="5" fillId="0" borderId="0"/>
    <xf numFmtId="167" fontId="15" fillId="0" borderId="0" applyFont="0" applyFill="0" applyBorder="0" applyAlignment="0" applyProtection="0"/>
    <xf numFmtId="0" fontId="15" fillId="0" borderId="0"/>
    <xf numFmtId="0" fontId="14" fillId="0" borderId="0">
      <alignment horizontal="left" vertical="top" wrapText="1"/>
    </xf>
    <xf numFmtId="0" fontId="7" fillId="0" borderId="0"/>
    <xf numFmtId="0" fontId="16" fillId="0" borderId="0"/>
    <xf numFmtId="0" fontId="7" fillId="0" borderId="0"/>
    <xf numFmtId="0" fontId="17" fillId="0" borderId="0"/>
    <xf numFmtId="43" fontId="6" fillId="0" borderId="0" applyFont="0" applyFill="0" applyBorder="0" applyAlignment="0" applyProtection="0"/>
    <xf numFmtId="0" fontId="6" fillId="0" borderId="0"/>
    <xf numFmtId="0" fontId="4" fillId="0" borderId="0"/>
    <xf numFmtId="0" fontId="7" fillId="0" borderId="0"/>
    <xf numFmtId="164" fontId="7" fillId="0" borderId="0" applyFont="0" applyFill="0" applyBorder="0" applyAlignment="0" applyProtection="0"/>
    <xf numFmtId="167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6" fontId="18" fillId="0" borderId="0" applyFill="0" applyBorder="0" applyProtection="0">
      <alignment horizontal="right" vertical="top"/>
    </xf>
    <xf numFmtId="0" fontId="7" fillId="0" borderId="0"/>
    <xf numFmtId="0" fontId="7" fillId="0" borderId="0"/>
    <xf numFmtId="0" fontId="2" fillId="0" borderId="0"/>
    <xf numFmtId="43" fontId="6" fillId="0" borderId="0" applyFont="0" applyFill="0" applyBorder="0" applyAlignment="0" applyProtection="0"/>
    <xf numFmtId="0" fontId="27" fillId="0" borderId="0"/>
    <xf numFmtId="0" fontId="28" fillId="0" borderId="0"/>
    <xf numFmtId="43" fontId="7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0" fillId="0" borderId="0"/>
    <xf numFmtId="0" fontId="2" fillId="0" borderId="0"/>
    <xf numFmtId="0" fontId="2" fillId="0" borderId="0"/>
    <xf numFmtId="167" fontId="1" fillId="0" borderId="0" applyFont="0" applyFill="0" applyBorder="0" applyAlignment="0" applyProtection="0"/>
  </cellStyleXfs>
  <cellXfs count="377">
    <xf numFmtId="0" fontId="0" fillId="0" borderId="0" xfId="0" applyFill="1" applyBorder="1" applyAlignment="1">
      <alignment horizontal="left" vertical="top"/>
    </xf>
    <xf numFmtId="0" fontId="12" fillId="0" borderId="0" xfId="0" applyFont="1"/>
    <xf numFmtId="0" fontId="11" fillId="0" borderId="0" xfId="0" applyFont="1" applyFill="1" applyBorder="1" applyAlignment="1">
      <alignment horizontal="left" vertical="top"/>
    </xf>
    <xf numFmtId="0" fontId="9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0" fontId="12" fillId="0" borderId="0" xfId="0" applyFont="1" applyFill="1" applyAlignment="1">
      <alignment horizontal="left" vertical="top" wrapText="1"/>
    </xf>
    <xf numFmtId="0" fontId="12" fillId="0" borderId="0" xfId="0" applyFont="1" applyFill="1" applyAlignment="1">
      <alignment horizontal="right"/>
    </xf>
    <xf numFmtId="165" fontId="8" fillId="0" borderId="0" xfId="3" applyNumberFormat="1" applyFont="1" applyAlignment="1">
      <alignment horizontal="right" vertical="center"/>
    </xf>
    <xf numFmtId="0" fontId="12" fillId="0" borderId="0" xfId="0" applyFont="1" applyFill="1" applyAlignment="1">
      <alignment horizontal="right" vertical="center"/>
    </xf>
    <xf numFmtId="0" fontId="20" fillId="0" borderId="0" xfId="0" applyFont="1" applyFill="1" applyAlignment="1">
      <alignment wrapText="1"/>
    </xf>
    <xf numFmtId="0" fontId="23" fillId="0" borderId="0" xfId="0" applyFont="1" applyAlignment="1">
      <alignment horizontal="left" vertical="top" wrapText="1"/>
    </xf>
    <xf numFmtId="166" fontId="22" fillId="0" borderId="18" xfId="29" applyNumberFormat="1" applyFont="1" applyBorder="1" applyAlignment="1">
      <alignment horizontal="right" vertical="top"/>
    </xf>
    <xf numFmtId="0" fontId="10" fillId="0" borderId="0" xfId="0" applyFont="1" applyAlignment="1">
      <alignment horizontal="left" vertical="top" wrapText="1"/>
    </xf>
    <xf numFmtId="0" fontId="23" fillId="0" borderId="18" xfId="0" applyFont="1" applyBorder="1" applyAlignment="1">
      <alignment horizontal="left" vertical="top" wrapText="1"/>
    </xf>
    <xf numFmtId="0" fontId="24" fillId="0" borderId="18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left" vertical="center" wrapText="1"/>
    </xf>
    <xf numFmtId="0" fontId="24" fillId="0" borderId="18" xfId="0" applyFont="1" applyBorder="1" applyAlignment="1">
      <alignment horizontal="left" vertical="center" wrapText="1"/>
    </xf>
    <xf numFmtId="166" fontId="23" fillId="0" borderId="18" xfId="11" applyNumberFormat="1" applyFont="1" applyBorder="1" applyAlignment="1">
      <alignment horizontal="right" vertical="top"/>
    </xf>
    <xf numFmtId="0" fontId="23" fillId="0" borderId="18" xfId="0" applyFont="1" applyBorder="1" applyAlignment="1">
      <alignment horizontal="center" vertical="top" wrapText="1"/>
    </xf>
    <xf numFmtId="165" fontId="8" fillId="0" borderId="0" xfId="5" applyNumberFormat="1" applyFont="1" applyAlignment="1">
      <alignment horizontal="right" vertical="center"/>
    </xf>
    <xf numFmtId="165" fontId="12" fillId="0" borderId="0" xfId="0" applyNumberFormat="1" applyFont="1" applyFill="1" applyAlignment="1">
      <alignment horizontal="right"/>
    </xf>
    <xf numFmtId="0" fontId="20" fillId="2" borderId="0" xfId="0" applyFont="1" applyFill="1" applyAlignment="1">
      <alignment horizontal="center" wrapText="1"/>
    </xf>
    <xf numFmtId="0" fontId="12" fillId="0" borderId="0" xfId="0" applyFont="1" applyAlignment="1">
      <alignment horizontal="right"/>
    </xf>
    <xf numFmtId="0" fontId="21" fillId="0" borderId="0" xfId="0" applyFont="1" applyAlignment="1">
      <alignment horizontal="right" vertical="center"/>
    </xf>
    <xf numFmtId="0" fontId="8" fillId="0" borderId="0" xfId="0" applyFont="1" applyAlignment="1">
      <alignment horizontal="left" vertical="top" wrapText="1"/>
    </xf>
    <xf numFmtId="0" fontId="12" fillId="0" borderId="6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left" vertical="top" wrapText="1"/>
    </xf>
    <xf numFmtId="0" fontId="12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left" vertical="top" wrapText="1"/>
    </xf>
    <xf numFmtId="0" fontId="12" fillId="0" borderId="4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center" vertical="top" wrapText="1"/>
    </xf>
    <xf numFmtId="0" fontId="12" fillId="0" borderId="0" xfId="0" applyFont="1" applyFill="1" applyBorder="1" applyAlignment="1">
      <alignment horizontal="center" vertical="center" wrapText="1"/>
    </xf>
    <xf numFmtId="0" fontId="19" fillId="2" borderId="6" xfId="0" applyFont="1" applyFill="1" applyBorder="1" applyAlignment="1">
      <alignment horizontal="left" vertical="center" wrapText="1"/>
    </xf>
    <xf numFmtId="0" fontId="12" fillId="0" borderId="15" xfId="0" applyFont="1" applyFill="1" applyBorder="1" applyAlignment="1">
      <alignment vertical="center" wrapText="1"/>
    </xf>
    <xf numFmtId="0" fontId="17" fillId="0" borderId="13" xfId="0" applyFont="1" applyBorder="1" applyAlignment="1">
      <alignment horizontal="left" vertical="top" wrapText="1"/>
    </xf>
    <xf numFmtId="0" fontId="17" fillId="0" borderId="16" xfId="0" applyFont="1" applyBorder="1" applyAlignment="1">
      <alignment horizontal="left" vertical="top" wrapText="1"/>
    </xf>
    <xf numFmtId="0" fontId="24" fillId="2" borderId="11" xfId="0" applyFont="1" applyFill="1" applyBorder="1" applyAlignment="1">
      <alignment horizontal="left" vertical="center" wrapText="1"/>
    </xf>
    <xf numFmtId="0" fontId="12" fillId="2" borderId="0" xfId="0" applyFont="1" applyFill="1" applyAlignment="1">
      <alignment horizontal="left" vertical="top" wrapText="1"/>
    </xf>
    <xf numFmtId="0" fontId="23" fillId="0" borderId="4" xfId="0" applyFont="1" applyBorder="1" applyAlignment="1">
      <alignment vertical="top" wrapText="1"/>
    </xf>
    <xf numFmtId="0" fontId="12" fillId="0" borderId="3" xfId="0" applyFont="1" applyFill="1" applyBorder="1" applyAlignment="1">
      <alignment vertical="center" wrapText="1"/>
    </xf>
    <xf numFmtId="0" fontId="17" fillId="0" borderId="0" xfId="0" applyFont="1" applyBorder="1" applyAlignment="1">
      <alignment horizontal="left" vertical="top" wrapText="1"/>
    </xf>
    <xf numFmtId="0" fontId="19" fillId="2" borderId="12" xfId="0" applyFont="1" applyFill="1" applyBorder="1" applyAlignment="1">
      <alignment horizontal="left" vertical="center" wrapText="1"/>
    </xf>
    <xf numFmtId="0" fontId="8" fillId="2" borderId="18" xfId="0" applyFont="1" applyFill="1" applyBorder="1" applyAlignment="1">
      <alignment horizontal="left" vertical="center" wrapText="1"/>
    </xf>
    <xf numFmtId="0" fontId="22" fillId="2" borderId="4" xfId="0" applyFont="1" applyFill="1" applyBorder="1" applyAlignment="1">
      <alignment vertical="top" wrapText="1"/>
    </xf>
    <xf numFmtId="0" fontId="8" fillId="0" borderId="18" xfId="0" applyFont="1" applyBorder="1" applyAlignment="1">
      <alignment horizontal="left" vertical="top" wrapText="1"/>
    </xf>
    <xf numFmtId="0" fontId="8" fillId="0" borderId="0" xfId="0" applyFont="1" applyAlignment="1">
      <alignment horizontal="center" vertical="center" wrapText="1"/>
    </xf>
    <xf numFmtId="49" fontId="19" fillId="0" borderId="18" xfId="0" applyNumberFormat="1" applyFont="1" applyFill="1" applyBorder="1" applyAlignment="1">
      <alignment horizontal="center" vertical="center" textRotation="90" wrapText="1"/>
    </xf>
    <xf numFmtId="49" fontId="25" fillId="0" borderId="18" xfId="0" applyNumberFormat="1" applyFont="1" applyFill="1" applyBorder="1" applyAlignment="1">
      <alignment horizontal="center" vertical="center" textRotation="90" wrapText="1"/>
    </xf>
    <xf numFmtId="0" fontId="12" fillId="0" borderId="0" xfId="0" applyFont="1" applyFill="1"/>
    <xf numFmtId="0" fontId="12" fillId="0" borderId="0" xfId="0" applyFont="1" applyFill="1" applyAlignment="1"/>
    <xf numFmtId="0" fontId="8" fillId="0" borderId="0" xfId="15" applyFont="1" applyAlignment="1">
      <alignment horizontal="right"/>
    </xf>
    <xf numFmtId="0" fontId="12" fillId="0" borderId="0" xfId="0" applyFont="1" applyBorder="1"/>
    <xf numFmtId="0" fontId="8" fillId="0" borderId="0" xfId="15" applyFont="1" applyFill="1" applyBorder="1" applyAlignment="1">
      <alignment horizontal="right"/>
    </xf>
    <xf numFmtId="0" fontId="12" fillId="0" borderId="18" xfId="0" applyFont="1" applyBorder="1" applyAlignment="1">
      <alignment vertical="center"/>
    </xf>
    <xf numFmtId="0" fontId="12" fillId="0" borderId="18" xfId="0" applyFont="1" applyBorder="1" applyAlignment="1">
      <alignment vertical="center" wrapText="1"/>
    </xf>
    <xf numFmtId="0" fontId="12" fillId="0" borderId="20" xfId="0" applyFont="1" applyBorder="1" applyAlignment="1">
      <alignment vertical="center"/>
    </xf>
    <xf numFmtId="0" fontId="20" fillId="0" borderId="3" xfId="0" applyFont="1" applyBorder="1" applyAlignment="1">
      <alignment horizontal="center" vertical="center" wrapText="1"/>
    </xf>
    <xf numFmtId="166" fontId="8" fillId="0" borderId="18" xfId="11" applyFont="1" applyBorder="1" applyAlignment="1">
      <alignment horizontal="right" vertical="center"/>
    </xf>
    <xf numFmtId="165" fontId="10" fillId="0" borderId="0" xfId="0" applyNumberFormat="1" applyFont="1" applyFill="1" applyBorder="1" applyAlignment="1">
      <alignment horizontal="right" vertical="top"/>
    </xf>
    <xf numFmtId="0" fontId="20" fillId="0" borderId="0" xfId="0" applyFont="1" applyFill="1" applyAlignment="1">
      <alignment horizontal="right" wrapText="1"/>
    </xf>
    <xf numFmtId="165" fontId="8" fillId="2" borderId="10" xfId="3" applyNumberFormat="1" applyFont="1" applyFill="1" applyBorder="1" applyAlignment="1">
      <alignment horizontal="right" vertical="center"/>
    </xf>
    <xf numFmtId="165" fontId="8" fillId="2" borderId="11" xfId="3" applyNumberFormat="1" applyFont="1" applyFill="1" applyBorder="1" applyAlignment="1">
      <alignment horizontal="right" vertical="center"/>
    </xf>
    <xf numFmtId="0" fontId="8" fillId="2" borderId="18" xfId="0" applyFont="1" applyFill="1" applyBorder="1" applyAlignment="1">
      <alignment horizontal="center" vertical="center" wrapText="1"/>
    </xf>
    <xf numFmtId="0" fontId="19" fillId="0" borderId="0" xfId="34" applyFont="1"/>
    <xf numFmtId="0" fontId="8" fillId="0" borderId="0" xfId="1" applyFont="1" applyAlignment="1">
      <alignment horizontal="center" vertical="center"/>
    </xf>
    <xf numFmtId="0" fontId="8" fillId="2" borderId="18" xfId="0" applyFont="1" applyFill="1" applyBorder="1" applyAlignment="1">
      <alignment horizontal="center" vertical="top" wrapText="1"/>
    </xf>
    <xf numFmtId="0" fontId="22" fillId="0" borderId="18" xfId="0" applyFont="1" applyBorder="1" applyAlignment="1">
      <alignment horizontal="center" vertical="center" wrapText="1"/>
    </xf>
    <xf numFmtId="0" fontId="12" fillId="0" borderId="0" xfId="0" applyFont="1" applyFill="1" applyAlignment="1">
      <alignment horizontal="right"/>
    </xf>
    <xf numFmtId="0" fontId="20" fillId="0" borderId="0" xfId="0" applyFont="1" applyFill="1" applyAlignment="1">
      <alignment horizont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right"/>
    </xf>
    <xf numFmtId="0" fontId="12" fillId="0" borderId="0" xfId="0" applyFont="1" applyFill="1" applyBorder="1" applyAlignment="1">
      <alignment horizontal="right" wrapText="1"/>
    </xf>
    <xf numFmtId="0" fontId="12" fillId="0" borderId="18" xfId="0" applyFont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49" fontId="24" fillId="0" borderId="4" xfId="15" applyNumberFormat="1" applyFont="1" applyBorder="1" applyAlignment="1">
      <alignment horizontal="center" vertical="top"/>
    </xf>
    <xf numFmtId="0" fontId="12" fillId="0" borderId="0" xfId="0" applyFont="1" applyFill="1" applyAlignment="1">
      <alignment horizontal="right"/>
    </xf>
    <xf numFmtId="0" fontId="12" fillId="0" borderId="0" xfId="0" applyFont="1" applyAlignment="1">
      <alignment horizontal="right"/>
    </xf>
    <xf numFmtId="0" fontId="24" fillId="0" borderId="0" xfId="0" applyFont="1" applyAlignment="1">
      <alignment horizontal="left" vertical="top" wrapText="1"/>
    </xf>
    <xf numFmtId="0" fontId="20" fillId="2" borderId="0" xfId="0" applyFont="1" applyFill="1" applyAlignment="1">
      <alignment horizontal="center" wrapText="1"/>
    </xf>
    <xf numFmtId="0" fontId="8" fillId="0" borderId="18" xfId="0" applyFont="1" applyBorder="1" applyAlignment="1">
      <alignment horizontal="center" vertical="center" wrapText="1"/>
    </xf>
    <xf numFmtId="0" fontId="23" fillId="0" borderId="18" xfId="0" applyFont="1" applyBorder="1" applyAlignment="1">
      <alignment vertical="top" wrapText="1"/>
    </xf>
    <xf numFmtId="0" fontId="8" fillId="2" borderId="0" xfId="0" applyFont="1" applyFill="1"/>
    <xf numFmtId="166" fontId="24" fillId="0" borderId="18" xfId="11" applyFont="1" applyBorder="1" applyAlignment="1">
      <alignment horizontal="right" vertical="center"/>
    </xf>
    <xf numFmtId="0" fontId="12" fillId="2" borderId="18" xfId="0" applyFont="1" applyFill="1" applyBorder="1" applyAlignment="1">
      <alignment horizontal="center" vertical="center" wrapText="1"/>
    </xf>
    <xf numFmtId="0" fontId="8" fillId="2" borderId="18" xfId="16" applyFont="1" applyFill="1" applyBorder="1" applyAlignment="1">
      <alignment horizontal="left" vertical="top" wrapText="1"/>
    </xf>
    <xf numFmtId="0" fontId="8" fillId="0" borderId="0" xfId="0" applyFont="1" applyAlignment="1">
      <alignment wrapText="1"/>
    </xf>
    <xf numFmtId="0" fontId="8" fillId="2" borderId="19" xfId="16" applyFont="1" applyFill="1" applyBorder="1" applyAlignment="1">
      <alignment horizontal="left" vertical="top" wrapText="1"/>
    </xf>
    <xf numFmtId="0" fontId="24" fillId="0" borderId="18" xfId="16" applyFont="1" applyBorder="1" applyAlignment="1">
      <alignment horizontal="center" vertical="top" wrapText="1"/>
    </xf>
    <xf numFmtId="0" fontId="24" fillId="0" borderId="18" xfId="0" applyFont="1" applyBorder="1" applyAlignment="1">
      <alignment horizontal="left" vertical="top" wrapText="1"/>
    </xf>
    <xf numFmtId="0" fontId="8" fillId="2" borderId="0" xfId="0" applyFont="1" applyFill="1" applyAlignment="1">
      <alignment wrapText="1"/>
    </xf>
    <xf numFmtId="0" fontId="8" fillId="0" borderId="18" xfId="0" applyFont="1" applyFill="1" applyBorder="1" applyAlignment="1">
      <alignment horizontal="left" vertical="top" wrapText="1"/>
    </xf>
    <xf numFmtId="49" fontId="24" fillId="2" borderId="23" xfId="15" applyNumberFormat="1" applyFont="1" applyFill="1" applyBorder="1" applyAlignment="1">
      <alignment horizontal="center" vertical="top"/>
    </xf>
    <xf numFmtId="0" fontId="24" fillId="0" borderId="23" xfId="15" applyFont="1" applyBorder="1" applyAlignment="1"/>
    <xf numFmtId="0" fontId="8" fillId="0" borderId="4" xfId="15" applyFont="1" applyBorder="1" applyAlignment="1"/>
    <xf numFmtId="166" fontId="24" fillId="0" borderId="18" xfId="29" applyNumberFormat="1" applyFont="1" applyFill="1" applyBorder="1" applyAlignment="1">
      <alignment horizontal="right" vertical="top"/>
    </xf>
    <xf numFmtId="166" fontId="24" fillId="0" borderId="18" xfId="29" applyNumberFormat="1" applyFont="1" applyFill="1" applyBorder="1" applyAlignment="1">
      <alignment horizontal="center" vertical="top"/>
    </xf>
    <xf numFmtId="0" fontId="8" fillId="0" borderId="0" xfId="0" applyFont="1" applyFill="1"/>
    <xf numFmtId="49" fontId="24" fillId="2" borderId="4" xfId="15" applyNumberFormat="1" applyFont="1" applyFill="1" applyBorder="1" applyAlignment="1">
      <alignment horizontal="center" vertical="top"/>
    </xf>
    <xf numFmtId="0" fontId="24" fillId="0" borderId="4" xfId="15" applyFont="1" applyBorder="1" applyAlignment="1"/>
    <xf numFmtId="0" fontId="8" fillId="0" borderId="18" xfId="15" applyFont="1" applyBorder="1"/>
    <xf numFmtId="49" fontId="24" fillId="2" borderId="25" xfId="15" applyNumberFormat="1" applyFont="1" applyFill="1" applyBorder="1" applyAlignment="1">
      <alignment horizontal="center" vertical="top"/>
    </xf>
    <xf numFmtId="0" fontId="8" fillId="0" borderId="23" xfId="15" applyFont="1" applyBorder="1"/>
    <xf numFmtId="0" fontId="24" fillId="0" borderId="18" xfId="15" applyFont="1" applyBorder="1"/>
    <xf numFmtId="0" fontId="19" fillId="0" borderId="18" xfId="0" applyFont="1" applyFill="1" applyBorder="1" applyAlignment="1">
      <alignment horizontal="left" vertical="center" wrapText="1"/>
    </xf>
    <xf numFmtId="0" fontId="8" fillId="0" borderId="18" xfId="15" applyFont="1" applyBorder="1" applyAlignment="1"/>
    <xf numFmtId="0" fontId="31" fillId="0" borderId="18" xfId="0" applyFont="1" applyFill="1" applyBorder="1" applyAlignment="1">
      <alignment horizontal="left" vertical="center" wrapText="1"/>
    </xf>
    <xf numFmtId="170" fontId="8" fillId="2" borderId="18" xfId="15" applyNumberFormat="1" applyFont="1" applyFill="1" applyBorder="1" applyAlignment="1">
      <alignment horizontal="center" vertical="center" wrapText="1"/>
    </xf>
    <xf numFmtId="0" fontId="32" fillId="0" borderId="18" xfId="0" applyFont="1" applyBorder="1" applyAlignment="1">
      <alignment horizontal="left" vertical="top" wrapText="1"/>
    </xf>
    <xf numFmtId="49" fontId="26" fillId="2" borderId="4" xfId="15" applyNumberFormat="1" applyFont="1" applyFill="1" applyBorder="1" applyAlignment="1">
      <alignment horizontal="center" vertical="top"/>
    </xf>
    <xf numFmtId="0" fontId="33" fillId="0" borderId="18" xfId="0" applyFont="1" applyBorder="1" applyAlignment="1">
      <alignment horizontal="left" vertical="top" wrapText="1"/>
    </xf>
    <xf numFmtId="0" fontId="21" fillId="0" borderId="0" xfId="0" applyFont="1" applyFill="1"/>
    <xf numFmtId="49" fontId="24" fillId="0" borderId="15" xfId="0" applyNumberFormat="1" applyFont="1" applyBorder="1" applyAlignment="1">
      <alignment horizontal="center" vertical="top" wrapText="1"/>
    </xf>
    <xf numFmtId="0" fontId="20" fillId="2" borderId="4" xfId="0" applyFont="1" applyFill="1" applyBorder="1" applyAlignment="1">
      <alignment vertical="center" wrapText="1"/>
    </xf>
    <xf numFmtId="0" fontId="20" fillId="2" borderId="4" xfId="0" applyFont="1" applyFill="1" applyBorder="1" applyAlignment="1">
      <alignment horizontal="center" vertical="top" wrapText="1"/>
    </xf>
    <xf numFmtId="0" fontId="20" fillId="2" borderId="2" xfId="0" applyFont="1" applyFill="1" applyBorder="1" applyAlignment="1">
      <alignment horizontal="center" vertical="top" wrapText="1"/>
    </xf>
    <xf numFmtId="166" fontId="8" fillId="0" borderId="18" xfId="29" applyNumberFormat="1" applyFont="1" applyFill="1" applyBorder="1" applyAlignment="1">
      <alignment horizontal="right" vertical="top"/>
    </xf>
    <xf numFmtId="166" fontId="20" fillId="0" borderId="18" xfId="29" applyNumberFormat="1" applyFont="1" applyFill="1" applyBorder="1" applyAlignment="1">
      <alignment horizontal="right" vertical="top"/>
    </xf>
    <xf numFmtId="169" fontId="24" fillId="2" borderId="18" xfId="0" applyNumberFormat="1" applyFont="1" applyFill="1" applyBorder="1" applyAlignment="1">
      <alignment horizontal="left" vertical="center" wrapText="1"/>
    </xf>
    <xf numFmtId="0" fontId="24" fillId="0" borderId="18" xfId="0" applyFont="1" applyFill="1" applyBorder="1" applyAlignment="1">
      <alignment horizontal="left" vertical="top" wrapText="1"/>
    </xf>
    <xf numFmtId="170" fontId="24" fillId="2" borderId="18" xfId="15" applyNumberFormat="1" applyFont="1" applyFill="1" applyBorder="1" applyAlignment="1">
      <alignment horizontal="center" wrapText="1"/>
    </xf>
    <xf numFmtId="170" fontId="8" fillId="2" borderId="18" xfId="15" applyNumberFormat="1" applyFont="1" applyFill="1" applyBorder="1" applyAlignment="1">
      <alignment horizontal="center" wrapText="1"/>
    </xf>
    <xf numFmtId="0" fontId="12" fillId="0" borderId="18" xfId="0" applyFont="1" applyFill="1" applyBorder="1" applyAlignment="1">
      <alignment horizontal="left" vertical="top" wrapText="1"/>
    </xf>
    <xf numFmtId="0" fontId="20" fillId="0" borderId="18" xfId="0" applyFont="1" applyFill="1" applyBorder="1" applyAlignment="1">
      <alignment horizontal="left" vertical="top" wrapText="1"/>
    </xf>
    <xf numFmtId="170" fontId="24" fillId="2" borderId="18" xfId="15" applyNumberFormat="1" applyFont="1" applyFill="1" applyBorder="1" applyAlignment="1">
      <alignment horizontal="center" vertical="center" wrapText="1"/>
    </xf>
    <xf numFmtId="0" fontId="26" fillId="0" borderId="18" xfId="0" applyFont="1" applyFill="1" applyBorder="1" applyAlignment="1">
      <alignment horizontal="left" vertical="top" wrapText="1"/>
    </xf>
    <xf numFmtId="166" fontId="8" fillId="0" borderId="18" xfId="11" applyNumberFormat="1" applyFont="1" applyFill="1" applyBorder="1" applyAlignment="1">
      <alignment horizontal="center" vertical="top"/>
    </xf>
    <xf numFmtId="0" fontId="12" fillId="2" borderId="0" xfId="0" applyFont="1" applyFill="1" applyBorder="1" applyAlignment="1">
      <alignment vertical="center" wrapText="1"/>
    </xf>
    <xf numFmtId="164" fontId="8" fillId="0" borderId="0" xfId="5" applyFont="1" applyAlignment="1">
      <alignment horizontal="center" vertical="center" wrapText="1"/>
    </xf>
    <xf numFmtId="168" fontId="19" fillId="2" borderId="18" xfId="0" applyNumberFormat="1" applyFont="1" applyFill="1" applyBorder="1" applyAlignment="1">
      <alignment horizontal="center" vertical="center" wrapText="1"/>
    </xf>
    <xf numFmtId="164" fontId="8" fillId="0" borderId="0" xfId="5" applyFont="1" applyBorder="1" applyAlignment="1">
      <alignment horizontal="center" vertical="center" wrapText="1"/>
    </xf>
    <xf numFmtId="165" fontId="25" fillId="0" borderId="18" xfId="0" applyNumberFormat="1" applyFont="1" applyFill="1" applyBorder="1" applyAlignment="1">
      <alignment horizontal="center" vertical="center" wrapText="1"/>
    </xf>
    <xf numFmtId="0" fontId="34" fillId="0" borderId="18" xfId="0" applyFont="1" applyBorder="1" applyAlignment="1">
      <alignment horizontal="center" vertical="center" wrapText="1"/>
    </xf>
    <xf numFmtId="165" fontId="12" fillId="0" borderId="18" xfId="5" applyNumberFormat="1" applyFont="1" applyBorder="1" applyAlignment="1">
      <alignment horizontal="right"/>
    </xf>
    <xf numFmtId="0" fontId="8" fillId="0" borderId="0" xfId="0" applyFont="1" applyAlignment="1">
      <alignment horizontal="center" wrapText="1"/>
    </xf>
    <xf numFmtId="0" fontId="24" fillId="0" borderId="18" xfId="19" applyFont="1" applyBorder="1" applyAlignment="1">
      <alignment horizontal="left" vertical="center" wrapText="1"/>
    </xf>
    <xf numFmtId="0" fontId="24" fillId="0" borderId="18" xfId="0" applyFont="1" applyBorder="1" applyAlignment="1">
      <alignment vertical="top" wrapText="1"/>
    </xf>
    <xf numFmtId="0" fontId="24" fillId="0" borderId="18" xfId="0" applyFont="1" applyBorder="1" applyAlignment="1">
      <alignment vertical="center" wrapText="1"/>
    </xf>
    <xf numFmtId="0" fontId="26" fillId="2" borderId="18" xfId="0" applyFont="1" applyFill="1" applyBorder="1" applyAlignment="1">
      <alignment horizontal="left" vertical="center" wrapText="1"/>
    </xf>
    <xf numFmtId="0" fontId="12" fillId="0" borderId="18" xfId="0" applyFont="1" applyBorder="1" applyAlignment="1">
      <alignment horizontal="left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18" xfId="19" applyFont="1" applyBorder="1" applyAlignment="1">
      <alignment horizontal="left" vertical="center" wrapText="1"/>
    </xf>
    <xf numFmtId="165" fontId="20" fillId="0" borderId="18" xfId="19" applyNumberFormat="1" applyFont="1" applyBorder="1" applyAlignment="1">
      <alignment horizontal="left" vertical="center" wrapText="1"/>
    </xf>
    <xf numFmtId="0" fontId="29" fillId="0" borderId="0" xfId="0" applyFont="1" applyFill="1" applyAlignment="1">
      <alignment horizontal="left" vertical="top" wrapText="1"/>
    </xf>
    <xf numFmtId="165" fontId="12" fillId="0" borderId="18" xfId="5" applyNumberFormat="1" applyFont="1" applyFill="1" applyBorder="1" applyAlignment="1">
      <alignment horizontal="right"/>
    </xf>
    <xf numFmtId="0" fontId="20" fillId="0" borderId="18" xfId="0" applyFont="1" applyFill="1" applyBorder="1" applyAlignment="1">
      <alignment horizontal="center" vertical="center" wrapText="1"/>
    </xf>
    <xf numFmtId="0" fontId="20" fillId="0" borderId="18" xfId="19" applyFont="1" applyFill="1" applyBorder="1" applyAlignment="1">
      <alignment horizontal="left" vertical="center" wrapText="1"/>
    </xf>
    <xf numFmtId="0" fontId="12" fillId="0" borderId="18" xfId="0" applyFont="1" applyBorder="1" applyAlignment="1">
      <alignment horizontal="left" vertical="top" wrapText="1"/>
    </xf>
    <xf numFmtId="166" fontId="24" fillId="3" borderId="18" xfId="29" applyNumberFormat="1" applyFont="1" applyFill="1" applyBorder="1" applyAlignment="1">
      <alignment horizontal="right" vertical="top"/>
    </xf>
    <xf numFmtId="0" fontId="24" fillId="0" borderId="0" xfId="15" applyFont="1" applyBorder="1" applyAlignment="1">
      <alignment horizontal="center"/>
    </xf>
    <xf numFmtId="0" fontId="30" fillId="0" borderId="0" xfId="0" applyFont="1" applyFill="1" applyAlignment="1">
      <alignment horizontal="left" vertical="top" wrapText="1"/>
    </xf>
    <xf numFmtId="166" fontId="24" fillId="0" borderId="18" xfId="29" applyNumberFormat="1" applyFont="1" applyBorder="1" applyAlignment="1">
      <alignment horizontal="right" vertical="top"/>
    </xf>
    <xf numFmtId="0" fontId="29" fillId="0" borderId="18" xfId="0" applyFont="1" applyFill="1" applyBorder="1" applyAlignment="1">
      <alignment horizontal="left" vertical="top" wrapText="1"/>
    </xf>
    <xf numFmtId="0" fontId="25" fillId="0" borderId="0" xfId="34" applyFont="1" applyAlignment="1" applyProtection="1">
      <alignment horizontal="right"/>
      <protection locked="0"/>
    </xf>
    <xf numFmtId="0" fontId="30" fillId="2" borderId="0" xfId="0" applyFont="1" applyFill="1" applyAlignment="1">
      <alignment wrapText="1"/>
    </xf>
    <xf numFmtId="0" fontId="30" fillId="2" borderId="0" xfId="0" applyFont="1" applyFill="1" applyAlignment="1">
      <alignment horizontal="right"/>
    </xf>
    <xf numFmtId="0" fontId="30" fillId="2" borderId="18" xfId="0" applyFont="1" applyFill="1" applyBorder="1" applyAlignment="1">
      <alignment horizontal="center" wrapText="1"/>
    </xf>
    <xf numFmtId="0" fontId="30" fillId="2" borderId="19" xfId="0" applyFont="1" applyFill="1" applyBorder="1" applyAlignment="1">
      <alignment horizontal="center" wrapText="1"/>
    </xf>
    <xf numFmtId="0" fontId="32" fillId="2" borderId="18" xfId="0" applyFont="1" applyFill="1" applyBorder="1" applyAlignment="1">
      <alignment wrapText="1"/>
    </xf>
    <xf numFmtId="0" fontId="24" fillId="2" borderId="18" xfId="34" applyFont="1" applyFill="1" applyBorder="1" applyAlignment="1" applyProtection="1">
      <alignment vertical="center" wrapText="1"/>
      <protection locked="0"/>
    </xf>
    <xf numFmtId="0" fontId="8" fillId="2" borderId="0" xfId="0" applyFont="1" applyFill="1" applyAlignment="1">
      <alignment horizontal="left" vertical="top" wrapText="1"/>
    </xf>
    <xf numFmtId="166" fontId="8" fillId="2" borderId="0" xfId="0" applyNumberFormat="1" applyFont="1" applyFill="1" applyAlignment="1">
      <alignment horizontal="left" vertical="top" wrapText="1"/>
    </xf>
    <xf numFmtId="171" fontId="12" fillId="2" borderId="18" xfId="11" applyNumberFormat="1" applyFont="1" applyFill="1" applyBorder="1" applyAlignment="1">
      <alignment horizontal="right" vertical="top"/>
    </xf>
    <xf numFmtId="166" fontId="12" fillId="2" borderId="18" xfId="11" applyNumberFormat="1" applyFont="1" applyFill="1" applyBorder="1" applyAlignment="1">
      <alignment horizontal="right" vertical="top"/>
    </xf>
    <xf numFmtId="49" fontId="30" fillId="2" borderId="0" xfId="0" applyNumberFormat="1" applyFont="1" applyFill="1" applyAlignment="1">
      <alignment horizontal="left"/>
    </xf>
    <xf numFmtId="0" fontId="30" fillId="2" borderId="0" xfId="0" applyFont="1" applyFill="1" applyBorder="1"/>
    <xf numFmtId="165" fontId="24" fillId="2" borderId="18" xfId="34" applyNumberFormat="1" applyFont="1" applyFill="1" applyBorder="1" applyAlignment="1" applyProtection="1">
      <alignment vertical="center" wrapText="1"/>
      <protection locked="0"/>
    </xf>
    <xf numFmtId="0" fontId="20" fillId="2" borderId="18" xfId="0" applyFont="1" applyFill="1" applyBorder="1" applyAlignment="1">
      <alignment horizontal="left" vertical="top" wrapText="1"/>
    </xf>
    <xf numFmtId="165" fontId="8" fillId="2" borderId="18" xfId="34" applyNumberFormat="1" applyFont="1" applyFill="1" applyBorder="1" applyAlignment="1" applyProtection="1">
      <alignment horizontal="center" vertical="center" wrapText="1"/>
      <protection locked="0"/>
    </xf>
    <xf numFmtId="0" fontId="12" fillId="2" borderId="18" xfId="0" applyFont="1" applyFill="1" applyBorder="1" applyAlignment="1">
      <alignment horizontal="left" vertical="top" wrapText="1"/>
    </xf>
    <xf numFmtId="1" fontId="8" fillId="2" borderId="18" xfId="34" applyNumberFormat="1" applyFont="1" applyFill="1" applyBorder="1" applyAlignment="1" applyProtection="1">
      <alignment horizontal="right" vertical="center" wrapText="1"/>
      <protection locked="0"/>
    </xf>
    <xf numFmtId="1" fontId="8" fillId="2" borderId="18" xfId="34" applyNumberFormat="1" applyFont="1" applyFill="1" applyBorder="1" applyAlignment="1" applyProtection="1">
      <alignment horizontal="center" vertical="center" wrapText="1"/>
      <protection locked="0"/>
    </xf>
    <xf numFmtId="165" fontId="20" fillId="0" borderId="18" xfId="5" applyNumberFormat="1" applyFont="1" applyBorder="1"/>
    <xf numFmtId="0" fontId="19" fillId="0" borderId="18" xfId="34" applyFont="1" applyBorder="1"/>
    <xf numFmtId="0" fontId="12" fillId="2" borderId="18" xfId="0" applyFont="1" applyFill="1" applyBorder="1" applyAlignment="1">
      <alignment vertical="top"/>
    </xf>
    <xf numFmtId="170" fontId="19" fillId="0" borderId="18" xfId="34" applyNumberFormat="1" applyFont="1" applyBorder="1"/>
    <xf numFmtId="0" fontId="22" fillId="0" borderId="18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24" fillId="2" borderId="18" xfId="0" applyFont="1" applyFill="1" applyBorder="1" applyAlignment="1">
      <alignment horizontal="left" vertical="top" wrapText="1"/>
    </xf>
    <xf numFmtId="0" fontId="8" fillId="2" borderId="18" xfId="0" applyFont="1" applyFill="1" applyBorder="1" applyAlignment="1">
      <alignment horizontal="left" vertical="top" wrapText="1"/>
    </xf>
    <xf numFmtId="0" fontId="12" fillId="0" borderId="0" xfId="0" applyFont="1" applyAlignment="1"/>
    <xf numFmtId="166" fontId="24" fillId="2" borderId="18" xfId="11" applyNumberFormat="1" applyFont="1" applyFill="1" applyBorder="1" applyAlignment="1">
      <alignment horizontal="right" vertical="top"/>
    </xf>
    <xf numFmtId="0" fontId="24" fillId="2" borderId="18" xfId="0" applyFont="1" applyFill="1" applyBorder="1" applyAlignment="1">
      <alignment horizontal="center" vertical="top" wrapText="1"/>
    </xf>
    <xf numFmtId="0" fontId="24" fillId="0" borderId="4" xfId="15" applyFont="1" applyBorder="1" applyAlignment="1">
      <alignment horizontal="center" vertical="top"/>
    </xf>
    <xf numFmtId="0" fontId="33" fillId="0" borderId="18" xfId="0" applyFont="1" applyBorder="1" applyAlignment="1">
      <alignment horizontal="left" vertical="top" wrapText="1"/>
    </xf>
    <xf numFmtId="166" fontId="8" fillId="0" borderId="18" xfId="29" applyNumberFormat="1" applyFont="1" applyFill="1" applyBorder="1" applyAlignment="1">
      <alignment horizontal="center" vertical="top"/>
    </xf>
    <xf numFmtId="0" fontId="8" fillId="2" borderId="18" xfId="15" applyFont="1" applyFill="1" applyBorder="1" applyAlignment="1">
      <alignment horizontal="center" wrapText="1"/>
    </xf>
    <xf numFmtId="166" fontId="8" fillId="0" borderId="14" xfId="0" applyNumberFormat="1" applyFont="1" applyFill="1" applyBorder="1" applyAlignment="1">
      <alignment horizontal="center" vertical="top" wrapText="1"/>
    </xf>
    <xf numFmtId="0" fontId="24" fillId="0" borderId="18" xfId="0" applyFont="1" applyBorder="1" applyAlignment="1">
      <alignment horizontal="left" vertical="top" wrapText="1"/>
    </xf>
    <xf numFmtId="0" fontId="24" fillId="2" borderId="18" xfId="0" applyFont="1" applyFill="1" applyBorder="1" applyAlignment="1">
      <alignment horizontal="left" vertical="top" wrapText="1"/>
    </xf>
    <xf numFmtId="166" fontId="8" fillId="2" borderId="18" xfId="29" applyNumberFormat="1" applyFont="1" applyFill="1" applyBorder="1" applyAlignment="1">
      <alignment horizontal="center" vertical="top"/>
    </xf>
    <xf numFmtId="0" fontId="23" fillId="2" borderId="4" xfId="0" applyFont="1" applyFill="1" applyBorder="1" applyAlignment="1">
      <alignment vertical="top" wrapText="1"/>
    </xf>
    <xf numFmtId="0" fontId="36" fillId="2" borderId="13" xfId="0" applyFont="1" applyFill="1" applyBorder="1" applyAlignment="1">
      <alignment horizontal="left" vertical="top" wrapText="1"/>
    </xf>
    <xf numFmtId="0" fontId="37" fillId="2" borderId="24" xfId="0" applyFont="1" applyFill="1" applyBorder="1" applyAlignment="1">
      <alignment vertical="top" wrapText="1"/>
    </xf>
    <xf numFmtId="165" fontId="24" fillId="2" borderId="18" xfId="3" applyNumberFormat="1" applyFont="1" applyFill="1" applyBorder="1" applyAlignment="1">
      <alignment horizontal="right" vertical="center"/>
    </xf>
    <xf numFmtId="0" fontId="36" fillId="2" borderId="0" xfId="0" applyFont="1" applyFill="1" applyBorder="1" applyAlignment="1">
      <alignment horizontal="left" vertical="top" wrapText="1"/>
    </xf>
    <xf numFmtId="0" fontId="37" fillId="2" borderId="4" xfId="0" applyFont="1" applyFill="1" applyBorder="1" applyAlignment="1">
      <alignment vertical="top" wrapText="1"/>
    </xf>
    <xf numFmtId="0" fontId="19" fillId="2" borderId="24" xfId="0" applyFont="1" applyFill="1" applyBorder="1" applyAlignment="1">
      <alignment horizontal="left" vertical="center" wrapText="1"/>
    </xf>
    <xf numFmtId="0" fontId="19" fillId="2" borderId="18" xfId="0" applyFont="1" applyFill="1" applyBorder="1" applyAlignment="1">
      <alignment horizontal="left" vertical="center" wrapText="1"/>
    </xf>
    <xf numFmtId="0" fontId="37" fillId="2" borderId="3" xfId="0" applyFont="1" applyFill="1" applyBorder="1" applyAlignment="1">
      <alignment vertical="top" wrapText="1"/>
    </xf>
    <xf numFmtId="0" fontId="20" fillId="2" borderId="24" xfId="0" applyFont="1" applyFill="1" applyBorder="1" applyAlignment="1">
      <alignment vertical="center" wrapText="1"/>
    </xf>
    <xf numFmtId="0" fontId="8" fillId="2" borderId="19" xfId="0" applyFont="1" applyFill="1" applyBorder="1" applyAlignment="1">
      <alignment horizontal="left" vertical="center" wrapText="1"/>
    </xf>
    <xf numFmtId="0" fontId="20" fillId="2" borderId="24" xfId="0" applyFont="1" applyFill="1" applyBorder="1" applyAlignment="1">
      <alignment horizontal="center" vertical="top" wrapText="1"/>
    </xf>
    <xf numFmtId="0" fontId="8" fillId="2" borderId="18" xfId="0" applyFont="1" applyFill="1" applyBorder="1" applyAlignment="1">
      <alignment vertical="center" wrapText="1"/>
    </xf>
    <xf numFmtId="0" fontId="20" fillId="2" borderId="0" xfId="0" applyFont="1" applyFill="1" applyAlignment="1">
      <alignment horizontal="left" vertical="top" wrapText="1"/>
    </xf>
    <xf numFmtId="0" fontId="21" fillId="2" borderId="18" xfId="0" applyFont="1" applyFill="1" applyBorder="1" applyAlignment="1">
      <alignment vertical="center"/>
    </xf>
    <xf numFmtId="0" fontId="8" fillId="2" borderId="18" xfId="0" applyFont="1" applyFill="1" applyBorder="1" applyAlignment="1">
      <alignment vertical="center"/>
    </xf>
    <xf numFmtId="0" fontId="24" fillId="0" borderId="10" xfId="0" applyFont="1" applyFill="1" applyBorder="1" applyAlignment="1">
      <alignment horizontal="left" vertical="top" wrapText="1"/>
    </xf>
    <xf numFmtId="0" fontId="24" fillId="2" borderId="18" xfId="0" applyFont="1" applyFill="1" applyBorder="1" applyAlignment="1">
      <alignment horizontal="left" vertical="top" wrapText="1"/>
    </xf>
    <xf numFmtId="0" fontId="21" fillId="0" borderId="18" xfId="39" applyFont="1" applyBorder="1" applyAlignment="1">
      <alignment horizontal="left" vertical="top" wrapText="1"/>
    </xf>
    <xf numFmtId="165" fontId="24" fillId="2" borderId="18" xfId="3" applyNumberFormat="1" applyFont="1" applyFill="1" applyBorder="1" applyAlignment="1">
      <alignment vertical="center"/>
    </xf>
    <xf numFmtId="169" fontId="24" fillId="2" borderId="18" xfId="0" applyNumberFormat="1" applyFont="1" applyFill="1" applyBorder="1" applyAlignment="1">
      <alignment vertical="center" wrapText="1"/>
    </xf>
    <xf numFmtId="0" fontId="29" fillId="0" borderId="0" xfId="0" applyFont="1" applyAlignment="1">
      <alignment horizontal="left" vertical="top" wrapText="1"/>
    </xf>
    <xf numFmtId="171" fontId="8" fillId="0" borderId="18" xfId="29" applyNumberFormat="1" applyFont="1" applyFill="1" applyBorder="1" applyAlignment="1">
      <alignment horizontal="right" vertical="top"/>
    </xf>
    <xf numFmtId="0" fontId="21" fillId="0" borderId="21" xfId="0" applyFont="1" applyBorder="1" applyAlignment="1">
      <alignment horizontal="center" vertical="top"/>
    </xf>
    <xf numFmtId="0" fontId="12" fillId="2" borderId="18" xfId="0" applyFont="1" applyFill="1" applyBorder="1" applyAlignment="1">
      <alignment horizontal="left" vertical="top" wrapText="1"/>
    </xf>
    <xf numFmtId="0" fontId="20" fillId="0" borderId="18" xfId="0" applyFont="1" applyBorder="1" applyAlignment="1">
      <alignment horizontal="center" vertical="top" wrapText="1"/>
    </xf>
    <xf numFmtId="0" fontId="20" fillId="0" borderId="18" xfId="0" applyFont="1" applyBorder="1" applyAlignment="1">
      <alignment horizontal="left" vertical="top" wrapText="1"/>
    </xf>
    <xf numFmtId="166" fontId="20" fillId="0" borderId="18" xfId="11" applyNumberFormat="1" applyFont="1" applyBorder="1" applyAlignment="1">
      <alignment horizontal="right" vertical="top"/>
    </xf>
    <xf numFmtId="0" fontId="12" fillId="0" borderId="18" xfId="0" applyFont="1" applyBorder="1" applyAlignment="1">
      <alignment horizontal="center" vertical="top" wrapText="1"/>
    </xf>
    <xf numFmtId="166" fontId="12" fillId="0" borderId="18" xfId="11" applyNumberFormat="1" applyFont="1" applyBorder="1" applyAlignment="1">
      <alignment horizontal="right" vertical="top"/>
    </xf>
    <xf numFmtId="0" fontId="39" fillId="0" borderId="18" xfId="39" applyFont="1" applyBorder="1" applyAlignment="1">
      <alignment horizontal="left" vertical="top" wrapText="1"/>
    </xf>
    <xf numFmtId="0" fontId="24" fillId="0" borderId="20" xfId="0" applyFont="1" applyBorder="1" applyAlignment="1">
      <alignment vertical="center" wrapText="1"/>
    </xf>
    <xf numFmtId="0" fontId="24" fillId="2" borderId="18" xfId="0" applyFont="1" applyFill="1" applyBorder="1" applyAlignment="1">
      <alignment horizontal="left" vertical="top" wrapText="1"/>
    </xf>
    <xf numFmtId="166" fontId="8" fillId="2" borderId="18" xfId="11" applyNumberFormat="1" applyFont="1" applyFill="1" applyBorder="1" applyAlignment="1">
      <alignment horizontal="right" vertical="top"/>
    </xf>
    <xf numFmtId="166" fontId="24" fillId="0" borderId="18" xfId="0" applyNumberFormat="1" applyFont="1" applyBorder="1" applyAlignment="1">
      <alignment horizontal="right" vertical="top" wrapText="1"/>
    </xf>
    <xf numFmtId="0" fontId="24" fillId="2" borderId="18" xfId="0" applyFont="1" applyFill="1" applyBorder="1" applyAlignment="1">
      <alignment horizontal="left" vertical="top" wrapText="1"/>
    </xf>
    <xf numFmtId="0" fontId="20" fillId="0" borderId="22" xfId="0" applyFont="1" applyFill="1" applyBorder="1" applyAlignment="1">
      <alignment vertical="top" wrapText="1"/>
    </xf>
    <xf numFmtId="0" fontId="20" fillId="0" borderId="18" xfId="0" applyFont="1" applyFill="1" applyBorder="1" applyAlignment="1">
      <alignment vertical="top" wrapText="1"/>
    </xf>
    <xf numFmtId="0" fontId="24" fillId="2" borderId="18" xfId="0" applyFont="1" applyFill="1" applyBorder="1" applyAlignment="1">
      <alignment horizontal="left" vertical="top" wrapText="1"/>
    </xf>
    <xf numFmtId="0" fontId="12" fillId="2" borderId="18" xfId="0" applyFont="1" applyFill="1" applyBorder="1" applyAlignment="1">
      <alignment horizontal="left" vertical="top" wrapText="1"/>
    </xf>
    <xf numFmtId="49" fontId="32" fillId="0" borderId="4" xfId="15" applyNumberFormat="1" applyFont="1" applyBorder="1" applyAlignment="1">
      <alignment horizontal="center" vertical="top"/>
    </xf>
    <xf numFmtId="0" fontId="32" fillId="0" borderId="4" xfId="15" applyFont="1" applyFill="1" applyBorder="1" applyAlignment="1">
      <alignment horizontal="center" vertical="top"/>
    </xf>
    <xf numFmtId="166" fontId="30" fillId="0" borderId="18" xfId="29" applyNumberFormat="1" applyFont="1" applyBorder="1" applyAlignment="1">
      <alignment horizontal="right" vertical="top"/>
    </xf>
    <xf numFmtId="0" fontId="40" fillId="0" borderId="18" xfId="0" applyFont="1" applyFill="1" applyBorder="1" applyAlignment="1">
      <alignment horizontal="left" vertical="center" wrapText="1"/>
    </xf>
    <xf numFmtId="0" fontId="41" fillId="0" borderId="18" xfId="0" applyFont="1" applyFill="1" applyBorder="1" applyAlignment="1">
      <alignment horizontal="left" vertical="center" wrapText="1"/>
    </xf>
    <xf numFmtId="0" fontId="30" fillId="0" borderId="18" xfId="0" applyFont="1" applyFill="1" applyBorder="1" applyAlignment="1">
      <alignment horizontal="left" vertical="top" wrapText="1"/>
    </xf>
    <xf numFmtId="49" fontId="42" fillId="0" borderId="4" xfId="15" applyNumberFormat="1" applyFont="1" applyBorder="1" applyAlignment="1">
      <alignment horizontal="center" vertical="top"/>
    </xf>
    <xf numFmtId="0" fontId="42" fillId="0" borderId="4" xfId="15" applyFont="1" applyBorder="1" applyAlignment="1">
      <alignment horizontal="center" vertical="top"/>
    </xf>
    <xf numFmtId="0" fontId="30" fillId="0" borderId="18" xfId="0" applyFont="1" applyBorder="1" applyAlignment="1">
      <alignment horizontal="left" vertical="top" wrapText="1"/>
    </xf>
    <xf numFmtId="0" fontId="43" fillId="0" borderId="0" xfId="0" applyFont="1" applyFill="1"/>
    <xf numFmtId="0" fontId="38" fillId="0" borderId="18" xfId="0" applyFont="1" applyBorder="1" applyAlignment="1">
      <alignment horizontal="left" vertical="top" wrapText="1"/>
    </xf>
    <xf numFmtId="0" fontId="8" fillId="0" borderId="0" xfId="0" applyFont="1"/>
    <xf numFmtId="0" fontId="35" fillId="2" borderId="18" xfId="0" applyFont="1" applyFill="1" applyBorder="1" applyAlignment="1">
      <alignment horizontal="left" vertical="top" wrapText="1"/>
    </xf>
    <xf numFmtId="0" fontId="44" fillId="2" borderId="18" xfId="0" applyFont="1" applyFill="1" applyBorder="1" applyAlignment="1">
      <alignment horizontal="left" vertical="top" wrapText="1"/>
    </xf>
    <xf numFmtId="0" fontId="35" fillId="2" borderId="18" xfId="0" applyFont="1" applyFill="1" applyBorder="1" applyAlignment="1">
      <alignment horizontal="center" vertical="top" wrapText="1"/>
    </xf>
    <xf numFmtId="0" fontId="45" fillId="0" borderId="18" xfId="0" applyFont="1" applyBorder="1" applyAlignment="1">
      <alignment horizontal="left" vertical="top" wrapText="1"/>
    </xf>
    <xf numFmtId="0" fontId="45" fillId="2" borderId="18" xfId="0" applyFont="1" applyFill="1" applyBorder="1" applyAlignment="1">
      <alignment horizontal="center" vertical="top" wrapText="1"/>
    </xf>
    <xf numFmtId="171" fontId="45" fillId="2" borderId="18" xfId="11" applyNumberFormat="1" applyFont="1" applyFill="1" applyBorder="1" applyAlignment="1">
      <alignment horizontal="right" vertical="top"/>
    </xf>
    <xf numFmtId="0" fontId="46" fillId="2" borderId="18" xfId="0" applyFont="1" applyFill="1" applyBorder="1" applyAlignment="1">
      <alignment horizontal="center" vertical="center" wrapText="1"/>
    </xf>
    <xf numFmtId="0" fontId="24" fillId="0" borderId="18" xfId="0" applyFont="1" applyBorder="1" applyAlignment="1">
      <alignment horizontal="left" vertical="top" wrapText="1"/>
    </xf>
    <xf numFmtId="0" fontId="24" fillId="0" borderId="18" xfId="0" applyFont="1" applyBorder="1" applyAlignment="1">
      <alignment horizontal="center" vertical="center" wrapText="1"/>
    </xf>
    <xf numFmtId="166" fontId="47" fillId="0" borderId="18" xfId="29" applyNumberFormat="1" applyFont="1" applyBorder="1" applyAlignment="1">
      <alignment horizontal="right" vertical="top"/>
    </xf>
    <xf numFmtId="0" fontId="30" fillId="2" borderId="0" xfId="0" applyFont="1" applyFill="1"/>
    <xf numFmtId="0" fontId="30" fillId="0" borderId="0" xfId="0" applyFont="1" applyFill="1"/>
    <xf numFmtId="166" fontId="24" fillId="4" borderId="18" xfId="29" applyNumberFormat="1" applyFont="1" applyFill="1" applyBorder="1" applyAlignment="1">
      <alignment horizontal="right" vertical="top"/>
    </xf>
    <xf numFmtId="0" fontId="12" fillId="0" borderId="0" xfId="0" applyFont="1" applyFill="1" applyAlignment="1">
      <alignment horizontal="right"/>
    </xf>
    <xf numFmtId="0" fontId="12" fillId="0" borderId="18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166" fontId="8" fillId="0" borderId="18" xfId="29" applyNumberFormat="1" applyFont="1" applyBorder="1" applyAlignment="1">
      <alignment horizontal="right" vertical="top"/>
    </xf>
    <xf numFmtId="0" fontId="22" fillId="0" borderId="20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47" fillId="0" borderId="19" xfId="0" applyFont="1" applyBorder="1" applyAlignment="1">
      <alignment horizontal="left" vertical="top"/>
    </xf>
    <xf numFmtId="0" fontId="47" fillId="0" borderId="22" xfId="0" applyFont="1" applyBorder="1" applyAlignment="1">
      <alignment horizontal="left" vertical="top"/>
    </xf>
    <xf numFmtId="0" fontId="47" fillId="0" borderId="20" xfId="0" applyFont="1" applyBorder="1" applyAlignment="1">
      <alignment horizontal="left" vertical="top"/>
    </xf>
    <xf numFmtId="0" fontId="22" fillId="0" borderId="18" xfId="0" applyFont="1" applyBorder="1" applyAlignment="1">
      <alignment horizontal="left" vertical="top" wrapText="1"/>
    </xf>
    <xf numFmtId="0" fontId="20" fillId="0" borderId="0" xfId="0" applyFont="1" applyFill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12" fillId="0" borderId="0" xfId="0" applyFont="1" applyFill="1" applyAlignment="1">
      <alignment horizontal="right"/>
    </xf>
    <xf numFmtId="0" fontId="12" fillId="0" borderId="0" xfId="0" applyFont="1" applyFill="1" applyBorder="1" applyAlignment="1">
      <alignment horizontal="right" wrapText="1"/>
    </xf>
    <xf numFmtId="0" fontId="12" fillId="0" borderId="18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  <xf numFmtId="0" fontId="12" fillId="0" borderId="22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top" wrapText="1"/>
    </xf>
    <xf numFmtId="0" fontId="8" fillId="0" borderId="3" xfId="0" applyFont="1" applyFill="1" applyBorder="1" applyAlignment="1">
      <alignment horizontal="center" vertical="top" wrapText="1"/>
    </xf>
    <xf numFmtId="49" fontId="22" fillId="2" borderId="24" xfId="0" applyNumberFormat="1" applyFont="1" applyFill="1" applyBorder="1" applyAlignment="1">
      <alignment horizontal="center" vertical="top" wrapText="1"/>
    </xf>
    <xf numFmtId="49" fontId="22" fillId="2" borderId="4" xfId="0" applyNumberFormat="1" applyFont="1" applyFill="1" applyBorder="1" applyAlignment="1">
      <alignment horizontal="center" vertical="top" wrapText="1"/>
    </xf>
    <xf numFmtId="49" fontId="24" fillId="0" borderId="23" xfId="15" applyNumberFormat="1" applyFont="1" applyFill="1" applyBorder="1" applyAlignment="1">
      <alignment horizontal="center" vertical="top"/>
    </xf>
    <xf numFmtId="49" fontId="24" fillId="0" borderId="4" xfId="15" applyNumberFormat="1" applyFont="1" applyFill="1" applyBorder="1" applyAlignment="1">
      <alignment horizontal="center" vertical="top"/>
    </xf>
    <xf numFmtId="49" fontId="24" fillId="0" borderId="3" xfId="15" applyNumberFormat="1" applyFont="1" applyFill="1" applyBorder="1" applyAlignment="1">
      <alignment horizontal="center" vertical="top"/>
    </xf>
    <xf numFmtId="0" fontId="24" fillId="0" borderId="23" xfId="0" applyFont="1" applyFill="1" applyBorder="1" applyAlignment="1">
      <alignment horizontal="center" vertical="top" wrapText="1"/>
    </xf>
    <xf numFmtId="0" fontId="24" fillId="0" borderId="3" xfId="0" applyFont="1" applyFill="1" applyBorder="1" applyAlignment="1">
      <alignment horizontal="center" vertical="top" wrapText="1"/>
    </xf>
    <xf numFmtId="49" fontId="24" fillId="0" borderId="18" xfId="15" applyNumberFormat="1" applyFont="1" applyFill="1" applyBorder="1" applyAlignment="1">
      <alignment horizontal="center" vertical="top"/>
    </xf>
    <xf numFmtId="0" fontId="24" fillId="0" borderId="4" xfId="0" applyFont="1" applyFill="1" applyBorder="1" applyAlignment="1">
      <alignment horizontal="center" vertical="top" wrapText="1"/>
    </xf>
    <xf numFmtId="0" fontId="12" fillId="0" borderId="23" xfId="0" applyFont="1" applyFill="1" applyBorder="1" applyAlignment="1">
      <alignment horizontal="center" vertical="top" wrapText="1"/>
    </xf>
    <xf numFmtId="0" fontId="12" fillId="0" borderId="3" xfId="0" applyFont="1" applyFill="1" applyBorder="1" applyAlignment="1">
      <alignment horizontal="center" vertical="top" wrapText="1"/>
    </xf>
    <xf numFmtId="0" fontId="24" fillId="0" borderId="23" xfId="15" applyFont="1" applyBorder="1" applyAlignment="1">
      <alignment horizontal="center"/>
    </xf>
    <xf numFmtId="0" fontId="24" fillId="0" borderId="4" xfId="15" applyFont="1" applyBorder="1" applyAlignment="1">
      <alignment horizontal="center"/>
    </xf>
    <xf numFmtId="0" fontId="24" fillId="0" borderId="3" xfId="15" applyFont="1" applyBorder="1" applyAlignment="1">
      <alignment horizontal="center"/>
    </xf>
    <xf numFmtId="0" fontId="24" fillId="0" borderId="18" xfId="15" applyFont="1" applyBorder="1" applyAlignment="1">
      <alignment horizontal="center" vertical="top"/>
    </xf>
    <xf numFmtId="0" fontId="8" fillId="0" borderId="18" xfId="15" applyFont="1" applyBorder="1" applyAlignment="1">
      <alignment horizontal="center"/>
    </xf>
    <xf numFmtId="0" fontId="24" fillId="0" borderId="23" xfId="15" applyFont="1" applyBorder="1" applyAlignment="1">
      <alignment horizontal="center" vertical="top"/>
    </xf>
    <xf numFmtId="0" fontId="24" fillId="0" borderId="3" xfId="15" applyFont="1" applyBorder="1" applyAlignment="1">
      <alignment horizontal="center" vertical="top"/>
    </xf>
    <xf numFmtId="49" fontId="22" fillId="2" borderId="17" xfId="0" applyNumberFormat="1" applyFont="1" applyFill="1" applyBorder="1" applyAlignment="1">
      <alignment horizontal="center" vertical="top" wrapText="1"/>
    </xf>
    <xf numFmtId="49" fontId="22" fillId="2" borderId="2" xfId="0" applyNumberFormat="1" applyFont="1" applyFill="1" applyBorder="1" applyAlignment="1">
      <alignment horizontal="center" vertical="top" wrapText="1"/>
    </xf>
    <xf numFmtId="0" fontId="20" fillId="2" borderId="20" xfId="0" applyFont="1" applyFill="1" applyBorder="1" applyAlignment="1">
      <alignment horizontal="center" vertical="center" wrapText="1"/>
    </xf>
    <xf numFmtId="0" fontId="32" fillId="0" borderId="18" xfId="15" applyFont="1" applyFill="1" applyBorder="1" applyAlignment="1">
      <alignment horizontal="center" vertical="top"/>
    </xf>
    <xf numFmtId="0" fontId="8" fillId="0" borderId="2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49" fontId="19" fillId="0" borderId="18" xfId="0" applyNumberFormat="1" applyFont="1" applyFill="1" applyBorder="1" applyAlignment="1">
      <alignment horizontal="center" vertical="center" wrapText="1"/>
    </xf>
    <xf numFmtId="0" fontId="19" fillId="0" borderId="18" xfId="0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32" fillId="0" borderId="18" xfId="0" applyFont="1" applyBorder="1" applyAlignment="1">
      <alignment horizontal="left" vertical="top" wrapText="1"/>
    </xf>
    <xf numFmtId="0" fontId="35" fillId="4" borderId="19" xfId="0" applyFont="1" applyFill="1" applyBorder="1" applyAlignment="1">
      <alignment horizontal="left" vertical="top" wrapText="1"/>
    </xf>
    <xf numFmtId="0" fontId="35" fillId="4" borderId="22" xfId="0" applyFont="1" applyFill="1" applyBorder="1" applyAlignment="1">
      <alignment horizontal="left" vertical="top" wrapText="1"/>
    </xf>
    <xf numFmtId="0" fontId="35" fillId="4" borderId="20" xfId="0" applyFont="1" applyFill="1" applyBorder="1" applyAlignment="1">
      <alignment horizontal="left" vertical="top" wrapText="1"/>
    </xf>
    <xf numFmtId="0" fontId="20" fillId="0" borderId="19" xfId="0" applyFont="1" applyFill="1" applyBorder="1" applyAlignment="1">
      <alignment horizontal="left" vertical="top" wrapText="1"/>
    </xf>
    <xf numFmtId="0" fontId="20" fillId="0" borderId="22" xfId="0" applyFont="1" applyFill="1" applyBorder="1" applyAlignment="1">
      <alignment horizontal="left" vertical="top" wrapText="1"/>
    </xf>
    <xf numFmtId="0" fontId="20" fillId="0" borderId="20" xfId="0" applyFont="1" applyFill="1" applyBorder="1" applyAlignment="1">
      <alignment horizontal="left" vertical="top" wrapText="1"/>
    </xf>
    <xf numFmtId="0" fontId="24" fillId="0" borderId="18" xfId="0" applyFont="1" applyBorder="1" applyAlignment="1">
      <alignment horizontal="left" vertical="top" wrapText="1"/>
    </xf>
    <xf numFmtId="0" fontId="24" fillId="0" borderId="19" xfId="0" applyFont="1" applyFill="1" applyBorder="1" applyAlignment="1">
      <alignment horizontal="left" vertical="top" wrapText="1"/>
    </xf>
    <xf numFmtId="0" fontId="24" fillId="0" borderId="22" xfId="0" applyFont="1" applyFill="1" applyBorder="1" applyAlignment="1">
      <alignment horizontal="left" vertical="top" wrapText="1"/>
    </xf>
    <xf numFmtId="0" fontId="24" fillId="0" borderId="20" xfId="0" applyFont="1" applyFill="1" applyBorder="1" applyAlignment="1">
      <alignment horizontal="left" vertical="top" wrapText="1"/>
    </xf>
    <xf numFmtId="0" fontId="20" fillId="2" borderId="0" xfId="0" applyFont="1" applyFill="1" applyAlignment="1">
      <alignment horizontal="center" wrapText="1"/>
    </xf>
    <xf numFmtId="0" fontId="24" fillId="0" borderId="18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 wrapText="1"/>
    </xf>
    <xf numFmtId="0" fontId="35" fillId="3" borderId="18" xfId="0" applyFont="1" applyFill="1" applyBorder="1" applyAlignment="1">
      <alignment horizontal="center" vertical="top" wrapText="1"/>
    </xf>
    <xf numFmtId="0" fontId="24" fillId="0" borderId="18" xfId="0" applyFont="1" applyBorder="1" applyAlignment="1">
      <alignment horizontal="left" vertical="top"/>
    </xf>
    <xf numFmtId="0" fontId="24" fillId="0" borderId="18" xfId="0" applyFont="1" applyFill="1" applyBorder="1" applyAlignment="1">
      <alignment horizontal="left" vertical="top" wrapText="1"/>
    </xf>
    <xf numFmtId="0" fontId="24" fillId="2" borderId="19" xfId="0" applyFont="1" applyFill="1" applyBorder="1" applyAlignment="1">
      <alignment horizontal="left" vertical="top" wrapText="1"/>
    </xf>
    <xf numFmtId="0" fontId="24" fillId="2" borderId="22" xfId="0" applyFont="1" applyFill="1" applyBorder="1" applyAlignment="1">
      <alignment horizontal="left" vertical="top" wrapText="1"/>
    </xf>
    <xf numFmtId="0" fontId="24" fillId="2" borderId="20" xfId="0" applyFont="1" applyFill="1" applyBorder="1" applyAlignment="1">
      <alignment horizontal="left" vertical="top" wrapText="1"/>
    </xf>
    <xf numFmtId="0" fontId="35" fillId="2" borderId="18" xfId="0" applyFont="1" applyFill="1" applyBorder="1" applyAlignment="1">
      <alignment horizontal="left" vertical="top" wrapText="1"/>
    </xf>
    <xf numFmtId="0" fontId="12" fillId="2" borderId="18" xfId="0" applyFont="1" applyFill="1" applyBorder="1" applyAlignment="1">
      <alignment horizontal="left" vertical="top" wrapText="1"/>
    </xf>
    <xf numFmtId="0" fontId="19" fillId="0" borderId="0" xfId="34" applyFont="1" applyAlignment="1" applyProtection="1">
      <alignment horizontal="right"/>
      <protection locked="0"/>
    </xf>
    <xf numFmtId="0" fontId="8" fillId="0" borderId="0" xfId="0" applyFont="1" applyFill="1" applyAlignment="1">
      <alignment horizontal="right"/>
    </xf>
    <xf numFmtId="0" fontId="30" fillId="2" borderId="0" xfId="0" applyFont="1" applyFill="1" applyAlignment="1">
      <alignment horizontal="center" wrapText="1"/>
    </xf>
    <xf numFmtId="0" fontId="30" fillId="2" borderId="18" xfId="0" applyFont="1" applyFill="1" applyBorder="1" applyAlignment="1">
      <alignment horizontal="center" wrapText="1"/>
    </xf>
    <xf numFmtId="0" fontId="30" fillId="2" borderId="19" xfId="0" applyFont="1" applyFill="1" applyBorder="1" applyAlignment="1">
      <alignment horizontal="center" wrapText="1"/>
    </xf>
    <xf numFmtId="0" fontId="30" fillId="2" borderId="22" xfId="0" applyFont="1" applyFill="1" applyBorder="1" applyAlignment="1">
      <alignment horizontal="center" wrapText="1"/>
    </xf>
    <xf numFmtId="0" fontId="30" fillId="2" borderId="20" xfId="0" applyFont="1" applyFill="1" applyBorder="1" applyAlignment="1">
      <alignment horizontal="center" wrapText="1"/>
    </xf>
    <xf numFmtId="0" fontId="32" fillId="2" borderId="19" xfId="0" applyFont="1" applyFill="1" applyBorder="1" applyAlignment="1">
      <alignment horizontal="center" wrapText="1"/>
    </xf>
    <xf numFmtId="0" fontId="32" fillId="2" borderId="22" xfId="0" applyFont="1" applyFill="1" applyBorder="1" applyAlignment="1">
      <alignment horizontal="center" wrapText="1"/>
    </xf>
    <xf numFmtId="0" fontId="32" fillId="2" borderId="20" xfId="0" applyFont="1" applyFill="1" applyBorder="1" applyAlignment="1">
      <alignment horizontal="center" wrapText="1"/>
    </xf>
    <xf numFmtId="0" fontId="24" fillId="2" borderId="19" xfId="34" applyFont="1" applyFill="1" applyBorder="1" applyAlignment="1" applyProtection="1">
      <alignment horizontal="center" vertical="center" wrapText="1"/>
      <protection locked="0"/>
    </xf>
    <xf numFmtId="0" fontId="24" fillId="2" borderId="22" xfId="34" applyFont="1" applyFill="1" applyBorder="1" applyAlignment="1" applyProtection="1">
      <alignment horizontal="center" vertical="center" wrapText="1"/>
      <protection locked="0"/>
    </xf>
    <xf numFmtId="0" fontId="24" fillId="2" borderId="20" xfId="34" applyFont="1" applyFill="1" applyBorder="1" applyAlignment="1" applyProtection="1">
      <alignment horizontal="center" vertical="center" wrapText="1"/>
      <protection locked="0"/>
    </xf>
    <xf numFmtId="0" fontId="24" fillId="2" borderId="19" xfId="34" applyFont="1" applyFill="1" applyBorder="1" applyAlignment="1" applyProtection="1">
      <alignment horizontal="left" vertical="center" wrapText="1"/>
      <protection locked="0"/>
    </xf>
    <xf numFmtId="0" fontId="24" fillId="2" borderId="22" xfId="34" applyFont="1" applyFill="1" applyBorder="1" applyAlignment="1" applyProtection="1">
      <alignment horizontal="left" vertical="center" wrapText="1"/>
      <protection locked="0"/>
    </xf>
    <xf numFmtId="0" fontId="24" fillId="2" borderId="20" xfId="34" applyFont="1" applyFill="1" applyBorder="1" applyAlignment="1" applyProtection="1">
      <alignment horizontal="left" vertical="center" wrapText="1"/>
      <protection locked="0"/>
    </xf>
    <xf numFmtId="0" fontId="12" fillId="2" borderId="19" xfId="0" applyFont="1" applyFill="1" applyBorder="1" applyAlignment="1">
      <alignment horizontal="left" vertical="top" wrapText="1"/>
    </xf>
    <xf numFmtId="0" fontId="12" fillId="2" borderId="22" xfId="0" applyFont="1" applyFill="1" applyBorder="1" applyAlignment="1">
      <alignment horizontal="left" vertical="top" wrapText="1"/>
    </xf>
    <xf numFmtId="0" fontId="12" fillId="2" borderId="20" xfId="0" applyFont="1" applyFill="1" applyBorder="1" applyAlignment="1">
      <alignment horizontal="left" vertical="top" wrapText="1"/>
    </xf>
    <xf numFmtId="0" fontId="24" fillId="2" borderId="18" xfId="0" applyFont="1" applyFill="1" applyBorder="1" applyAlignment="1">
      <alignment horizontal="left" vertical="top" wrapText="1"/>
    </xf>
    <xf numFmtId="0" fontId="24" fillId="2" borderId="18" xfId="34" applyFont="1" applyFill="1" applyBorder="1" applyAlignment="1" applyProtection="1">
      <alignment horizontal="left" vertical="center" wrapText="1"/>
      <protection locked="0"/>
    </xf>
    <xf numFmtId="0" fontId="25" fillId="0" borderId="18" xfId="0" applyNumberFormat="1" applyFont="1" applyFill="1" applyBorder="1" applyAlignment="1">
      <alignment horizontal="center" vertical="center" wrapText="1"/>
    </xf>
    <xf numFmtId="0" fontId="34" fillId="0" borderId="18" xfId="0" applyFont="1" applyFill="1" applyBorder="1" applyAlignment="1">
      <alignment horizontal="center" vertical="center" wrapText="1"/>
    </xf>
    <xf numFmtId="165" fontId="20" fillId="0" borderId="18" xfId="5" applyNumberFormat="1" applyFont="1" applyBorder="1" applyAlignment="1">
      <alignment horizontal="right"/>
    </xf>
    <xf numFmtId="49" fontId="24" fillId="0" borderId="3" xfId="15" applyNumberFormat="1" applyFont="1" applyBorder="1" applyAlignment="1">
      <alignment horizontal="center" vertical="top"/>
    </xf>
    <xf numFmtId="0" fontId="24" fillId="2" borderId="3" xfId="15" applyFont="1" applyFill="1" applyBorder="1" applyAlignment="1">
      <alignment horizontal="center"/>
    </xf>
    <xf numFmtId="0" fontId="24" fillId="2" borderId="4" xfId="0" applyFont="1" applyFill="1" applyBorder="1" applyAlignment="1">
      <alignment horizontal="center" vertical="top" wrapText="1"/>
    </xf>
    <xf numFmtId="0" fontId="24" fillId="2" borderId="4" xfId="15" applyFont="1" applyFill="1" applyBorder="1" applyAlignment="1">
      <alignment horizontal="center"/>
    </xf>
    <xf numFmtId="0" fontId="24" fillId="2" borderId="18" xfId="15" applyFont="1" applyFill="1" applyBorder="1" applyAlignment="1">
      <alignment wrapText="1"/>
    </xf>
    <xf numFmtId="166" fontId="8" fillId="0" borderId="18" xfId="11" applyNumberFormat="1" applyFont="1" applyFill="1" applyBorder="1" applyAlignment="1">
      <alignment horizontal="right" vertical="top"/>
    </xf>
    <xf numFmtId="49" fontId="24" fillId="0" borderId="18" xfId="15" applyNumberFormat="1" applyFont="1" applyBorder="1" applyAlignment="1">
      <alignment horizontal="center" vertical="top"/>
    </xf>
    <xf numFmtId="0" fontId="24" fillId="2" borderId="18" xfId="15" applyFont="1" applyFill="1" applyBorder="1" applyAlignment="1">
      <alignment horizontal="center"/>
    </xf>
    <xf numFmtId="0" fontId="8" fillId="2" borderId="18" xfId="15" applyFont="1" applyFill="1" applyBorder="1"/>
    <xf numFmtId="0" fontId="24" fillId="2" borderId="18" xfId="15" applyFont="1" applyFill="1" applyBorder="1"/>
    <xf numFmtId="0" fontId="24" fillId="2" borderId="3" xfId="0" applyFont="1" applyFill="1" applyBorder="1" applyAlignment="1">
      <alignment horizontal="center" vertical="top" wrapText="1"/>
    </xf>
    <xf numFmtId="0" fontId="8" fillId="2" borderId="24" xfId="15" applyFont="1" applyFill="1" applyBorder="1"/>
    <xf numFmtId="0" fontId="24" fillId="0" borderId="24" xfId="15" applyFont="1" applyBorder="1" applyAlignment="1">
      <alignment horizontal="center" vertical="top"/>
    </xf>
    <xf numFmtId="0" fontId="25" fillId="2" borderId="18" xfId="0" applyFont="1" applyFill="1" applyBorder="1" applyAlignment="1">
      <alignment horizontal="left" vertical="center" wrapText="1"/>
    </xf>
    <xf numFmtId="0" fontId="24" fillId="0" borderId="4" xfId="15" applyFont="1" applyBorder="1" applyAlignment="1">
      <alignment horizontal="center" vertical="top"/>
    </xf>
    <xf numFmtId="0" fontId="31" fillId="2" borderId="18" xfId="0" applyFont="1" applyFill="1" applyBorder="1" applyAlignment="1">
      <alignment horizontal="left" vertical="center" wrapText="1"/>
    </xf>
    <xf numFmtId="0" fontId="25" fillId="0" borderId="18" xfId="0" applyFont="1" applyFill="1" applyBorder="1" applyAlignment="1">
      <alignment horizontal="left" vertical="center" wrapText="1"/>
    </xf>
    <xf numFmtId="49" fontId="19" fillId="0" borderId="18" xfId="0" applyNumberFormat="1" applyFont="1" applyFill="1" applyBorder="1" applyAlignment="1">
      <alignment horizontal="left" vertical="center" wrapText="1"/>
    </xf>
    <xf numFmtId="49" fontId="24" fillId="0" borderId="24" xfId="15" applyNumberFormat="1" applyFont="1" applyBorder="1" applyAlignment="1">
      <alignment horizontal="center" vertical="top"/>
    </xf>
    <xf numFmtId="49" fontId="24" fillId="0" borderId="4" xfId="15" applyNumberFormat="1" applyFont="1" applyBorder="1" applyAlignment="1">
      <alignment horizontal="center" vertical="top"/>
    </xf>
  </cellXfs>
  <cellStyles count="43">
    <cellStyle name="Comma" xfId="3" builtinId="3"/>
    <cellStyle name="Comma 10" xfId="36"/>
    <cellStyle name="Comma 19" xfId="37"/>
    <cellStyle name="Comma 2" xfId="2"/>
    <cellStyle name="Comma 2 2" xfId="4"/>
    <cellStyle name="Comma 2 2 2" xfId="7"/>
    <cellStyle name="Comma 3" xfId="5"/>
    <cellStyle name="Comma 3 2" xfId="8"/>
    <cellStyle name="Comma 4" xfId="6"/>
    <cellStyle name="Comma 5" xfId="9"/>
    <cellStyle name="Comma 5 2" xfId="21"/>
    <cellStyle name="Comma 6" xfId="25"/>
    <cellStyle name="Comma 8" xfId="27"/>
    <cellStyle name="Comma 9" xfId="33"/>
    <cellStyle name="Normal" xfId="0" builtinId="0"/>
    <cellStyle name="Normal 10 3" xfId="32"/>
    <cellStyle name="Normal 11" xfId="17"/>
    <cellStyle name="Normal 12" xfId="19"/>
    <cellStyle name="Normal 14" xfId="28"/>
    <cellStyle name="Normal 18" xfId="35"/>
    <cellStyle name="Normal 2" xfId="1"/>
    <cellStyle name="Normal 2 3" xfId="31"/>
    <cellStyle name="Normal 2 4" xfId="30"/>
    <cellStyle name="Normal 2 6" xfId="38"/>
    <cellStyle name="Normal 3" xfId="10"/>
    <cellStyle name="Normal 3 2" xfId="22"/>
    <cellStyle name="Normal 4" xfId="13"/>
    <cellStyle name="Normal 4 2" xfId="23"/>
    <cellStyle name="Normal 4 2 2" xfId="41"/>
    <cellStyle name="Normal 4 3" xfId="40"/>
    <cellStyle name="Normal 5" xfId="24"/>
    <cellStyle name="Normal 5 2" xfId="15"/>
    <cellStyle name="Normal 6" xfId="20"/>
    <cellStyle name="Normal 7" xfId="39"/>
    <cellStyle name="Normal 8" xfId="16"/>
    <cellStyle name="Normal 8 2" xfId="18"/>
    <cellStyle name="Normal_MVD artabyug" xfId="34"/>
    <cellStyle name="SN_241" xfId="11"/>
    <cellStyle name="SN_b" xfId="29"/>
    <cellStyle name="Обычный 2" xfId="12"/>
    <cellStyle name="Финансовый 2" xfId="26"/>
    <cellStyle name="Финансовый 2 2" xfId="42"/>
    <cellStyle name="Финансовый 3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0"/>
  <sheetViews>
    <sheetView topLeftCell="B10" zoomScaleNormal="100" workbookViewId="0">
      <selection activeCell="Q9" sqref="Q9"/>
    </sheetView>
  </sheetViews>
  <sheetFormatPr defaultColWidth="9.33203125" defaultRowHeight="12.75"/>
  <cols>
    <col min="1" max="1" width="9.33203125" style="2"/>
    <col min="2" max="2" width="11.6640625" style="2" customWidth="1"/>
    <col min="3" max="3" width="19.33203125" style="2" customWidth="1"/>
    <col min="4" max="4" width="60.6640625" style="2" customWidth="1"/>
    <col min="5" max="5" width="53" style="2" customWidth="1"/>
    <col min="6" max="6" width="47.1640625" style="2" customWidth="1"/>
    <col min="7" max="7" width="26.83203125" style="2" customWidth="1"/>
    <col min="8" max="16384" width="9.33203125" style="2"/>
  </cols>
  <sheetData>
    <row r="1" spans="1:7" ht="13.5">
      <c r="B1" s="3"/>
      <c r="C1" s="3"/>
      <c r="D1" s="3"/>
      <c r="E1" s="3"/>
      <c r="F1" s="3"/>
    </row>
    <row r="2" spans="1:7" ht="13.5">
      <c r="B2" s="3"/>
      <c r="C2" s="3"/>
      <c r="D2" s="3"/>
      <c r="E2" s="3"/>
      <c r="F2" s="3"/>
      <c r="G2" s="7" t="s">
        <v>17</v>
      </c>
    </row>
    <row r="3" spans="1:7" ht="13.5">
      <c r="B3" s="3"/>
      <c r="C3" s="3"/>
      <c r="D3" s="3"/>
      <c r="E3" s="3"/>
      <c r="F3" s="3"/>
      <c r="G3" s="68" t="s">
        <v>74</v>
      </c>
    </row>
    <row r="4" spans="1:7" ht="13.5">
      <c r="B4" s="3"/>
      <c r="C4" s="3"/>
      <c r="D4" s="3"/>
      <c r="E4" s="3"/>
      <c r="F4" s="3"/>
      <c r="G4" s="8" t="s">
        <v>2</v>
      </c>
    </row>
    <row r="5" spans="1:7" ht="77.25" customHeight="1">
      <c r="A5" s="267" t="s">
        <v>165</v>
      </c>
      <c r="B5" s="267"/>
      <c r="C5" s="267"/>
      <c r="D5" s="267"/>
      <c r="E5" s="267"/>
      <c r="F5" s="267"/>
      <c r="G5" s="267"/>
    </row>
    <row r="6" spans="1:7" ht="14.25">
      <c r="B6" s="9"/>
      <c r="C6" s="9"/>
      <c r="D6" s="9"/>
      <c r="E6" s="9"/>
      <c r="F6" s="9"/>
    </row>
    <row r="7" spans="1:7" ht="13.5">
      <c r="B7" s="3"/>
      <c r="C7" s="3"/>
      <c r="D7" s="3"/>
      <c r="E7" s="3"/>
      <c r="F7" s="3"/>
      <c r="G7" s="215"/>
    </row>
    <row r="8" spans="1:7" s="10" customFormat="1" ht="122.25" customHeight="1">
      <c r="A8" s="268" t="s">
        <v>32</v>
      </c>
      <c r="B8" s="268" t="s">
        <v>7</v>
      </c>
      <c r="C8" s="268"/>
      <c r="D8" s="268" t="s">
        <v>33</v>
      </c>
      <c r="E8" s="268" t="s">
        <v>34</v>
      </c>
      <c r="F8" s="268" t="s">
        <v>35</v>
      </c>
      <c r="G8" s="261" t="s">
        <v>62</v>
      </c>
    </row>
    <row r="9" spans="1:7" s="10" customFormat="1" ht="14.25">
      <c r="A9" s="268"/>
      <c r="B9" s="67" t="s">
        <v>21</v>
      </c>
      <c r="C9" s="67" t="s">
        <v>0</v>
      </c>
      <c r="D9" s="268"/>
      <c r="E9" s="268"/>
      <c r="F9" s="268"/>
      <c r="G9" s="176" t="s">
        <v>15</v>
      </c>
    </row>
    <row r="10" spans="1:7" s="12" customFormat="1" ht="14.25">
      <c r="A10" s="266" t="s">
        <v>1</v>
      </c>
      <c r="B10" s="266"/>
      <c r="C10" s="266"/>
      <c r="D10" s="266"/>
      <c r="E10" s="266"/>
      <c r="F10" s="266"/>
      <c r="G10" s="11">
        <f t="shared" ref="G10" si="0">+G11</f>
        <v>0</v>
      </c>
    </row>
    <row r="11" spans="1:7" s="12" customFormat="1" ht="14.25">
      <c r="A11" s="266" t="s">
        <v>24</v>
      </c>
      <c r="B11" s="266"/>
      <c r="C11" s="266"/>
      <c r="D11" s="266"/>
      <c r="E11" s="266"/>
      <c r="F11" s="266"/>
      <c r="G11" s="11">
        <f t="shared" ref="G11" si="1">+G12</f>
        <v>0</v>
      </c>
    </row>
    <row r="12" spans="1:7" s="12" customFormat="1" ht="85.5">
      <c r="A12" s="13"/>
      <c r="B12" s="14" t="s">
        <v>36</v>
      </c>
      <c r="C12" s="15"/>
      <c r="D12" s="16" t="s">
        <v>37</v>
      </c>
      <c r="E12" s="16" t="s">
        <v>38</v>
      </c>
      <c r="F12" s="16" t="s">
        <v>39</v>
      </c>
      <c r="G12" s="11">
        <f>+G14+G16+G15+G13</f>
        <v>0</v>
      </c>
    </row>
    <row r="13" spans="1:7" s="12" customFormat="1" ht="115.5" customHeight="1">
      <c r="A13" s="13"/>
      <c r="B13" s="13"/>
      <c r="C13" s="80" t="s">
        <v>170</v>
      </c>
      <c r="D13" s="15" t="s">
        <v>171</v>
      </c>
      <c r="E13" s="15" t="s">
        <v>172</v>
      </c>
      <c r="F13" s="13" t="s">
        <v>40</v>
      </c>
      <c r="G13" s="17">
        <v>7750</v>
      </c>
    </row>
    <row r="14" spans="1:7" s="12" customFormat="1" ht="85.5" customHeight="1">
      <c r="A14" s="13"/>
      <c r="B14" s="13"/>
      <c r="C14" s="80" t="s">
        <v>141</v>
      </c>
      <c r="D14" s="15" t="s">
        <v>151</v>
      </c>
      <c r="E14" s="15" t="s">
        <v>152</v>
      </c>
      <c r="F14" s="15" t="s">
        <v>142</v>
      </c>
      <c r="G14" s="17">
        <v>1300.0999999999999</v>
      </c>
    </row>
    <row r="15" spans="1:7" s="12" customFormat="1" ht="85.5" customHeight="1">
      <c r="A15" s="13"/>
      <c r="B15" s="13"/>
      <c r="C15" s="80" t="s">
        <v>148</v>
      </c>
      <c r="D15" s="15" t="s">
        <v>75</v>
      </c>
      <c r="E15" s="15" t="s">
        <v>149</v>
      </c>
      <c r="F15" s="15" t="s">
        <v>150</v>
      </c>
      <c r="G15" s="17">
        <v>9100</v>
      </c>
    </row>
    <row r="16" spans="1:7" s="82" customFormat="1" ht="81">
      <c r="A16" s="13"/>
      <c r="B16" s="81"/>
      <c r="C16" s="18" t="s">
        <v>76</v>
      </c>
      <c r="D16" s="15" t="s">
        <v>77</v>
      </c>
      <c r="E16" s="15" t="s">
        <v>78</v>
      </c>
      <c r="F16" s="13" t="s">
        <v>40</v>
      </c>
      <c r="G16" s="17">
        <f>-10400.1-7750</f>
        <v>-18150.099999999999</v>
      </c>
    </row>
    <row r="17" spans="1:7" s="82" customFormat="1" ht="17.25" customHeight="1">
      <c r="A17" s="263" t="s">
        <v>185</v>
      </c>
      <c r="B17" s="264"/>
      <c r="C17" s="264"/>
      <c r="D17" s="264"/>
      <c r="E17" s="264"/>
      <c r="F17" s="265"/>
      <c r="G17" s="253">
        <f t="shared" ref="G17" si="2">+G18</f>
        <v>0</v>
      </c>
    </row>
    <row r="18" spans="1:7" s="82" customFormat="1" ht="57">
      <c r="A18" s="185"/>
      <c r="B18" s="252" t="s">
        <v>186</v>
      </c>
      <c r="C18" s="15"/>
      <c r="D18" s="16" t="s">
        <v>187</v>
      </c>
      <c r="E18" s="16" t="s">
        <v>188</v>
      </c>
      <c r="F18" s="16" t="s">
        <v>189</v>
      </c>
      <c r="G18" s="11">
        <f>+G19+G20</f>
        <v>0</v>
      </c>
    </row>
    <row r="19" spans="1:7" s="82" customFormat="1" ht="67.5">
      <c r="A19" s="185"/>
      <c r="B19" s="13"/>
      <c r="C19" s="80" t="s">
        <v>190</v>
      </c>
      <c r="D19" s="15" t="s">
        <v>187</v>
      </c>
      <c r="E19" s="15" t="s">
        <v>191</v>
      </c>
      <c r="F19" s="13" t="s">
        <v>40</v>
      </c>
      <c r="G19" s="17">
        <v>9100</v>
      </c>
    </row>
    <row r="20" spans="1:7" s="82" customFormat="1" ht="67.5">
      <c r="A20" s="185"/>
      <c r="B20" s="252"/>
      <c r="C20" s="15" t="s">
        <v>190</v>
      </c>
      <c r="D20" s="15" t="s">
        <v>187</v>
      </c>
      <c r="E20" s="15" t="s">
        <v>191</v>
      </c>
      <c r="F20" s="15" t="s">
        <v>40</v>
      </c>
      <c r="G20" s="260">
        <v>-9100</v>
      </c>
    </row>
  </sheetData>
  <mergeCells count="9">
    <mergeCell ref="A17:F17"/>
    <mergeCell ref="A10:F10"/>
    <mergeCell ref="A11:F11"/>
    <mergeCell ref="A5:G5"/>
    <mergeCell ref="A8:A9"/>
    <mergeCell ref="B8:C8"/>
    <mergeCell ref="D8:D9"/>
    <mergeCell ref="E8:E9"/>
    <mergeCell ref="F8:F9"/>
  </mergeCells>
  <pageMargins left="0" right="0" top="0" bottom="0" header="0" footer="0"/>
  <pageSetup paperSize="9" scale="70" fitToHeight="1000" orientation="landscape" r:id="rId1"/>
  <colBreaks count="1" manualBreakCount="1">
    <brk id="4" max="1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1"/>
  <sheetViews>
    <sheetView view="pageBreakPreview" zoomScale="90" zoomScaleNormal="100" zoomScaleSheetLayoutView="90" workbookViewId="0">
      <selection activeCell="G15" sqref="G15"/>
    </sheetView>
  </sheetViews>
  <sheetFormatPr defaultRowHeight="13.5"/>
  <cols>
    <col min="1" max="1" width="11.33203125" style="1" customWidth="1"/>
    <col min="2" max="2" width="15.33203125" style="1" customWidth="1"/>
    <col min="3" max="3" width="55.5" style="1" customWidth="1"/>
    <col min="4" max="4" width="21.6640625" style="1" customWidth="1"/>
    <col min="5" max="5" width="22" style="1" customWidth="1"/>
    <col min="6" max="6" width="23.83203125" style="1" customWidth="1"/>
    <col min="7" max="7" width="21.6640625" style="1" customWidth="1"/>
    <col min="8" max="8" width="18.83203125" style="1" customWidth="1"/>
    <col min="9" max="9" width="32.83203125" style="1" customWidth="1"/>
    <col min="10" max="16384" width="9.33203125" style="1"/>
  </cols>
  <sheetData>
    <row r="1" spans="1:44">
      <c r="D1" s="49"/>
      <c r="E1" s="49"/>
      <c r="F1" s="50"/>
      <c r="G1" s="50"/>
      <c r="H1" s="51" t="s">
        <v>79</v>
      </c>
      <c r="I1" s="71"/>
    </row>
    <row r="2" spans="1:44">
      <c r="D2" s="50"/>
      <c r="E2" s="50"/>
      <c r="F2" s="50"/>
      <c r="G2" s="50"/>
      <c r="H2" s="51" t="s">
        <v>80</v>
      </c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</row>
    <row r="3" spans="1:44">
      <c r="D3" s="50"/>
      <c r="E3" s="50"/>
      <c r="F3" s="50"/>
      <c r="G3" s="50"/>
      <c r="H3" s="53" t="s">
        <v>58</v>
      </c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</row>
    <row r="4" spans="1:44">
      <c r="D4" s="269"/>
      <c r="E4" s="269"/>
      <c r="F4" s="269"/>
      <c r="G4" s="71"/>
      <c r="H4" s="71"/>
      <c r="I4" s="71"/>
    </row>
    <row r="5" spans="1:44">
      <c r="D5" s="269"/>
      <c r="E5" s="269"/>
      <c r="F5" s="269"/>
      <c r="G5" s="71"/>
      <c r="H5" s="71"/>
      <c r="I5" s="71"/>
    </row>
    <row r="6" spans="1:44" ht="48" customHeight="1">
      <c r="A6" s="267" t="s">
        <v>206</v>
      </c>
      <c r="B6" s="267"/>
      <c r="C6" s="267"/>
      <c r="D6" s="267"/>
      <c r="E6" s="267"/>
      <c r="F6" s="267"/>
      <c r="G6" s="267"/>
      <c r="H6" s="267"/>
      <c r="I6" s="69"/>
    </row>
    <row r="7" spans="1:44" ht="14.25">
      <c r="B7" s="69"/>
      <c r="C7" s="69"/>
      <c r="D7" s="69"/>
      <c r="E7" s="69"/>
      <c r="F7" s="69"/>
      <c r="G7" s="270" t="s">
        <v>53</v>
      </c>
      <c r="H7" s="270"/>
      <c r="I7" s="69"/>
    </row>
    <row r="8" spans="1:44" ht="34.5" customHeight="1">
      <c r="A8" s="271" t="s">
        <v>59</v>
      </c>
      <c r="B8" s="271"/>
      <c r="C8" s="272" t="s">
        <v>60</v>
      </c>
      <c r="D8" s="272" t="s">
        <v>61</v>
      </c>
      <c r="E8" s="273" t="s">
        <v>162</v>
      </c>
      <c r="F8" s="274"/>
      <c r="G8" s="274"/>
      <c r="H8" s="275"/>
      <c r="I8" s="69"/>
    </row>
    <row r="9" spans="1:44">
      <c r="A9" s="271"/>
      <c r="B9" s="271"/>
      <c r="C9" s="272"/>
      <c r="D9" s="272"/>
      <c r="E9" s="272" t="s">
        <v>63</v>
      </c>
      <c r="F9" s="272"/>
      <c r="G9" s="272"/>
      <c r="H9" s="272"/>
    </row>
    <row r="10" spans="1:44" ht="81">
      <c r="A10" s="54" t="s">
        <v>21</v>
      </c>
      <c r="B10" s="54" t="s">
        <v>0</v>
      </c>
      <c r="C10" s="272"/>
      <c r="D10" s="272"/>
      <c r="E10" s="55" t="s">
        <v>64</v>
      </c>
      <c r="F10" s="55" t="s">
        <v>65</v>
      </c>
      <c r="G10" s="55" t="s">
        <v>66</v>
      </c>
      <c r="H10" s="73" t="s">
        <v>67</v>
      </c>
    </row>
    <row r="11" spans="1:44" ht="14.25">
      <c r="A11" s="56"/>
      <c r="B11" s="56"/>
      <c r="C11" s="57" t="s">
        <v>61</v>
      </c>
      <c r="D11" s="83">
        <f>D13</f>
        <v>-9050.0999999999985</v>
      </c>
      <c r="E11" s="83">
        <f>E13</f>
        <v>0</v>
      </c>
      <c r="F11" s="83">
        <f>F13</f>
        <v>0</v>
      </c>
      <c r="G11" s="83">
        <f>G13</f>
        <v>-9050.0999999999985</v>
      </c>
      <c r="H11" s="83">
        <f>H13</f>
        <v>0</v>
      </c>
    </row>
    <row r="12" spans="1:44">
      <c r="A12" s="56"/>
      <c r="B12" s="56"/>
      <c r="C12" s="84" t="s">
        <v>57</v>
      </c>
      <c r="D12" s="58"/>
      <c r="E12" s="58"/>
      <c r="F12" s="58"/>
      <c r="G12" s="58"/>
      <c r="H12" s="58"/>
    </row>
    <row r="13" spans="1:44" s="86" customFormat="1" ht="14.25">
      <c r="A13" s="85"/>
      <c r="B13" s="85"/>
      <c r="C13" s="78" t="s">
        <v>24</v>
      </c>
      <c r="D13" s="83">
        <f>SUM(E13:H13)</f>
        <v>-9050.0999999999985</v>
      </c>
      <c r="E13" s="83">
        <f>+E15</f>
        <v>0</v>
      </c>
      <c r="F13" s="83">
        <f>+F15</f>
        <v>0</v>
      </c>
      <c r="G13" s="83">
        <f>+G15+G19</f>
        <v>-9050.0999999999985</v>
      </c>
      <c r="H13" s="58">
        <f>H15</f>
        <v>0</v>
      </c>
    </row>
    <row r="14" spans="1:44" s="86" customFormat="1">
      <c r="A14" s="85"/>
      <c r="B14" s="85"/>
      <c r="C14" s="87" t="s">
        <v>57</v>
      </c>
      <c r="D14" s="58"/>
      <c r="E14" s="58"/>
      <c r="F14" s="58"/>
      <c r="G14" s="58"/>
      <c r="H14" s="58"/>
    </row>
    <row r="15" spans="1:44" s="90" customFormat="1" ht="28.5">
      <c r="A15" s="88" t="s">
        <v>25</v>
      </c>
      <c r="B15" s="88" t="s">
        <v>81</v>
      </c>
      <c r="C15" s="89" t="s">
        <v>82</v>
      </c>
      <c r="D15" s="58">
        <f>SUM(E15:H15)</f>
        <v>-18150.099999999999</v>
      </c>
      <c r="E15" s="58">
        <f>+E17</f>
        <v>0</v>
      </c>
      <c r="F15" s="58">
        <f>+F17</f>
        <v>0</v>
      </c>
      <c r="G15" s="58">
        <f>+G17+G18</f>
        <v>-18150.099999999999</v>
      </c>
      <c r="H15" s="58">
        <f>+H17</f>
        <v>0</v>
      </c>
    </row>
    <row r="16" spans="1:44" s="90" customFormat="1" ht="14.25">
      <c r="A16" s="88"/>
      <c r="B16" s="88"/>
      <c r="C16" s="45" t="s">
        <v>83</v>
      </c>
      <c r="D16" s="58"/>
      <c r="E16" s="58"/>
      <c r="F16" s="58"/>
      <c r="G16" s="58"/>
      <c r="H16" s="58"/>
    </row>
    <row r="17" spans="1:8" s="86" customFormat="1" ht="27">
      <c r="A17" s="88"/>
      <c r="B17" s="88"/>
      <c r="C17" s="43" t="s">
        <v>166</v>
      </c>
      <c r="D17" s="58">
        <f>SUM(E17:H17)</f>
        <v>-10400.1</v>
      </c>
      <c r="E17" s="58">
        <v>0</v>
      </c>
      <c r="F17" s="58"/>
      <c r="G17" s="17">
        <v>-10400.1</v>
      </c>
      <c r="H17" s="58"/>
    </row>
    <row r="18" spans="1:8" s="86" customFormat="1" ht="27">
      <c r="A18" s="88"/>
      <c r="B18" s="88"/>
      <c r="C18" s="43" t="s">
        <v>183</v>
      </c>
      <c r="D18" s="58">
        <f>SUM(E18:H18)</f>
        <v>-7750</v>
      </c>
      <c r="E18" s="58">
        <v>0</v>
      </c>
      <c r="F18" s="58"/>
      <c r="G18" s="17">
        <v>-7750</v>
      </c>
      <c r="H18" s="58"/>
    </row>
    <row r="19" spans="1:8" s="213" customFormat="1" ht="28.5">
      <c r="A19" s="217" t="s">
        <v>25</v>
      </c>
      <c r="B19" s="217" t="s">
        <v>153</v>
      </c>
      <c r="C19" s="218" t="s">
        <v>88</v>
      </c>
      <c r="D19" s="219">
        <f>SUM(D21:D22)</f>
        <v>9100</v>
      </c>
      <c r="E19" s="219">
        <f>SUM(E21:E22)</f>
        <v>0</v>
      </c>
      <c r="F19" s="219">
        <f>SUM(F21:F22)</f>
        <v>0</v>
      </c>
      <c r="G19" s="219">
        <f>SUM(G21)</f>
        <v>9100</v>
      </c>
      <c r="H19" s="219">
        <f t="shared" ref="H19" si="0">SUM(H21:H22)</f>
        <v>0</v>
      </c>
    </row>
    <row r="20" spans="1:8" s="213" customFormat="1">
      <c r="A20" s="220"/>
      <c r="B20" s="220"/>
      <c r="C20" s="147" t="s">
        <v>69</v>
      </c>
      <c r="D20" s="221"/>
      <c r="E20" s="221"/>
      <c r="F20" s="221"/>
      <c r="G20" s="221"/>
      <c r="H20" s="221"/>
    </row>
    <row r="21" spans="1:8" s="213" customFormat="1" ht="56.25" customHeight="1">
      <c r="A21" s="220"/>
      <c r="B21" s="220"/>
      <c r="C21" s="222" t="s">
        <v>168</v>
      </c>
      <c r="D21" s="221">
        <f>SUM(E21:H21)</f>
        <v>9100</v>
      </c>
      <c r="E21" s="221">
        <v>0</v>
      </c>
      <c r="F21" s="221"/>
      <c r="G21" s="221">
        <v>9100</v>
      </c>
      <c r="H21" s="221"/>
    </row>
  </sheetData>
  <mergeCells count="9">
    <mergeCell ref="D4:F4"/>
    <mergeCell ref="D5:F5"/>
    <mergeCell ref="A6:H6"/>
    <mergeCell ref="G7:H7"/>
    <mergeCell ref="A8:B9"/>
    <mergeCell ref="C8:C10"/>
    <mergeCell ref="D8:D10"/>
    <mergeCell ref="E8:H8"/>
    <mergeCell ref="E9:H9"/>
  </mergeCells>
  <pageMargins left="0.7" right="0.7" top="0.75" bottom="0.75" header="0.3" footer="0.3"/>
  <pageSetup paperSize="9" scale="77" fitToHeight="100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2"/>
  <sheetViews>
    <sheetView topLeftCell="A40" zoomScaleNormal="100" zoomScaleSheetLayoutView="40" workbookViewId="0">
      <selection activeCell="F96" sqref="F96"/>
    </sheetView>
  </sheetViews>
  <sheetFormatPr defaultColWidth="9.33203125" defaultRowHeight="12.75"/>
  <cols>
    <col min="1" max="1" width="6.83203125" style="4" customWidth="1"/>
    <col min="2" max="2" width="7.33203125" style="4" customWidth="1"/>
    <col min="3" max="3" width="8.83203125" style="4" customWidth="1"/>
    <col min="4" max="4" width="7.5" style="4" customWidth="1"/>
    <col min="5" max="5" width="12.5" style="4" customWidth="1"/>
    <col min="6" max="6" width="83.33203125" style="4" customWidth="1"/>
    <col min="7" max="7" width="35.6640625" style="59" customWidth="1"/>
    <col min="8" max="16384" width="9.33203125" style="4"/>
  </cols>
  <sheetData>
    <row r="1" spans="1:7" ht="14.45" customHeight="1">
      <c r="A1" s="3"/>
      <c r="B1" s="3"/>
      <c r="C1" s="3"/>
      <c r="D1" s="3"/>
      <c r="E1" s="3"/>
      <c r="G1" s="19" t="s">
        <v>84</v>
      </c>
    </row>
    <row r="2" spans="1:7" ht="14.45" customHeight="1">
      <c r="E2" s="3"/>
      <c r="G2" s="20" t="s">
        <v>74</v>
      </c>
    </row>
    <row r="3" spans="1:7" ht="14.45" customHeight="1">
      <c r="E3" s="3"/>
      <c r="G3" s="20" t="s">
        <v>2</v>
      </c>
    </row>
    <row r="4" spans="1:7" ht="14.45" customHeight="1">
      <c r="E4" s="3"/>
    </row>
    <row r="5" spans="1:7" ht="14.45" customHeight="1">
      <c r="A5" s="3"/>
      <c r="B5" s="3"/>
      <c r="C5" s="3"/>
      <c r="D5" s="3"/>
      <c r="E5" s="3"/>
    </row>
    <row r="6" spans="1:7" ht="35.25" customHeight="1">
      <c r="A6" s="276" t="s">
        <v>133</v>
      </c>
      <c r="B6" s="276"/>
      <c r="C6" s="276"/>
      <c r="D6" s="276"/>
      <c r="E6" s="276"/>
      <c r="F6" s="276"/>
      <c r="G6" s="276"/>
    </row>
    <row r="7" spans="1:7" ht="35.25" customHeight="1">
      <c r="A7" s="69"/>
      <c r="B7" s="69"/>
      <c r="C7" s="69"/>
      <c r="D7" s="69"/>
      <c r="E7" s="69"/>
      <c r="F7" s="69"/>
      <c r="G7" s="60"/>
    </row>
    <row r="8" spans="1:7" ht="14.45" customHeight="1">
      <c r="A8" s="3"/>
      <c r="B8" s="3"/>
      <c r="C8" s="3"/>
      <c r="D8" s="3"/>
      <c r="G8" s="72" t="s">
        <v>22</v>
      </c>
    </row>
    <row r="9" spans="1:7" s="5" customFormat="1" ht="83.25" customHeight="1">
      <c r="A9" s="278" t="s">
        <v>6</v>
      </c>
      <c r="B9" s="279"/>
      <c r="C9" s="280"/>
      <c r="D9" s="277" t="s">
        <v>7</v>
      </c>
      <c r="E9" s="277"/>
      <c r="F9" s="277" t="s">
        <v>16</v>
      </c>
      <c r="G9" s="262" t="s">
        <v>62</v>
      </c>
    </row>
    <row r="10" spans="1:7" s="5" customFormat="1" ht="40.5">
      <c r="A10" s="25" t="s">
        <v>8</v>
      </c>
      <c r="B10" s="25" t="s">
        <v>9</v>
      </c>
      <c r="C10" s="25" t="s">
        <v>10</v>
      </c>
      <c r="D10" s="259" t="s">
        <v>11</v>
      </c>
      <c r="E10" s="259" t="s">
        <v>12</v>
      </c>
      <c r="F10" s="277"/>
      <c r="G10" s="63" t="s">
        <v>15</v>
      </c>
    </row>
    <row r="11" spans="1:7" s="5" customFormat="1" ht="14.25">
      <c r="A11" s="26"/>
      <c r="B11" s="27"/>
      <c r="C11" s="28"/>
      <c r="D11" s="27"/>
      <c r="E11" s="70"/>
      <c r="F11" s="208" t="s">
        <v>13</v>
      </c>
      <c r="G11" s="118">
        <f>+G13+G58</f>
        <v>0</v>
      </c>
    </row>
    <row r="12" spans="1:7" s="5" customFormat="1" ht="13.5">
      <c r="A12" s="29"/>
      <c r="B12" s="30"/>
      <c r="C12" s="31"/>
      <c r="D12" s="30"/>
      <c r="E12" s="32"/>
      <c r="F12" s="33" t="s">
        <v>14</v>
      </c>
      <c r="G12" s="61"/>
    </row>
    <row r="13" spans="1:7" s="38" customFormat="1" ht="28.5">
      <c r="A13" s="112" t="s">
        <v>27</v>
      </c>
      <c r="B13" s="34"/>
      <c r="C13" s="35"/>
      <c r="D13" s="34"/>
      <c r="E13" s="36"/>
      <c r="F13" s="37" t="s">
        <v>28</v>
      </c>
      <c r="G13" s="212">
        <f>+G15+G32</f>
        <v>18150.099999999999</v>
      </c>
    </row>
    <row r="14" spans="1:7" s="38" customFormat="1" ht="13.5">
      <c r="A14" s="39"/>
      <c r="B14" s="40"/>
      <c r="C14" s="41"/>
      <c r="D14" s="40"/>
      <c r="E14" s="41"/>
      <c r="F14" s="42" t="s">
        <v>14</v>
      </c>
      <c r="G14" s="62"/>
    </row>
    <row r="15" spans="1:7" s="97" customFormat="1" ht="14.25">
      <c r="A15" s="75"/>
      <c r="B15" s="92" t="s">
        <v>73</v>
      </c>
      <c r="C15" s="93"/>
      <c r="D15" s="94"/>
      <c r="E15" s="94"/>
      <c r="F15" s="89" t="s">
        <v>85</v>
      </c>
      <c r="G15" s="186">
        <f>G17</f>
        <v>9100</v>
      </c>
    </row>
    <row r="16" spans="1:7" s="97" customFormat="1" ht="14.25">
      <c r="A16" s="75"/>
      <c r="B16" s="98"/>
      <c r="C16" s="99"/>
      <c r="D16" s="94"/>
      <c r="E16" s="94"/>
      <c r="F16" s="100" t="s">
        <v>69</v>
      </c>
      <c r="G16" s="186"/>
    </row>
    <row r="17" spans="1:7" s="97" customFormat="1" ht="14.25">
      <c r="A17" s="75"/>
      <c r="B17" s="98"/>
      <c r="C17" s="294" t="s">
        <v>73</v>
      </c>
      <c r="D17" s="94"/>
      <c r="E17" s="94"/>
      <c r="F17" s="89" t="s">
        <v>86</v>
      </c>
      <c r="G17" s="186">
        <f>G21</f>
        <v>9100</v>
      </c>
    </row>
    <row r="18" spans="1:7" s="97" customFormat="1" ht="14.25">
      <c r="A18" s="75"/>
      <c r="B18" s="101"/>
      <c r="C18" s="295"/>
      <c r="D18" s="94"/>
      <c r="E18" s="94"/>
      <c r="F18" s="102" t="s">
        <v>69</v>
      </c>
      <c r="G18" s="186"/>
    </row>
    <row r="19" spans="1:7" s="97" customFormat="1" ht="14.25">
      <c r="A19" s="75"/>
      <c r="B19" s="101"/>
      <c r="C19" s="295"/>
      <c r="D19" s="94"/>
      <c r="E19" s="94"/>
      <c r="F19" s="103" t="s">
        <v>24</v>
      </c>
      <c r="G19" s="186">
        <f>G21</f>
        <v>9100</v>
      </c>
    </row>
    <row r="20" spans="1:7" s="97" customFormat="1" ht="14.25">
      <c r="A20" s="75"/>
      <c r="B20" s="98"/>
      <c r="C20" s="296"/>
      <c r="D20" s="94"/>
      <c r="E20" s="94"/>
      <c r="F20" s="100" t="s">
        <v>69</v>
      </c>
      <c r="G20" s="186"/>
    </row>
    <row r="21" spans="1:7" s="97" customFormat="1" ht="28.5">
      <c r="A21" s="75"/>
      <c r="B21" s="98"/>
      <c r="C21" s="294"/>
      <c r="D21" s="297">
        <v>1103</v>
      </c>
      <c r="E21" s="298"/>
      <c r="F21" s="89" t="s">
        <v>26</v>
      </c>
      <c r="G21" s="186">
        <f>+G23</f>
        <v>9100</v>
      </c>
    </row>
    <row r="22" spans="1:7" s="97" customFormat="1" ht="14.25">
      <c r="A22" s="75"/>
      <c r="B22" s="98"/>
      <c r="C22" s="295"/>
      <c r="D22" s="297"/>
      <c r="E22" s="298"/>
      <c r="F22" s="104" t="s">
        <v>87</v>
      </c>
      <c r="G22" s="186"/>
    </row>
    <row r="23" spans="1:7" s="97" customFormat="1" ht="28.5">
      <c r="A23" s="75"/>
      <c r="B23" s="98"/>
      <c r="C23" s="295"/>
      <c r="D23" s="297"/>
      <c r="E23" s="299">
        <v>21001</v>
      </c>
      <c r="F23" s="89" t="s">
        <v>88</v>
      </c>
      <c r="G23" s="186">
        <f>G25</f>
        <v>9100</v>
      </c>
    </row>
    <row r="24" spans="1:7" s="97" customFormat="1" ht="14.25">
      <c r="A24" s="75"/>
      <c r="B24" s="98"/>
      <c r="C24" s="295"/>
      <c r="D24" s="297"/>
      <c r="E24" s="300"/>
      <c r="F24" s="104" t="s">
        <v>70</v>
      </c>
      <c r="G24" s="186"/>
    </row>
    <row r="25" spans="1:7" s="97" customFormat="1" ht="14.25">
      <c r="A25" s="75"/>
      <c r="B25" s="98"/>
      <c r="C25" s="295"/>
      <c r="D25" s="297"/>
      <c r="E25" s="105"/>
      <c r="F25" s="106" t="s">
        <v>23</v>
      </c>
      <c r="G25" s="96">
        <f>G27</f>
        <v>9100</v>
      </c>
    </row>
    <row r="26" spans="1:7" s="97" customFormat="1" ht="26.25" customHeight="1">
      <c r="A26" s="75"/>
      <c r="B26" s="98"/>
      <c r="C26" s="295"/>
      <c r="D26" s="297"/>
      <c r="E26" s="105"/>
      <c r="F26" s="104" t="s">
        <v>4</v>
      </c>
      <c r="G26" s="107"/>
    </row>
    <row r="27" spans="1:7" s="97" customFormat="1" ht="16.5">
      <c r="A27" s="75"/>
      <c r="B27" s="98"/>
      <c r="C27" s="295"/>
      <c r="D27" s="297"/>
      <c r="E27" s="105"/>
      <c r="F27" s="108" t="s">
        <v>5</v>
      </c>
      <c r="G27" s="186">
        <f>G28</f>
        <v>9100</v>
      </c>
    </row>
    <row r="28" spans="1:7" s="111" customFormat="1" ht="16.5">
      <c r="A28" s="75"/>
      <c r="B28" s="109"/>
      <c r="C28" s="295"/>
      <c r="D28" s="297"/>
      <c r="E28" s="105"/>
      <c r="F28" s="110" t="s">
        <v>19</v>
      </c>
      <c r="G28" s="186">
        <f t="shared" ref="G28:G30" si="0">+G29</f>
        <v>9100</v>
      </c>
    </row>
    <row r="29" spans="1:7" s="111" customFormat="1" ht="16.5">
      <c r="A29" s="75"/>
      <c r="B29" s="109"/>
      <c r="C29" s="295"/>
      <c r="D29" s="297"/>
      <c r="E29" s="105"/>
      <c r="F29" s="110" t="s">
        <v>20</v>
      </c>
      <c r="G29" s="186">
        <f t="shared" si="0"/>
        <v>9100</v>
      </c>
    </row>
    <row r="30" spans="1:7" s="111" customFormat="1" ht="14.25">
      <c r="A30" s="75"/>
      <c r="B30" s="109"/>
      <c r="C30" s="295"/>
      <c r="D30" s="297"/>
      <c r="E30" s="105"/>
      <c r="F30" s="45" t="s">
        <v>94</v>
      </c>
      <c r="G30" s="186">
        <f t="shared" si="0"/>
        <v>9100</v>
      </c>
    </row>
    <row r="31" spans="1:7" s="111" customFormat="1" ht="14.25">
      <c r="A31" s="75"/>
      <c r="B31" s="109"/>
      <c r="C31" s="296"/>
      <c r="D31" s="297"/>
      <c r="E31" s="105"/>
      <c r="F31" s="45" t="s">
        <v>95</v>
      </c>
      <c r="G31" s="186">
        <f>+'1'!G15</f>
        <v>9100</v>
      </c>
    </row>
    <row r="32" spans="1:7" s="38" customFormat="1" ht="28.5">
      <c r="A32" s="192"/>
      <c r="B32" s="283" t="s">
        <v>27</v>
      </c>
      <c r="C32" s="193"/>
      <c r="D32" s="194"/>
      <c r="E32" s="194"/>
      <c r="F32" s="190" t="s">
        <v>143</v>
      </c>
      <c r="G32" s="211">
        <f>G34</f>
        <v>9050.1</v>
      </c>
    </row>
    <row r="33" spans="1:7" s="38" customFormat="1" ht="14.25">
      <c r="A33" s="192"/>
      <c r="B33" s="284"/>
      <c r="C33" s="196"/>
      <c r="D33" s="197"/>
      <c r="E33" s="197"/>
      <c r="F33" s="198" t="s">
        <v>14</v>
      </c>
      <c r="G33" s="195"/>
    </row>
    <row r="34" spans="1:7" s="38" customFormat="1" ht="28.5">
      <c r="A34" s="192"/>
      <c r="B34" s="284"/>
      <c r="C34" s="301" t="s">
        <v>144</v>
      </c>
      <c r="D34" s="194"/>
      <c r="E34" s="194"/>
      <c r="F34" s="190" t="s">
        <v>143</v>
      </c>
      <c r="G34" s="191">
        <f>G38</f>
        <v>9050.1</v>
      </c>
    </row>
    <row r="35" spans="1:7" s="38" customFormat="1" ht="13.5">
      <c r="A35" s="192"/>
      <c r="B35" s="284"/>
      <c r="C35" s="302"/>
      <c r="D35" s="197"/>
      <c r="E35" s="197"/>
      <c r="F35" s="199" t="s">
        <v>14</v>
      </c>
      <c r="G35" s="191"/>
    </row>
    <row r="36" spans="1:7" s="5" customFormat="1" ht="13.5">
      <c r="A36" s="192"/>
      <c r="B36" s="284"/>
      <c r="C36" s="302"/>
      <c r="D36" s="200"/>
      <c r="E36" s="200"/>
      <c r="F36" s="199" t="s">
        <v>23</v>
      </c>
      <c r="G36" s="191">
        <f>G38</f>
        <v>9050.1</v>
      </c>
    </row>
    <row r="37" spans="1:7" s="5" customFormat="1" ht="14.25">
      <c r="A37" s="192"/>
      <c r="B37" s="284"/>
      <c r="C37" s="302"/>
      <c r="D37" s="201"/>
      <c r="E37" s="197"/>
      <c r="F37" s="199" t="s">
        <v>14</v>
      </c>
      <c r="G37" s="191"/>
    </row>
    <row r="38" spans="1:7" s="38" customFormat="1" ht="36" customHeight="1">
      <c r="A38" s="192"/>
      <c r="B38" s="284"/>
      <c r="C38" s="302"/>
      <c r="D38" s="113" t="s">
        <v>25</v>
      </c>
      <c r="E38" s="303"/>
      <c r="F38" s="43" t="s">
        <v>26</v>
      </c>
      <c r="G38" s="191">
        <f>G49+G40</f>
        <v>9050.1</v>
      </c>
    </row>
    <row r="39" spans="1:7" s="38" customFormat="1" ht="17.25" customHeight="1">
      <c r="A39" s="44"/>
      <c r="B39" s="284"/>
      <c r="C39" s="302"/>
      <c r="D39" s="113"/>
      <c r="E39" s="303"/>
      <c r="F39" s="202" t="s">
        <v>14</v>
      </c>
      <c r="G39" s="191"/>
    </row>
    <row r="40" spans="1:7" s="97" customFormat="1" ht="69" customHeight="1">
      <c r="A40" s="232"/>
      <c r="B40" s="284"/>
      <c r="C40" s="302"/>
      <c r="D40" s="233"/>
      <c r="E40" s="304">
        <v>11001</v>
      </c>
      <c r="F40" s="230" t="s">
        <v>171</v>
      </c>
      <c r="G40" s="211">
        <f>G42</f>
        <v>7750</v>
      </c>
    </row>
    <row r="41" spans="1:7" s="97" customFormat="1" ht="16.5">
      <c r="A41" s="232"/>
      <c r="B41" s="284"/>
      <c r="C41" s="302"/>
      <c r="D41" s="233"/>
      <c r="E41" s="304"/>
      <c r="F41" s="235" t="s">
        <v>70</v>
      </c>
      <c r="G41" s="234"/>
    </row>
    <row r="42" spans="1:7" s="97" customFormat="1" ht="16.5">
      <c r="A42" s="232"/>
      <c r="B42" s="284"/>
      <c r="C42" s="302"/>
      <c r="D42" s="233"/>
      <c r="E42" s="304"/>
      <c r="F42" s="236" t="s">
        <v>23</v>
      </c>
      <c r="G42" s="186">
        <f>G44</f>
        <v>7750</v>
      </c>
    </row>
    <row r="43" spans="1:7" s="97" customFormat="1" ht="26.25" customHeight="1">
      <c r="A43" s="232"/>
      <c r="B43" s="284"/>
      <c r="C43" s="302"/>
      <c r="D43" s="233"/>
      <c r="E43" s="304"/>
      <c r="F43" s="235" t="s">
        <v>4</v>
      </c>
      <c r="G43" s="186"/>
    </row>
    <row r="44" spans="1:7" s="97" customFormat="1" ht="16.5">
      <c r="A44" s="232"/>
      <c r="B44" s="284"/>
      <c r="C44" s="302"/>
      <c r="D44" s="233"/>
      <c r="E44" s="304"/>
      <c r="F44" s="237" t="s">
        <v>5</v>
      </c>
      <c r="G44" s="186">
        <f>+G45</f>
        <v>7750</v>
      </c>
    </row>
    <row r="45" spans="1:7" s="241" customFormat="1" ht="16.5">
      <c r="A45" s="238"/>
      <c r="B45" s="284"/>
      <c r="C45" s="302"/>
      <c r="D45" s="239"/>
      <c r="E45" s="239"/>
      <c r="F45" s="240" t="s">
        <v>137</v>
      </c>
      <c r="G45" s="186">
        <f>+G46</f>
        <v>7750</v>
      </c>
    </row>
    <row r="46" spans="1:7" s="241" customFormat="1" ht="16.5">
      <c r="A46" s="238"/>
      <c r="B46" s="284"/>
      <c r="C46" s="302"/>
      <c r="D46" s="239"/>
      <c r="E46" s="239"/>
      <c r="F46" s="240" t="s">
        <v>138</v>
      </c>
      <c r="G46" s="186">
        <f t="shared" ref="G46:G47" si="1">+G47</f>
        <v>7750</v>
      </c>
    </row>
    <row r="47" spans="1:7" s="241" customFormat="1" ht="24" customHeight="1">
      <c r="A47" s="238"/>
      <c r="B47" s="284"/>
      <c r="C47" s="302"/>
      <c r="D47" s="239"/>
      <c r="E47" s="239"/>
      <c r="F47" s="240" t="s">
        <v>173</v>
      </c>
      <c r="G47" s="186">
        <f t="shared" si="1"/>
        <v>7750</v>
      </c>
    </row>
    <row r="48" spans="1:7" s="241" customFormat="1" ht="25.5" customHeight="1">
      <c r="A48" s="238"/>
      <c r="B48" s="284"/>
      <c r="C48" s="302"/>
      <c r="D48" s="239"/>
      <c r="E48" s="239"/>
      <c r="F48" s="242" t="s">
        <v>174</v>
      </c>
      <c r="G48" s="186">
        <f>+'1'!G13</f>
        <v>7750</v>
      </c>
    </row>
    <row r="49" spans="1:7" s="205" customFormat="1" ht="28.5">
      <c r="A49" s="44"/>
      <c r="B49" s="284"/>
      <c r="C49" s="302"/>
      <c r="D49" s="113"/>
      <c r="E49" s="203">
        <v>11013</v>
      </c>
      <c r="F49" s="230" t="str">
        <f>+'1'!D14</f>
        <v xml:space="preserve"> Շինարարական օբյեկտների չափագրման, վերաչափագրման և փաստագրման  ծառայություններ</v>
      </c>
      <c r="G49" s="191">
        <f>+G51</f>
        <v>1300.0999999999999</v>
      </c>
    </row>
    <row r="50" spans="1:7" s="38" customFormat="1" ht="17.25" customHeight="1">
      <c r="A50" s="44"/>
      <c r="B50" s="284"/>
      <c r="C50" s="302"/>
      <c r="D50" s="113"/>
      <c r="E50" s="114"/>
      <c r="F50" s="206" t="s">
        <v>3</v>
      </c>
      <c r="G50" s="191"/>
    </row>
    <row r="51" spans="1:7" s="38" customFormat="1" ht="14.25">
      <c r="A51" s="44"/>
      <c r="B51" s="284"/>
      <c r="C51" s="302"/>
      <c r="D51" s="113"/>
      <c r="E51" s="114"/>
      <c r="F51" s="204" t="s">
        <v>23</v>
      </c>
      <c r="G51" s="191">
        <f>+G53</f>
        <v>1300.0999999999999</v>
      </c>
    </row>
    <row r="52" spans="1:7" s="38" customFormat="1" ht="27">
      <c r="A52" s="44"/>
      <c r="B52" s="284"/>
      <c r="C52" s="302"/>
      <c r="D52" s="113"/>
      <c r="E52" s="114"/>
      <c r="F52" s="204" t="s">
        <v>4</v>
      </c>
      <c r="G52" s="191"/>
    </row>
    <row r="53" spans="1:7" s="38" customFormat="1" ht="14.25">
      <c r="A53" s="44"/>
      <c r="B53" s="284"/>
      <c r="C53" s="302"/>
      <c r="D53" s="113"/>
      <c r="E53" s="114"/>
      <c r="F53" s="207" t="s">
        <v>5</v>
      </c>
      <c r="G53" s="191">
        <f t="shared" ref="G53" si="2">+G54</f>
        <v>1300.0999999999999</v>
      </c>
    </row>
    <row r="54" spans="1:7" s="111" customFormat="1" ht="16.5">
      <c r="A54" s="75"/>
      <c r="B54" s="109"/>
      <c r="C54" s="149"/>
      <c r="D54" s="184"/>
      <c r="E54" s="94"/>
      <c r="F54" s="185" t="s">
        <v>137</v>
      </c>
      <c r="G54" s="186">
        <f t="shared" ref="G54:G55" si="3">+G55</f>
        <v>1300.0999999999999</v>
      </c>
    </row>
    <row r="55" spans="1:7" s="111" customFormat="1" ht="16.5">
      <c r="A55" s="75"/>
      <c r="B55" s="109"/>
      <c r="C55" s="149"/>
      <c r="D55" s="184"/>
      <c r="E55" s="94"/>
      <c r="F55" s="185" t="s">
        <v>138</v>
      </c>
      <c r="G55" s="186">
        <f t="shared" si="3"/>
        <v>1300.0999999999999</v>
      </c>
    </row>
    <row r="56" spans="1:7" s="38" customFormat="1" ht="16.5">
      <c r="A56" s="44"/>
      <c r="B56" s="109"/>
      <c r="C56" s="149"/>
      <c r="D56" s="113"/>
      <c r="E56" s="114"/>
      <c r="F56" s="185" t="s">
        <v>139</v>
      </c>
      <c r="G56" s="186">
        <f>G57</f>
        <v>1300.0999999999999</v>
      </c>
    </row>
    <row r="57" spans="1:7" s="38" customFormat="1" ht="16.5">
      <c r="A57" s="44"/>
      <c r="B57" s="109"/>
      <c r="C57" s="149"/>
      <c r="D57" s="113"/>
      <c r="E57" s="115"/>
      <c r="F57" s="185" t="s">
        <v>140</v>
      </c>
      <c r="G57" s="188">
        <f>+'1'!G14</f>
        <v>1300.0999999999999</v>
      </c>
    </row>
    <row r="58" spans="1:7" s="82" customFormat="1" ht="16.5" customHeight="1">
      <c r="A58" s="285" t="s">
        <v>89</v>
      </c>
      <c r="B58" s="288"/>
      <c r="C58" s="288"/>
      <c r="D58" s="281"/>
      <c r="E58" s="281"/>
      <c r="F58" s="119" t="s">
        <v>90</v>
      </c>
      <c r="G58" s="120">
        <f>G60</f>
        <v>-18150.099999999999</v>
      </c>
    </row>
    <row r="59" spans="1:7" s="82" customFormat="1" ht="14.25" customHeight="1">
      <c r="A59" s="286"/>
      <c r="B59" s="289"/>
      <c r="C59" s="289"/>
      <c r="D59" s="282"/>
      <c r="E59" s="282"/>
      <c r="F59" s="91" t="s">
        <v>14</v>
      </c>
      <c r="G59" s="121"/>
    </row>
    <row r="60" spans="1:7" s="82" customFormat="1" ht="14.25">
      <c r="A60" s="286"/>
      <c r="B60" s="285" t="s">
        <v>89</v>
      </c>
      <c r="C60" s="288"/>
      <c r="D60" s="281"/>
      <c r="E60" s="281"/>
      <c r="F60" s="119" t="s">
        <v>91</v>
      </c>
      <c r="G60" s="121">
        <f>G62</f>
        <v>-18150.099999999999</v>
      </c>
    </row>
    <row r="61" spans="1:7" s="82" customFormat="1" ht="14.25" customHeight="1">
      <c r="A61" s="286"/>
      <c r="B61" s="286"/>
      <c r="C61" s="289"/>
      <c r="D61" s="282"/>
      <c r="E61" s="282"/>
      <c r="F61" s="91" t="s">
        <v>14</v>
      </c>
      <c r="G61" s="121"/>
    </row>
    <row r="62" spans="1:7" s="82" customFormat="1" ht="16.5" customHeight="1">
      <c r="A62" s="286"/>
      <c r="B62" s="286"/>
      <c r="C62" s="290" t="s">
        <v>92</v>
      </c>
      <c r="D62" s="281"/>
      <c r="E62" s="281"/>
      <c r="F62" s="119" t="s">
        <v>93</v>
      </c>
      <c r="G62" s="121">
        <f>G66</f>
        <v>-18150.099999999999</v>
      </c>
    </row>
    <row r="63" spans="1:7" s="82" customFormat="1" ht="13.5" customHeight="1">
      <c r="A63" s="286"/>
      <c r="B63" s="286"/>
      <c r="C63" s="290"/>
      <c r="D63" s="282"/>
      <c r="E63" s="282"/>
      <c r="F63" s="91" t="s">
        <v>14</v>
      </c>
      <c r="G63" s="187"/>
    </row>
    <row r="64" spans="1:7" s="82" customFormat="1" ht="16.5" customHeight="1">
      <c r="A64" s="286"/>
      <c r="B64" s="286"/>
      <c r="C64" s="290"/>
      <c r="D64" s="281"/>
      <c r="E64" s="281"/>
      <c r="F64" s="119" t="s">
        <v>24</v>
      </c>
      <c r="G64" s="121">
        <f>G66</f>
        <v>-18150.099999999999</v>
      </c>
    </row>
    <row r="65" spans="1:7" s="82" customFormat="1" ht="13.5" customHeight="1">
      <c r="A65" s="286"/>
      <c r="B65" s="286"/>
      <c r="C65" s="290"/>
      <c r="D65" s="282"/>
      <c r="E65" s="282"/>
      <c r="F65" s="91" t="s">
        <v>69</v>
      </c>
      <c r="G65" s="187"/>
    </row>
    <row r="66" spans="1:7" s="82" customFormat="1" ht="27">
      <c r="A66" s="286"/>
      <c r="B66" s="286"/>
      <c r="C66" s="290"/>
      <c r="D66" s="288">
        <v>1103</v>
      </c>
      <c r="E66" s="292"/>
      <c r="F66" s="122" t="s">
        <v>26</v>
      </c>
      <c r="G66" s="121">
        <f>+G68</f>
        <v>-18150.099999999999</v>
      </c>
    </row>
    <row r="67" spans="1:7" s="82" customFormat="1" ht="13.5" customHeight="1">
      <c r="A67" s="286"/>
      <c r="B67" s="286"/>
      <c r="C67" s="290"/>
      <c r="D67" s="291"/>
      <c r="E67" s="293"/>
      <c r="F67" s="122" t="s">
        <v>14</v>
      </c>
      <c r="G67" s="187"/>
    </row>
    <row r="68" spans="1:7" s="82" customFormat="1" ht="14.25">
      <c r="A68" s="286"/>
      <c r="B68" s="286"/>
      <c r="C68" s="290"/>
      <c r="D68" s="291"/>
      <c r="E68" s="89" t="s">
        <v>81</v>
      </c>
      <c r="F68" s="123" t="s">
        <v>82</v>
      </c>
      <c r="G68" s="107">
        <f>G70</f>
        <v>-18150.099999999999</v>
      </c>
    </row>
    <row r="69" spans="1:7" s="82" customFormat="1" ht="13.5" customHeight="1">
      <c r="A69" s="286"/>
      <c r="B69" s="286"/>
      <c r="C69" s="290"/>
      <c r="D69" s="291"/>
      <c r="E69" s="305"/>
      <c r="F69" s="45" t="s">
        <v>3</v>
      </c>
      <c r="G69" s="121"/>
    </row>
    <row r="70" spans="1:7" s="82" customFormat="1" ht="13.5" customHeight="1">
      <c r="A70" s="286"/>
      <c r="B70" s="286"/>
      <c r="C70" s="290"/>
      <c r="D70" s="291"/>
      <c r="E70" s="306"/>
      <c r="F70" s="125" t="s">
        <v>23</v>
      </c>
      <c r="G70" s="107">
        <f>G72</f>
        <v>-18150.099999999999</v>
      </c>
    </row>
    <row r="71" spans="1:7" s="82" customFormat="1" ht="27">
      <c r="A71" s="286"/>
      <c r="B71" s="286"/>
      <c r="C71" s="290"/>
      <c r="D71" s="291"/>
      <c r="E71" s="306"/>
      <c r="F71" s="45" t="s">
        <v>4</v>
      </c>
      <c r="G71" s="107"/>
    </row>
    <row r="72" spans="1:7" s="82" customFormat="1" ht="16.5" customHeight="1">
      <c r="A72" s="286"/>
      <c r="B72" s="286"/>
      <c r="C72" s="290"/>
      <c r="D72" s="291"/>
      <c r="E72" s="307"/>
      <c r="F72" s="89" t="s">
        <v>5</v>
      </c>
      <c r="G72" s="124">
        <f>G73</f>
        <v>-18150.099999999999</v>
      </c>
    </row>
    <row r="73" spans="1:7" s="82" customFormat="1" ht="16.5" customHeight="1">
      <c r="A73" s="286"/>
      <c r="B73" s="286"/>
      <c r="C73" s="290"/>
      <c r="D73" s="291"/>
      <c r="E73" s="45"/>
      <c r="F73" s="45" t="s">
        <v>19</v>
      </c>
      <c r="G73" s="107">
        <f>G74</f>
        <v>-18150.099999999999</v>
      </c>
    </row>
    <row r="74" spans="1:7" s="97" customFormat="1" ht="16.5" customHeight="1">
      <c r="A74" s="286"/>
      <c r="B74" s="286"/>
      <c r="C74" s="290"/>
      <c r="D74" s="291"/>
      <c r="E74" s="45"/>
      <c r="F74" s="45" t="s">
        <v>20</v>
      </c>
      <c r="G74" s="107">
        <f>G75</f>
        <v>-18150.099999999999</v>
      </c>
    </row>
    <row r="75" spans="1:7" s="97" customFormat="1" ht="13.5" customHeight="1">
      <c r="A75" s="286"/>
      <c r="B75" s="286"/>
      <c r="C75" s="290"/>
      <c r="D75" s="291"/>
      <c r="E75" s="45"/>
      <c r="F75" s="45" t="s">
        <v>94</v>
      </c>
      <c r="G75" s="107">
        <f>+G76</f>
        <v>-18150.099999999999</v>
      </c>
    </row>
    <row r="76" spans="1:7" s="97" customFormat="1" ht="16.5" customHeight="1">
      <c r="A76" s="287"/>
      <c r="B76" s="287"/>
      <c r="C76" s="290"/>
      <c r="D76" s="289"/>
      <c r="E76" s="45"/>
      <c r="F76" s="45" t="s">
        <v>95</v>
      </c>
      <c r="G76" s="126">
        <f>+'1'!G16</f>
        <v>-18150.099999999999</v>
      </c>
    </row>
    <row r="77" spans="1:7" s="254" customFormat="1" ht="33" customHeight="1">
      <c r="A77" s="357" t="s">
        <v>192</v>
      </c>
      <c r="B77" s="358"/>
      <c r="C77" s="359"/>
      <c r="D77" s="359"/>
      <c r="E77" s="360"/>
      <c r="F77" s="361" t="s">
        <v>193</v>
      </c>
      <c r="G77" s="362">
        <f>G79</f>
        <v>0</v>
      </c>
    </row>
    <row r="78" spans="1:7" s="254" customFormat="1" ht="14.25" customHeight="1">
      <c r="A78" s="363"/>
      <c r="B78" s="364"/>
      <c r="C78" s="359"/>
      <c r="D78" s="359"/>
      <c r="E78" s="360"/>
      <c r="F78" s="365" t="s">
        <v>69</v>
      </c>
      <c r="G78" s="362"/>
    </row>
    <row r="79" spans="1:7" s="254" customFormat="1" ht="16.5">
      <c r="A79" s="363"/>
      <c r="B79" s="363" t="s">
        <v>73</v>
      </c>
      <c r="C79" s="359"/>
      <c r="D79" s="359"/>
      <c r="E79" s="360"/>
      <c r="F79" s="366" t="s">
        <v>194</v>
      </c>
      <c r="G79" s="362">
        <f>G81</f>
        <v>0</v>
      </c>
    </row>
    <row r="80" spans="1:7" s="254" customFormat="1" ht="14.25" customHeight="1">
      <c r="A80" s="363"/>
      <c r="B80" s="363"/>
      <c r="C80" s="367"/>
      <c r="D80" s="359"/>
      <c r="E80" s="360"/>
      <c r="F80" s="365" t="s">
        <v>69</v>
      </c>
      <c r="G80" s="362"/>
    </row>
    <row r="81" spans="1:7" s="254" customFormat="1" ht="16.5">
      <c r="A81" s="363"/>
      <c r="B81" s="363"/>
      <c r="C81" s="363" t="s">
        <v>73</v>
      </c>
      <c r="D81" s="359"/>
      <c r="E81" s="360"/>
      <c r="F81" s="366" t="s">
        <v>187</v>
      </c>
      <c r="G81" s="362">
        <f>G85</f>
        <v>0</v>
      </c>
    </row>
    <row r="82" spans="1:7" s="254" customFormat="1" ht="16.5">
      <c r="A82" s="363"/>
      <c r="B82" s="363"/>
      <c r="C82" s="363"/>
      <c r="D82" s="359"/>
      <c r="E82" s="360"/>
      <c r="F82" s="368" t="s">
        <v>69</v>
      </c>
      <c r="G82" s="362"/>
    </row>
    <row r="83" spans="1:7" s="254" customFormat="1" ht="16.5">
      <c r="A83" s="363"/>
      <c r="B83" s="363"/>
      <c r="C83" s="363"/>
      <c r="D83" s="359"/>
      <c r="E83" s="360"/>
      <c r="F83" s="366" t="s">
        <v>185</v>
      </c>
      <c r="G83" s="362">
        <f>G85</f>
        <v>0</v>
      </c>
    </row>
    <row r="84" spans="1:7" s="254" customFormat="1" ht="16.5">
      <c r="A84" s="363"/>
      <c r="B84" s="363"/>
      <c r="C84" s="363"/>
      <c r="D84" s="367"/>
      <c r="E84" s="360"/>
      <c r="F84" s="365" t="s">
        <v>69</v>
      </c>
      <c r="G84" s="362"/>
    </row>
    <row r="85" spans="1:7" s="254" customFormat="1" ht="16.5">
      <c r="A85" s="363"/>
      <c r="B85" s="363"/>
      <c r="C85" s="363"/>
      <c r="D85" s="369">
        <v>1139</v>
      </c>
      <c r="E85" s="360"/>
      <c r="F85" s="370" t="s">
        <v>187</v>
      </c>
      <c r="G85" s="362">
        <f>+G87+G95</f>
        <v>0</v>
      </c>
    </row>
    <row r="86" spans="1:7" s="254" customFormat="1" ht="16.5">
      <c r="A86" s="363"/>
      <c r="B86" s="363"/>
      <c r="C86" s="363"/>
      <c r="D86" s="371"/>
      <c r="E86" s="358"/>
      <c r="F86" s="199" t="s">
        <v>87</v>
      </c>
      <c r="G86" s="362"/>
    </row>
    <row r="87" spans="1:7" s="254" customFormat="1" ht="16.5">
      <c r="A87" s="363"/>
      <c r="B87" s="363"/>
      <c r="C87" s="363"/>
      <c r="D87" s="371"/>
      <c r="E87" s="297">
        <v>11001</v>
      </c>
      <c r="F87" s="370" t="s">
        <v>187</v>
      </c>
      <c r="G87" s="362">
        <f>G89</f>
        <v>9100</v>
      </c>
    </row>
    <row r="88" spans="1:7" s="254" customFormat="1" ht="16.5">
      <c r="A88" s="363"/>
      <c r="B88" s="363"/>
      <c r="C88" s="363"/>
      <c r="D88" s="371"/>
      <c r="E88" s="297"/>
      <c r="F88" s="199" t="s">
        <v>70</v>
      </c>
      <c r="G88" s="362"/>
    </row>
    <row r="89" spans="1:7" s="254" customFormat="1" ht="16.5">
      <c r="A89" s="363"/>
      <c r="B89" s="363"/>
      <c r="C89" s="363"/>
      <c r="D89" s="371"/>
      <c r="E89" s="297"/>
      <c r="F89" s="372" t="s">
        <v>185</v>
      </c>
      <c r="G89" s="362">
        <f>G91</f>
        <v>9100</v>
      </c>
    </row>
    <row r="90" spans="1:7" s="254" customFormat="1" ht="27">
      <c r="A90" s="363"/>
      <c r="B90" s="363"/>
      <c r="C90" s="363"/>
      <c r="D90" s="371"/>
      <c r="E90" s="297"/>
      <c r="F90" s="199" t="s">
        <v>195</v>
      </c>
      <c r="G90" s="362"/>
    </row>
    <row r="91" spans="1:7" s="254" customFormat="1" ht="16.5">
      <c r="A91" s="363"/>
      <c r="B91" s="363"/>
      <c r="C91" s="363"/>
      <c r="D91" s="371"/>
      <c r="E91" s="297"/>
      <c r="F91" s="370" t="s">
        <v>196</v>
      </c>
      <c r="G91" s="362">
        <f>G93</f>
        <v>9100</v>
      </c>
    </row>
    <row r="92" spans="1:7" s="254" customFormat="1" ht="16.5">
      <c r="A92" s="363"/>
      <c r="B92" s="363"/>
      <c r="C92" s="363"/>
      <c r="D92" s="371"/>
      <c r="E92" s="297"/>
      <c r="F92" s="370" t="s">
        <v>197</v>
      </c>
      <c r="G92" s="362">
        <f t="shared" ref="G92:G93" si="4">G93</f>
        <v>9100</v>
      </c>
    </row>
    <row r="93" spans="1:7" s="255" customFormat="1" ht="16.5">
      <c r="A93" s="363"/>
      <c r="B93" s="363"/>
      <c r="C93" s="363"/>
      <c r="D93" s="371"/>
      <c r="E93" s="297"/>
      <c r="F93" s="373" t="s">
        <v>198</v>
      </c>
      <c r="G93" s="362">
        <f t="shared" si="4"/>
        <v>9100</v>
      </c>
    </row>
    <row r="94" spans="1:7" s="255" customFormat="1" ht="16.5">
      <c r="A94" s="363"/>
      <c r="B94" s="363"/>
      <c r="C94" s="363"/>
      <c r="D94" s="300"/>
      <c r="E94" s="297"/>
      <c r="F94" s="374" t="s">
        <v>199</v>
      </c>
      <c r="G94" s="362">
        <v>9100</v>
      </c>
    </row>
    <row r="95" spans="1:7" s="254" customFormat="1" ht="16.5">
      <c r="A95" s="375"/>
      <c r="B95" s="375"/>
      <c r="C95" s="375"/>
      <c r="D95" s="369"/>
      <c r="E95" s="297">
        <v>11001</v>
      </c>
      <c r="F95" s="370" t="s">
        <v>187</v>
      </c>
      <c r="G95" s="362">
        <f>G97</f>
        <v>-9100</v>
      </c>
    </row>
    <row r="96" spans="1:7" s="254" customFormat="1" ht="16.5">
      <c r="A96" s="376"/>
      <c r="B96" s="376"/>
      <c r="C96" s="376"/>
      <c r="D96" s="371"/>
      <c r="E96" s="297"/>
      <c r="F96" s="199" t="s">
        <v>70</v>
      </c>
      <c r="G96" s="362"/>
    </row>
    <row r="97" spans="1:7" s="254" customFormat="1" ht="16.5">
      <c r="A97" s="376"/>
      <c r="B97" s="376"/>
      <c r="C97" s="376"/>
      <c r="D97" s="371"/>
      <c r="E97" s="297"/>
      <c r="F97" s="372" t="s">
        <v>185</v>
      </c>
      <c r="G97" s="362">
        <f>G99</f>
        <v>-9100</v>
      </c>
    </row>
    <row r="98" spans="1:7" s="254" customFormat="1" ht="27">
      <c r="A98" s="376"/>
      <c r="B98" s="376"/>
      <c r="C98" s="376"/>
      <c r="D98" s="371"/>
      <c r="E98" s="297"/>
      <c r="F98" s="199" t="s">
        <v>195</v>
      </c>
      <c r="G98" s="362"/>
    </row>
    <row r="99" spans="1:7" s="254" customFormat="1" ht="16.5">
      <c r="A99" s="376"/>
      <c r="B99" s="376"/>
      <c r="C99" s="376"/>
      <c r="D99" s="371"/>
      <c r="E99" s="297"/>
      <c r="F99" s="370" t="s">
        <v>196</v>
      </c>
      <c r="G99" s="362">
        <f>G101</f>
        <v>-9100</v>
      </c>
    </row>
    <row r="100" spans="1:7" s="254" customFormat="1" ht="16.5">
      <c r="A100" s="376"/>
      <c r="B100" s="376"/>
      <c r="C100" s="376"/>
      <c r="D100" s="371"/>
      <c r="E100" s="297"/>
      <c r="F100" s="370" t="s">
        <v>197</v>
      </c>
      <c r="G100" s="362">
        <f t="shared" ref="G100:G101" si="5">G101</f>
        <v>-9100</v>
      </c>
    </row>
    <row r="101" spans="1:7" s="255" customFormat="1" ht="16.5">
      <c r="A101" s="376"/>
      <c r="B101" s="376"/>
      <c r="C101" s="376"/>
      <c r="D101" s="371"/>
      <c r="E101" s="297"/>
      <c r="F101" s="373" t="s">
        <v>198</v>
      </c>
      <c r="G101" s="362">
        <f t="shared" si="5"/>
        <v>-9100</v>
      </c>
    </row>
    <row r="102" spans="1:7" s="255" customFormat="1" ht="16.5">
      <c r="A102" s="357"/>
      <c r="B102" s="357"/>
      <c r="C102" s="357"/>
      <c r="D102" s="300"/>
      <c r="E102" s="297"/>
      <c r="F102" s="374" t="s">
        <v>199</v>
      </c>
      <c r="G102" s="362">
        <v>-9100</v>
      </c>
    </row>
  </sheetData>
  <mergeCells count="44">
    <mergeCell ref="E69:E72"/>
    <mergeCell ref="C58:C59"/>
    <mergeCell ref="D58:D59"/>
    <mergeCell ref="E58:E59"/>
    <mergeCell ref="C60:C61"/>
    <mergeCell ref="D60:D61"/>
    <mergeCell ref="E60:E61"/>
    <mergeCell ref="C21:C31"/>
    <mergeCell ref="D21:D31"/>
    <mergeCell ref="E21:E22"/>
    <mergeCell ref="E23:E24"/>
    <mergeCell ref="C34:C53"/>
    <mergeCell ref="E38:E39"/>
    <mergeCell ref="E40:E44"/>
    <mergeCell ref="A6:G6"/>
    <mergeCell ref="F9:F10"/>
    <mergeCell ref="A9:C9"/>
    <mergeCell ref="D9:E9"/>
    <mergeCell ref="D64:D65"/>
    <mergeCell ref="E64:E65"/>
    <mergeCell ref="B32:B53"/>
    <mergeCell ref="A58:A76"/>
    <mergeCell ref="B58:B59"/>
    <mergeCell ref="B60:B76"/>
    <mergeCell ref="C62:C76"/>
    <mergeCell ref="D62:D63"/>
    <mergeCell ref="E62:E63"/>
    <mergeCell ref="D66:D76"/>
    <mergeCell ref="E66:E67"/>
    <mergeCell ref="C17:C20"/>
    <mergeCell ref="A77:A94"/>
    <mergeCell ref="B77:B78"/>
    <mergeCell ref="C77:C80"/>
    <mergeCell ref="D77:D84"/>
    <mergeCell ref="E77:E86"/>
    <mergeCell ref="B79:B94"/>
    <mergeCell ref="C81:C94"/>
    <mergeCell ref="D85:D94"/>
    <mergeCell ref="E87:E94"/>
    <mergeCell ref="A95:A102"/>
    <mergeCell ref="B95:B102"/>
    <mergeCell ref="C95:C102"/>
    <mergeCell ref="D95:D102"/>
    <mergeCell ref="E95:E102"/>
  </mergeCells>
  <pageMargins left="0.39370078740157499" right="0.23622047244094499" top="0.47244094488188998" bottom="0.511811023622047" header="0.31496062992126" footer="0.31496062992126"/>
  <pageSetup paperSize="9" scale="68" firstPageNumber="123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G23"/>
  <sheetViews>
    <sheetView tabSelected="1" topLeftCell="A4" zoomScaleNormal="100" workbookViewId="0">
      <selection activeCell="D18" sqref="D18"/>
    </sheetView>
  </sheetViews>
  <sheetFormatPr defaultRowHeight="13.5"/>
  <cols>
    <col min="1" max="1" width="9.33203125" style="1"/>
    <col min="2" max="2" width="16.1640625" style="1" customWidth="1"/>
    <col min="3" max="3" width="66" style="1" customWidth="1"/>
    <col min="4" max="4" width="27.1640625" style="1" customWidth="1"/>
    <col min="5" max="16384" width="9.33203125" style="1"/>
  </cols>
  <sheetData>
    <row r="1" spans="1:7">
      <c r="C1" s="74"/>
      <c r="D1" s="7" t="s">
        <v>207</v>
      </c>
    </row>
    <row r="2" spans="1:7" ht="21.75" customHeight="1">
      <c r="C2" s="181"/>
      <c r="D2" s="257" t="s">
        <v>74</v>
      </c>
    </row>
    <row r="3" spans="1:7">
      <c r="C3" s="181"/>
      <c r="D3" s="8" t="s">
        <v>2</v>
      </c>
    </row>
    <row r="5" spans="1:7" ht="28.5" customHeight="1">
      <c r="A5" s="310" t="s">
        <v>136</v>
      </c>
      <c r="B5" s="310"/>
      <c r="C5" s="310"/>
      <c r="D5" s="310"/>
    </row>
    <row r="7" spans="1:7">
      <c r="D7" s="74" t="s">
        <v>53</v>
      </c>
    </row>
    <row r="8" spans="1:7" s="46" customFormat="1" ht="81">
      <c r="A8" s="308" t="s">
        <v>54</v>
      </c>
      <c r="B8" s="308"/>
      <c r="C8" s="309" t="s">
        <v>55</v>
      </c>
      <c r="D8" s="258" t="s">
        <v>163</v>
      </c>
      <c r="E8" s="127"/>
      <c r="F8" s="128"/>
    </row>
    <row r="9" spans="1:7" s="46" customFormat="1" ht="47.25" customHeight="1">
      <c r="A9" s="47" t="s">
        <v>21</v>
      </c>
      <c r="B9" s="47" t="s">
        <v>0</v>
      </c>
      <c r="C9" s="309"/>
      <c r="D9" s="129" t="s">
        <v>15</v>
      </c>
      <c r="E9" s="130"/>
      <c r="F9" s="128"/>
    </row>
    <row r="10" spans="1:7" s="46" customFormat="1" ht="14.25">
      <c r="A10" s="48"/>
      <c r="B10" s="48"/>
      <c r="C10" s="354" t="s">
        <v>56</v>
      </c>
      <c r="D10" s="131">
        <f>+D13+D19</f>
        <v>-9050.0999999999985</v>
      </c>
      <c r="E10" s="128"/>
      <c r="F10" s="128"/>
    </row>
    <row r="11" spans="1:7" s="134" customFormat="1" ht="14.25">
      <c r="A11" s="80"/>
      <c r="B11" s="132"/>
      <c r="C11" s="355" t="s">
        <v>96</v>
      </c>
      <c r="D11" s="133">
        <f>+D13+D19</f>
        <v>-9050.0999999999985</v>
      </c>
      <c r="G11" s="134" t="s">
        <v>71</v>
      </c>
    </row>
    <row r="12" spans="1:7" s="134" customFormat="1">
      <c r="A12" s="80"/>
      <c r="B12" s="80"/>
      <c r="C12" s="80" t="s">
        <v>57</v>
      </c>
      <c r="D12" s="133"/>
    </row>
    <row r="13" spans="1:7" s="134" customFormat="1" ht="51.75" customHeight="1">
      <c r="A13" s="178" t="s">
        <v>25</v>
      </c>
      <c r="B13" s="178" t="s">
        <v>81</v>
      </c>
      <c r="C13" s="135" t="s">
        <v>82</v>
      </c>
      <c r="D13" s="356">
        <f>+D15</f>
        <v>-18150.099999999999</v>
      </c>
    </row>
    <row r="14" spans="1:7" s="134" customFormat="1" ht="14.25">
      <c r="A14" s="136"/>
      <c r="B14" s="137"/>
      <c r="C14" s="80" t="s">
        <v>3</v>
      </c>
      <c r="D14" s="133"/>
    </row>
    <row r="15" spans="1:7" s="134" customFormat="1" ht="14.25">
      <c r="A15" s="136"/>
      <c r="B15" s="136"/>
      <c r="C15" s="138" t="s">
        <v>23</v>
      </c>
      <c r="D15" s="133">
        <f>+D17+D18</f>
        <v>-18150.099999999999</v>
      </c>
    </row>
    <row r="16" spans="1:7" s="134" customFormat="1">
      <c r="A16" s="45"/>
      <c r="B16" s="45"/>
      <c r="C16" s="139" t="s">
        <v>97</v>
      </c>
      <c r="D16" s="133"/>
    </row>
    <row r="17" spans="1:4" s="134" customFormat="1" ht="27">
      <c r="A17" s="80"/>
      <c r="B17" s="132"/>
      <c r="C17" s="43" t="s">
        <v>166</v>
      </c>
      <c r="D17" s="133">
        <f>+'2.'!G17</f>
        <v>-10400.1</v>
      </c>
    </row>
    <row r="18" spans="1:4" s="134" customFormat="1" ht="27">
      <c r="A18" s="80"/>
      <c r="B18" s="132"/>
      <c r="C18" s="43" t="s">
        <v>183</v>
      </c>
      <c r="D18" s="133">
        <f>+'2.'!G18</f>
        <v>-7750</v>
      </c>
    </row>
    <row r="19" spans="1:4" s="143" customFormat="1" ht="28.5">
      <c r="A19" s="140" t="s">
        <v>25</v>
      </c>
      <c r="B19" s="140">
        <v>21001</v>
      </c>
      <c r="C19" s="141" t="s">
        <v>88</v>
      </c>
      <c r="D19" s="142">
        <f>+D21</f>
        <v>9100</v>
      </c>
    </row>
    <row r="20" spans="1:4" s="143" customFormat="1">
      <c r="A20" s="122"/>
      <c r="B20" s="122"/>
      <c r="C20" s="122" t="s">
        <v>3</v>
      </c>
      <c r="D20" s="144"/>
    </row>
    <row r="21" spans="1:4" s="143" customFormat="1" ht="14.25">
      <c r="A21" s="145"/>
      <c r="B21" s="145"/>
      <c r="C21" s="146" t="s">
        <v>23</v>
      </c>
      <c r="D21" s="133">
        <f t="shared" ref="D21" si="0">+D23</f>
        <v>9100</v>
      </c>
    </row>
    <row r="22" spans="1:4" s="134" customFormat="1">
      <c r="A22" s="147"/>
      <c r="B22" s="147"/>
      <c r="C22" s="139" t="s">
        <v>97</v>
      </c>
      <c r="D22" s="133"/>
    </row>
    <row r="23" spans="1:4" s="134" customFormat="1" ht="46.5" customHeight="1">
      <c r="A23" s="177"/>
      <c r="B23" s="132"/>
      <c r="C23" s="210" t="s">
        <v>168</v>
      </c>
      <c r="D23" s="133">
        <f>+'3.'!G31</f>
        <v>9100</v>
      </c>
    </row>
  </sheetData>
  <mergeCells count="3">
    <mergeCell ref="A8:B8"/>
    <mergeCell ref="C8:C9"/>
    <mergeCell ref="A5:D5"/>
  </mergeCells>
  <pageMargins left="0.7" right="0.7" top="0.75" bottom="0.75" header="0.3" footer="0.3"/>
  <pageSetup paperSize="9" scale="84" fitToHeight="100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zoomScaleNormal="100" workbookViewId="0">
      <selection activeCell="F51" sqref="F51"/>
    </sheetView>
  </sheetViews>
  <sheetFormatPr defaultColWidth="10.6640625" defaultRowHeight="13.5"/>
  <cols>
    <col min="1" max="1" width="9.5" style="1" customWidth="1"/>
    <col min="2" max="2" width="11.33203125" style="1" customWidth="1"/>
    <col min="3" max="3" width="11.5" style="1" customWidth="1"/>
    <col min="4" max="4" width="16.83203125" style="1" customWidth="1"/>
    <col min="5" max="5" width="13.83203125" style="1" customWidth="1"/>
    <col min="6" max="6" width="16.6640625" style="1" customWidth="1"/>
    <col min="7" max="7" width="14.33203125" style="1" customWidth="1"/>
    <col min="8" max="8" width="22.33203125" style="1" customWidth="1"/>
    <col min="9" max="9" width="40.33203125" style="1" customWidth="1"/>
    <col min="10" max="10" width="22.6640625" style="1" customWidth="1"/>
    <col min="11" max="16384" width="10.6640625" style="1"/>
  </cols>
  <sheetData>
    <row r="1" spans="1:10">
      <c r="C1" s="19"/>
      <c r="D1" s="19"/>
      <c r="E1" s="19"/>
      <c r="J1" s="19" t="s">
        <v>68</v>
      </c>
    </row>
    <row r="2" spans="1:10">
      <c r="C2" s="20"/>
      <c r="D2" s="20"/>
      <c r="E2" s="20"/>
      <c r="J2" s="20" t="s">
        <v>98</v>
      </c>
    </row>
    <row r="3" spans="1:10">
      <c r="C3" s="20"/>
      <c r="D3" s="20"/>
      <c r="E3" s="20"/>
      <c r="J3" s="20" t="s">
        <v>2</v>
      </c>
    </row>
    <row r="4" spans="1:10">
      <c r="B4" s="6"/>
      <c r="C4" s="6"/>
      <c r="D4" s="6"/>
      <c r="E4" s="6"/>
      <c r="F4" s="6"/>
    </row>
    <row r="8" spans="1:10" ht="28.5" customHeight="1">
      <c r="A8" s="322" t="s">
        <v>130</v>
      </c>
      <c r="B8" s="322"/>
      <c r="C8" s="322"/>
      <c r="D8" s="322"/>
      <c r="E8" s="322"/>
      <c r="F8" s="322"/>
      <c r="G8" s="322"/>
      <c r="H8" s="322"/>
      <c r="I8" s="322"/>
      <c r="J8" s="322"/>
    </row>
    <row r="9" spans="1:10" ht="14.25">
      <c r="A9" s="21"/>
      <c r="B9" s="21"/>
      <c r="C9" s="21"/>
      <c r="D9" s="21"/>
      <c r="E9" s="21"/>
      <c r="F9" s="21"/>
    </row>
    <row r="10" spans="1:10" ht="14.25">
      <c r="A10" s="21"/>
      <c r="B10" s="21"/>
      <c r="C10" s="22"/>
      <c r="D10" s="22"/>
      <c r="E10" s="22"/>
      <c r="F10" s="22"/>
    </row>
    <row r="11" spans="1:10">
      <c r="J11" s="23" t="s">
        <v>41</v>
      </c>
    </row>
    <row r="12" spans="1:10" s="24" customFormat="1" ht="99.75" customHeight="1">
      <c r="A12" s="323" t="s">
        <v>42</v>
      </c>
      <c r="B12" s="324" t="s">
        <v>43</v>
      </c>
      <c r="C12" s="324"/>
      <c r="D12" s="324" t="s">
        <v>44</v>
      </c>
      <c r="E12" s="324"/>
      <c r="F12" s="324"/>
      <c r="G12" s="324"/>
      <c r="H12" s="324" t="s">
        <v>45</v>
      </c>
      <c r="I12" s="324" t="s">
        <v>46</v>
      </c>
      <c r="J12" s="137" t="s">
        <v>62</v>
      </c>
    </row>
    <row r="13" spans="1:10" s="24" customFormat="1" ht="28.5">
      <c r="A13" s="323"/>
      <c r="B13" s="14" t="s">
        <v>47</v>
      </c>
      <c r="C13" s="14" t="s">
        <v>48</v>
      </c>
      <c r="D13" s="14" t="s">
        <v>47</v>
      </c>
      <c r="E13" s="14" t="s">
        <v>48</v>
      </c>
      <c r="F13" s="14" t="s">
        <v>49</v>
      </c>
      <c r="G13" s="14" t="s">
        <v>50</v>
      </c>
      <c r="H13" s="324"/>
      <c r="I13" s="324"/>
      <c r="J13" s="14" t="s">
        <v>51</v>
      </c>
    </row>
    <row r="14" spans="1:10" s="24" customFormat="1" ht="30.75" customHeight="1">
      <c r="A14" s="325" t="s">
        <v>52</v>
      </c>
      <c r="B14" s="325"/>
      <c r="C14" s="325"/>
      <c r="D14" s="325"/>
      <c r="E14" s="325"/>
      <c r="F14" s="325"/>
      <c r="G14" s="325"/>
      <c r="H14" s="325"/>
      <c r="I14" s="325"/>
      <c r="J14" s="148">
        <f t="shared" ref="J14" si="0">+J15</f>
        <v>0</v>
      </c>
    </row>
    <row r="15" spans="1:10" s="24" customFormat="1" ht="14.25">
      <c r="A15" s="326" t="s">
        <v>31</v>
      </c>
      <c r="B15" s="326"/>
      <c r="C15" s="326"/>
      <c r="D15" s="326"/>
      <c r="E15" s="326"/>
      <c r="F15" s="326"/>
      <c r="G15" s="326"/>
      <c r="H15" s="326"/>
      <c r="I15" s="326"/>
      <c r="J15" s="151">
        <f>J16</f>
        <v>0</v>
      </c>
    </row>
    <row r="16" spans="1:10" s="24" customFormat="1" ht="14.25">
      <c r="A16" s="45"/>
      <c r="B16" s="89" t="s">
        <v>29</v>
      </c>
      <c r="C16" s="318" t="s">
        <v>30</v>
      </c>
      <c r="D16" s="318"/>
      <c r="E16" s="318"/>
      <c r="F16" s="318"/>
      <c r="G16" s="318"/>
      <c r="H16" s="318"/>
      <c r="I16" s="318"/>
      <c r="J16" s="151">
        <f>++J21+J29+J25+J17</f>
        <v>0</v>
      </c>
    </row>
    <row r="17" spans="1:10" s="243" customFormat="1" ht="57" customHeight="1">
      <c r="A17" s="237"/>
      <c r="B17" s="91"/>
      <c r="C17" s="91"/>
      <c r="D17" s="119" t="s">
        <v>175</v>
      </c>
      <c r="E17" s="319" t="s">
        <v>171</v>
      </c>
      <c r="F17" s="320"/>
      <c r="G17" s="320"/>
      <c r="H17" s="320"/>
      <c r="I17" s="321"/>
      <c r="J17" s="95">
        <f>+'1'!G13</f>
        <v>7750</v>
      </c>
    </row>
    <row r="18" spans="1:10" s="243" customFormat="1" ht="50.25" customHeight="1">
      <c r="A18" s="237"/>
      <c r="B18" s="91"/>
      <c r="C18" s="91"/>
      <c r="D18" s="91"/>
      <c r="E18" s="91"/>
      <c r="F18" s="327" t="s">
        <v>172</v>
      </c>
      <c r="G18" s="327"/>
      <c r="H18" s="327"/>
      <c r="I18" s="327"/>
      <c r="J18" s="327"/>
    </row>
    <row r="19" spans="1:10" s="243" customFormat="1" ht="27" customHeight="1">
      <c r="A19" s="237"/>
      <c r="B19" s="91"/>
      <c r="C19" s="91"/>
      <c r="D19" s="91"/>
      <c r="E19" s="91"/>
      <c r="F19" s="91"/>
      <c r="G19" s="327" t="s">
        <v>176</v>
      </c>
      <c r="H19" s="327"/>
      <c r="I19" s="327"/>
      <c r="J19" s="327"/>
    </row>
    <row r="20" spans="1:10" s="243" customFormat="1" ht="27" customHeight="1">
      <c r="A20" s="237"/>
      <c r="B20" s="91"/>
      <c r="C20" s="91"/>
      <c r="D20" s="91"/>
      <c r="E20" s="91"/>
      <c r="F20" s="91"/>
      <c r="G20" s="91"/>
      <c r="H20" s="327" t="s">
        <v>177</v>
      </c>
      <c r="I20" s="327"/>
      <c r="J20" s="327"/>
    </row>
    <row r="21" spans="1:10" s="150" customFormat="1" ht="23.25" customHeight="1">
      <c r="A21" s="91"/>
      <c r="B21" s="91"/>
      <c r="C21" s="91"/>
      <c r="D21" s="189" t="s">
        <v>145</v>
      </c>
      <c r="E21" s="318" t="str">
        <f>+'1'!D14</f>
        <v xml:space="preserve"> Շինարարական օբյեկտների չափագրման, վերաչափագրման և փաստագրման  ծառայություններ</v>
      </c>
      <c r="F21" s="318"/>
      <c r="G21" s="318"/>
      <c r="H21" s="318"/>
      <c r="I21" s="318"/>
      <c r="J21" s="151">
        <f>'1'!G14</f>
        <v>1300.0999999999999</v>
      </c>
    </row>
    <row r="22" spans="1:10" s="150" customFormat="1" ht="28.5" customHeight="1">
      <c r="A22" s="91"/>
      <c r="B22" s="91"/>
      <c r="C22" s="91"/>
      <c r="D22" s="45"/>
      <c r="E22" s="45"/>
      <c r="F22" s="318" t="str">
        <f>+'1'!E14</f>
        <v>Չափագրման, վերաչափագրման և փաստագրման ծառայություններ ձեռք բերելու վճարների ապահովում</v>
      </c>
      <c r="G22" s="318"/>
      <c r="H22" s="318"/>
      <c r="I22" s="318"/>
      <c r="J22" s="318"/>
    </row>
    <row r="23" spans="1:10" s="150" customFormat="1" ht="24" customHeight="1">
      <c r="A23" s="91"/>
      <c r="B23" s="91"/>
      <c r="C23" s="91"/>
      <c r="D23" s="45"/>
      <c r="E23" s="45"/>
      <c r="F23" s="45"/>
      <c r="G23" s="318" t="str">
        <f>+'1'!F14</f>
        <v xml:space="preserve"> Ծառայությունների մատուցում</v>
      </c>
      <c r="H23" s="318"/>
      <c r="I23" s="318"/>
      <c r="J23" s="318"/>
    </row>
    <row r="24" spans="1:10" s="150" customFormat="1" ht="24" customHeight="1">
      <c r="A24" s="91"/>
      <c r="B24" s="91"/>
      <c r="C24" s="91"/>
      <c r="D24" s="45"/>
      <c r="E24" s="45"/>
      <c r="F24" s="45"/>
      <c r="G24" s="45"/>
      <c r="H24" s="318" t="s">
        <v>146</v>
      </c>
      <c r="I24" s="318"/>
      <c r="J24" s="318"/>
    </row>
    <row r="25" spans="1:10" s="150" customFormat="1" ht="25.5" customHeight="1">
      <c r="A25" s="91"/>
      <c r="B25" s="91"/>
      <c r="C25" s="91"/>
      <c r="D25" s="119" t="s">
        <v>99</v>
      </c>
      <c r="E25" s="319" t="s">
        <v>77</v>
      </c>
      <c r="F25" s="320"/>
      <c r="G25" s="320"/>
      <c r="H25" s="320"/>
      <c r="I25" s="321"/>
      <c r="J25" s="95">
        <f>+'3.'!G68</f>
        <v>-18150.099999999999</v>
      </c>
    </row>
    <row r="26" spans="1:10" s="150" customFormat="1" ht="51.75" customHeight="1">
      <c r="A26" s="91"/>
      <c r="B26" s="91"/>
      <c r="C26" s="91"/>
      <c r="D26" s="91"/>
      <c r="E26" s="91"/>
      <c r="F26" s="319" t="s">
        <v>100</v>
      </c>
      <c r="G26" s="320"/>
      <c r="H26" s="320"/>
      <c r="I26" s="320"/>
      <c r="J26" s="91"/>
    </row>
    <row r="27" spans="1:10" s="150" customFormat="1" ht="25.5" customHeight="1">
      <c r="A27" s="91"/>
      <c r="B27" s="91"/>
      <c r="C27" s="91"/>
      <c r="D27" s="91"/>
      <c r="E27" s="91"/>
      <c r="F27" s="91"/>
      <c r="G27" s="319" t="s">
        <v>18</v>
      </c>
      <c r="H27" s="320"/>
      <c r="I27" s="320"/>
      <c r="J27" s="91"/>
    </row>
    <row r="28" spans="1:10" s="150" customFormat="1" ht="37.5" customHeight="1">
      <c r="A28" s="91"/>
      <c r="B28" s="91"/>
      <c r="C28" s="91"/>
      <c r="D28" s="91"/>
      <c r="E28" s="91"/>
      <c r="F28" s="91"/>
      <c r="G28" s="91"/>
      <c r="H28" s="319" t="s">
        <v>101</v>
      </c>
      <c r="I28" s="320"/>
      <c r="J28" s="91"/>
    </row>
    <row r="29" spans="1:10" s="150" customFormat="1" ht="34.5" customHeight="1">
      <c r="A29" s="91"/>
      <c r="B29" s="91"/>
      <c r="C29" s="91"/>
      <c r="D29" s="123" t="s">
        <v>102</v>
      </c>
      <c r="E29" s="315" t="s">
        <v>75</v>
      </c>
      <c r="F29" s="316"/>
      <c r="G29" s="316"/>
      <c r="H29" s="316"/>
      <c r="I29" s="317"/>
      <c r="J29" s="117">
        <f>+'3.'!G23</f>
        <v>9100</v>
      </c>
    </row>
    <row r="30" spans="1:10" s="150" customFormat="1" ht="39" customHeight="1">
      <c r="A30" s="91"/>
      <c r="B30" s="91"/>
      <c r="C30" s="91"/>
      <c r="D30" s="122"/>
      <c r="E30" s="122"/>
      <c r="F30" s="315" t="s">
        <v>103</v>
      </c>
      <c r="G30" s="316"/>
      <c r="H30" s="316"/>
      <c r="I30" s="316"/>
      <c r="J30" s="152"/>
    </row>
    <row r="31" spans="1:10" s="150" customFormat="1" ht="45" customHeight="1">
      <c r="A31" s="91"/>
      <c r="B31" s="91"/>
      <c r="C31" s="91"/>
      <c r="D31" s="122"/>
      <c r="E31" s="122"/>
      <c r="F31" s="122"/>
      <c r="G31" s="315" t="s">
        <v>104</v>
      </c>
      <c r="H31" s="316"/>
      <c r="I31" s="316"/>
      <c r="J31" s="152"/>
    </row>
    <row r="32" spans="1:10" s="150" customFormat="1" ht="36.75" customHeight="1">
      <c r="A32" s="91"/>
      <c r="B32" s="91"/>
      <c r="C32" s="91"/>
      <c r="D32" s="122"/>
      <c r="E32" s="122"/>
      <c r="F32" s="122"/>
      <c r="G32" s="122"/>
      <c r="H32" s="315" t="s">
        <v>105</v>
      </c>
      <c r="I32" s="316"/>
      <c r="J32" s="152"/>
    </row>
    <row r="33" spans="1:10" s="150" customFormat="1" ht="36.75" customHeight="1">
      <c r="A33" s="91"/>
      <c r="B33" s="91"/>
      <c r="C33" s="91"/>
      <c r="D33" s="122"/>
      <c r="E33" s="122"/>
      <c r="F33" s="122"/>
      <c r="G33" s="122"/>
      <c r="H33" s="229"/>
      <c r="I33" s="228" t="s">
        <v>169</v>
      </c>
      <c r="J33" s="117">
        <v>1</v>
      </c>
    </row>
    <row r="34" spans="1:10" s="243" customFormat="1" ht="17.25">
      <c r="A34" s="312" t="s">
        <v>200</v>
      </c>
      <c r="B34" s="313"/>
      <c r="C34" s="313"/>
      <c r="D34" s="313"/>
      <c r="E34" s="313"/>
      <c r="F34" s="313"/>
      <c r="G34" s="313"/>
      <c r="H34" s="313"/>
      <c r="I34" s="314"/>
      <c r="J34" s="256">
        <f>+J35</f>
        <v>0</v>
      </c>
    </row>
    <row r="35" spans="1:10" s="243" customFormat="1" ht="16.5">
      <c r="A35" s="45"/>
      <c r="B35" s="108" t="s">
        <v>201</v>
      </c>
      <c r="C35" s="311" t="s">
        <v>202</v>
      </c>
      <c r="D35" s="311"/>
      <c r="E35" s="311"/>
      <c r="F35" s="311"/>
      <c r="G35" s="311"/>
      <c r="H35" s="311"/>
      <c r="I35" s="311"/>
      <c r="J35" s="151">
        <f>+J36+J40</f>
        <v>0</v>
      </c>
    </row>
    <row r="36" spans="1:10" s="243" customFormat="1" ht="16.5">
      <c r="A36" s="45"/>
      <c r="B36" s="45"/>
      <c r="C36" s="45"/>
      <c r="D36" s="251" t="s">
        <v>203</v>
      </c>
      <c r="E36" s="311" t="s">
        <v>187</v>
      </c>
      <c r="F36" s="311"/>
      <c r="G36" s="311"/>
      <c r="H36" s="311"/>
      <c r="I36" s="311"/>
      <c r="J36" s="151">
        <v>9100</v>
      </c>
    </row>
    <row r="37" spans="1:10" s="243" customFormat="1" ht="16.5">
      <c r="A37" s="45"/>
      <c r="B37" s="45"/>
      <c r="C37" s="45"/>
      <c r="D37" s="45"/>
      <c r="E37" s="45"/>
      <c r="F37" s="311" t="s">
        <v>204</v>
      </c>
      <c r="G37" s="311"/>
      <c r="H37" s="311"/>
      <c r="I37" s="311"/>
      <c r="J37" s="311"/>
    </row>
    <row r="38" spans="1:10" s="243" customFormat="1" ht="16.5">
      <c r="A38" s="45"/>
      <c r="B38" s="45"/>
      <c r="C38" s="45"/>
      <c r="D38" s="45"/>
      <c r="E38" s="45"/>
      <c r="F38" s="45"/>
      <c r="G38" s="311" t="s">
        <v>18</v>
      </c>
      <c r="H38" s="311"/>
      <c r="I38" s="311"/>
      <c r="J38" s="311"/>
    </row>
    <row r="39" spans="1:10" s="243" customFormat="1" ht="39" customHeight="1">
      <c r="A39" s="45"/>
      <c r="B39" s="45"/>
      <c r="C39" s="45"/>
      <c r="D39" s="45"/>
      <c r="E39" s="45"/>
      <c r="F39" s="45"/>
      <c r="G39" s="45"/>
      <c r="H39" s="311" t="s">
        <v>205</v>
      </c>
      <c r="I39" s="311"/>
      <c r="J39" s="311"/>
    </row>
    <row r="40" spans="1:10" s="243" customFormat="1" ht="16.5">
      <c r="A40" s="45"/>
      <c r="B40" s="45"/>
      <c r="C40" s="45"/>
      <c r="D40" s="251" t="s">
        <v>203</v>
      </c>
      <c r="E40" s="311" t="s">
        <v>187</v>
      </c>
      <c r="F40" s="311"/>
      <c r="G40" s="311"/>
      <c r="H40" s="311"/>
      <c r="I40" s="311"/>
      <c r="J40" s="151">
        <v>-9100</v>
      </c>
    </row>
    <row r="41" spans="1:10" s="243" customFormat="1" ht="16.5">
      <c r="A41" s="45"/>
      <c r="B41" s="45"/>
      <c r="C41" s="45"/>
      <c r="D41" s="45"/>
      <c r="E41" s="45"/>
      <c r="F41" s="311" t="s">
        <v>204</v>
      </c>
      <c r="G41" s="311"/>
      <c r="H41" s="311"/>
      <c r="I41" s="311"/>
      <c r="J41" s="311"/>
    </row>
    <row r="42" spans="1:10" s="243" customFormat="1" ht="16.5">
      <c r="A42" s="45"/>
      <c r="B42" s="45"/>
      <c r="C42" s="45"/>
      <c r="D42" s="45"/>
      <c r="E42" s="45"/>
      <c r="F42" s="45"/>
      <c r="G42" s="311" t="s">
        <v>18</v>
      </c>
      <c r="H42" s="311"/>
      <c r="I42" s="311"/>
      <c r="J42" s="311"/>
    </row>
    <row r="43" spans="1:10" s="243" customFormat="1" ht="39" customHeight="1">
      <c r="A43" s="45"/>
      <c r="B43" s="45"/>
      <c r="C43" s="45"/>
      <c r="D43" s="45"/>
      <c r="E43" s="45"/>
      <c r="F43" s="45"/>
      <c r="G43" s="45"/>
      <c r="H43" s="311" t="s">
        <v>205</v>
      </c>
      <c r="I43" s="311"/>
      <c r="J43" s="311"/>
    </row>
  </sheetData>
  <mergeCells count="36">
    <mergeCell ref="A14:I14"/>
    <mergeCell ref="A15:I15"/>
    <mergeCell ref="C16:I16"/>
    <mergeCell ref="F22:J22"/>
    <mergeCell ref="G23:J23"/>
    <mergeCell ref="E17:I17"/>
    <mergeCell ref="F18:J18"/>
    <mergeCell ref="G19:J19"/>
    <mergeCell ref="H20:J20"/>
    <mergeCell ref="A8:J8"/>
    <mergeCell ref="A12:A13"/>
    <mergeCell ref="B12:C12"/>
    <mergeCell ref="D12:G12"/>
    <mergeCell ref="H12:H13"/>
    <mergeCell ref="I12:I13"/>
    <mergeCell ref="E29:I29"/>
    <mergeCell ref="F30:I30"/>
    <mergeCell ref="G31:I31"/>
    <mergeCell ref="H32:I32"/>
    <mergeCell ref="E21:I21"/>
    <mergeCell ref="G27:I27"/>
    <mergeCell ref="H28:I28"/>
    <mergeCell ref="H24:J24"/>
    <mergeCell ref="E25:I25"/>
    <mergeCell ref="F26:I26"/>
    <mergeCell ref="A34:I34"/>
    <mergeCell ref="C35:G35"/>
    <mergeCell ref="H35:I35"/>
    <mergeCell ref="E36:I36"/>
    <mergeCell ref="F37:J37"/>
    <mergeCell ref="H43:J43"/>
    <mergeCell ref="G38:J38"/>
    <mergeCell ref="H39:J39"/>
    <mergeCell ref="E40:I40"/>
    <mergeCell ref="F41:J41"/>
    <mergeCell ref="G42:J42"/>
  </mergeCells>
  <pageMargins left="0.7" right="0.7" top="0.75" bottom="0.75" header="0.3" footer="0.3"/>
  <pageSetup paperSize="9" scale="61" fitToHeight="100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topLeftCell="A10" zoomScaleNormal="100" workbookViewId="0">
      <selection activeCell="E20" sqref="E20"/>
    </sheetView>
  </sheetViews>
  <sheetFormatPr defaultColWidth="10.6640625" defaultRowHeight="13.5"/>
  <cols>
    <col min="1" max="1" width="8.1640625" style="1" customWidth="1"/>
    <col min="2" max="2" width="12.5" style="1" customWidth="1"/>
    <col min="3" max="3" width="9.6640625" style="1" customWidth="1"/>
    <col min="4" max="4" width="18.5" style="1" customWidth="1"/>
    <col min="5" max="5" width="16.6640625" style="1" customWidth="1"/>
    <col min="6" max="6" width="15" style="1" customWidth="1"/>
    <col min="7" max="7" width="14.83203125" style="1" customWidth="1"/>
    <col min="8" max="8" width="17" style="1" customWidth="1"/>
    <col min="9" max="9" width="41" style="1" customWidth="1"/>
    <col min="10" max="10" width="19.6640625" style="1" customWidth="1"/>
    <col min="11" max="16384" width="10.6640625" style="1"/>
  </cols>
  <sheetData>
    <row r="1" spans="1:10">
      <c r="C1" s="19"/>
      <c r="D1" s="19"/>
      <c r="E1" s="19"/>
      <c r="J1" s="19" t="s">
        <v>106</v>
      </c>
    </row>
    <row r="2" spans="1:10">
      <c r="C2" s="20"/>
      <c r="D2" s="20"/>
      <c r="E2" s="20"/>
      <c r="J2" s="20" t="s">
        <v>74</v>
      </c>
    </row>
    <row r="3" spans="1:10">
      <c r="C3" s="20"/>
      <c r="D3" s="20"/>
      <c r="E3" s="20"/>
      <c r="J3" s="20" t="s">
        <v>2</v>
      </c>
    </row>
    <row r="4" spans="1:10">
      <c r="B4" s="76"/>
      <c r="C4" s="76"/>
      <c r="D4" s="76"/>
      <c r="E4" s="76"/>
      <c r="F4" s="76"/>
    </row>
    <row r="8" spans="1:10" ht="28.5" customHeight="1">
      <c r="A8" s="322" t="s">
        <v>131</v>
      </c>
      <c r="B8" s="322"/>
      <c r="C8" s="322"/>
      <c r="D8" s="322"/>
      <c r="E8" s="322"/>
      <c r="F8" s="322"/>
      <c r="G8" s="322"/>
      <c r="H8" s="322"/>
      <c r="I8" s="322"/>
      <c r="J8" s="322"/>
    </row>
    <row r="9" spans="1:10" ht="14.25">
      <c r="A9" s="79"/>
      <c r="B9" s="79"/>
      <c r="C9" s="79"/>
      <c r="D9" s="79"/>
      <c r="E9" s="79"/>
      <c r="F9" s="79"/>
    </row>
    <row r="10" spans="1:10" ht="14.25">
      <c r="A10" s="79"/>
      <c r="B10" s="79"/>
      <c r="C10" s="77"/>
      <c r="D10" s="77"/>
      <c r="E10" s="77"/>
      <c r="F10" s="77"/>
    </row>
    <row r="11" spans="1:10">
      <c r="J11" s="23" t="s">
        <v>41</v>
      </c>
    </row>
    <row r="12" spans="1:10" s="24" customFormat="1" ht="112.5" customHeight="1">
      <c r="A12" s="323" t="s">
        <v>135</v>
      </c>
      <c r="B12" s="324" t="s">
        <v>43</v>
      </c>
      <c r="C12" s="324"/>
      <c r="D12" s="324" t="s">
        <v>44</v>
      </c>
      <c r="E12" s="324"/>
      <c r="F12" s="324"/>
      <c r="G12" s="324"/>
      <c r="H12" s="324" t="s">
        <v>45</v>
      </c>
      <c r="I12" s="324" t="s">
        <v>46</v>
      </c>
      <c r="J12" s="223" t="s">
        <v>62</v>
      </c>
    </row>
    <row r="13" spans="1:10" s="24" customFormat="1" ht="28.5">
      <c r="A13" s="323"/>
      <c r="B13" s="14" t="s">
        <v>47</v>
      </c>
      <c r="C13" s="14" t="s">
        <v>48</v>
      </c>
      <c r="D13" s="14" t="s">
        <v>47</v>
      </c>
      <c r="E13" s="14" t="s">
        <v>48</v>
      </c>
      <c r="F13" s="14" t="s">
        <v>49</v>
      </c>
      <c r="G13" s="14" t="s">
        <v>50</v>
      </c>
      <c r="H13" s="324"/>
      <c r="I13" s="324"/>
      <c r="J13" s="14" t="s">
        <v>51</v>
      </c>
    </row>
    <row r="14" spans="1:10" s="24" customFormat="1" ht="30.75" customHeight="1">
      <c r="A14" s="325" t="s">
        <v>52</v>
      </c>
      <c r="B14" s="325"/>
      <c r="C14" s="325"/>
      <c r="D14" s="325"/>
      <c r="E14" s="325"/>
      <c r="F14" s="325"/>
      <c r="G14" s="325"/>
      <c r="H14" s="325"/>
      <c r="I14" s="325"/>
      <c r="J14" s="148">
        <f>+J15</f>
        <v>0</v>
      </c>
    </row>
    <row r="15" spans="1:10" s="24" customFormat="1" ht="14.25">
      <c r="A15" s="326" t="s">
        <v>31</v>
      </c>
      <c r="B15" s="326"/>
      <c r="C15" s="326"/>
      <c r="D15" s="326"/>
      <c r="E15" s="326"/>
      <c r="F15" s="326"/>
      <c r="G15" s="326"/>
      <c r="H15" s="326"/>
      <c r="I15" s="326"/>
      <c r="J15" s="151">
        <f>J16</f>
        <v>0</v>
      </c>
    </row>
    <row r="16" spans="1:10" s="24" customFormat="1" ht="14.25">
      <c r="A16" s="45"/>
      <c r="B16" s="89" t="s">
        <v>29</v>
      </c>
      <c r="C16" s="318" t="s">
        <v>30</v>
      </c>
      <c r="D16" s="318"/>
      <c r="E16" s="318"/>
      <c r="F16" s="318"/>
      <c r="G16" s="318"/>
      <c r="H16" s="318"/>
      <c r="I16" s="318"/>
      <c r="J16" s="151">
        <f>+J25+J29+J21+J17</f>
        <v>0</v>
      </c>
    </row>
    <row r="17" spans="1:10" s="243" customFormat="1" ht="102.75" customHeight="1">
      <c r="A17" s="237"/>
      <c r="B17" s="91"/>
      <c r="C17" s="91"/>
      <c r="D17" s="119" t="s">
        <v>175</v>
      </c>
      <c r="E17" s="319" t="s">
        <v>171</v>
      </c>
      <c r="F17" s="320"/>
      <c r="G17" s="320"/>
      <c r="H17" s="320"/>
      <c r="I17" s="321"/>
      <c r="J17" s="95">
        <f>+'1'!G13</f>
        <v>7750</v>
      </c>
    </row>
    <row r="18" spans="1:10" s="243" customFormat="1" ht="87" customHeight="1">
      <c r="A18" s="237"/>
      <c r="B18" s="91"/>
      <c r="C18" s="91"/>
      <c r="D18" s="91"/>
      <c r="E18" s="91"/>
      <c r="F18" s="327" t="s">
        <v>172</v>
      </c>
      <c r="G18" s="327"/>
      <c r="H18" s="327"/>
      <c r="I18" s="327"/>
      <c r="J18" s="327"/>
    </row>
    <row r="19" spans="1:10" s="243" customFormat="1" ht="42.75" customHeight="1">
      <c r="A19" s="237"/>
      <c r="B19" s="91"/>
      <c r="C19" s="91"/>
      <c r="D19" s="91"/>
      <c r="E19" s="91"/>
      <c r="F19" s="91"/>
      <c r="G19" s="327" t="s">
        <v>176</v>
      </c>
      <c r="H19" s="327"/>
      <c r="I19" s="327"/>
      <c r="J19" s="327"/>
    </row>
    <row r="20" spans="1:10" s="243" customFormat="1" ht="36" customHeight="1">
      <c r="A20" s="237"/>
      <c r="B20" s="91"/>
      <c r="C20" s="91"/>
      <c r="D20" s="91"/>
      <c r="E20" s="91"/>
      <c r="F20" s="91"/>
      <c r="G20" s="91"/>
      <c r="H20" s="327" t="s">
        <v>177</v>
      </c>
      <c r="I20" s="327"/>
      <c r="J20" s="327"/>
    </row>
    <row r="21" spans="1:10" s="150" customFormat="1" ht="46.5" customHeight="1">
      <c r="A21" s="91"/>
      <c r="B21" s="91"/>
      <c r="C21" s="91"/>
      <c r="D21" s="189" t="s">
        <v>145</v>
      </c>
      <c r="E21" s="318" t="str">
        <f>+'1'!D14</f>
        <v xml:space="preserve"> Շինարարական օբյեկտների չափագրման, վերաչափագրման և փաստագրման  ծառայություններ</v>
      </c>
      <c r="F21" s="318"/>
      <c r="G21" s="318"/>
      <c r="H21" s="318"/>
      <c r="I21" s="318"/>
      <c r="J21" s="151">
        <f>+'1'!G14</f>
        <v>1300.0999999999999</v>
      </c>
    </row>
    <row r="22" spans="1:10" s="150" customFormat="1" ht="54" customHeight="1">
      <c r="A22" s="91"/>
      <c r="B22" s="91"/>
      <c r="C22" s="91"/>
      <c r="D22" s="45"/>
      <c r="E22" s="45"/>
      <c r="F22" s="318" t="str">
        <f>+'1'!E14</f>
        <v>Չափագրման, վերաչափագրման և փաստագրման ծառայություններ ձեռք բերելու վճարների ապահովում</v>
      </c>
      <c r="G22" s="318"/>
      <c r="H22" s="318"/>
      <c r="I22" s="318"/>
      <c r="J22" s="318"/>
    </row>
    <row r="23" spans="1:10" s="150" customFormat="1" ht="30" customHeight="1">
      <c r="A23" s="91"/>
      <c r="B23" s="91"/>
      <c r="C23" s="91"/>
      <c r="D23" s="45"/>
      <c r="E23" s="45"/>
      <c r="F23" s="45"/>
      <c r="G23" s="318" t="str">
        <f>+'1'!F14</f>
        <v xml:space="preserve"> Ծառայությունների մատուցում</v>
      </c>
      <c r="H23" s="318"/>
      <c r="I23" s="318"/>
      <c r="J23" s="318"/>
    </row>
    <row r="24" spans="1:10" s="150" customFormat="1" ht="47.25" customHeight="1">
      <c r="A24" s="91"/>
      <c r="B24" s="91"/>
      <c r="C24" s="91"/>
      <c r="D24" s="45"/>
      <c r="E24" s="45"/>
      <c r="F24" s="45"/>
      <c r="G24" s="45"/>
      <c r="H24" s="318" t="s">
        <v>146</v>
      </c>
      <c r="I24" s="318"/>
      <c r="J24" s="318"/>
    </row>
    <row r="25" spans="1:10" s="150" customFormat="1" ht="46.5" customHeight="1">
      <c r="A25" s="91"/>
      <c r="B25" s="91"/>
      <c r="C25" s="91"/>
      <c r="D25" s="119" t="s">
        <v>99</v>
      </c>
      <c r="E25" s="319" t="s">
        <v>77</v>
      </c>
      <c r="F25" s="320"/>
      <c r="G25" s="320"/>
      <c r="H25" s="320"/>
      <c r="I25" s="321"/>
      <c r="J25" s="95">
        <f>+'3.'!G76</f>
        <v>-18150.099999999999</v>
      </c>
    </row>
    <row r="26" spans="1:10" s="150" customFormat="1" ht="54" customHeight="1">
      <c r="A26" s="91"/>
      <c r="B26" s="91"/>
      <c r="C26" s="91"/>
      <c r="D26" s="91"/>
      <c r="E26" s="91"/>
      <c r="F26" s="319" t="s">
        <v>100</v>
      </c>
      <c r="G26" s="320"/>
      <c r="H26" s="320"/>
      <c r="I26" s="320"/>
      <c r="J26" s="91"/>
    </row>
    <row r="27" spans="1:10" s="150" customFormat="1" ht="30" customHeight="1">
      <c r="A27" s="91"/>
      <c r="B27" s="91"/>
      <c r="C27" s="91"/>
      <c r="D27" s="91"/>
      <c r="E27" s="91"/>
      <c r="F27" s="91"/>
      <c r="G27" s="319" t="s">
        <v>18</v>
      </c>
      <c r="H27" s="320"/>
      <c r="I27" s="320"/>
      <c r="J27" s="91"/>
    </row>
    <row r="28" spans="1:10" s="150" customFormat="1" ht="47.25" customHeight="1">
      <c r="A28" s="91"/>
      <c r="B28" s="91"/>
      <c r="C28" s="91"/>
      <c r="D28" s="91"/>
      <c r="E28" s="91"/>
      <c r="F28" s="91"/>
      <c r="G28" s="91"/>
      <c r="H28" s="319" t="s">
        <v>101</v>
      </c>
      <c r="I28" s="320"/>
      <c r="J28" s="91"/>
    </row>
    <row r="29" spans="1:10" s="150" customFormat="1" ht="34.5" customHeight="1">
      <c r="A29" s="91"/>
      <c r="B29" s="91"/>
      <c r="C29" s="91"/>
      <c r="D29" s="123" t="s">
        <v>102</v>
      </c>
      <c r="E29" s="315" t="s">
        <v>75</v>
      </c>
      <c r="F29" s="316"/>
      <c r="G29" s="316"/>
      <c r="H29" s="316"/>
      <c r="I29" s="317"/>
      <c r="J29" s="117">
        <f>+'5.'!J29</f>
        <v>9100</v>
      </c>
    </row>
    <row r="30" spans="1:10" s="150" customFormat="1" ht="39" customHeight="1">
      <c r="A30" s="91"/>
      <c r="B30" s="91"/>
      <c r="C30" s="91"/>
      <c r="D30" s="122"/>
      <c r="E30" s="122"/>
      <c r="F30" s="315" t="s">
        <v>103</v>
      </c>
      <c r="G30" s="316"/>
      <c r="H30" s="316"/>
      <c r="I30" s="316"/>
      <c r="J30" s="152"/>
    </row>
    <row r="31" spans="1:10" s="150" customFormat="1" ht="45" customHeight="1">
      <c r="A31" s="91"/>
      <c r="B31" s="91"/>
      <c r="C31" s="91"/>
      <c r="D31" s="122"/>
      <c r="E31" s="122"/>
      <c r="F31" s="122"/>
      <c r="G31" s="315" t="s">
        <v>104</v>
      </c>
      <c r="H31" s="316"/>
      <c r="I31" s="316"/>
      <c r="J31" s="152"/>
    </row>
    <row r="32" spans="1:10" s="150" customFormat="1" ht="24" customHeight="1">
      <c r="A32" s="91"/>
      <c r="B32" s="91"/>
      <c r="C32" s="91"/>
      <c r="D32" s="122"/>
      <c r="E32" s="122"/>
      <c r="F32" s="122"/>
      <c r="G32" s="122"/>
      <c r="H32" s="315" t="s">
        <v>105</v>
      </c>
      <c r="I32" s="316"/>
      <c r="J32" s="152"/>
    </row>
    <row r="33" spans="1:10" s="150" customFormat="1" ht="36.75" customHeight="1">
      <c r="A33" s="91"/>
      <c r="B33" s="91"/>
      <c r="C33" s="91"/>
      <c r="D33" s="122"/>
      <c r="E33" s="122"/>
      <c r="F33" s="122"/>
      <c r="G33" s="122"/>
      <c r="H33" s="229"/>
      <c r="I33" s="228" t="s">
        <v>169</v>
      </c>
      <c r="J33" s="117">
        <v>1</v>
      </c>
    </row>
    <row r="34" spans="1:10" s="243" customFormat="1" ht="17.25">
      <c r="A34" s="312" t="s">
        <v>200</v>
      </c>
      <c r="B34" s="313"/>
      <c r="C34" s="313"/>
      <c r="D34" s="313"/>
      <c r="E34" s="313"/>
      <c r="F34" s="313"/>
      <c r="G34" s="313"/>
      <c r="H34" s="313"/>
      <c r="I34" s="314"/>
      <c r="J34" s="256">
        <f>+J35</f>
        <v>0</v>
      </c>
    </row>
    <row r="35" spans="1:10" s="243" customFormat="1" ht="16.5">
      <c r="A35" s="45"/>
      <c r="B35" s="108" t="s">
        <v>201</v>
      </c>
      <c r="C35" s="311" t="s">
        <v>202</v>
      </c>
      <c r="D35" s="311"/>
      <c r="E35" s="311"/>
      <c r="F35" s="311"/>
      <c r="G35" s="311"/>
      <c r="H35" s="311"/>
      <c r="I35" s="311"/>
      <c r="J35" s="151">
        <f>+J36+J40</f>
        <v>0</v>
      </c>
    </row>
    <row r="36" spans="1:10" s="243" customFormat="1" ht="16.5">
      <c r="A36" s="45"/>
      <c r="B36" s="45"/>
      <c r="C36" s="45"/>
      <c r="D36" s="251" t="s">
        <v>203</v>
      </c>
      <c r="E36" s="311" t="s">
        <v>187</v>
      </c>
      <c r="F36" s="311"/>
      <c r="G36" s="311"/>
      <c r="H36" s="311"/>
      <c r="I36" s="311"/>
      <c r="J36" s="151">
        <v>9100</v>
      </c>
    </row>
    <row r="37" spans="1:10" s="243" customFormat="1" ht="16.5">
      <c r="A37" s="45"/>
      <c r="B37" s="45"/>
      <c r="C37" s="45"/>
      <c r="D37" s="45"/>
      <c r="E37" s="45"/>
      <c r="F37" s="311" t="s">
        <v>204</v>
      </c>
      <c r="G37" s="311"/>
      <c r="H37" s="311"/>
      <c r="I37" s="311"/>
      <c r="J37" s="311"/>
    </row>
    <row r="38" spans="1:10" s="243" customFormat="1" ht="16.5">
      <c r="A38" s="45"/>
      <c r="B38" s="45"/>
      <c r="C38" s="45"/>
      <c r="D38" s="45"/>
      <c r="E38" s="45"/>
      <c r="F38" s="45"/>
      <c r="G38" s="311" t="s">
        <v>18</v>
      </c>
      <c r="H38" s="311"/>
      <c r="I38" s="311"/>
      <c r="J38" s="311"/>
    </row>
    <row r="39" spans="1:10" s="243" customFormat="1" ht="39" customHeight="1">
      <c r="A39" s="45"/>
      <c r="B39" s="45"/>
      <c r="C39" s="45"/>
      <c r="D39" s="45"/>
      <c r="E39" s="45"/>
      <c r="F39" s="45"/>
      <c r="G39" s="45"/>
      <c r="H39" s="311" t="s">
        <v>205</v>
      </c>
      <c r="I39" s="311"/>
      <c r="J39" s="311"/>
    </row>
    <row r="40" spans="1:10" s="243" customFormat="1" ht="16.5">
      <c r="A40" s="45"/>
      <c r="B40" s="45"/>
      <c r="C40" s="45"/>
      <c r="D40" s="251" t="s">
        <v>203</v>
      </c>
      <c r="E40" s="311" t="s">
        <v>187</v>
      </c>
      <c r="F40" s="311"/>
      <c r="G40" s="311"/>
      <c r="H40" s="311"/>
      <c r="I40" s="311"/>
      <c r="J40" s="151">
        <v>-9100</v>
      </c>
    </row>
    <row r="41" spans="1:10" s="243" customFormat="1" ht="16.5">
      <c r="A41" s="45"/>
      <c r="B41" s="45"/>
      <c r="C41" s="45"/>
      <c r="D41" s="45"/>
      <c r="E41" s="45"/>
      <c r="F41" s="311" t="s">
        <v>204</v>
      </c>
      <c r="G41" s="311"/>
      <c r="H41" s="311"/>
      <c r="I41" s="311"/>
      <c r="J41" s="311"/>
    </row>
    <row r="42" spans="1:10" s="243" customFormat="1" ht="16.5">
      <c r="A42" s="45"/>
      <c r="B42" s="45"/>
      <c r="C42" s="45"/>
      <c r="D42" s="45"/>
      <c r="E42" s="45"/>
      <c r="F42" s="45"/>
      <c r="G42" s="311" t="s">
        <v>18</v>
      </c>
      <c r="H42" s="311"/>
      <c r="I42" s="311"/>
      <c r="J42" s="311"/>
    </row>
    <row r="43" spans="1:10" s="243" customFormat="1" ht="39" customHeight="1">
      <c r="A43" s="45"/>
      <c r="B43" s="45"/>
      <c r="C43" s="45"/>
      <c r="D43" s="45"/>
      <c r="E43" s="45"/>
      <c r="F43" s="45"/>
      <c r="G43" s="45"/>
      <c r="H43" s="311" t="s">
        <v>205</v>
      </c>
      <c r="I43" s="311"/>
      <c r="J43" s="311"/>
    </row>
  </sheetData>
  <mergeCells count="36">
    <mergeCell ref="H32:I32"/>
    <mergeCell ref="G27:I27"/>
    <mergeCell ref="H28:I28"/>
    <mergeCell ref="E29:I29"/>
    <mergeCell ref="F30:I30"/>
    <mergeCell ref="G31:I31"/>
    <mergeCell ref="A14:I14"/>
    <mergeCell ref="A15:I15"/>
    <mergeCell ref="C16:I16"/>
    <mergeCell ref="E25:I25"/>
    <mergeCell ref="F26:I26"/>
    <mergeCell ref="E21:I21"/>
    <mergeCell ref="F22:J22"/>
    <mergeCell ref="G23:J23"/>
    <mergeCell ref="H24:J24"/>
    <mergeCell ref="E17:I17"/>
    <mergeCell ref="F18:J18"/>
    <mergeCell ref="G19:J19"/>
    <mergeCell ref="H20:J20"/>
    <mergeCell ref="A8:J8"/>
    <mergeCell ref="A12:A13"/>
    <mergeCell ref="B12:C12"/>
    <mergeCell ref="D12:G12"/>
    <mergeCell ref="H12:H13"/>
    <mergeCell ref="I12:I13"/>
    <mergeCell ref="A34:I34"/>
    <mergeCell ref="C35:G35"/>
    <mergeCell ref="H35:I35"/>
    <mergeCell ref="E36:I36"/>
    <mergeCell ref="F37:J37"/>
    <mergeCell ref="H43:J43"/>
    <mergeCell ref="G38:J38"/>
    <mergeCell ref="H39:J39"/>
    <mergeCell ref="E40:I40"/>
    <mergeCell ref="F41:J41"/>
    <mergeCell ref="G42:J42"/>
  </mergeCells>
  <pageMargins left="0.7" right="0.7" top="0.75" bottom="0.75" header="0.3" footer="0.3"/>
  <pageSetup paperSize="9" scale="61" fitToHeight="1000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7"/>
  <sheetViews>
    <sheetView zoomScaleNormal="100" workbookViewId="0">
      <selection activeCell="K18" sqref="K18"/>
    </sheetView>
  </sheetViews>
  <sheetFormatPr defaultColWidth="10.6640625" defaultRowHeight="13.5"/>
  <cols>
    <col min="1" max="1" width="17.6640625" style="65" customWidth="1"/>
    <col min="2" max="2" width="14.6640625" style="65" customWidth="1"/>
    <col min="3" max="3" width="13.33203125" style="65" customWidth="1"/>
    <col min="4" max="4" width="29.5" style="65" customWidth="1"/>
    <col min="5" max="5" width="10.6640625" style="65" customWidth="1"/>
    <col min="6" max="6" width="12.33203125" style="65" customWidth="1"/>
    <col min="7" max="7" width="19.6640625" style="65" customWidth="1"/>
    <col min="8" max="8" width="12" style="65" customWidth="1"/>
    <col min="9" max="9" width="35.6640625" style="65" customWidth="1"/>
    <col min="10" max="16384" width="10.6640625" style="65"/>
  </cols>
  <sheetData>
    <row r="1" spans="1:256" s="154" customFormat="1" ht="16.5">
      <c r="A1" s="153"/>
      <c r="B1" s="153"/>
      <c r="C1" s="153"/>
      <c r="D1" s="153"/>
      <c r="E1" s="153"/>
      <c r="F1" s="153"/>
      <c r="G1" s="333" t="s">
        <v>107</v>
      </c>
      <c r="H1" s="333"/>
      <c r="I1" s="333"/>
    </row>
    <row r="2" spans="1:256" s="154" customFormat="1" ht="16.5">
      <c r="A2" s="153"/>
      <c r="B2" s="153"/>
      <c r="C2" s="153"/>
      <c r="D2" s="153"/>
      <c r="E2" s="153"/>
      <c r="F2" s="153"/>
      <c r="G2" s="334" t="s">
        <v>108</v>
      </c>
      <c r="H2" s="334"/>
      <c r="I2" s="334"/>
    </row>
    <row r="3" spans="1:256" s="154" customFormat="1" ht="16.5">
      <c r="A3" s="153"/>
      <c r="B3" s="153"/>
      <c r="C3" s="153"/>
      <c r="D3" s="153"/>
      <c r="E3" s="153"/>
      <c r="F3" s="153"/>
      <c r="G3" s="334" t="s">
        <v>109</v>
      </c>
      <c r="H3" s="334"/>
      <c r="I3" s="334"/>
    </row>
    <row r="4" spans="1:256" s="154" customFormat="1" ht="16.5">
      <c r="A4" s="153"/>
      <c r="B4" s="153"/>
      <c r="C4" s="153"/>
      <c r="D4" s="153"/>
      <c r="E4" s="153"/>
      <c r="F4" s="153"/>
    </row>
    <row r="5" spans="1:256" s="154" customFormat="1" ht="16.5"/>
    <row r="6" spans="1:256" s="154" customFormat="1" ht="54" customHeight="1">
      <c r="A6" s="335" t="s">
        <v>132</v>
      </c>
      <c r="B6" s="335"/>
      <c r="C6" s="335"/>
      <c r="D6" s="335"/>
      <c r="E6" s="335"/>
      <c r="F6" s="335"/>
      <c r="G6" s="335"/>
      <c r="H6" s="335"/>
      <c r="I6" s="335"/>
    </row>
    <row r="7" spans="1:256" s="154" customFormat="1" ht="16.5">
      <c r="I7" s="155" t="s">
        <v>110</v>
      </c>
    </row>
    <row r="8" spans="1:256" s="154" customFormat="1" ht="76.5" customHeight="1">
      <c r="A8" s="336" t="s">
        <v>111</v>
      </c>
      <c r="B8" s="336" t="s">
        <v>112</v>
      </c>
      <c r="C8" s="336"/>
      <c r="D8" s="336"/>
      <c r="E8" s="336" t="s">
        <v>113</v>
      </c>
      <c r="F8" s="336" t="s">
        <v>114</v>
      </c>
      <c r="G8" s="336" t="s">
        <v>115</v>
      </c>
      <c r="H8" s="336" t="s">
        <v>134</v>
      </c>
      <c r="I8" s="336"/>
    </row>
    <row r="9" spans="1:256" s="154" customFormat="1" ht="43.5" customHeight="1">
      <c r="A9" s="336"/>
      <c r="B9" s="336"/>
      <c r="C9" s="336"/>
      <c r="D9" s="336"/>
      <c r="E9" s="336"/>
      <c r="F9" s="336"/>
      <c r="G9" s="336"/>
      <c r="H9" s="156" t="s">
        <v>116</v>
      </c>
      <c r="I9" s="156" t="s">
        <v>117</v>
      </c>
    </row>
    <row r="10" spans="1:256" s="154" customFormat="1" ht="16.5">
      <c r="A10" s="156">
        <v>1</v>
      </c>
      <c r="B10" s="337">
        <v>2</v>
      </c>
      <c r="C10" s="338"/>
      <c r="D10" s="339"/>
      <c r="E10" s="157">
        <v>3</v>
      </c>
      <c r="F10" s="156">
        <v>4</v>
      </c>
      <c r="G10" s="156">
        <v>5</v>
      </c>
      <c r="H10" s="156">
        <v>6</v>
      </c>
      <c r="I10" s="156">
        <v>7</v>
      </c>
    </row>
    <row r="11" spans="1:256" s="154" customFormat="1" ht="14.45" customHeight="1">
      <c r="A11" s="340" t="s">
        <v>118</v>
      </c>
      <c r="B11" s="341"/>
      <c r="C11" s="341"/>
      <c r="D11" s="342"/>
      <c r="E11" s="340"/>
      <c r="F11" s="342"/>
      <c r="G11" s="158"/>
      <c r="H11" s="158"/>
      <c r="I11" s="151">
        <f>I16+I23:I23+I12</f>
        <v>0</v>
      </c>
    </row>
    <row r="12" spans="1:256" s="154" customFormat="1" ht="42" customHeight="1">
      <c r="A12" s="159" t="s">
        <v>119</v>
      </c>
      <c r="B12" s="343" t="s">
        <v>129</v>
      </c>
      <c r="C12" s="344"/>
      <c r="D12" s="345"/>
      <c r="E12" s="159" t="s">
        <v>120</v>
      </c>
      <c r="F12" s="346" t="s">
        <v>86</v>
      </c>
      <c r="G12" s="347"/>
      <c r="H12" s="348"/>
      <c r="I12" s="182">
        <f>I13</f>
        <v>9100</v>
      </c>
    </row>
    <row r="13" spans="1:256" s="160" customFormat="1" ht="54" customHeight="1">
      <c r="A13" s="209" t="s">
        <v>154</v>
      </c>
      <c r="B13" s="328" t="s">
        <v>88</v>
      </c>
      <c r="C13" s="329"/>
      <c r="D13" s="329"/>
      <c r="E13" s="329"/>
      <c r="F13" s="329"/>
      <c r="G13" s="329"/>
      <c r="H13" s="330"/>
      <c r="I13" s="182">
        <f>I15</f>
        <v>9100</v>
      </c>
      <c r="K13" s="161"/>
    </row>
    <row r="14" spans="1:256" s="160" customFormat="1" ht="33.75" customHeight="1">
      <c r="A14" s="180" t="s">
        <v>71</v>
      </c>
      <c r="B14" s="352" t="s">
        <v>121</v>
      </c>
      <c r="C14" s="352"/>
      <c r="D14" s="352"/>
      <c r="E14" s="183" t="s">
        <v>71</v>
      </c>
      <c r="F14" s="183" t="s">
        <v>71</v>
      </c>
      <c r="G14" s="224" t="s">
        <v>71</v>
      </c>
      <c r="H14" s="224" t="s">
        <v>71</v>
      </c>
      <c r="I14" s="225">
        <f>SUM(I15:I15)</f>
        <v>9100</v>
      </c>
    </row>
    <row r="15" spans="1:256" s="154" customFormat="1" ht="30.75" customHeight="1">
      <c r="A15" s="147" t="s">
        <v>161</v>
      </c>
      <c r="B15" s="349" t="s">
        <v>159</v>
      </c>
      <c r="C15" s="350"/>
      <c r="D15" s="351"/>
      <c r="E15" s="247" t="s">
        <v>160</v>
      </c>
      <c r="F15" s="248" t="s">
        <v>123</v>
      </c>
      <c r="G15" s="162">
        <v>9100000</v>
      </c>
      <c r="H15" s="163">
        <v>1</v>
      </c>
      <c r="I15" s="163">
        <f>+G15/1000</f>
        <v>9100</v>
      </c>
      <c r="J15" s="164"/>
      <c r="K15" s="160"/>
      <c r="L15" s="160"/>
      <c r="M15" s="160"/>
      <c r="N15" s="164"/>
      <c r="O15" s="165"/>
      <c r="P15" s="164"/>
      <c r="Q15" s="165"/>
      <c r="R15" s="164"/>
      <c r="S15" s="165"/>
      <c r="T15" s="164"/>
      <c r="U15" s="165"/>
      <c r="V15" s="164"/>
      <c r="W15" s="165"/>
      <c r="X15" s="164"/>
      <c r="Y15" s="165"/>
      <c r="Z15" s="164"/>
      <c r="AA15" s="165"/>
      <c r="AB15" s="164"/>
      <c r="AC15" s="165"/>
      <c r="AD15" s="164"/>
      <c r="AE15" s="165"/>
      <c r="AF15" s="164"/>
      <c r="AG15" s="165"/>
      <c r="AH15" s="164"/>
      <c r="AI15" s="165"/>
      <c r="AJ15" s="164"/>
      <c r="AK15" s="165"/>
      <c r="AL15" s="164"/>
      <c r="AM15" s="165"/>
      <c r="AN15" s="164"/>
      <c r="AO15" s="165"/>
      <c r="AP15" s="164"/>
      <c r="AQ15" s="165"/>
      <c r="AR15" s="164"/>
      <c r="AS15" s="165"/>
      <c r="AT15" s="164"/>
      <c r="AU15" s="165"/>
      <c r="AV15" s="164"/>
      <c r="AW15" s="165"/>
      <c r="AX15" s="164"/>
      <c r="AY15" s="165"/>
      <c r="AZ15" s="164"/>
      <c r="BA15" s="165"/>
      <c r="BB15" s="164"/>
      <c r="BC15" s="165"/>
      <c r="BD15" s="164"/>
      <c r="BE15" s="165"/>
      <c r="BF15" s="164"/>
      <c r="BG15" s="165"/>
      <c r="BH15" s="164"/>
      <c r="BI15" s="165"/>
      <c r="BJ15" s="164"/>
      <c r="BK15" s="165"/>
      <c r="BL15" s="164"/>
      <c r="BM15" s="165"/>
      <c r="BN15" s="164"/>
      <c r="BO15" s="165"/>
      <c r="BP15" s="164"/>
      <c r="BQ15" s="165"/>
      <c r="BR15" s="164"/>
      <c r="BS15" s="165"/>
      <c r="BT15" s="164"/>
      <c r="BU15" s="165"/>
      <c r="BV15" s="164"/>
      <c r="BW15" s="165"/>
      <c r="BX15" s="164"/>
      <c r="BY15" s="165"/>
      <c r="BZ15" s="164"/>
      <c r="CA15" s="165"/>
      <c r="CB15" s="164"/>
      <c r="CC15" s="165"/>
      <c r="CD15" s="164"/>
      <c r="CE15" s="165"/>
      <c r="CF15" s="164"/>
      <c r="CG15" s="165"/>
      <c r="CH15" s="164"/>
      <c r="CI15" s="165"/>
      <c r="CJ15" s="164"/>
      <c r="CK15" s="165"/>
      <c r="CL15" s="164"/>
      <c r="CM15" s="165"/>
      <c r="CN15" s="164"/>
      <c r="CO15" s="165"/>
      <c r="CP15" s="164"/>
      <c r="CQ15" s="165"/>
      <c r="CR15" s="164"/>
      <c r="CS15" s="165"/>
      <c r="CT15" s="164"/>
      <c r="CU15" s="165"/>
      <c r="CV15" s="164"/>
      <c r="CW15" s="165"/>
      <c r="CX15" s="164"/>
      <c r="CY15" s="165"/>
      <c r="CZ15" s="164"/>
      <c r="DA15" s="165"/>
      <c r="DB15" s="164"/>
      <c r="DC15" s="165"/>
      <c r="DD15" s="164"/>
      <c r="DE15" s="165"/>
      <c r="DF15" s="164"/>
      <c r="DG15" s="165"/>
      <c r="DH15" s="164"/>
      <c r="DI15" s="165"/>
      <c r="DJ15" s="164"/>
      <c r="DK15" s="165"/>
      <c r="DL15" s="164"/>
      <c r="DM15" s="165"/>
      <c r="DN15" s="164"/>
      <c r="DO15" s="165"/>
      <c r="DP15" s="164"/>
      <c r="DQ15" s="165"/>
      <c r="DR15" s="164"/>
      <c r="DS15" s="165"/>
      <c r="DT15" s="164"/>
      <c r="DU15" s="165"/>
      <c r="DV15" s="164"/>
      <c r="DW15" s="165"/>
      <c r="DX15" s="164"/>
      <c r="DY15" s="165"/>
      <c r="DZ15" s="164"/>
      <c r="EA15" s="165"/>
      <c r="EB15" s="164"/>
      <c r="EC15" s="165"/>
      <c r="ED15" s="164"/>
      <c r="EE15" s="165"/>
      <c r="EF15" s="164"/>
      <c r="EG15" s="165"/>
      <c r="EH15" s="164"/>
      <c r="EI15" s="165"/>
      <c r="EJ15" s="164"/>
      <c r="EK15" s="165"/>
      <c r="EL15" s="164"/>
      <c r="EM15" s="165"/>
      <c r="EN15" s="164"/>
      <c r="EO15" s="165"/>
      <c r="EP15" s="164"/>
      <c r="EQ15" s="165"/>
      <c r="ER15" s="164"/>
      <c r="ES15" s="165"/>
      <c r="ET15" s="164"/>
      <c r="EU15" s="165"/>
      <c r="EV15" s="164"/>
      <c r="EW15" s="165"/>
      <c r="EX15" s="164"/>
      <c r="EY15" s="165"/>
      <c r="EZ15" s="164"/>
      <c r="FA15" s="165"/>
      <c r="FB15" s="164"/>
      <c r="FC15" s="165"/>
      <c r="FD15" s="164"/>
      <c r="FE15" s="165"/>
      <c r="FF15" s="164"/>
      <c r="FG15" s="165"/>
      <c r="FH15" s="164"/>
      <c r="FI15" s="165"/>
      <c r="FJ15" s="164"/>
      <c r="FK15" s="165"/>
      <c r="FL15" s="164"/>
      <c r="FM15" s="165"/>
      <c r="FN15" s="164"/>
      <c r="FO15" s="165"/>
      <c r="FP15" s="164"/>
      <c r="FQ15" s="165"/>
      <c r="FR15" s="164"/>
      <c r="FS15" s="165"/>
      <c r="FT15" s="164"/>
      <c r="FU15" s="165"/>
      <c r="FV15" s="164"/>
      <c r="FW15" s="165"/>
      <c r="FX15" s="164"/>
      <c r="FY15" s="165"/>
      <c r="FZ15" s="164"/>
      <c r="GA15" s="165"/>
      <c r="GB15" s="164"/>
      <c r="GC15" s="165"/>
      <c r="GD15" s="164"/>
      <c r="GE15" s="165"/>
      <c r="GF15" s="164"/>
      <c r="GG15" s="165"/>
      <c r="GH15" s="164"/>
      <c r="GI15" s="165"/>
      <c r="GJ15" s="164"/>
      <c r="GK15" s="165"/>
      <c r="GL15" s="164"/>
      <c r="GM15" s="165"/>
      <c r="GN15" s="164"/>
      <c r="GO15" s="165"/>
      <c r="GP15" s="164"/>
      <c r="GQ15" s="165"/>
      <c r="GR15" s="164"/>
      <c r="GS15" s="165"/>
      <c r="GT15" s="164"/>
      <c r="GU15" s="165"/>
      <c r="GV15" s="164"/>
      <c r="GW15" s="165"/>
      <c r="GX15" s="164"/>
      <c r="GY15" s="165"/>
      <c r="GZ15" s="164"/>
      <c r="HA15" s="165"/>
      <c r="HB15" s="164"/>
      <c r="HC15" s="165"/>
      <c r="HD15" s="164"/>
      <c r="HE15" s="165"/>
      <c r="HF15" s="164"/>
      <c r="HG15" s="165"/>
      <c r="HH15" s="164"/>
      <c r="HI15" s="165"/>
      <c r="HJ15" s="164"/>
      <c r="HK15" s="165"/>
      <c r="HL15" s="164"/>
      <c r="HM15" s="165"/>
      <c r="HN15" s="164"/>
      <c r="HO15" s="165"/>
      <c r="HP15" s="164"/>
      <c r="HQ15" s="165"/>
      <c r="HR15" s="164"/>
      <c r="HS15" s="165"/>
      <c r="HT15" s="164"/>
      <c r="HU15" s="165"/>
      <c r="HV15" s="164"/>
      <c r="HW15" s="165"/>
      <c r="HX15" s="164"/>
      <c r="HY15" s="165"/>
      <c r="HZ15" s="164"/>
      <c r="IA15" s="165"/>
      <c r="IB15" s="164"/>
      <c r="IC15" s="165"/>
      <c r="ID15" s="164"/>
      <c r="IE15" s="165"/>
      <c r="IF15" s="164"/>
      <c r="IG15" s="165"/>
      <c r="IH15" s="164"/>
      <c r="II15" s="165"/>
      <c r="IJ15" s="164"/>
      <c r="IK15" s="165"/>
      <c r="IL15" s="164"/>
      <c r="IM15" s="165"/>
      <c r="IN15" s="164"/>
      <c r="IO15" s="165"/>
      <c r="IP15" s="164"/>
      <c r="IQ15" s="165"/>
      <c r="IR15" s="164"/>
      <c r="IS15" s="165"/>
      <c r="IT15" s="164"/>
      <c r="IU15" s="165"/>
      <c r="IV15" s="164"/>
    </row>
    <row r="16" spans="1:256" s="154" customFormat="1" ht="42" customHeight="1">
      <c r="A16" s="159" t="s">
        <v>119</v>
      </c>
      <c r="B16" s="343" t="s">
        <v>167</v>
      </c>
      <c r="C16" s="344"/>
      <c r="D16" s="345"/>
      <c r="E16" s="159" t="s">
        <v>120</v>
      </c>
      <c r="F16" s="346" t="s">
        <v>158</v>
      </c>
      <c r="G16" s="347"/>
      <c r="H16" s="348"/>
      <c r="I16" s="182">
        <f>I20+I17</f>
        <v>9050.1</v>
      </c>
    </row>
    <row r="17" spans="1:256" s="160" customFormat="1" ht="44.25" customHeight="1">
      <c r="A17" s="227" t="s">
        <v>178</v>
      </c>
      <c r="B17" s="328" t="s">
        <v>179</v>
      </c>
      <c r="C17" s="329"/>
      <c r="D17" s="329"/>
      <c r="E17" s="329"/>
      <c r="F17" s="329"/>
      <c r="G17" s="329"/>
      <c r="H17" s="330"/>
      <c r="I17" s="182">
        <f>+I18</f>
        <v>7750</v>
      </c>
      <c r="K17" s="161"/>
    </row>
    <row r="18" spans="1:256" s="160" customFormat="1" ht="33.75" customHeight="1">
      <c r="A18" s="245" t="s">
        <v>71</v>
      </c>
      <c r="B18" s="331" t="s">
        <v>121</v>
      </c>
      <c r="C18" s="331"/>
      <c r="D18" s="331"/>
      <c r="E18" s="246" t="s">
        <v>71</v>
      </c>
      <c r="F18" s="246" t="s">
        <v>71</v>
      </c>
      <c r="G18" s="244" t="s">
        <v>71</v>
      </c>
      <c r="H18" s="244" t="s">
        <v>71</v>
      </c>
      <c r="I18" s="225">
        <f>SUM(I19:I19)</f>
        <v>7750</v>
      </c>
    </row>
    <row r="19" spans="1:256" s="154" customFormat="1" ht="30.75" customHeight="1">
      <c r="A19" s="147" t="s">
        <v>180</v>
      </c>
      <c r="B19" s="332" t="s">
        <v>181</v>
      </c>
      <c r="C19" s="332"/>
      <c r="D19" s="332"/>
      <c r="E19" s="247" t="s">
        <v>182</v>
      </c>
      <c r="F19" s="248" t="s">
        <v>123</v>
      </c>
      <c r="G19" s="249">
        <v>7750000</v>
      </c>
      <c r="H19" s="163">
        <v>1</v>
      </c>
      <c r="I19" s="163">
        <v>7750</v>
      </c>
      <c r="J19" s="164"/>
      <c r="K19" s="160"/>
      <c r="L19" s="160"/>
      <c r="M19" s="160"/>
      <c r="N19" s="164"/>
      <c r="O19" s="165"/>
      <c r="P19" s="164"/>
      <c r="Q19" s="165"/>
      <c r="R19" s="164"/>
      <c r="S19" s="165"/>
      <c r="T19" s="164"/>
      <c r="U19" s="165"/>
      <c r="V19" s="164"/>
      <c r="W19" s="165"/>
      <c r="X19" s="164"/>
      <c r="Y19" s="165"/>
      <c r="Z19" s="164"/>
      <c r="AA19" s="165"/>
      <c r="AB19" s="164"/>
      <c r="AC19" s="165"/>
      <c r="AD19" s="164"/>
      <c r="AE19" s="165"/>
      <c r="AF19" s="164"/>
      <c r="AG19" s="165"/>
      <c r="AH19" s="164"/>
      <c r="AI19" s="165"/>
      <c r="AJ19" s="164"/>
      <c r="AK19" s="165"/>
      <c r="AL19" s="164"/>
      <c r="AM19" s="165"/>
      <c r="AN19" s="164"/>
      <c r="AO19" s="165"/>
      <c r="AP19" s="164"/>
      <c r="AQ19" s="165"/>
      <c r="AR19" s="164"/>
      <c r="AS19" s="165"/>
      <c r="AT19" s="164"/>
      <c r="AU19" s="165"/>
      <c r="AV19" s="164"/>
      <c r="AW19" s="165"/>
      <c r="AX19" s="164"/>
      <c r="AY19" s="165"/>
      <c r="AZ19" s="164"/>
      <c r="BA19" s="165"/>
      <c r="BB19" s="164"/>
      <c r="BC19" s="165"/>
      <c r="BD19" s="164"/>
      <c r="BE19" s="165"/>
      <c r="BF19" s="164"/>
      <c r="BG19" s="165"/>
      <c r="BH19" s="164"/>
      <c r="BI19" s="165"/>
      <c r="BJ19" s="164"/>
      <c r="BK19" s="165"/>
      <c r="BL19" s="164"/>
      <c r="BM19" s="165"/>
      <c r="BN19" s="164"/>
      <c r="BO19" s="165"/>
      <c r="BP19" s="164"/>
      <c r="BQ19" s="165"/>
      <c r="BR19" s="164"/>
      <c r="BS19" s="165"/>
      <c r="BT19" s="164"/>
      <c r="BU19" s="165"/>
      <c r="BV19" s="164"/>
      <c r="BW19" s="165"/>
      <c r="BX19" s="164"/>
      <c r="BY19" s="165"/>
      <c r="BZ19" s="164"/>
      <c r="CA19" s="165"/>
      <c r="CB19" s="164"/>
      <c r="CC19" s="165"/>
      <c r="CD19" s="164"/>
      <c r="CE19" s="165"/>
      <c r="CF19" s="164"/>
      <c r="CG19" s="165"/>
      <c r="CH19" s="164"/>
      <c r="CI19" s="165"/>
      <c r="CJ19" s="164"/>
      <c r="CK19" s="165"/>
      <c r="CL19" s="164"/>
      <c r="CM19" s="165"/>
      <c r="CN19" s="164"/>
      <c r="CO19" s="165"/>
      <c r="CP19" s="164"/>
      <c r="CQ19" s="165"/>
      <c r="CR19" s="164"/>
      <c r="CS19" s="165"/>
      <c r="CT19" s="164"/>
      <c r="CU19" s="165"/>
      <c r="CV19" s="164"/>
      <c r="CW19" s="165"/>
      <c r="CX19" s="164"/>
      <c r="CY19" s="165"/>
      <c r="CZ19" s="164"/>
      <c r="DA19" s="165"/>
      <c r="DB19" s="164"/>
      <c r="DC19" s="165"/>
      <c r="DD19" s="164"/>
      <c r="DE19" s="165"/>
      <c r="DF19" s="164"/>
      <c r="DG19" s="165"/>
      <c r="DH19" s="164"/>
      <c r="DI19" s="165"/>
      <c r="DJ19" s="164"/>
      <c r="DK19" s="165"/>
      <c r="DL19" s="164"/>
      <c r="DM19" s="165"/>
      <c r="DN19" s="164"/>
      <c r="DO19" s="165"/>
      <c r="DP19" s="164"/>
      <c r="DQ19" s="165"/>
      <c r="DR19" s="164"/>
      <c r="DS19" s="165"/>
      <c r="DT19" s="164"/>
      <c r="DU19" s="165"/>
      <c r="DV19" s="164"/>
      <c r="DW19" s="165"/>
      <c r="DX19" s="164"/>
      <c r="DY19" s="165"/>
      <c r="DZ19" s="164"/>
      <c r="EA19" s="165"/>
      <c r="EB19" s="164"/>
      <c r="EC19" s="165"/>
      <c r="ED19" s="164"/>
      <c r="EE19" s="165"/>
      <c r="EF19" s="164"/>
      <c r="EG19" s="165"/>
      <c r="EH19" s="164"/>
      <c r="EI19" s="165"/>
      <c r="EJ19" s="164"/>
      <c r="EK19" s="165"/>
      <c r="EL19" s="164"/>
      <c r="EM19" s="165"/>
      <c r="EN19" s="164"/>
      <c r="EO19" s="165"/>
      <c r="EP19" s="164"/>
      <c r="EQ19" s="165"/>
      <c r="ER19" s="164"/>
      <c r="ES19" s="165"/>
      <c r="ET19" s="164"/>
      <c r="EU19" s="165"/>
      <c r="EV19" s="164"/>
      <c r="EW19" s="165"/>
      <c r="EX19" s="164"/>
      <c r="EY19" s="165"/>
      <c r="EZ19" s="164"/>
      <c r="FA19" s="165"/>
      <c r="FB19" s="164"/>
      <c r="FC19" s="165"/>
      <c r="FD19" s="164"/>
      <c r="FE19" s="165"/>
      <c r="FF19" s="164"/>
      <c r="FG19" s="165"/>
      <c r="FH19" s="164"/>
      <c r="FI19" s="165"/>
      <c r="FJ19" s="164"/>
      <c r="FK19" s="165"/>
      <c r="FL19" s="164"/>
      <c r="FM19" s="165"/>
      <c r="FN19" s="164"/>
      <c r="FO19" s="165"/>
      <c r="FP19" s="164"/>
      <c r="FQ19" s="165"/>
      <c r="FR19" s="164"/>
      <c r="FS19" s="165"/>
      <c r="FT19" s="164"/>
      <c r="FU19" s="165"/>
      <c r="FV19" s="164"/>
      <c r="FW19" s="165"/>
      <c r="FX19" s="164"/>
      <c r="FY19" s="165"/>
      <c r="FZ19" s="164"/>
      <c r="GA19" s="165"/>
      <c r="GB19" s="164"/>
      <c r="GC19" s="165"/>
      <c r="GD19" s="164"/>
      <c r="GE19" s="165"/>
      <c r="GF19" s="164"/>
      <c r="GG19" s="165"/>
      <c r="GH19" s="164"/>
      <c r="GI19" s="165"/>
      <c r="GJ19" s="164"/>
      <c r="GK19" s="165"/>
      <c r="GL19" s="164"/>
      <c r="GM19" s="165"/>
      <c r="GN19" s="164"/>
      <c r="GO19" s="165"/>
      <c r="GP19" s="164"/>
      <c r="GQ19" s="165"/>
      <c r="GR19" s="164"/>
      <c r="GS19" s="165"/>
      <c r="GT19" s="164"/>
      <c r="GU19" s="165"/>
      <c r="GV19" s="164"/>
      <c r="GW19" s="165"/>
      <c r="GX19" s="164"/>
      <c r="GY19" s="165"/>
      <c r="GZ19" s="164"/>
      <c r="HA19" s="165"/>
      <c r="HB19" s="164"/>
      <c r="HC19" s="165"/>
      <c r="HD19" s="164"/>
      <c r="HE19" s="165"/>
      <c r="HF19" s="164"/>
      <c r="HG19" s="165"/>
      <c r="HH19" s="164"/>
      <c r="HI19" s="165"/>
      <c r="HJ19" s="164"/>
      <c r="HK19" s="165"/>
      <c r="HL19" s="164"/>
      <c r="HM19" s="165"/>
      <c r="HN19" s="164"/>
      <c r="HO19" s="165"/>
      <c r="HP19" s="164"/>
      <c r="HQ19" s="165"/>
      <c r="HR19" s="164"/>
      <c r="HS19" s="165"/>
      <c r="HT19" s="164"/>
      <c r="HU19" s="165"/>
      <c r="HV19" s="164"/>
      <c r="HW19" s="165"/>
      <c r="HX19" s="164"/>
      <c r="HY19" s="165"/>
      <c r="HZ19" s="164"/>
      <c r="IA19" s="165"/>
      <c r="IB19" s="164"/>
      <c r="IC19" s="165"/>
      <c r="ID19" s="164"/>
      <c r="IE19" s="165"/>
      <c r="IF19" s="164"/>
      <c r="IG19" s="165"/>
      <c r="IH19" s="164"/>
      <c r="II19" s="165"/>
      <c r="IJ19" s="164"/>
      <c r="IK19" s="165"/>
      <c r="IL19" s="164"/>
      <c r="IM19" s="165"/>
      <c r="IN19" s="164"/>
      <c r="IO19" s="165"/>
      <c r="IP19" s="164"/>
      <c r="IQ19" s="165"/>
      <c r="IR19" s="164"/>
      <c r="IS19" s="165"/>
      <c r="IT19" s="164"/>
      <c r="IU19" s="165"/>
      <c r="IV19" s="164"/>
    </row>
    <row r="20" spans="1:256" s="160" customFormat="1" ht="54" customHeight="1">
      <c r="A20" s="179" t="s">
        <v>147</v>
      </c>
      <c r="B20" s="328" t="s">
        <v>155</v>
      </c>
      <c r="C20" s="329"/>
      <c r="D20" s="329"/>
      <c r="E20" s="329"/>
      <c r="F20" s="329"/>
      <c r="G20" s="329"/>
      <c r="H20" s="330"/>
      <c r="I20" s="182">
        <f>+I21</f>
        <v>1300.0999999999999</v>
      </c>
      <c r="K20" s="161"/>
    </row>
    <row r="21" spans="1:256" s="160" customFormat="1" ht="33.75" customHeight="1">
      <c r="A21" s="180" t="s">
        <v>71</v>
      </c>
      <c r="B21" s="352" t="s">
        <v>121</v>
      </c>
      <c r="C21" s="352"/>
      <c r="D21" s="352"/>
      <c r="E21" s="183" t="s">
        <v>71</v>
      </c>
      <c r="F21" s="183" t="s">
        <v>71</v>
      </c>
      <c r="G21" s="179" t="s">
        <v>71</v>
      </c>
      <c r="H21" s="179" t="s">
        <v>71</v>
      </c>
      <c r="I21" s="225">
        <f>SUM(I22:I22)</f>
        <v>1300.0999999999999</v>
      </c>
    </row>
    <row r="22" spans="1:256" s="154" customFormat="1" ht="30.75" customHeight="1">
      <c r="A22" s="147" t="s">
        <v>156</v>
      </c>
      <c r="B22" s="332" t="s">
        <v>157</v>
      </c>
      <c r="C22" s="332"/>
      <c r="D22" s="332"/>
      <c r="E22" s="250" t="s">
        <v>122</v>
      </c>
      <c r="F22" s="250" t="s">
        <v>72</v>
      </c>
      <c r="G22" s="249"/>
      <c r="H22" s="163"/>
      <c r="I22" s="163">
        <v>1300.0999999999999</v>
      </c>
      <c r="J22" s="164"/>
      <c r="K22" s="160"/>
      <c r="L22" s="160"/>
      <c r="M22" s="160"/>
      <c r="N22" s="164"/>
      <c r="O22" s="165"/>
      <c r="P22" s="164"/>
      <c r="Q22" s="165"/>
      <c r="R22" s="164"/>
      <c r="S22" s="165"/>
      <c r="T22" s="164"/>
      <c r="U22" s="165"/>
      <c r="V22" s="164"/>
      <c r="W22" s="165"/>
      <c r="X22" s="164"/>
      <c r="Y22" s="165"/>
      <c r="Z22" s="164"/>
      <c r="AA22" s="165"/>
      <c r="AB22" s="164"/>
      <c r="AC22" s="165"/>
      <c r="AD22" s="164"/>
      <c r="AE22" s="165"/>
      <c r="AF22" s="164"/>
      <c r="AG22" s="165"/>
      <c r="AH22" s="164"/>
      <c r="AI22" s="165"/>
      <c r="AJ22" s="164"/>
      <c r="AK22" s="165"/>
      <c r="AL22" s="164"/>
      <c r="AM22" s="165"/>
      <c r="AN22" s="164"/>
      <c r="AO22" s="165"/>
      <c r="AP22" s="164"/>
      <c r="AQ22" s="165"/>
      <c r="AR22" s="164"/>
      <c r="AS22" s="165"/>
      <c r="AT22" s="164"/>
      <c r="AU22" s="165"/>
      <c r="AV22" s="164"/>
      <c r="AW22" s="165"/>
      <c r="AX22" s="164"/>
      <c r="AY22" s="165"/>
      <c r="AZ22" s="164"/>
      <c r="BA22" s="165"/>
      <c r="BB22" s="164"/>
      <c r="BC22" s="165"/>
      <c r="BD22" s="164"/>
      <c r="BE22" s="165"/>
      <c r="BF22" s="164"/>
      <c r="BG22" s="165"/>
      <c r="BH22" s="164"/>
      <c r="BI22" s="165"/>
      <c r="BJ22" s="164"/>
      <c r="BK22" s="165"/>
      <c r="BL22" s="164"/>
      <c r="BM22" s="165"/>
      <c r="BN22" s="164"/>
      <c r="BO22" s="165"/>
      <c r="BP22" s="164"/>
      <c r="BQ22" s="165"/>
      <c r="BR22" s="164"/>
      <c r="BS22" s="165"/>
      <c r="BT22" s="164"/>
      <c r="BU22" s="165"/>
      <c r="BV22" s="164"/>
      <c r="BW22" s="165"/>
      <c r="BX22" s="164"/>
      <c r="BY22" s="165"/>
      <c r="BZ22" s="164"/>
      <c r="CA22" s="165"/>
      <c r="CB22" s="164"/>
      <c r="CC22" s="165"/>
      <c r="CD22" s="164"/>
      <c r="CE22" s="165"/>
      <c r="CF22" s="164"/>
      <c r="CG22" s="165"/>
      <c r="CH22" s="164"/>
      <c r="CI22" s="165"/>
      <c r="CJ22" s="164"/>
      <c r="CK22" s="165"/>
      <c r="CL22" s="164"/>
      <c r="CM22" s="165"/>
      <c r="CN22" s="164"/>
      <c r="CO22" s="165"/>
      <c r="CP22" s="164"/>
      <c r="CQ22" s="165"/>
      <c r="CR22" s="164"/>
      <c r="CS22" s="165"/>
      <c r="CT22" s="164"/>
      <c r="CU22" s="165"/>
      <c r="CV22" s="164"/>
      <c r="CW22" s="165"/>
      <c r="CX22" s="164"/>
      <c r="CY22" s="165"/>
      <c r="CZ22" s="164"/>
      <c r="DA22" s="165"/>
      <c r="DB22" s="164"/>
      <c r="DC22" s="165"/>
      <c r="DD22" s="164"/>
      <c r="DE22" s="165"/>
      <c r="DF22" s="164"/>
      <c r="DG22" s="165"/>
      <c r="DH22" s="164"/>
      <c r="DI22" s="165"/>
      <c r="DJ22" s="164"/>
      <c r="DK22" s="165"/>
      <c r="DL22" s="164"/>
      <c r="DM22" s="165"/>
      <c r="DN22" s="164"/>
      <c r="DO22" s="165"/>
      <c r="DP22" s="164"/>
      <c r="DQ22" s="165"/>
      <c r="DR22" s="164"/>
      <c r="DS22" s="165"/>
      <c r="DT22" s="164"/>
      <c r="DU22" s="165"/>
      <c r="DV22" s="164"/>
      <c r="DW22" s="165"/>
      <c r="DX22" s="164"/>
      <c r="DY22" s="165"/>
      <c r="DZ22" s="164"/>
      <c r="EA22" s="165"/>
      <c r="EB22" s="164"/>
      <c r="EC22" s="165"/>
      <c r="ED22" s="164"/>
      <c r="EE22" s="165"/>
      <c r="EF22" s="164"/>
      <c r="EG22" s="165"/>
      <c r="EH22" s="164"/>
      <c r="EI22" s="165"/>
      <c r="EJ22" s="164"/>
      <c r="EK22" s="165"/>
      <c r="EL22" s="164"/>
      <c r="EM22" s="165"/>
      <c r="EN22" s="164"/>
      <c r="EO22" s="165"/>
      <c r="EP22" s="164"/>
      <c r="EQ22" s="165"/>
      <c r="ER22" s="164"/>
      <c r="ES22" s="165"/>
      <c r="ET22" s="164"/>
      <c r="EU22" s="165"/>
      <c r="EV22" s="164"/>
      <c r="EW22" s="165"/>
      <c r="EX22" s="164"/>
      <c r="EY22" s="165"/>
      <c r="EZ22" s="164"/>
      <c r="FA22" s="165"/>
      <c r="FB22" s="164"/>
      <c r="FC22" s="165"/>
      <c r="FD22" s="164"/>
      <c r="FE22" s="165"/>
      <c r="FF22" s="164"/>
      <c r="FG22" s="165"/>
      <c r="FH22" s="164"/>
      <c r="FI22" s="165"/>
      <c r="FJ22" s="164"/>
      <c r="FK22" s="165"/>
      <c r="FL22" s="164"/>
      <c r="FM22" s="165"/>
      <c r="FN22" s="164"/>
      <c r="FO22" s="165"/>
      <c r="FP22" s="164"/>
      <c r="FQ22" s="165"/>
      <c r="FR22" s="164"/>
      <c r="FS22" s="165"/>
      <c r="FT22" s="164"/>
      <c r="FU22" s="165"/>
      <c r="FV22" s="164"/>
      <c r="FW22" s="165"/>
      <c r="FX22" s="164"/>
      <c r="FY22" s="165"/>
      <c r="FZ22" s="164"/>
      <c r="GA22" s="165"/>
      <c r="GB22" s="164"/>
      <c r="GC22" s="165"/>
      <c r="GD22" s="164"/>
      <c r="GE22" s="165"/>
      <c r="GF22" s="164"/>
      <c r="GG22" s="165"/>
      <c r="GH22" s="164"/>
      <c r="GI22" s="165"/>
      <c r="GJ22" s="164"/>
      <c r="GK22" s="165"/>
      <c r="GL22" s="164"/>
      <c r="GM22" s="165"/>
      <c r="GN22" s="164"/>
      <c r="GO22" s="165"/>
      <c r="GP22" s="164"/>
      <c r="GQ22" s="165"/>
      <c r="GR22" s="164"/>
      <c r="GS22" s="165"/>
      <c r="GT22" s="164"/>
      <c r="GU22" s="165"/>
      <c r="GV22" s="164"/>
      <c r="GW22" s="165"/>
      <c r="GX22" s="164"/>
      <c r="GY22" s="165"/>
      <c r="GZ22" s="164"/>
      <c r="HA22" s="165"/>
      <c r="HB22" s="164"/>
      <c r="HC22" s="165"/>
      <c r="HD22" s="164"/>
      <c r="HE22" s="165"/>
      <c r="HF22" s="164"/>
      <c r="HG22" s="165"/>
      <c r="HH22" s="164"/>
      <c r="HI22" s="165"/>
      <c r="HJ22" s="164"/>
      <c r="HK22" s="165"/>
      <c r="HL22" s="164"/>
      <c r="HM22" s="165"/>
      <c r="HN22" s="164"/>
      <c r="HO22" s="165"/>
      <c r="HP22" s="164"/>
      <c r="HQ22" s="165"/>
      <c r="HR22" s="164"/>
      <c r="HS22" s="165"/>
      <c r="HT22" s="164"/>
      <c r="HU22" s="165"/>
      <c r="HV22" s="164"/>
      <c r="HW22" s="165"/>
      <c r="HX22" s="164"/>
      <c r="HY22" s="165"/>
      <c r="HZ22" s="164"/>
      <c r="IA22" s="165"/>
      <c r="IB22" s="164"/>
      <c r="IC22" s="165"/>
      <c r="ID22" s="164"/>
      <c r="IE22" s="165"/>
      <c r="IF22" s="164"/>
      <c r="IG22" s="165"/>
      <c r="IH22" s="164"/>
      <c r="II22" s="165"/>
      <c r="IJ22" s="164"/>
      <c r="IK22" s="165"/>
      <c r="IL22" s="164"/>
      <c r="IM22" s="165"/>
      <c r="IN22" s="164"/>
      <c r="IO22" s="165"/>
      <c r="IP22" s="164"/>
      <c r="IQ22" s="165"/>
      <c r="IR22" s="164"/>
      <c r="IS22" s="165"/>
      <c r="IT22" s="164"/>
      <c r="IU22" s="165"/>
      <c r="IV22" s="164"/>
    </row>
    <row r="23" spans="1:256" s="154" customFormat="1" ht="16.5">
      <c r="A23" s="159" t="s">
        <v>124</v>
      </c>
      <c r="B23" s="159" t="s">
        <v>125</v>
      </c>
      <c r="C23" s="159" t="s">
        <v>126</v>
      </c>
      <c r="D23" s="353" t="s">
        <v>93</v>
      </c>
      <c r="E23" s="353"/>
      <c r="F23" s="353"/>
      <c r="G23" s="166"/>
      <c r="H23" s="45"/>
      <c r="I23" s="226">
        <f>I24</f>
        <v>-18150.099999999999</v>
      </c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4"/>
      <c r="CM23" s="24"/>
      <c r="CN23" s="24"/>
      <c r="CO23" s="24"/>
      <c r="CP23" s="24"/>
      <c r="CQ23" s="24"/>
      <c r="CR23" s="24"/>
      <c r="CS23" s="24"/>
      <c r="CT23" s="24"/>
      <c r="CU23" s="24"/>
      <c r="CV23" s="24"/>
      <c r="CW23" s="24"/>
      <c r="CX23" s="24"/>
      <c r="CY23" s="24"/>
      <c r="CZ23" s="24"/>
      <c r="DA23" s="24"/>
      <c r="DB23" s="24"/>
      <c r="DC23" s="24"/>
      <c r="DD23" s="24"/>
      <c r="DE23" s="24"/>
      <c r="DF23" s="24"/>
      <c r="DG23" s="24"/>
      <c r="DH23" s="24"/>
      <c r="DI23" s="24"/>
      <c r="DJ23" s="24"/>
      <c r="DK23" s="24"/>
      <c r="DL23" s="24"/>
      <c r="DM23" s="24"/>
      <c r="DN23" s="24"/>
      <c r="DO23" s="24"/>
      <c r="DP23" s="24"/>
      <c r="DQ23" s="24"/>
      <c r="DR23" s="24"/>
      <c r="DS23" s="24"/>
      <c r="DT23" s="24"/>
      <c r="DU23" s="24"/>
      <c r="DV23" s="24"/>
      <c r="DW23" s="24"/>
      <c r="DX23" s="24"/>
      <c r="DY23" s="24"/>
      <c r="DZ23" s="24"/>
      <c r="EA23" s="24"/>
      <c r="EB23" s="24"/>
      <c r="EC23" s="24"/>
      <c r="ED23" s="24"/>
      <c r="EE23" s="24"/>
      <c r="EF23" s="24"/>
      <c r="EG23" s="24"/>
      <c r="EH23" s="24"/>
      <c r="EI23" s="24"/>
      <c r="EJ23" s="24"/>
      <c r="EK23" s="24"/>
      <c r="EL23" s="24"/>
      <c r="EM23" s="24"/>
      <c r="EN23" s="24"/>
      <c r="EO23" s="24"/>
      <c r="EP23" s="24"/>
      <c r="EQ23" s="24"/>
      <c r="ER23" s="24"/>
      <c r="ES23" s="24"/>
      <c r="ET23" s="24"/>
      <c r="EU23" s="24"/>
      <c r="EV23" s="24"/>
      <c r="EW23" s="24"/>
      <c r="EX23" s="24"/>
      <c r="EY23" s="24"/>
      <c r="EZ23" s="24"/>
      <c r="FA23" s="24"/>
      <c r="FB23" s="24"/>
      <c r="FC23" s="24"/>
      <c r="FD23" s="24"/>
      <c r="FE23" s="24"/>
      <c r="FF23" s="24"/>
      <c r="FG23" s="24"/>
      <c r="FH23" s="24"/>
      <c r="FI23" s="24"/>
      <c r="FJ23" s="24"/>
      <c r="FK23" s="24"/>
      <c r="FL23" s="24"/>
      <c r="FM23" s="24"/>
      <c r="FN23" s="24"/>
      <c r="FO23" s="24"/>
      <c r="FP23" s="24"/>
      <c r="FQ23" s="24"/>
      <c r="FR23" s="24"/>
      <c r="FS23" s="24"/>
      <c r="FT23" s="24"/>
      <c r="FU23" s="24"/>
      <c r="FV23" s="24"/>
      <c r="FW23" s="24"/>
      <c r="FX23" s="24"/>
      <c r="FY23" s="24"/>
      <c r="FZ23" s="24"/>
      <c r="GA23" s="24"/>
      <c r="GB23" s="24"/>
      <c r="GC23" s="24"/>
      <c r="GD23" s="24"/>
      <c r="GE23" s="24"/>
      <c r="GF23" s="24"/>
      <c r="GG23" s="24"/>
      <c r="GH23" s="24"/>
      <c r="GI23" s="24"/>
      <c r="GJ23" s="24"/>
      <c r="GK23" s="24"/>
      <c r="GL23" s="24"/>
      <c r="GM23" s="24"/>
      <c r="GN23" s="24"/>
      <c r="GO23" s="24"/>
      <c r="GP23" s="24"/>
      <c r="GQ23" s="24"/>
      <c r="GR23" s="24"/>
      <c r="GS23" s="24"/>
      <c r="GT23" s="24"/>
      <c r="GU23" s="24"/>
      <c r="GV23" s="24"/>
      <c r="GW23" s="24"/>
      <c r="GX23" s="24"/>
      <c r="GY23" s="24"/>
      <c r="GZ23" s="24"/>
      <c r="HA23" s="24"/>
      <c r="HB23" s="24"/>
      <c r="HC23" s="24"/>
      <c r="HD23" s="24"/>
      <c r="HE23" s="24"/>
      <c r="HF23" s="24"/>
      <c r="HG23" s="24"/>
      <c r="HH23" s="24"/>
      <c r="HI23" s="24"/>
      <c r="HJ23" s="24"/>
      <c r="HK23" s="24"/>
      <c r="HL23" s="24"/>
      <c r="HM23" s="24"/>
      <c r="HN23" s="24"/>
      <c r="HO23" s="24"/>
      <c r="HP23" s="24"/>
      <c r="HQ23" s="24"/>
      <c r="HR23" s="24"/>
      <c r="HS23" s="24"/>
      <c r="HT23" s="24"/>
      <c r="HU23" s="24"/>
      <c r="HV23" s="24"/>
      <c r="HW23" s="24"/>
      <c r="HX23" s="24"/>
      <c r="HY23" s="24"/>
      <c r="HZ23" s="24"/>
      <c r="IA23" s="24"/>
      <c r="IB23" s="24"/>
      <c r="IC23" s="24"/>
      <c r="ID23" s="24"/>
      <c r="IE23" s="24"/>
      <c r="IF23" s="24"/>
      <c r="IG23" s="24"/>
      <c r="IH23" s="24"/>
      <c r="II23" s="24"/>
      <c r="IJ23" s="24"/>
      <c r="IK23" s="24"/>
      <c r="IL23" s="24"/>
      <c r="IM23" s="24"/>
      <c r="IN23" s="24"/>
      <c r="IO23" s="24"/>
      <c r="IP23" s="24"/>
      <c r="IQ23" s="24"/>
      <c r="IR23" s="24"/>
      <c r="IS23" s="24"/>
      <c r="IT23" s="24"/>
      <c r="IU23" s="24"/>
      <c r="IV23" s="24"/>
    </row>
    <row r="24" spans="1:256" s="154" customFormat="1" ht="35.25" customHeight="1">
      <c r="A24" s="167" t="s">
        <v>127</v>
      </c>
      <c r="B24" s="352" t="s">
        <v>82</v>
      </c>
      <c r="C24" s="352"/>
      <c r="D24" s="352"/>
      <c r="E24" s="352"/>
      <c r="F24" s="352"/>
      <c r="G24" s="168">
        <f>+G25</f>
        <v>0</v>
      </c>
      <c r="H24" s="45"/>
      <c r="I24" s="225">
        <f>+I26+I27</f>
        <v>-18150.099999999999</v>
      </c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24"/>
      <c r="BZ24" s="24"/>
      <c r="CA24" s="24"/>
      <c r="CB24" s="24"/>
      <c r="CC24" s="24"/>
      <c r="CD24" s="24"/>
      <c r="CE24" s="24"/>
      <c r="CF24" s="24"/>
      <c r="CG24" s="24"/>
      <c r="CH24" s="24"/>
      <c r="CI24" s="24"/>
      <c r="CJ24" s="24"/>
      <c r="CK24" s="24"/>
      <c r="CL24" s="24"/>
      <c r="CM24" s="24"/>
      <c r="CN24" s="24"/>
      <c r="CO24" s="24"/>
      <c r="CP24" s="24"/>
      <c r="CQ24" s="24"/>
      <c r="CR24" s="24"/>
      <c r="CS24" s="24"/>
      <c r="CT24" s="24"/>
      <c r="CU24" s="24"/>
      <c r="CV24" s="24"/>
      <c r="CW24" s="24"/>
      <c r="CX24" s="24"/>
      <c r="CY24" s="24"/>
      <c r="CZ24" s="24"/>
      <c r="DA24" s="24"/>
      <c r="DB24" s="24"/>
      <c r="DC24" s="24"/>
      <c r="DD24" s="24"/>
      <c r="DE24" s="24"/>
      <c r="DF24" s="24"/>
      <c r="DG24" s="24"/>
      <c r="DH24" s="24"/>
      <c r="DI24" s="24"/>
      <c r="DJ24" s="24"/>
      <c r="DK24" s="24"/>
      <c r="DL24" s="24"/>
      <c r="DM24" s="24"/>
      <c r="DN24" s="24"/>
      <c r="DO24" s="24"/>
      <c r="DP24" s="24"/>
      <c r="DQ24" s="24"/>
      <c r="DR24" s="24"/>
      <c r="DS24" s="24"/>
      <c r="DT24" s="24"/>
      <c r="DU24" s="24"/>
      <c r="DV24" s="24"/>
      <c r="DW24" s="24"/>
      <c r="DX24" s="24"/>
      <c r="DY24" s="24"/>
      <c r="DZ24" s="24"/>
      <c r="EA24" s="24"/>
      <c r="EB24" s="24"/>
      <c r="EC24" s="24"/>
      <c r="ED24" s="24"/>
      <c r="EE24" s="24"/>
      <c r="EF24" s="24"/>
      <c r="EG24" s="24"/>
      <c r="EH24" s="24"/>
      <c r="EI24" s="24"/>
      <c r="EJ24" s="24"/>
      <c r="EK24" s="24"/>
      <c r="EL24" s="24"/>
      <c r="EM24" s="24"/>
      <c r="EN24" s="24"/>
      <c r="EO24" s="24"/>
      <c r="EP24" s="24"/>
      <c r="EQ24" s="24"/>
      <c r="ER24" s="24"/>
      <c r="ES24" s="24"/>
      <c r="ET24" s="24"/>
      <c r="EU24" s="24"/>
      <c r="EV24" s="24"/>
      <c r="EW24" s="24"/>
      <c r="EX24" s="24"/>
      <c r="EY24" s="24"/>
      <c r="EZ24" s="24"/>
      <c r="FA24" s="24"/>
      <c r="FB24" s="24"/>
      <c r="FC24" s="24"/>
      <c r="FD24" s="24"/>
      <c r="FE24" s="24"/>
      <c r="FF24" s="24"/>
      <c r="FG24" s="24"/>
      <c r="FH24" s="24"/>
      <c r="FI24" s="24"/>
      <c r="FJ24" s="24"/>
      <c r="FK24" s="24"/>
      <c r="FL24" s="24"/>
      <c r="FM24" s="24"/>
      <c r="FN24" s="24"/>
      <c r="FO24" s="24"/>
      <c r="FP24" s="24"/>
      <c r="FQ24" s="24"/>
      <c r="FR24" s="24"/>
      <c r="FS24" s="24"/>
      <c r="FT24" s="24"/>
      <c r="FU24" s="24"/>
      <c r="FV24" s="24"/>
      <c r="FW24" s="24"/>
      <c r="FX24" s="24"/>
      <c r="FY24" s="24"/>
      <c r="FZ24" s="24"/>
      <c r="GA24" s="24"/>
      <c r="GB24" s="24"/>
      <c r="GC24" s="24"/>
      <c r="GD24" s="24"/>
      <c r="GE24" s="24"/>
      <c r="GF24" s="24"/>
      <c r="GG24" s="24"/>
      <c r="GH24" s="24"/>
      <c r="GI24" s="24"/>
      <c r="GJ24" s="24"/>
      <c r="GK24" s="24"/>
      <c r="GL24" s="24"/>
      <c r="GM24" s="24"/>
      <c r="GN24" s="24"/>
      <c r="GO24" s="24"/>
      <c r="GP24" s="24"/>
      <c r="GQ24" s="24"/>
      <c r="GR24" s="24"/>
      <c r="GS24" s="24"/>
      <c r="GT24" s="24"/>
      <c r="GU24" s="24"/>
      <c r="GV24" s="24"/>
      <c r="GW24" s="24"/>
      <c r="GX24" s="24"/>
      <c r="GY24" s="24"/>
      <c r="GZ24" s="24"/>
      <c r="HA24" s="24"/>
      <c r="HB24" s="24"/>
      <c r="HC24" s="24"/>
      <c r="HD24" s="24"/>
      <c r="HE24" s="24"/>
      <c r="HF24" s="24"/>
      <c r="HG24" s="24"/>
      <c r="HH24" s="24"/>
      <c r="HI24" s="24"/>
      <c r="HJ24" s="24"/>
      <c r="HK24" s="24"/>
      <c r="HL24" s="24"/>
      <c r="HM24" s="24"/>
      <c r="HN24" s="24"/>
      <c r="HO24" s="24"/>
      <c r="HP24" s="24"/>
      <c r="HQ24" s="24"/>
      <c r="HR24" s="24"/>
      <c r="HS24" s="24"/>
      <c r="HT24" s="24"/>
      <c r="HU24" s="24"/>
      <c r="HV24" s="24"/>
      <c r="HW24" s="24"/>
      <c r="HX24" s="24"/>
      <c r="HY24" s="24"/>
      <c r="HZ24" s="24"/>
      <c r="IA24" s="24"/>
      <c r="IB24" s="24"/>
      <c r="IC24" s="24"/>
      <c r="ID24" s="24"/>
      <c r="IE24" s="24"/>
      <c r="IF24" s="24"/>
      <c r="IG24" s="24"/>
      <c r="IH24" s="24"/>
      <c r="II24" s="24"/>
      <c r="IJ24" s="24"/>
      <c r="IK24" s="24"/>
      <c r="IL24" s="24"/>
      <c r="IM24" s="24"/>
      <c r="IN24" s="24"/>
      <c r="IO24" s="24"/>
      <c r="IP24" s="24"/>
      <c r="IQ24" s="24"/>
      <c r="IR24" s="24"/>
      <c r="IS24" s="24"/>
      <c r="IT24" s="24"/>
      <c r="IU24" s="24"/>
      <c r="IV24" s="24"/>
    </row>
    <row r="25" spans="1:256" s="154" customFormat="1" ht="16.5" customHeight="1">
      <c r="A25" s="169" t="s">
        <v>71</v>
      </c>
      <c r="B25" s="352" t="s">
        <v>121</v>
      </c>
      <c r="C25" s="352"/>
      <c r="D25" s="352"/>
      <c r="E25" s="170"/>
      <c r="F25" s="171"/>
      <c r="G25" s="172"/>
      <c r="H25" s="173"/>
      <c r="I25" s="175">
        <f>+I26+I27</f>
        <v>-18150.099999999999</v>
      </c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4"/>
      <c r="AJ25" s="64"/>
      <c r="AK25" s="64"/>
      <c r="AL25" s="64"/>
      <c r="AM25" s="64"/>
      <c r="AN25" s="64"/>
      <c r="AO25" s="64"/>
      <c r="AP25" s="64"/>
      <c r="AQ25" s="64"/>
      <c r="AR25" s="64"/>
      <c r="AS25" s="64"/>
      <c r="AT25" s="64"/>
      <c r="AU25" s="64"/>
      <c r="AV25" s="64"/>
      <c r="AW25" s="64"/>
      <c r="AX25" s="64"/>
      <c r="AY25" s="64"/>
      <c r="AZ25" s="64"/>
      <c r="BA25" s="64"/>
      <c r="BB25" s="64"/>
      <c r="BC25" s="64"/>
      <c r="BD25" s="64"/>
      <c r="BE25" s="64"/>
      <c r="BF25" s="64"/>
      <c r="BG25" s="64"/>
      <c r="BH25" s="64"/>
      <c r="BI25" s="64"/>
      <c r="BJ25" s="64"/>
      <c r="BK25" s="64"/>
      <c r="BL25" s="64"/>
      <c r="BM25" s="64"/>
      <c r="BN25" s="64"/>
      <c r="BO25" s="64"/>
      <c r="BP25" s="64"/>
      <c r="BQ25" s="64"/>
      <c r="BR25" s="64"/>
      <c r="BS25" s="64"/>
      <c r="BT25" s="64"/>
      <c r="BU25" s="64"/>
      <c r="BV25" s="64"/>
      <c r="BW25" s="64"/>
      <c r="BX25" s="64"/>
      <c r="BY25" s="64"/>
      <c r="BZ25" s="64"/>
      <c r="CA25" s="64"/>
      <c r="CB25" s="64"/>
      <c r="CC25" s="64"/>
      <c r="CD25" s="64"/>
      <c r="CE25" s="64"/>
      <c r="CF25" s="64"/>
      <c r="CG25" s="64"/>
      <c r="CH25" s="64"/>
      <c r="CI25" s="64"/>
      <c r="CJ25" s="64"/>
      <c r="CK25" s="64"/>
      <c r="CL25" s="64"/>
      <c r="CM25" s="64"/>
      <c r="CN25" s="64"/>
      <c r="CO25" s="64"/>
      <c r="CP25" s="64"/>
      <c r="CQ25" s="64"/>
      <c r="CR25" s="64"/>
      <c r="CS25" s="64"/>
      <c r="CT25" s="64"/>
      <c r="CU25" s="64"/>
      <c r="CV25" s="64"/>
      <c r="CW25" s="64"/>
      <c r="CX25" s="64"/>
      <c r="CY25" s="64"/>
      <c r="CZ25" s="64"/>
      <c r="DA25" s="64"/>
      <c r="DB25" s="64"/>
      <c r="DC25" s="64"/>
      <c r="DD25" s="64"/>
      <c r="DE25" s="64"/>
      <c r="DF25" s="64"/>
      <c r="DG25" s="64"/>
      <c r="DH25" s="64"/>
      <c r="DI25" s="64"/>
      <c r="DJ25" s="64"/>
      <c r="DK25" s="64"/>
      <c r="DL25" s="64"/>
      <c r="DM25" s="64"/>
      <c r="DN25" s="64"/>
      <c r="DO25" s="64"/>
      <c r="DP25" s="64"/>
      <c r="DQ25" s="64"/>
      <c r="DR25" s="64"/>
      <c r="DS25" s="64"/>
      <c r="DT25" s="64"/>
      <c r="DU25" s="64"/>
      <c r="DV25" s="64"/>
      <c r="DW25" s="64"/>
      <c r="DX25" s="64"/>
      <c r="DY25" s="64"/>
      <c r="DZ25" s="64"/>
      <c r="EA25" s="64"/>
      <c r="EB25" s="64"/>
      <c r="EC25" s="64"/>
      <c r="ED25" s="64"/>
      <c r="EE25" s="64"/>
      <c r="EF25" s="64"/>
      <c r="EG25" s="64"/>
      <c r="EH25" s="64"/>
      <c r="EI25" s="64"/>
      <c r="EJ25" s="64"/>
      <c r="EK25" s="64"/>
      <c r="EL25" s="64"/>
      <c r="EM25" s="64"/>
      <c r="EN25" s="64"/>
      <c r="EO25" s="64"/>
      <c r="EP25" s="64"/>
      <c r="EQ25" s="64"/>
      <c r="ER25" s="64"/>
      <c r="ES25" s="64"/>
      <c r="ET25" s="64"/>
      <c r="EU25" s="64"/>
      <c r="EV25" s="64"/>
      <c r="EW25" s="64"/>
      <c r="EX25" s="64"/>
      <c r="EY25" s="64"/>
      <c r="EZ25" s="64"/>
      <c r="FA25" s="64"/>
      <c r="FB25" s="64"/>
      <c r="FC25" s="64"/>
      <c r="FD25" s="64"/>
      <c r="FE25" s="64"/>
      <c r="FF25" s="64"/>
      <c r="FG25" s="64"/>
      <c r="FH25" s="64"/>
      <c r="FI25" s="64"/>
      <c r="FJ25" s="64"/>
      <c r="FK25" s="64"/>
      <c r="FL25" s="64"/>
      <c r="FM25" s="64"/>
      <c r="FN25" s="64"/>
      <c r="FO25" s="64"/>
      <c r="FP25" s="64"/>
      <c r="FQ25" s="64"/>
      <c r="FR25" s="64"/>
      <c r="FS25" s="64"/>
      <c r="FT25" s="64"/>
      <c r="FU25" s="64"/>
      <c r="FV25" s="64"/>
      <c r="FW25" s="64"/>
      <c r="FX25" s="64"/>
      <c r="FY25" s="64"/>
      <c r="FZ25" s="64"/>
      <c r="GA25" s="64"/>
      <c r="GB25" s="64"/>
      <c r="GC25" s="64"/>
      <c r="GD25" s="64"/>
      <c r="GE25" s="64"/>
      <c r="GF25" s="64"/>
      <c r="GG25" s="64"/>
      <c r="GH25" s="64"/>
      <c r="GI25" s="64"/>
      <c r="GJ25" s="64"/>
      <c r="GK25" s="64"/>
      <c r="GL25" s="64"/>
      <c r="GM25" s="64"/>
      <c r="GN25" s="64"/>
      <c r="GO25" s="64"/>
      <c r="GP25" s="64"/>
      <c r="GQ25" s="64"/>
      <c r="GR25" s="64"/>
      <c r="GS25" s="64"/>
      <c r="GT25" s="64"/>
      <c r="GU25" s="64"/>
      <c r="GV25" s="64"/>
      <c r="GW25" s="64"/>
      <c r="GX25" s="64"/>
      <c r="GY25" s="64"/>
      <c r="GZ25" s="64"/>
      <c r="HA25" s="64"/>
      <c r="HB25" s="64"/>
      <c r="HC25" s="64"/>
      <c r="HD25" s="64"/>
      <c r="HE25" s="64"/>
      <c r="HF25" s="64"/>
      <c r="HG25" s="64"/>
      <c r="HH25" s="64"/>
      <c r="HI25" s="64"/>
      <c r="HJ25" s="64"/>
      <c r="HK25" s="64"/>
      <c r="HL25" s="64"/>
      <c r="HM25" s="64"/>
      <c r="HN25" s="64"/>
      <c r="HO25" s="64"/>
      <c r="HP25" s="64"/>
      <c r="HQ25" s="64"/>
      <c r="HR25" s="64"/>
      <c r="HS25" s="64"/>
      <c r="HT25" s="64"/>
      <c r="HU25" s="64"/>
      <c r="HV25" s="64"/>
      <c r="HW25" s="64"/>
      <c r="HX25" s="64"/>
      <c r="HY25" s="64"/>
      <c r="HZ25" s="64"/>
      <c r="IA25" s="64"/>
      <c r="IB25" s="64"/>
      <c r="IC25" s="64"/>
      <c r="ID25" s="64"/>
      <c r="IE25" s="64"/>
      <c r="IF25" s="64"/>
      <c r="IG25" s="64"/>
      <c r="IH25" s="64"/>
      <c r="II25" s="64"/>
      <c r="IJ25" s="64"/>
      <c r="IK25" s="64"/>
      <c r="IL25" s="64"/>
      <c r="IM25" s="64"/>
      <c r="IN25" s="64"/>
      <c r="IO25" s="64"/>
      <c r="IP25" s="64"/>
      <c r="IQ25" s="64"/>
      <c r="IR25" s="64"/>
      <c r="IS25" s="64"/>
      <c r="IT25" s="64"/>
      <c r="IU25" s="64"/>
      <c r="IV25" s="64"/>
    </row>
    <row r="26" spans="1:256" s="154" customFormat="1" ht="27" customHeight="1">
      <c r="A26" s="216" t="s">
        <v>164</v>
      </c>
      <c r="B26" s="174" t="s">
        <v>128</v>
      </c>
      <c r="C26" s="174"/>
      <c r="D26" s="174"/>
      <c r="E26" s="66" t="s">
        <v>122</v>
      </c>
      <c r="F26" s="66" t="s">
        <v>72</v>
      </c>
      <c r="G26" s="214"/>
      <c r="H26" s="172"/>
      <c r="I26" s="116">
        <v>-10400.1</v>
      </c>
      <c r="J26" s="64"/>
      <c r="K26" s="64"/>
      <c r="L26" s="64"/>
      <c r="M26" s="64"/>
      <c r="N26" s="64"/>
      <c r="O26" s="64"/>
      <c r="P26" s="64"/>
      <c r="Q26" s="64"/>
      <c r="R26" s="64"/>
      <c r="S26" s="64"/>
      <c r="T26" s="64"/>
      <c r="U26" s="64"/>
      <c r="V26" s="64"/>
      <c r="W26" s="64"/>
      <c r="X26" s="64"/>
      <c r="Y26" s="64"/>
      <c r="Z26" s="64"/>
      <c r="AA26" s="64"/>
      <c r="AB26" s="64"/>
      <c r="AC26" s="64"/>
      <c r="AD26" s="64"/>
      <c r="AE26" s="64"/>
      <c r="AF26" s="64"/>
      <c r="AG26" s="64"/>
      <c r="AH26" s="64"/>
      <c r="AI26" s="64"/>
      <c r="AJ26" s="64"/>
      <c r="AK26" s="64"/>
      <c r="AL26" s="64"/>
      <c r="AM26" s="64"/>
      <c r="AN26" s="64"/>
      <c r="AO26" s="64"/>
      <c r="AP26" s="64"/>
      <c r="AQ26" s="64"/>
      <c r="AR26" s="64"/>
      <c r="AS26" s="64"/>
      <c r="AT26" s="64"/>
      <c r="AU26" s="64"/>
      <c r="AV26" s="64"/>
      <c r="AW26" s="64"/>
      <c r="AX26" s="64"/>
      <c r="AY26" s="64"/>
      <c r="AZ26" s="64"/>
      <c r="BA26" s="64"/>
      <c r="BB26" s="64"/>
      <c r="BC26" s="64"/>
      <c r="BD26" s="64"/>
      <c r="BE26" s="64"/>
      <c r="BF26" s="64"/>
      <c r="BG26" s="64"/>
      <c r="BH26" s="64"/>
      <c r="BI26" s="64"/>
      <c r="BJ26" s="64"/>
      <c r="BK26" s="64"/>
      <c r="BL26" s="64"/>
      <c r="BM26" s="64"/>
      <c r="BN26" s="64"/>
      <c r="BO26" s="64"/>
      <c r="BP26" s="64"/>
      <c r="BQ26" s="64"/>
      <c r="BR26" s="64"/>
      <c r="BS26" s="64"/>
      <c r="BT26" s="64"/>
      <c r="BU26" s="64"/>
      <c r="BV26" s="64"/>
      <c r="BW26" s="64"/>
      <c r="BX26" s="64"/>
      <c r="BY26" s="64"/>
      <c r="BZ26" s="64"/>
      <c r="CA26" s="64"/>
      <c r="CB26" s="64"/>
      <c r="CC26" s="64"/>
      <c r="CD26" s="64"/>
      <c r="CE26" s="64"/>
      <c r="CF26" s="64"/>
      <c r="CG26" s="64"/>
      <c r="CH26" s="64"/>
      <c r="CI26" s="64"/>
      <c r="CJ26" s="64"/>
      <c r="CK26" s="64"/>
      <c r="CL26" s="64"/>
      <c r="CM26" s="64"/>
      <c r="CN26" s="64"/>
      <c r="CO26" s="64"/>
      <c r="CP26" s="64"/>
      <c r="CQ26" s="64"/>
      <c r="CR26" s="64"/>
      <c r="CS26" s="64"/>
      <c r="CT26" s="64"/>
      <c r="CU26" s="64"/>
      <c r="CV26" s="64"/>
      <c r="CW26" s="64"/>
      <c r="CX26" s="64"/>
      <c r="CY26" s="64"/>
      <c r="CZ26" s="64"/>
      <c r="DA26" s="64"/>
      <c r="DB26" s="64"/>
      <c r="DC26" s="64"/>
      <c r="DD26" s="64"/>
      <c r="DE26" s="64"/>
      <c r="DF26" s="64"/>
      <c r="DG26" s="64"/>
      <c r="DH26" s="64"/>
      <c r="DI26" s="64"/>
      <c r="DJ26" s="64"/>
      <c r="DK26" s="64"/>
      <c r="DL26" s="64"/>
      <c r="DM26" s="64"/>
      <c r="DN26" s="64"/>
      <c r="DO26" s="64"/>
      <c r="DP26" s="64"/>
      <c r="DQ26" s="64"/>
      <c r="DR26" s="64"/>
      <c r="DS26" s="64"/>
      <c r="DT26" s="64"/>
      <c r="DU26" s="64"/>
      <c r="DV26" s="64"/>
      <c r="DW26" s="64"/>
      <c r="DX26" s="64"/>
      <c r="DY26" s="64"/>
      <c r="DZ26" s="64"/>
      <c r="EA26" s="64"/>
      <c r="EB26" s="64"/>
      <c r="EC26" s="64"/>
      <c r="ED26" s="64"/>
      <c r="EE26" s="64"/>
      <c r="EF26" s="64"/>
      <c r="EG26" s="64"/>
      <c r="EH26" s="64"/>
      <c r="EI26" s="64"/>
      <c r="EJ26" s="64"/>
      <c r="EK26" s="64"/>
      <c r="EL26" s="64"/>
      <c r="EM26" s="64"/>
      <c r="EN26" s="64"/>
      <c r="EO26" s="64"/>
      <c r="EP26" s="64"/>
      <c r="EQ26" s="64"/>
      <c r="ER26" s="64"/>
      <c r="ES26" s="64"/>
      <c r="ET26" s="64"/>
      <c r="EU26" s="64"/>
      <c r="EV26" s="64"/>
      <c r="EW26" s="64"/>
      <c r="EX26" s="64"/>
      <c r="EY26" s="64"/>
      <c r="EZ26" s="64"/>
      <c r="FA26" s="64"/>
      <c r="FB26" s="64"/>
      <c r="FC26" s="64"/>
      <c r="FD26" s="64"/>
      <c r="FE26" s="64"/>
      <c r="FF26" s="64"/>
      <c r="FG26" s="64"/>
      <c r="FH26" s="64"/>
      <c r="FI26" s="64"/>
      <c r="FJ26" s="64"/>
      <c r="FK26" s="64"/>
      <c r="FL26" s="64"/>
      <c r="FM26" s="64"/>
      <c r="FN26" s="64"/>
      <c r="FO26" s="64"/>
      <c r="FP26" s="64"/>
      <c r="FQ26" s="64"/>
      <c r="FR26" s="64"/>
      <c r="FS26" s="64"/>
      <c r="FT26" s="64"/>
      <c r="FU26" s="64"/>
      <c r="FV26" s="64"/>
      <c r="FW26" s="64"/>
      <c r="FX26" s="64"/>
      <c r="FY26" s="64"/>
      <c r="FZ26" s="64"/>
      <c r="GA26" s="64"/>
      <c r="GB26" s="64"/>
      <c r="GC26" s="64"/>
      <c r="GD26" s="64"/>
      <c r="GE26" s="64"/>
      <c r="GF26" s="64"/>
      <c r="GG26" s="64"/>
      <c r="GH26" s="64"/>
      <c r="GI26" s="64"/>
      <c r="GJ26" s="64"/>
      <c r="GK26" s="64"/>
      <c r="GL26" s="64"/>
      <c r="GM26" s="64"/>
      <c r="GN26" s="64"/>
      <c r="GO26" s="64"/>
      <c r="GP26" s="64"/>
      <c r="GQ26" s="64"/>
      <c r="GR26" s="64"/>
      <c r="GS26" s="64"/>
      <c r="GT26" s="64"/>
      <c r="GU26" s="64"/>
      <c r="GV26" s="64"/>
      <c r="GW26" s="64"/>
      <c r="GX26" s="64"/>
      <c r="GY26" s="64"/>
      <c r="GZ26" s="64"/>
      <c r="HA26" s="64"/>
      <c r="HB26" s="64"/>
      <c r="HC26" s="64"/>
      <c r="HD26" s="64"/>
      <c r="HE26" s="64"/>
      <c r="HF26" s="64"/>
      <c r="HG26" s="64"/>
      <c r="HH26" s="64"/>
      <c r="HI26" s="64"/>
      <c r="HJ26" s="64"/>
      <c r="HK26" s="64"/>
      <c r="HL26" s="64"/>
      <c r="HM26" s="64"/>
      <c r="HN26" s="64"/>
      <c r="HO26" s="64"/>
      <c r="HP26" s="64"/>
      <c r="HQ26" s="64"/>
      <c r="HR26" s="64"/>
      <c r="HS26" s="64"/>
      <c r="HT26" s="64"/>
      <c r="HU26" s="64"/>
      <c r="HV26" s="64"/>
      <c r="HW26" s="64"/>
      <c r="HX26" s="64"/>
      <c r="HY26" s="64"/>
      <c r="HZ26" s="64"/>
      <c r="IA26" s="64"/>
      <c r="IB26" s="64"/>
      <c r="IC26" s="64"/>
      <c r="ID26" s="64"/>
      <c r="IE26" s="64"/>
      <c r="IF26" s="64"/>
      <c r="IG26" s="64"/>
      <c r="IH26" s="64"/>
      <c r="II26" s="64"/>
      <c r="IJ26" s="64"/>
      <c r="IK26" s="64"/>
      <c r="IL26" s="64"/>
      <c r="IM26" s="64"/>
      <c r="IN26" s="64"/>
      <c r="IO26" s="64"/>
      <c r="IP26" s="64"/>
      <c r="IQ26" s="64"/>
      <c r="IR26" s="64"/>
      <c r="IS26" s="64"/>
      <c r="IT26" s="64"/>
      <c r="IU26" s="64"/>
      <c r="IV26" s="64"/>
    </row>
    <row r="27" spans="1:256" s="154" customFormat="1" ht="27" customHeight="1">
      <c r="A27" s="231" t="s">
        <v>184</v>
      </c>
      <c r="B27" s="174" t="s">
        <v>128</v>
      </c>
      <c r="C27" s="174"/>
      <c r="D27" s="174"/>
      <c r="E27" s="66" t="s">
        <v>122</v>
      </c>
      <c r="F27" s="66" t="s">
        <v>72</v>
      </c>
      <c r="G27" s="214"/>
      <c r="H27" s="172"/>
      <c r="I27" s="116">
        <v>-7750</v>
      </c>
      <c r="J27" s="64"/>
      <c r="K27" s="64"/>
      <c r="L27" s="64"/>
      <c r="M27" s="64"/>
      <c r="N27" s="64"/>
      <c r="O27" s="64"/>
      <c r="P27" s="64"/>
      <c r="Q27" s="64"/>
      <c r="R27" s="64"/>
      <c r="S27" s="64"/>
      <c r="T27" s="64"/>
      <c r="U27" s="64"/>
      <c r="V27" s="64"/>
      <c r="W27" s="64"/>
      <c r="X27" s="64"/>
      <c r="Y27" s="64"/>
      <c r="Z27" s="64"/>
      <c r="AA27" s="64"/>
      <c r="AB27" s="64"/>
      <c r="AC27" s="64"/>
      <c r="AD27" s="64"/>
      <c r="AE27" s="64"/>
      <c r="AF27" s="64"/>
      <c r="AG27" s="64"/>
      <c r="AH27" s="64"/>
      <c r="AI27" s="64"/>
      <c r="AJ27" s="64"/>
      <c r="AK27" s="64"/>
      <c r="AL27" s="64"/>
      <c r="AM27" s="64"/>
      <c r="AN27" s="64"/>
      <c r="AO27" s="64"/>
      <c r="AP27" s="64"/>
      <c r="AQ27" s="64"/>
      <c r="AR27" s="64"/>
      <c r="AS27" s="64"/>
      <c r="AT27" s="64"/>
      <c r="AU27" s="64"/>
      <c r="AV27" s="64"/>
      <c r="AW27" s="64"/>
      <c r="AX27" s="64"/>
      <c r="AY27" s="64"/>
      <c r="AZ27" s="64"/>
      <c r="BA27" s="64"/>
      <c r="BB27" s="64"/>
      <c r="BC27" s="64"/>
      <c r="BD27" s="64"/>
      <c r="BE27" s="64"/>
      <c r="BF27" s="64"/>
      <c r="BG27" s="64"/>
      <c r="BH27" s="64"/>
      <c r="BI27" s="64"/>
      <c r="BJ27" s="64"/>
      <c r="BK27" s="64"/>
      <c r="BL27" s="64"/>
      <c r="BM27" s="64"/>
      <c r="BN27" s="64"/>
      <c r="BO27" s="64"/>
      <c r="BP27" s="64"/>
      <c r="BQ27" s="64"/>
      <c r="BR27" s="64"/>
      <c r="BS27" s="64"/>
      <c r="BT27" s="64"/>
      <c r="BU27" s="64"/>
      <c r="BV27" s="64"/>
      <c r="BW27" s="64"/>
      <c r="BX27" s="64"/>
      <c r="BY27" s="64"/>
      <c r="BZ27" s="64"/>
      <c r="CA27" s="64"/>
      <c r="CB27" s="64"/>
      <c r="CC27" s="64"/>
      <c r="CD27" s="64"/>
      <c r="CE27" s="64"/>
      <c r="CF27" s="64"/>
      <c r="CG27" s="64"/>
      <c r="CH27" s="64"/>
      <c r="CI27" s="64"/>
      <c r="CJ27" s="64"/>
      <c r="CK27" s="64"/>
      <c r="CL27" s="64"/>
      <c r="CM27" s="64"/>
      <c r="CN27" s="64"/>
      <c r="CO27" s="64"/>
      <c r="CP27" s="64"/>
      <c r="CQ27" s="64"/>
      <c r="CR27" s="64"/>
      <c r="CS27" s="64"/>
      <c r="CT27" s="64"/>
      <c r="CU27" s="64"/>
      <c r="CV27" s="64"/>
      <c r="CW27" s="64"/>
      <c r="CX27" s="64"/>
      <c r="CY27" s="64"/>
      <c r="CZ27" s="64"/>
      <c r="DA27" s="64"/>
      <c r="DB27" s="64"/>
      <c r="DC27" s="64"/>
      <c r="DD27" s="64"/>
      <c r="DE27" s="64"/>
      <c r="DF27" s="64"/>
      <c r="DG27" s="64"/>
      <c r="DH27" s="64"/>
      <c r="DI27" s="64"/>
      <c r="DJ27" s="64"/>
      <c r="DK27" s="64"/>
      <c r="DL27" s="64"/>
      <c r="DM27" s="64"/>
      <c r="DN27" s="64"/>
      <c r="DO27" s="64"/>
      <c r="DP27" s="64"/>
      <c r="DQ27" s="64"/>
      <c r="DR27" s="64"/>
      <c r="DS27" s="64"/>
      <c r="DT27" s="64"/>
      <c r="DU27" s="64"/>
      <c r="DV27" s="64"/>
      <c r="DW27" s="64"/>
      <c r="DX27" s="64"/>
      <c r="DY27" s="64"/>
      <c r="DZ27" s="64"/>
      <c r="EA27" s="64"/>
      <c r="EB27" s="64"/>
      <c r="EC27" s="64"/>
      <c r="ED27" s="64"/>
      <c r="EE27" s="64"/>
      <c r="EF27" s="64"/>
      <c r="EG27" s="64"/>
      <c r="EH27" s="64"/>
      <c r="EI27" s="64"/>
      <c r="EJ27" s="64"/>
      <c r="EK27" s="64"/>
      <c r="EL27" s="64"/>
      <c r="EM27" s="64"/>
      <c r="EN27" s="64"/>
      <c r="EO27" s="64"/>
      <c r="EP27" s="64"/>
      <c r="EQ27" s="64"/>
      <c r="ER27" s="64"/>
      <c r="ES27" s="64"/>
      <c r="ET27" s="64"/>
      <c r="EU27" s="64"/>
      <c r="EV27" s="64"/>
      <c r="EW27" s="64"/>
      <c r="EX27" s="64"/>
      <c r="EY27" s="64"/>
      <c r="EZ27" s="64"/>
      <c r="FA27" s="64"/>
      <c r="FB27" s="64"/>
      <c r="FC27" s="64"/>
      <c r="FD27" s="64"/>
      <c r="FE27" s="64"/>
      <c r="FF27" s="64"/>
      <c r="FG27" s="64"/>
      <c r="FH27" s="64"/>
      <c r="FI27" s="64"/>
      <c r="FJ27" s="64"/>
      <c r="FK27" s="64"/>
      <c r="FL27" s="64"/>
      <c r="FM27" s="64"/>
      <c r="FN27" s="64"/>
      <c r="FO27" s="64"/>
      <c r="FP27" s="64"/>
      <c r="FQ27" s="64"/>
      <c r="FR27" s="64"/>
      <c r="FS27" s="64"/>
      <c r="FT27" s="64"/>
      <c r="FU27" s="64"/>
      <c r="FV27" s="64"/>
      <c r="FW27" s="64"/>
      <c r="FX27" s="64"/>
      <c r="FY27" s="64"/>
      <c r="FZ27" s="64"/>
      <c r="GA27" s="64"/>
      <c r="GB27" s="64"/>
      <c r="GC27" s="64"/>
      <c r="GD27" s="64"/>
      <c r="GE27" s="64"/>
      <c r="GF27" s="64"/>
      <c r="GG27" s="64"/>
      <c r="GH27" s="64"/>
      <c r="GI27" s="64"/>
      <c r="GJ27" s="64"/>
      <c r="GK27" s="64"/>
      <c r="GL27" s="64"/>
      <c r="GM27" s="64"/>
      <c r="GN27" s="64"/>
      <c r="GO27" s="64"/>
      <c r="GP27" s="64"/>
      <c r="GQ27" s="64"/>
      <c r="GR27" s="64"/>
      <c r="GS27" s="64"/>
      <c r="GT27" s="64"/>
      <c r="GU27" s="64"/>
      <c r="GV27" s="64"/>
      <c r="GW27" s="64"/>
      <c r="GX27" s="64"/>
      <c r="GY27" s="64"/>
      <c r="GZ27" s="64"/>
      <c r="HA27" s="64"/>
      <c r="HB27" s="64"/>
      <c r="HC27" s="64"/>
      <c r="HD27" s="64"/>
      <c r="HE27" s="64"/>
      <c r="HF27" s="64"/>
      <c r="HG27" s="64"/>
      <c r="HH27" s="64"/>
      <c r="HI27" s="64"/>
      <c r="HJ27" s="64"/>
      <c r="HK27" s="64"/>
      <c r="HL27" s="64"/>
      <c r="HM27" s="64"/>
      <c r="HN27" s="64"/>
      <c r="HO27" s="64"/>
      <c r="HP27" s="64"/>
      <c r="HQ27" s="64"/>
      <c r="HR27" s="64"/>
      <c r="HS27" s="64"/>
      <c r="HT27" s="64"/>
      <c r="HU27" s="64"/>
      <c r="HV27" s="64"/>
      <c r="HW27" s="64"/>
      <c r="HX27" s="64"/>
      <c r="HY27" s="64"/>
      <c r="HZ27" s="64"/>
      <c r="IA27" s="64"/>
      <c r="IB27" s="64"/>
      <c r="IC27" s="64"/>
      <c r="ID27" s="64"/>
      <c r="IE27" s="64"/>
      <c r="IF27" s="64"/>
      <c r="IG27" s="64"/>
      <c r="IH27" s="64"/>
      <c r="II27" s="64"/>
      <c r="IJ27" s="64"/>
      <c r="IK27" s="64"/>
      <c r="IL27" s="64"/>
      <c r="IM27" s="64"/>
      <c r="IN27" s="64"/>
      <c r="IO27" s="64"/>
      <c r="IP27" s="64"/>
      <c r="IQ27" s="64"/>
      <c r="IR27" s="64"/>
      <c r="IS27" s="64"/>
      <c r="IT27" s="64"/>
      <c r="IU27" s="64"/>
      <c r="IV27" s="64"/>
    </row>
  </sheetData>
  <mergeCells count="29">
    <mergeCell ref="B20:H20"/>
    <mergeCell ref="B21:D21"/>
    <mergeCell ref="B22:D22"/>
    <mergeCell ref="B25:D25"/>
    <mergeCell ref="D23:F23"/>
    <mergeCell ref="B24:F24"/>
    <mergeCell ref="B16:D16"/>
    <mergeCell ref="F16:H16"/>
    <mergeCell ref="B13:H13"/>
    <mergeCell ref="B15:D15"/>
    <mergeCell ref="B12:D12"/>
    <mergeCell ref="F12:H12"/>
    <mergeCell ref="B14:D14"/>
    <mergeCell ref="B17:H17"/>
    <mergeCell ref="B18:D18"/>
    <mergeCell ref="B19:D19"/>
    <mergeCell ref="G1:I1"/>
    <mergeCell ref="G2:I2"/>
    <mergeCell ref="A6:I6"/>
    <mergeCell ref="A8:A9"/>
    <mergeCell ref="B8:D9"/>
    <mergeCell ref="E8:E9"/>
    <mergeCell ref="F8:F9"/>
    <mergeCell ref="G8:G9"/>
    <mergeCell ref="H8:I8"/>
    <mergeCell ref="G3:I3"/>
    <mergeCell ref="B10:D10"/>
    <mergeCell ref="A11:D11"/>
    <mergeCell ref="E11:F11"/>
  </mergeCells>
  <pageMargins left="0" right="0" top="0" bottom="0" header="0" footer="0"/>
  <pageSetup paperSize="9" scale="74" fitToHeight="10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6</vt:i4>
      </vt:variant>
    </vt:vector>
  </HeadingPairs>
  <TitlesOfParts>
    <vt:vector size="13" baseType="lpstr">
      <vt:lpstr>1</vt:lpstr>
      <vt:lpstr>2.</vt:lpstr>
      <vt:lpstr>3.</vt:lpstr>
      <vt:lpstr>4.</vt:lpstr>
      <vt:lpstr>5.</vt:lpstr>
      <vt:lpstr>6</vt:lpstr>
      <vt:lpstr>7</vt:lpstr>
      <vt:lpstr>'1'!Print_Area</vt:lpstr>
      <vt:lpstr>'2.'!Print_Area</vt:lpstr>
      <vt:lpstr>'4.'!Print_Area</vt:lpstr>
      <vt:lpstr>'5.'!Print_Area</vt:lpstr>
      <vt:lpstr>'6'!Print_Area</vt:lpstr>
      <vt:lpstr>'7'!Print_Area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https://mul2.gov.am/tasks/1405653/oneclick?token=873dc9f48a6c91d76b955d4b9a586485</cp:keywords>
  <cp:lastModifiedBy>Shushanik Isakhanyan</cp:lastModifiedBy>
  <cp:lastPrinted>2026-10-05T08:45:40Z</cp:lastPrinted>
  <dcterms:created xsi:type="dcterms:W3CDTF">2018-09-30T11:43:43Z</dcterms:created>
  <dcterms:modified xsi:type="dcterms:W3CDTF">2026-10-26T11:58:36Z</dcterms:modified>
</cp:coreProperties>
</file>