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Fin_Varch\ANANIKYAN\ԱՐՄԻՆԵ\_VOROSHMAN NAXAGCER_2026\5. Նախագիծ\3.3 Նախագիծ վերջնական կառավարության նիստ 22.10.2026\"/>
    </mc:Choice>
  </mc:AlternateContent>
  <bookViews>
    <workbookView xWindow="0" yWindow="0" windowWidth="28800" windowHeight="11535"/>
  </bookViews>
  <sheets>
    <sheet name=" Հավելված 1" sheetId="24" r:id="rId1"/>
    <sheet name="Հավելված 2" sheetId="31" r:id="rId2"/>
    <sheet name="Հավելված 3" sheetId="5" r:id="rId3"/>
    <sheet name="Հավելված 4" sheetId="32" r:id="rId4"/>
    <sheet name="Հավելված 5 " sheetId="7" r:id="rId5"/>
    <sheet name="Հավելված 6" sheetId="34" r:id="rId6"/>
    <sheet name="Հավելված 7" sheetId="36" r:id="rId7"/>
    <sheet name="Հավելված 8" sheetId="37" r:id="rId8"/>
  </sheets>
  <definedNames>
    <definedName name="_xlnm._FilterDatabase" localSheetId="2" hidden="1">'Հավելված 3'!$F$1:$F$19</definedName>
    <definedName name="_xlnm._FilterDatabase" localSheetId="4" hidden="1">'Հավելված 5 '!$A$1:$A$10</definedName>
    <definedName name="_xlnm.Print_Area" localSheetId="0">' Հավելված 1'!$A$1:$G$20</definedName>
    <definedName name="_xlnm.Print_Area" localSheetId="2">'Հավելված 3'!$A$1:$G$89</definedName>
    <definedName name="_xlnm.Print_Area" localSheetId="4">'Հավելված 5 '!$A$1:$J$38</definedName>
    <definedName name="_xlnm.Print_Area" localSheetId="5">'Հավելված 6'!$A$1:$J$45</definedName>
    <definedName name="_xlnm.Print_Area" localSheetId="6">'Հավելված 7'!$A$1:$G$8</definedName>
    <definedName name="_xlnm.Print_Titles" localSheetId="2">'Հավելված 3'!$6:$7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8" i="37" l="1"/>
  <c r="G17" i="37"/>
  <c r="G47" i="37"/>
  <c r="G46" i="37"/>
  <c r="G45" i="37" s="1"/>
  <c r="G44" i="37" s="1"/>
  <c r="G42" i="37" s="1"/>
  <c r="G40" i="37" s="1"/>
  <c r="G28" i="37"/>
  <c r="G27" i="37" s="1"/>
  <c r="G26" i="37" s="1"/>
  <c r="G25" i="37" s="1"/>
  <c r="G23" i="37" s="1"/>
  <c r="G21" i="37" s="1"/>
  <c r="G19" i="37" s="1"/>
  <c r="G15" i="37" l="1"/>
  <c r="G13" i="37" s="1"/>
  <c r="G11" i="37" s="1"/>
  <c r="G36" i="37"/>
  <c r="G34" i="37" s="1"/>
  <c r="G32" i="37" s="1"/>
  <c r="G30" i="37" s="1"/>
  <c r="G80" i="5"/>
  <c r="G19" i="24"/>
  <c r="G18" i="24"/>
  <c r="G104" i="5"/>
  <c r="G103" i="5" s="1"/>
  <c r="G102" i="5" s="1"/>
  <c r="G100" i="5" s="1"/>
  <c r="G98" i="5" s="1"/>
  <c r="G96" i="5"/>
  <c r="G95" i="5" s="1"/>
  <c r="G94" i="5" s="1"/>
  <c r="G92" i="5" s="1"/>
  <c r="G90" i="5" s="1"/>
  <c r="G21" i="24" s="1"/>
  <c r="G8" i="37" l="1"/>
  <c r="J39" i="7"/>
  <c r="J33" i="34" s="1"/>
  <c r="G22" i="24"/>
  <c r="J43" i="7"/>
  <c r="J37" i="34" s="1"/>
  <c r="G10" i="36"/>
  <c r="G9" i="36"/>
  <c r="G11" i="36" l="1"/>
  <c r="G12" i="36"/>
  <c r="G21" i="36"/>
  <c r="G20" i="36"/>
  <c r="G19" i="36"/>
  <c r="G18" i="36"/>
  <c r="G22" i="36"/>
  <c r="G15" i="36"/>
  <c r="G14" i="36"/>
  <c r="G13" i="36"/>
  <c r="G29" i="5"/>
  <c r="G27" i="5"/>
  <c r="G17" i="36" l="1"/>
  <c r="G16" i="36" s="1"/>
  <c r="G28" i="5"/>
  <c r="G31" i="5"/>
  <c r="J20" i="34"/>
  <c r="G42" i="5"/>
  <c r="G38" i="5" s="1"/>
  <c r="J19" i="7" l="1"/>
  <c r="G89" i="5" l="1"/>
  <c r="G53" i="5"/>
  <c r="G52" i="5" s="1"/>
  <c r="G51" i="5" s="1"/>
  <c r="G50" i="5" s="1"/>
  <c r="G48" i="5" s="1"/>
  <c r="G46" i="5" s="1"/>
  <c r="G14" i="24" s="1"/>
  <c r="G44" i="5" l="1"/>
  <c r="J22" i="7"/>
  <c r="G13" i="24"/>
  <c r="J22" i="34" l="1"/>
  <c r="J21" i="34" s="1"/>
  <c r="J21" i="7"/>
  <c r="G88" i="5"/>
  <c r="G87" i="5" s="1"/>
  <c r="G86" i="5" s="1"/>
  <c r="G84" i="5" s="1"/>
  <c r="G82" i="5" s="1"/>
  <c r="G78" i="5" l="1"/>
  <c r="G76" i="5" s="1"/>
  <c r="G74" i="5" s="1"/>
  <c r="G72" i="5" s="1"/>
  <c r="G20" i="24"/>
  <c r="J35" i="7"/>
  <c r="J34" i="7" s="1"/>
  <c r="J33" i="7" s="1"/>
  <c r="J19" i="34"/>
  <c r="E14" i="31"/>
  <c r="F14" i="31"/>
  <c r="G14" i="31"/>
  <c r="E11" i="31"/>
  <c r="F11" i="31"/>
  <c r="G11" i="31"/>
  <c r="E10" i="31"/>
  <c r="F10" i="31"/>
  <c r="J29" i="34" l="1"/>
  <c r="J28" i="34" s="1"/>
  <c r="G10" i="31"/>
  <c r="G71" i="5" l="1"/>
  <c r="G40" i="5" l="1"/>
  <c r="G39" i="5" s="1"/>
  <c r="G70" i="5"/>
  <c r="G69" i="5" s="1"/>
  <c r="G68" i="5" s="1"/>
  <c r="G67" i="5" s="1"/>
  <c r="G26" i="5" l="1"/>
  <c r="G65" i="5" l="1"/>
  <c r="G63" i="5" s="1"/>
  <c r="D13" i="32" l="1"/>
  <c r="D12" i="32" s="1"/>
  <c r="J29" i="7"/>
  <c r="G61" i="5"/>
  <c r="G17" i="24"/>
  <c r="G16" i="24" s="1"/>
  <c r="G15" i="24" s="1"/>
  <c r="H13" i="31" l="1"/>
  <c r="D10" i="32"/>
  <c r="J42" i="34"/>
  <c r="J41" i="34" s="1"/>
  <c r="J27" i="34" s="1"/>
  <c r="J28" i="7"/>
  <c r="J27" i="7" s="1"/>
  <c r="G59" i="5"/>
  <c r="G57" i="5" s="1"/>
  <c r="G55" i="5" s="1"/>
  <c r="H11" i="31" l="1"/>
  <c r="D13" i="31"/>
  <c r="D11" i="31" s="1"/>
  <c r="I19" i="34"/>
  <c r="G37" i="5" l="1"/>
  <c r="G36" i="5" s="1"/>
  <c r="G34" i="5" s="1"/>
  <c r="G32" i="5" s="1"/>
  <c r="D19" i="32" l="1"/>
  <c r="D17" i="32" s="1"/>
  <c r="J15" i="7"/>
  <c r="J15" i="34" s="1"/>
  <c r="G25" i="5"/>
  <c r="G24" i="5" l="1"/>
  <c r="G22" i="5" s="1"/>
  <c r="G20" i="5" s="1"/>
  <c r="G18" i="5" s="1"/>
  <c r="J11" i="7" l="1"/>
  <c r="J11" i="34" s="1"/>
  <c r="G16" i="5" l="1"/>
  <c r="G14" i="5" s="1"/>
  <c r="G12" i="5" s="1"/>
  <c r="G10" i="5" s="1"/>
  <c r="G8" i="5" s="1"/>
  <c r="G11" i="24" l="1"/>
  <c r="G12" i="24" l="1"/>
  <c r="J10" i="34"/>
  <c r="J10" i="7"/>
  <c r="J9" i="7" l="1"/>
  <c r="J8" i="7" s="1"/>
  <c r="J9" i="34"/>
  <c r="J8" i="34" s="1"/>
  <c r="D15" i="32"/>
  <c r="D8" i="32" s="1"/>
  <c r="H16" i="31"/>
  <c r="H14" i="31" s="1"/>
  <c r="H10" i="31" s="1"/>
  <c r="G10" i="24"/>
  <c r="G9" i="24" l="1"/>
  <c r="G8" i="24" s="1"/>
  <c r="D16" i="31"/>
  <c r="D14" i="31" s="1"/>
  <c r="D10" i="31" s="1"/>
</calcChain>
</file>

<file path=xl/sharedStrings.xml><?xml version="1.0" encoding="utf-8"?>
<sst xmlns="http://schemas.openxmlformats.org/spreadsheetml/2006/main" count="482" uniqueCount="216">
  <si>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</si>
  <si>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</si>
  <si>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</si>
  <si>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</si>
  <si>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</si>
  <si>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</si>
  <si>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</si>
  <si>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</si>
  <si>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</si>
  <si>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</si>
  <si>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</si>
  <si>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</si>
  <si>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</si>
  <si>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</si>
  <si>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</si>
  <si>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</si>
  <si>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</si>
  <si>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Հավելված N 2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</si>
  <si>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</si>
  <si>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</si>
  <si>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</si>
  <si>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</si>
  <si>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</si>
  <si>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</si>
  <si>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>ծրագիր</t>
  </si>
  <si>
    <t>միջոցառում</t>
  </si>
  <si>
    <t>բաժին</t>
  </si>
  <si>
    <t>խումբ</t>
  </si>
  <si>
    <t>դաս</t>
  </si>
  <si>
    <t xml:space="preserve"> ՀՀ պետական եկամուտների կոմիտեի տեխնիկական հագեցվածության բարելավում</t>
  </si>
  <si>
    <t xml:space="preserve"> 31001</t>
  </si>
  <si>
    <t xml:space="preserve"> ՈՉ ՖԻՆԱՆՍԱԿԱՆ ԱԿՏԻՎՆԵՐԻ ԳԾՈՎ ԾԱԽՍԵՐ</t>
  </si>
  <si>
    <t xml:space="preserve"> ՀԻՄՆԱԿԱՆ ՄԻՋՈՑՆԵՐ</t>
  </si>
  <si>
    <t xml:space="preserve"> ՀՀ պետական եկամուտների կոմիտեի տեխնիկական հագեցվածության բարելավում 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</si>
  <si>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</si>
  <si>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</si>
  <si>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</si>
  <si>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</si>
  <si>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</si>
  <si>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</si>
  <si>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</si>
  <si>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</si>
  <si>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</si>
  <si>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այդ թվում`</t>
  </si>
  <si>
    <t xml:space="preserve">ՀՀ պետական եկամուտների կոմիտեի տեխնիկական հագեցվածության բարելավում 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</si>
  <si>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</si>
  <si>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</si>
  <si>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</si>
  <si>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</si>
  <si>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>այդ թվում` ըստ կատարողների</t>
  </si>
  <si>
    <t>Հավելված N 5</t>
  </si>
  <si>
    <t xml:space="preserve"> ԸՆԹԱՑԻԿ ԾԱԽՍԵՐ</t>
  </si>
  <si>
    <t>___________  ___-ի N _______     որոշման</t>
  </si>
  <si>
    <t>Ծառայությունների մատուցում</t>
  </si>
  <si>
    <t xml:space="preserve"> ՄԵՔԵՆԱՆԵՐ  ԵՎ  ՍԱՐՔԱՎՈՐՈՒՄՆԵՐ</t>
  </si>
  <si>
    <t xml:space="preserve"> այդ թվում`</t>
  </si>
  <si>
    <t xml:space="preserve"> Ծառայությունների մատուցում </t>
  </si>
  <si>
    <t xml:space="preserve"> Հարկային և մաքսային ծառայություններ </t>
  </si>
  <si>
    <t xml:space="preserve"> 1023 </t>
  </si>
  <si>
    <t>Հավելված N 1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</si>
  <si>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</si>
  <si>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</si>
  <si>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</si>
  <si>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</si>
  <si>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</si>
  <si>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</si>
  <si>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1023</t>
  </si>
  <si>
    <t>հազար դրամներով</t>
  </si>
  <si>
    <t>1023 - 31001</t>
  </si>
  <si>
    <t>ՀՀ պետական եկամուտների կոմիտեի տեխնիկական հագեցվածության բարելավում</t>
  </si>
  <si>
    <t>Պետական մարմինների կողմից օգտագործվող ոչ ֆինանսական ակտիվների հետ գործառնություններ</t>
  </si>
  <si>
    <t>Հավելված N 3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</si>
  <si>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</si>
  <si>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</si>
  <si>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</si>
  <si>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</si>
  <si>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</si>
  <si>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</si>
  <si>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</si>
  <si>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</si>
  <si>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Անվանումը </t>
  </si>
  <si>
    <t xml:space="preserve"> 1023 - 31001 </t>
  </si>
  <si>
    <t xml:space="preserve"> Ակտիվն օգտագործող կազմակերպության անվանումը` ՀՀ պետական եկամուտների կոմիտե </t>
  </si>
  <si>
    <t>Հավելված N 6</t>
  </si>
  <si>
    <t xml:space="preserve"> - Վարչական սարքավորումներ</t>
  </si>
  <si>
    <t>1023 - 11001</t>
  </si>
  <si>
    <t>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</si>
  <si>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 xml:space="preserve"> Հարկային և մաքսային ծառայություններ</t>
  </si>
  <si>
    <t xml:space="preserve"> ԾԱՌԱՅՈՒԹՅՈՒՆՆԵՐԻ  ԵՎ   ԱՊՐԱՆՔՆԵՐԻ  ՁԵՌՔԲԵՐՈՒՄ</t>
  </si>
  <si>
    <t xml:space="preserve"> 1023 - 11001 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</si>
  <si>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</si>
  <si>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 xml:space="preserve"> Ծառայությունը մատուցողի անվանումը` ՀՀ պետական եկամուտների կոմիտե </t>
  </si>
  <si>
    <t>Հավելված N 7</t>
  </si>
  <si>
    <t xml:space="preserve">ՀՀ կառավարության 2026 թվականի </t>
  </si>
  <si>
    <t>«ՀԱՅԱՍՏԱՆԻ ՀԱՆՐԱՊԵՏՈՒԹՅԱՆ 2026 ԹՎԱԿԱՆԻ ՊԵՏԱԿԱՆ ԲՅՈՒՋԵԻ ՄԱՍԻՆ» ՀԱՅԱՍՏԱՆԻ ՀԱՆՐԱՊԵՏՈՒԹՅԱՆ ՕՐԵՆՔԻ N 1 ՀԱՎԵԼՎԱԾԻ N 2 ԱՂՅՈՒՍԱԿՈՒՄ ԿԱՏԱՐՎՈՂ ՎԵՐԱԲԱՇԽՈՒՄԸ, ՓՈՓՈԽՈՒԹՅՈՒՆՆԵՐԸ ԵՎ ՀԱՅԱՍՏԱՆԻ ՀԱՆՐԱՊԵՏՈՒԹՅԱՆ ԿԱՌԱՎԱՐՈՒԹՅԱՆ 2025 ԹՎԱԿԱՆԻ ԴԵԿՏԵՄԲԵՐԻ 25-Ի N 1910-Ն ՈՐՈՇՄԱՆ N 5 ՀԱՎԵԼՎԱԾԻ N 1 ԱՂՅՈՒՍԱԿՈՒՄ ԿԱՏԱՐՎՈՂ ՓՈՓՈԽՈՒԹՅՈՒՆՆԵՐԸ</t>
  </si>
  <si>
    <t>ԲՍԿ</t>
  </si>
  <si>
    <t>Այլ սարքավորումների քանակ, հատ</t>
  </si>
  <si>
    <t>ՀԱՅԱՍՏԱՆԻ ՀԱՆՐԱՊԵՏՈՒԹՅԱՆ ԿԱՌԱՎԱՐՈՒԹՅԱՆ 2025 ԹՎԱԿԱՆԻ ԴԵԿՏԵՄԲԵՐԻ 25-Ի N 1910-Ն ՈՐՈՇՄԱՆ N 10 ՀԱՎԵԼՎԱԾՈՒՄ ԿԱՏԱՐՎՈՂ ՓՈՓՈԽՈՒԹՅՈՒՆՆԵՐԸ ԵՎ ԼՐԱՑՈՒՄՆԵՐԸ</t>
  </si>
  <si>
    <t>«ՀԱՅԱՍՏԱՆԻ ՀԱՆՐԱՊԵՏՈՒԹՅԱՆ 2026 ԹՎԱԿԱՆԻ ՊԵՏԱԿԱՆ ԲՅՈՒՋԵԻ ՄԱՍԻՆ» ՀԱՅԱՍՏԱՆԻ ՀԱՆՐԱՊԵՏՈՒԹՅԱՆ ՕՐԵՆՔԻ N 1 ՀԱՎԵԼՎԱԾԻ N 3 ԱՂՅՈՒՍԱԿՈՒՄ ԿԱՏԱՐՎՈՂ ՓՈՓՈԽՈՒԹՅՈՒՆՆԵՐԸ</t>
  </si>
  <si>
    <r>
      <t>ՀԱՅԱՍՏԱՆԻ ՀԱՆՐԱՊԵՏՈՒԹՅԱՆ ԿԱՌԱՎԱՐՈՒԹՅԱՆ 2025 ԹՎԱԿԱՆԻ ԴԵԿՏԵՄԲԵՐԻ 25-Ի N 1910-Ն ՈՐՈՇՄԱՆ N 5 ՀԱՎԵԼՎԱԾԻ N 2 ԱՂՅՈՒՍԱԿՈՒՄ ԿԱՏԱՐՎՈՂ ՓՈՓՈԽՈՒԹ</t>
    </r>
    <r>
      <rPr>
        <b/>
        <sz val="12"/>
        <rFont val="GHEA Grapalat"/>
        <family val="3"/>
      </rPr>
      <t>ՅՈՒՆՆԵՐԸ</t>
    </r>
  </si>
  <si>
    <t>ՀԱՅԱՍՏԱՆԻ ՀԱՆՐԱՊԵՏՈՒԹՅԱՆ ԿԱՌԱՎԱՐՈՒԹՅԱՆ 2025 ԹՎԱԿԱՆԻ ԴԵԿՏԵՄԲԵՐԻ 25-Ի N 1910-Ն ՈՐՈՇՄԱՆ NN 3 ԵՎ 4 ՀԱՎԵԼՎԱԾՆԵՐՈՒՄ ԿԱՏԱՐՎՈՂ ՓՈՓՈԽՈՒԹՅՈՒՆՆԵՐԸ</t>
  </si>
  <si>
    <t>ՀՀ կառավարություն</t>
  </si>
  <si>
    <t xml:space="preserve"> ՀՀ կառավարություն</t>
  </si>
  <si>
    <t xml:space="preserve"> ՀՀ բարձր տեխնոլոգիական արդյունաբերության նախարարություն</t>
  </si>
  <si>
    <t>1235</t>
  </si>
  <si>
    <t>Թվային փոխակերպման գործընթացի իրականացում</t>
  </si>
  <si>
    <t>Պետական մարմինների կողմից իրականացվող թվային փոխակերպման միջոցառումների ֆինանսավորում</t>
  </si>
  <si>
    <t>Թվային ծառայությունների և համակարգերի ներդրում</t>
  </si>
  <si>
    <t xml:space="preserve"> Միասնական թվային միջավայրի ձևավորում</t>
  </si>
  <si>
    <t>1235 - 31001</t>
  </si>
  <si>
    <t>Միասնական թվային միջավայրի ձևավորում</t>
  </si>
  <si>
    <t>Թվային փոխակերպման գործընթացի շրջանակներում թվայնացման համակարգերի ներդրում և կայքերի արդիականացում</t>
  </si>
  <si>
    <t xml:space="preserve"> ԱՅԼ ՀԻՄՆԱԿԱՆ ՄԻՋՈՑՆԵՐ</t>
  </si>
  <si>
    <t xml:space="preserve"> - Ոչ նյութական հիմնական միջոցներ</t>
  </si>
  <si>
    <t xml:space="preserve"> 1235</t>
  </si>
  <si>
    <t xml:space="preserve"> Թվային փոխակերպման գործընթացի իրականացում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</si>
  <si>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</si>
  <si>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</si>
  <si>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</si>
  <si>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</si>
  <si>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>ՀՀ բարձր տեխնոլոգիական արդյունաբերության նախարարություն</t>
  </si>
  <si>
    <t xml:space="preserve"> Շարունակական ծախսեր</t>
  </si>
  <si>
    <t xml:space="preserve"> - Կապի ծառայություններ</t>
  </si>
  <si>
    <t xml:space="preserve"> Պայմանագրային այլ ծառայությունների ձեռքբերում</t>
  </si>
  <si>
    <t xml:space="preserve"> - Համակարգչային ծառայություններ</t>
  </si>
  <si>
    <t xml:space="preserve"> այդ թվում՛</t>
  </si>
  <si>
    <t xml:space="preserve"> 1235 </t>
  </si>
  <si>
    <t xml:space="preserve"> Թվային փոխակերպման գործընթացի իրականացում </t>
  </si>
  <si>
    <t xml:space="preserve"> 1235 - 31001 </t>
  </si>
  <si>
    <t xml:space="preserve"> Թվային փոխակերպման գործընթացի շրջանակներում թվայնացման համակարգերի ներդրում և կայքերի արդիականացում </t>
  </si>
  <si>
    <t xml:space="preserve"> Պետական մարմինների կողմից օգտագործվող ոչ ֆինանսական ակտիվների հետ գործառնություններ</t>
  </si>
  <si>
    <t xml:space="preserve"> Ակտիվն օգտագործող կազմակերպության անվանումը` Հանրային իշխանության մարմիններ </t>
  </si>
  <si>
    <t>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</si>
  <si>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</si>
  <si>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</si>
  <si>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</si>
  <si>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</si>
  <si>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</si>
  <si>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</si>
  <si>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</si>
  <si>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 ՀՀ կառավարության պահուստային ֆոնդ</t>
  </si>
  <si>
    <t>այդ թվում` բյուջետային ծախսերի տնտեսագիտական դասակարգման հոդվածներ</t>
  </si>
  <si>
    <t>ԱՅԼ ԾԱԽՍԵՐ</t>
  </si>
  <si>
    <t>Պահուստային միջոցներ</t>
  </si>
  <si>
    <t xml:space="preserve">ՀՀ կառավարություն </t>
  </si>
  <si>
    <t xml:space="preserve">ՀՀ կառավարության պահուստային ֆոնդ </t>
  </si>
  <si>
    <t xml:space="preserve">1139 - 11001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</si>
  <si>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</si>
  <si>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Ծառայությունների մատուցում </t>
  </si>
  <si>
    <t xml:space="preserve"> Ծառայությունը մատուցողի անվանումը` ՀՀ կառավարություն </t>
  </si>
  <si>
    <t>1239</t>
  </si>
  <si>
    <t>Հիպոթեքային վարկի վճարված տոկոսների գումարի վերադարձ</t>
  </si>
  <si>
    <t>Հիպոթեքային վարկի սպասարկման համար վճարված տոկոսների գումարների չափով վարձու աշխատողների, անհատ ձեռնարկատերերի և նոտարների կողմից վճարված եկամտային հարկի գումարների վերադարձ</t>
  </si>
  <si>
    <t>Շինարարության ոլորտում տնտեսական աճի խթանում, սոցիալական քաղաքականության շրջանակներում շահառուներին տրամադրվող բյուջետային աջակցություն</t>
  </si>
  <si>
    <t>1239 - 12001</t>
  </si>
  <si>
    <t>Հիպոթեքային վարկի վճարված տոկոսների գումարների վերադարձ</t>
  </si>
  <si>
    <t>Տրանսֆերտների տրամադրում</t>
  </si>
  <si>
    <t xml:space="preserve"> 1239</t>
  </si>
  <si>
    <t xml:space="preserve"> Հիպոթեքային վարկի վճարված տոկոսների գումարի վերադարձ</t>
  </si>
  <si>
    <t xml:space="preserve"> 12001</t>
  </si>
  <si>
    <t xml:space="preserve"> Հիպոթեքային վարկի վճարված տոկոսների գումարների վերադարձ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</si>
  <si>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</si>
  <si>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</si>
  <si>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</si>
  <si>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Հիպոթեքային վարկի սպասարկման համար վճարված տոկոսների գումարների չափով վարձու աշխատողների, անհատ ձեռնարկատերերի և նոտարների կողմից վճարված եկամտային հարկի գումարների վերադարձ </t>
  </si>
  <si>
    <t xml:space="preserve"> Տրանսֆերտների տրամադրում </t>
  </si>
  <si>
    <t xml:space="preserve"> Շահառուների ընտրության չափորոշիչները` ՀՀ պետական եկամուտների կոմիտե </t>
  </si>
  <si>
    <t>Տվյալ տարվա ընթացքում հիպոթեքային վարկի գծով փոխհատուցում ստացող անձանց թվաքանակ</t>
  </si>
  <si>
    <t xml:space="preserve"> 1239 - 12001 </t>
  </si>
  <si>
    <t xml:space="preserve"> - Այլ մեքենաներ և սարքավորումներ</t>
  </si>
  <si>
    <t xml:space="preserve"> - Ընդհանուր բնույթի այլ ծառայություններ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</si>
  <si>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</si>
  <si>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</si>
  <si>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</si>
  <si>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</si>
  <si>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</si>
  <si>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</si>
  <si>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</si>
  <si>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</si>
  <si>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</si>
  <si>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 xml:space="preserve">Խումբ N 01 </t>
  </si>
  <si>
    <t xml:space="preserve">Դաս N 02 </t>
  </si>
  <si>
    <t xml:space="preserve">Ֆինանսական և հարկաբյուջետային հարաբերություններ </t>
  </si>
  <si>
    <t xml:space="preserve"> 1023  11001</t>
  </si>
  <si>
    <t xml:space="preserve"> ՄԱՍ III. ԾԱՌԱՅՈՒԹՅՈՒՆՆԵՐ</t>
  </si>
  <si>
    <t>50341500-501</t>
  </si>
  <si>
    <t>տեսագրման սարքերի վերանորոգման ― պահպանման ծառայություններ</t>
  </si>
  <si>
    <t>ԲՄ</t>
  </si>
  <si>
    <t>դրամ</t>
  </si>
  <si>
    <t>90911100-1</t>
  </si>
  <si>
    <t>բնակտարածությունների մաքրման ծառայություններ</t>
  </si>
  <si>
    <t>64211100-1</t>
  </si>
  <si>
    <t>հանրային հեռախոսային ծառայություններ</t>
  </si>
  <si>
    <t>ԷԱՃ</t>
  </si>
  <si>
    <t xml:space="preserve"> 1023  31001</t>
  </si>
  <si>
    <t xml:space="preserve"> ՄԱՍ I. Ա Պ Ր Ա Ն Ք Ն Ե Ր</t>
  </si>
  <si>
    <t xml:space="preserve">32321150-501 </t>
  </si>
  <si>
    <t>տեսամոնիտորներ</t>
  </si>
  <si>
    <t>հատ</t>
  </si>
  <si>
    <t>42961111-501</t>
  </si>
  <si>
    <t>մուտքը կասեցնող սարքեր</t>
  </si>
  <si>
    <t>42121150</t>
  </si>
  <si>
    <t>պոմպեր</t>
  </si>
  <si>
    <t>ԱՅԼ ՀԻՄՆԱԿԱՆ ՄԻՋՈՑՆԵՐ</t>
  </si>
  <si>
    <t>Էլեկտրոնային համակարգի ձեռքբերում, հատ</t>
  </si>
  <si>
    <t>ՀԱՅԱՍՏԱՆԻ ՀԱՆՐԱՊԵՏՈՒԹՅԱՆ ԿԱՌԱՎԱՐՈՒԹՅԱՆ 2025 ԹՎԱԿԱՆԻ ԴԵԿՏԵՄԲԵՐԻ 25-Ի N 1910-Ն ՈՐՈՇՄԱՆ N 9 ՀԱՎԵԼՎԱԾՈՒՄ ԿԱՏԱՐՎՈՂ ՓՈՓՈԽՈՒԹՅՈՒՆՆԵՐԸ ԵՎ ԼՐԱՑՈՒՄՆԵՐԸ</t>
  </si>
  <si>
    <t>ՀԱՅԱՍՏԱՆԻ ՀԱՆՐԱՊԵՏՈՒԹՅԱՆ ԿԱՌԱՎԱՐՈՒԹՅԱՆ 2025 ԹՎԱԿԱՆԻ ԴԵԿՏԵՄԲԵՐԻ 27-Ի N 1910-Ն ՈՐՈՇՄԱՆ N 9.1 ՀԱՎԵԼՎԱԾՈՒՄ ԿԱՏԱՐՎՈՂ ՓՈՓՈԽՈՒԹՅՈՒՆՆԵՐԸ ԵՎ ԼՐԱՑՈՒՄՆԵՐԸ</t>
  </si>
  <si>
    <t>ծրագրային ապահովման մշակման ծառայություններ</t>
  </si>
  <si>
    <t>ՄԱ</t>
  </si>
  <si>
    <t>Հարկաբյուջետային ռիսկերի կառավարման պահուստ</t>
  </si>
  <si>
    <t>Հարկաբյուջետային ռիսկերի կառավարման նպատակով նախատեսված միջոցներ</t>
  </si>
  <si>
    <t>1139-11003</t>
  </si>
  <si>
    <t>Հարկաբյուջետայի ռիսկերի կառավարման նպատակով նախատեսված միջոցներ</t>
  </si>
  <si>
    <t>1139 - 11003</t>
  </si>
  <si>
    <t>Հավելված N 8</t>
  </si>
  <si>
    <t>ՀԱՅԱՍՏԱՆԻ ՀԱՆՐԱՊԵՏՈՒԹՅԱՆ ԿԱՌԱՎԱՐՈՒԹՅԱՆ 2026 ԹՎԱԿԱՆԻ ՊԵՏԱԿԱՆ ԲՅՈՒՋԵՈՎ ՆԱԽԱՏԵՍՎԱԾ ՀԱՅԱՍՏԱՆԻ ՀԱՆՐԱՊԵՏՈՒԹՅԱՆ ԿԱՌԱՎԱՐՈՒԹՅԱՆ ՊԱՀՈՒՍՏԱՅԻՆ ՖՈՆԴԻՑ ՀԱՏԿԱՑՈՒՄՆԵՐ ԿԱՏԱՐԵԼՈՒ ՎԵՐԱԲԵՐՅԱԼ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</si>
</sst>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#,##0.0_);\(#,##0.0\)"/>
    <numFmt numFmtId="170" formatCode="0_);\(0\)"/>
    <numFmt numFmtId="171" formatCode="_-* #,##0.00_р_._-;\-* #,##0.00_р_._-;_-* &quot;-&quot;??_р_._-;_-@_-"/>
    <numFmt numFmtId="172" formatCode="_-* #,##0\ _ _-;\-* #,##0\ _ _-;_-* &quot;-&quot;??\ _ _-;_-@_-"/>
    <numFmt numFmtId="173" formatCode="_(* #,##0_);_(* \(#,##0\);_(* &quot;-&quot;??_);_(@_)"/>
    <numFmt numFmtId="174" formatCode="_-* #,##0.0\ _ _-;\-* #,##0.0\ _ _-;_-* &quot;-&quot;??\ _ _-;_-@_-"/>
  </numFmts>
  <fonts count="80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1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sz val="12"/>
      <color rgb="FF000000"/>
      <name val="GHEA Grapalat"/>
      <family val="3"/>
    </font>
    <font>
      <b/>
      <u/>
      <sz val="12"/>
      <name val="GHEA Grapalat"/>
      <family val="3"/>
    </font>
    <font>
      <sz val="12"/>
      <color rgb="FFFF0000"/>
      <name val="GHEA Grapalat"/>
      <family val="3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GHEA Grapalat"/>
      <family val="3"/>
    </font>
    <font>
      <sz val="10"/>
      <name val="GHEA Grapalat"/>
      <family val="3"/>
    </font>
    <font>
      <sz val="11"/>
      <color rgb="FF9C5700"/>
      <name val="Calibri"/>
      <family val="2"/>
      <scheme val="minor"/>
    </font>
    <font>
      <b/>
      <sz val="11"/>
      <name val="GHEA Grapalat"/>
      <family val="2"/>
    </font>
    <font>
      <sz val="11"/>
      <name val="GHEA Grapalat"/>
      <family val="2"/>
    </font>
    <font>
      <b/>
      <sz val="10"/>
      <name val="GHEA Grapalat"/>
      <family val="2"/>
    </font>
    <font>
      <b/>
      <sz val="11"/>
      <name val="GHEA Grapalat"/>
      <family val="3"/>
    </font>
    <font>
      <sz val="11"/>
      <color rgb="FF9C6500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b/>
      <sz val="10"/>
      <color rgb="FF000000"/>
      <name val="Times New Roman"/>
      <family val="1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48">
    <xf numFmtId="0" fontId="0" fillId="0" borderId="0"/>
    <xf numFmtId="0" fontId="12" fillId="0" borderId="0"/>
    <xf numFmtId="43" fontId="13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5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167" fontId="20" fillId="0" borderId="0" applyFill="0" applyBorder="0" applyProtection="0">
      <alignment horizontal="right" vertical="top"/>
    </xf>
    <xf numFmtId="0" fontId="11" fillId="0" borderId="0"/>
    <xf numFmtId="43" fontId="11" fillId="0" borderId="0" applyFont="0" applyFill="0" applyBorder="0" applyAlignment="0" applyProtection="0"/>
    <xf numFmtId="0" fontId="20" fillId="0" borderId="0">
      <alignment horizontal="left" vertical="top" wrapText="1"/>
    </xf>
    <xf numFmtId="0" fontId="13" fillId="0" borderId="0"/>
    <xf numFmtId="0" fontId="13" fillId="0" borderId="0"/>
    <xf numFmtId="43" fontId="1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23" fillId="0" borderId="0"/>
    <xf numFmtId="0" fontId="13" fillId="0" borderId="0"/>
    <xf numFmtId="0" fontId="24" fillId="3" borderId="0" applyNumberFormat="0" applyBorder="0" applyAlignment="0" applyProtection="0"/>
    <xf numFmtId="0" fontId="22" fillId="0" borderId="0"/>
    <xf numFmtId="0" fontId="12" fillId="0" borderId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8" borderId="0" applyNumberFormat="0" applyBorder="0" applyAlignment="0" applyProtection="0"/>
    <xf numFmtId="0" fontId="21" fillId="7" borderId="0" applyNumberFormat="0" applyBorder="0" applyAlignment="0" applyProtection="0"/>
    <xf numFmtId="0" fontId="21" fillId="13" borderId="0" applyNumberFormat="0" applyBorder="0" applyAlignment="0" applyProtection="0"/>
    <xf numFmtId="0" fontId="21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4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7" borderId="0" applyNumberFormat="0" applyBorder="0" applyAlignment="0" applyProtection="0"/>
    <xf numFmtId="0" fontId="25" fillId="10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9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6" fillId="5" borderId="0" applyNumberFormat="0" applyBorder="0" applyAlignment="0" applyProtection="0"/>
    <xf numFmtId="0" fontId="27" fillId="22" borderId="3" applyNumberFormat="0" applyAlignment="0" applyProtection="0"/>
    <xf numFmtId="0" fontId="28" fillId="23" borderId="4" applyNumberFormat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6" borderId="0" applyNumberFormat="0" applyBorder="0" applyAlignment="0" applyProtection="0"/>
    <xf numFmtId="0" fontId="31" fillId="0" borderId="5" applyNumberFormat="0" applyFill="0" applyAlignment="0" applyProtection="0"/>
    <xf numFmtId="0" fontId="32" fillId="0" borderId="6" applyNumberFormat="0" applyFill="0" applyAlignment="0" applyProtection="0"/>
    <xf numFmtId="0" fontId="33" fillId="0" borderId="7" applyNumberFormat="0" applyFill="0" applyAlignment="0" applyProtection="0"/>
    <xf numFmtId="0" fontId="33" fillId="0" borderId="0" applyNumberFormat="0" applyFill="0" applyBorder="0" applyAlignment="0" applyProtection="0"/>
    <xf numFmtId="0" fontId="34" fillId="12" borderId="3" applyNumberFormat="0" applyAlignment="0" applyProtection="0"/>
    <xf numFmtId="0" fontId="35" fillId="0" borderId="8" applyNumberFormat="0" applyFill="0" applyAlignment="0" applyProtection="0"/>
    <xf numFmtId="0" fontId="36" fillId="24" borderId="0" applyNumberFormat="0" applyBorder="0" applyAlignment="0" applyProtection="0"/>
    <xf numFmtId="1" fontId="42" fillId="0" borderId="0"/>
    <xf numFmtId="1" fontId="42" fillId="0" borderId="0"/>
    <xf numFmtId="1" fontId="42" fillId="0" borderId="0"/>
    <xf numFmtId="0" fontId="10" fillId="0" borderId="0"/>
    <xf numFmtId="0" fontId="12" fillId="0" borderId="0"/>
    <xf numFmtId="0" fontId="12" fillId="0" borderId="0"/>
    <xf numFmtId="0" fontId="13" fillId="25" borderId="9" applyNumberFormat="0" applyFont="0" applyAlignment="0" applyProtection="0"/>
    <xf numFmtId="0" fontId="37" fillId="22" borderId="10" applyNumberFormat="0" applyAlignment="0" applyProtection="0"/>
    <xf numFmtId="0" fontId="41" fillId="0" borderId="0"/>
    <xf numFmtId="0" fontId="41" fillId="0" borderId="0"/>
    <xf numFmtId="0" fontId="41" fillId="0" borderId="0"/>
    <xf numFmtId="0" fontId="38" fillId="0" borderId="0" applyNumberFormat="0" applyFill="0" applyBorder="0" applyAlignment="0" applyProtection="0"/>
    <xf numFmtId="0" fontId="39" fillId="0" borderId="11" applyNumberFormat="0" applyFill="0" applyAlignment="0" applyProtection="0"/>
    <xf numFmtId="0" fontId="40" fillId="0" borderId="0" applyNumberFormat="0" applyFill="0" applyBorder="0" applyAlignment="0" applyProtection="0"/>
    <xf numFmtId="0" fontId="23" fillId="0" borderId="0"/>
    <xf numFmtId="1" fontId="42" fillId="0" borderId="0"/>
    <xf numFmtId="0" fontId="41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3" fillId="0" borderId="0"/>
    <xf numFmtId="0" fontId="20" fillId="0" borderId="0">
      <alignment horizontal="left" vertical="top" wrapText="1"/>
    </xf>
    <xf numFmtId="43" fontId="13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17" applyNumberFormat="0" applyFill="0" applyAlignment="0" applyProtection="0"/>
    <xf numFmtId="0" fontId="52" fillId="0" borderId="18" applyNumberFormat="0" applyFill="0" applyAlignment="0" applyProtection="0"/>
    <xf numFmtId="0" fontId="53" fillId="0" borderId="19" applyNumberFormat="0" applyFill="0" applyAlignment="0" applyProtection="0"/>
    <xf numFmtId="0" fontId="53" fillId="0" borderId="0" applyNumberFormat="0" applyFill="0" applyBorder="0" applyAlignment="0" applyProtection="0"/>
    <xf numFmtId="0" fontId="54" fillId="26" borderId="0" applyNumberFormat="0" applyBorder="0" applyAlignment="0" applyProtection="0"/>
    <xf numFmtId="0" fontId="55" fillId="27" borderId="0" applyNumberFormat="0" applyBorder="0" applyAlignment="0" applyProtection="0"/>
    <xf numFmtId="0" fontId="57" fillId="28" borderId="20" applyNumberFormat="0" applyAlignment="0" applyProtection="0"/>
    <xf numFmtId="0" fontId="58" fillId="29" borderId="21" applyNumberFormat="0" applyAlignment="0" applyProtection="0"/>
    <xf numFmtId="0" fontId="59" fillId="29" borderId="20" applyNumberFormat="0" applyAlignment="0" applyProtection="0"/>
    <xf numFmtId="0" fontId="60" fillId="0" borderId="22" applyNumberFormat="0" applyFill="0" applyAlignment="0" applyProtection="0"/>
    <xf numFmtId="0" fontId="61" fillId="30" borderId="23" applyNumberFormat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25" applyNumberFormat="0" applyFill="0" applyAlignment="0" applyProtection="0"/>
    <xf numFmtId="0" fontId="65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65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38" borderId="0" applyNumberFormat="0" applyBorder="0" applyAlignment="0" applyProtection="0"/>
    <xf numFmtId="0" fontId="65" fillId="40" borderId="0" applyNumberFormat="0" applyBorder="0" applyAlignment="0" applyProtection="0"/>
    <xf numFmtId="0" fontId="9" fillId="41" borderId="0" applyNumberFormat="0" applyBorder="0" applyAlignment="0" applyProtection="0"/>
    <xf numFmtId="0" fontId="9" fillId="42" borderId="0" applyNumberFormat="0" applyBorder="0" applyAlignment="0" applyProtection="0"/>
    <xf numFmtId="0" fontId="65" fillId="44" borderId="0" applyNumberFormat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65" fillId="48" borderId="0" applyNumberFormat="0" applyBorder="0" applyAlignment="0" applyProtection="0"/>
    <xf numFmtId="0" fontId="9" fillId="49" borderId="0" applyNumberFormat="0" applyBorder="0" applyAlignment="0" applyProtection="0"/>
    <xf numFmtId="0" fontId="9" fillId="50" borderId="0" applyNumberFormat="0" applyBorder="0" applyAlignment="0" applyProtection="0"/>
    <xf numFmtId="0" fontId="65" fillId="52" borderId="0" applyNumberFormat="0" applyBorder="0" applyAlignment="0" applyProtection="0"/>
    <xf numFmtId="0" fontId="9" fillId="53" borderId="0" applyNumberFormat="0" applyBorder="0" applyAlignment="0" applyProtection="0"/>
    <xf numFmtId="0" fontId="9" fillId="54" borderId="0" applyNumberFormat="0" applyBorder="0" applyAlignment="0" applyProtection="0"/>
    <xf numFmtId="0" fontId="68" fillId="3" borderId="0" applyNumberFormat="0" applyBorder="0" applyAlignment="0" applyProtection="0"/>
    <xf numFmtId="0" fontId="9" fillId="31" borderId="24" applyNumberFormat="0" applyFont="0" applyAlignment="0" applyProtection="0"/>
    <xf numFmtId="0" fontId="9" fillId="35" borderId="0" applyNumberFormat="0" applyBorder="0" applyAlignment="0" applyProtection="0"/>
    <xf numFmtId="0" fontId="9" fillId="39" borderId="0" applyNumberFormat="0" applyBorder="0" applyAlignment="0" applyProtection="0"/>
    <xf numFmtId="0" fontId="9" fillId="43" borderId="0" applyNumberFormat="0" applyBorder="0" applyAlignment="0" applyProtection="0"/>
    <xf numFmtId="0" fontId="9" fillId="47" borderId="0" applyNumberFormat="0" applyBorder="0" applyAlignment="0" applyProtection="0"/>
    <xf numFmtId="0" fontId="9" fillId="51" borderId="0" applyNumberFormat="0" applyBorder="0" applyAlignment="0" applyProtection="0"/>
    <xf numFmtId="0" fontId="9" fillId="55" borderId="0" applyNumberFormat="0" applyBorder="0" applyAlignment="0" applyProtection="0"/>
    <xf numFmtId="0" fontId="56" fillId="3" borderId="0" applyNumberFormat="0" applyBorder="0" applyAlignment="0" applyProtection="0"/>
    <xf numFmtId="0" fontId="9" fillId="31" borderId="24" applyNumberFormat="0" applyFont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65" fillId="35" borderId="0" applyNumberFormat="0" applyBorder="0" applyAlignment="0" applyProtection="0"/>
    <xf numFmtId="0" fontId="9" fillId="37" borderId="0" applyNumberFormat="0" applyBorder="0" applyAlignment="0" applyProtection="0"/>
    <xf numFmtId="0" fontId="9" fillId="38" borderId="0" applyNumberFormat="0" applyBorder="0" applyAlignment="0" applyProtection="0"/>
    <xf numFmtId="0" fontId="65" fillId="39" borderId="0" applyNumberFormat="0" applyBorder="0" applyAlignment="0" applyProtection="0"/>
    <xf numFmtId="0" fontId="9" fillId="41" borderId="0" applyNumberFormat="0" applyBorder="0" applyAlignment="0" applyProtection="0"/>
    <xf numFmtId="0" fontId="9" fillId="42" borderId="0" applyNumberFormat="0" applyBorder="0" applyAlignment="0" applyProtection="0"/>
    <xf numFmtId="0" fontId="65" fillId="43" borderId="0" applyNumberFormat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65" fillId="47" borderId="0" applyNumberFormat="0" applyBorder="0" applyAlignment="0" applyProtection="0"/>
    <xf numFmtId="0" fontId="9" fillId="49" borderId="0" applyNumberFormat="0" applyBorder="0" applyAlignment="0" applyProtection="0"/>
    <xf numFmtId="0" fontId="9" fillId="50" borderId="0" applyNumberFormat="0" applyBorder="0" applyAlignment="0" applyProtection="0"/>
    <xf numFmtId="0" fontId="65" fillId="51" borderId="0" applyNumberFormat="0" applyBorder="0" applyAlignment="0" applyProtection="0"/>
    <xf numFmtId="0" fontId="9" fillId="53" borderId="0" applyNumberFormat="0" applyBorder="0" applyAlignment="0" applyProtection="0"/>
    <xf numFmtId="0" fontId="9" fillId="54" borderId="0" applyNumberFormat="0" applyBorder="0" applyAlignment="0" applyProtection="0"/>
    <xf numFmtId="0" fontId="65" fillId="55" borderId="0" applyNumberFormat="0" applyBorder="0" applyAlignment="0" applyProtection="0"/>
    <xf numFmtId="0" fontId="56" fillId="3" borderId="0" applyNumberFormat="0" applyBorder="0" applyAlignment="0" applyProtection="0"/>
    <xf numFmtId="0" fontId="65" fillId="35" borderId="0" applyNumberFormat="0" applyBorder="0" applyAlignment="0" applyProtection="0"/>
    <xf numFmtId="0" fontId="65" fillId="39" borderId="0" applyNumberFormat="0" applyBorder="0" applyAlignment="0" applyProtection="0"/>
    <xf numFmtId="0" fontId="65" fillId="43" borderId="0" applyNumberFormat="0" applyBorder="0" applyAlignment="0" applyProtection="0"/>
    <xf numFmtId="0" fontId="65" fillId="47" borderId="0" applyNumberFormat="0" applyBorder="0" applyAlignment="0" applyProtection="0"/>
    <xf numFmtId="0" fontId="65" fillId="51" borderId="0" applyNumberFormat="0" applyBorder="0" applyAlignment="0" applyProtection="0"/>
    <xf numFmtId="0" fontId="65" fillId="55" borderId="0" applyNumberFormat="0" applyBorder="0" applyAlignment="0" applyProtection="0"/>
    <xf numFmtId="0" fontId="8" fillId="31" borderId="24" applyNumberFormat="0" applyFont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8" fillId="37" borderId="0" applyNumberFormat="0" applyBorder="0" applyAlignment="0" applyProtection="0"/>
    <xf numFmtId="0" fontId="8" fillId="38" borderId="0" applyNumberFormat="0" applyBorder="0" applyAlignment="0" applyProtection="0"/>
    <xf numFmtId="0" fontId="8" fillId="41" borderId="0" applyNumberFormat="0" applyBorder="0" applyAlignment="0" applyProtection="0"/>
    <xf numFmtId="0" fontId="8" fillId="42" borderId="0" applyNumberFormat="0" applyBorder="0" applyAlignment="0" applyProtection="0"/>
    <xf numFmtId="0" fontId="8" fillId="45" borderId="0" applyNumberFormat="0" applyBorder="0" applyAlignment="0" applyProtection="0"/>
    <xf numFmtId="0" fontId="8" fillId="46" borderId="0" applyNumberFormat="0" applyBorder="0" applyAlignment="0" applyProtection="0"/>
    <xf numFmtId="0" fontId="8" fillId="49" borderId="0" applyNumberFormat="0" applyBorder="0" applyAlignment="0" applyProtection="0"/>
    <xf numFmtId="0" fontId="8" fillId="50" borderId="0" applyNumberFormat="0" applyBorder="0" applyAlignment="0" applyProtection="0"/>
    <xf numFmtId="0" fontId="8" fillId="53" borderId="0" applyNumberFormat="0" applyBorder="0" applyAlignment="0" applyProtection="0"/>
    <xf numFmtId="0" fontId="8" fillId="54" borderId="0" applyNumberFormat="0" applyBorder="0" applyAlignment="0" applyProtection="0"/>
    <xf numFmtId="0" fontId="7" fillId="31" borderId="24" applyNumberFormat="0" applyFont="0" applyAlignment="0" applyProtection="0"/>
    <xf numFmtId="0" fontId="7" fillId="33" borderId="0" applyNumberFormat="0" applyBorder="0" applyAlignment="0" applyProtection="0"/>
    <xf numFmtId="0" fontId="7" fillId="34" borderId="0" applyNumberFormat="0" applyBorder="0" applyAlignment="0" applyProtection="0"/>
    <xf numFmtId="0" fontId="7" fillId="37" borderId="0" applyNumberFormat="0" applyBorder="0" applyAlignment="0" applyProtection="0"/>
    <xf numFmtId="0" fontId="7" fillId="38" borderId="0" applyNumberFormat="0" applyBorder="0" applyAlignment="0" applyProtection="0"/>
    <xf numFmtId="0" fontId="7" fillId="41" borderId="0" applyNumberFormat="0" applyBorder="0" applyAlignment="0" applyProtection="0"/>
    <xf numFmtId="0" fontId="7" fillId="42" borderId="0" applyNumberFormat="0" applyBorder="0" applyAlignment="0" applyProtection="0"/>
    <xf numFmtId="0" fontId="7" fillId="45" borderId="0" applyNumberFormat="0" applyBorder="0" applyAlignment="0" applyProtection="0"/>
    <xf numFmtId="0" fontId="7" fillId="46" borderId="0" applyNumberFormat="0" applyBorder="0" applyAlignment="0" applyProtection="0"/>
    <xf numFmtId="0" fontId="7" fillId="49" borderId="0" applyNumberFormat="0" applyBorder="0" applyAlignment="0" applyProtection="0"/>
    <xf numFmtId="0" fontId="7" fillId="50" borderId="0" applyNumberFormat="0" applyBorder="0" applyAlignment="0" applyProtection="0"/>
    <xf numFmtId="0" fontId="7" fillId="53" borderId="0" applyNumberFormat="0" applyBorder="0" applyAlignment="0" applyProtection="0"/>
    <xf numFmtId="0" fontId="7" fillId="54" borderId="0" applyNumberFormat="0" applyBorder="0" applyAlignment="0" applyProtection="0"/>
    <xf numFmtId="167" fontId="71" fillId="0" borderId="0" applyFill="0" applyBorder="0" applyProtection="0">
      <alignment horizontal="right" vertical="top"/>
    </xf>
    <xf numFmtId="0" fontId="6" fillId="31" borderId="24" applyNumberFormat="0" applyFont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6" fillId="41" borderId="0" applyNumberFormat="0" applyBorder="0" applyAlignment="0" applyProtection="0"/>
    <xf numFmtId="0" fontId="6" fillId="42" borderId="0" applyNumberFormat="0" applyBorder="0" applyAlignment="0" applyProtection="0"/>
    <xf numFmtId="0" fontId="6" fillId="43" borderId="0" applyNumberFormat="0" applyBorder="0" applyAlignment="0" applyProtection="0"/>
    <xf numFmtId="0" fontId="6" fillId="45" borderId="0" applyNumberFormat="0" applyBorder="0" applyAlignment="0" applyProtection="0"/>
    <xf numFmtId="0" fontId="6" fillId="46" borderId="0" applyNumberFormat="0" applyBorder="0" applyAlignment="0" applyProtection="0"/>
    <xf numFmtId="0" fontId="6" fillId="47" borderId="0" applyNumberFormat="0" applyBorder="0" applyAlignment="0" applyProtection="0"/>
    <xf numFmtId="0" fontId="6" fillId="49" borderId="0" applyNumberFormat="0" applyBorder="0" applyAlignment="0" applyProtection="0"/>
    <xf numFmtId="0" fontId="6" fillId="50" borderId="0" applyNumberFormat="0" applyBorder="0" applyAlignment="0" applyProtection="0"/>
    <xf numFmtId="0" fontId="6" fillId="51" borderId="0" applyNumberFormat="0" applyBorder="0" applyAlignment="0" applyProtection="0"/>
    <xf numFmtId="0" fontId="6" fillId="53" borderId="0" applyNumberFormat="0" applyBorder="0" applyAlignment="0" applyProtection="0"/>
    <xf numFmtId="0" fontId="6" fillId="54" borderId="0" applyNumberFormat="0" applyBorder="0" applyAlignment="0" applyProtection="0"/>
    <xf numFmtId="0" fontId="6" fillId="55" borderId="0" applyNumberFormat="0" applyBorder="0" applyAlignment="0" applyProtection="0"/>
    <xf numFmtId="0" fontId="5" fillId="31" borderId="24" applyNumberFormat="0" applyFont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5" borderId="0" applyNumberFormat="0" applyBorder="0" applyAlignment="0" applyProtection="0"/>
    <xf numFmtId="0" fontId="5" fillId="46" borderId="0" applyNumberFormat="0" applyBorder="0" applyAlignment="0" applyProtection="0"/>
    <xf numFmtId="0" fontId="5" fillId="47" borderId="0" applyNumberFormat="0" applyBorder="0" applyAlignment="0" applyProtection="0"/>
    <xf numFmtId="0" fontId="5" fillId="49" borderId="0" applyNumberFormat="0" applyBorder="0" applyAlignment="0" applyProtection="0"/>
    <xf numFmtId="0" fontId="5" fillId="50" borderId="0" applyNumberFormat="0" applyBorder="0" applyAlignment="0" applyProtection="0"/>
    <xf numFmtId="0" fontId="5" fillId="51" borderId="0" applyNumberFormat="0" applyBorder="0" applyAlignment="0" applyProtection="0"/>
    <xf numFmtId="0" fontId="5" fillId="53" borderId="0" applyNumberFormat="0" applyBorder="0" applyAlignment="0" applyProtection="0"/>
    <xf numFmtId="0" fontId="5" fillId="54" borderId="0" applyNumberFormat="0" applyBorder="0" applyAlignment="0" applyProtection="0"/>
    <xf numFmtId="0" fontId="5" fillId="55" borderId="0" applyNumberFormat="0" applyBorder="0" applyAlignment="0" applyProtection="0"/>
    <xf numFmtId="0" fontId="4" fillId="31" borderId="24" applyNumberFormat="0" applyFont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7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45" borderId="0" applyNumberFormat="0" applyBorder="0" applyAlignment="0" applyProtection="0"/>
    <xf numFmtId="0" fontId="4" fillId="46" borderId="0" applyNumberFormat="0" applyBorder="0" applyAlignment="0" applyProtection="0"/>
    <xf numFmtId="0" fontId="4" fillId="47" borderId="0" applyNumberFormat="0" applyBorder="0" applyAlignment="0" applyProtection="0"/>
    <xf numFmtId="0" fontId="4" fillId="49" borderId="0" applyNumberFormat="0" applyBorder="0" applyAlignment="0" applyProtection="0"/>
    <xf numFmtId="0" fontId="4" fillId="50" borderId="0" applyNumberFormat="0" applyBorder="0" applyAlignment="0" applyProtection="0"/>
    <xf numFmtId="0" fontId="4" fillId="51" borderId="0" applyNumberFormat="0" applyBorder="0" applyAlignment="0" applyProtection="0"/>
    <xf numFmtId="0" fontId="4" fillId="53" borderId="0" applyNumberFormat="0" applyBorder="0" applyAlignment="0" applyProtection="0"/>
    <xf numFmtId="0" fontId="4" fillId="54" borderId="0" applyNumberFormat="0" applyBorder="0" applyAlignment="0" applyProtection="0"/>
    <xf numFmtId="0" fontId="4" fillId="55" borderId="0" applyNumberFormat="0" applyBorder="0" applyAlignment="0" applyProtection="0"/>
    <xf numFmtId="167" fontId="71" fillId="0" borderId="0" applyFill="0" applyBorder="0" applyProtection="0">
      <alignment horizontal="right" vertical="top"/>
    </xf>
    <xf numFmtId="0" fontId="13" fillId="0" borderId="0"/>
    <xf numFmtId="0" fontId="73" fillId="3" borderId="0" applyNumberFormat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74" fillId="0" borderId="0" applyFont="0" applyFill="0" applyBorder="0" applyAlignment="0" applyProtection="0"/>
    <xf numFmtId="0" fontId="74" fillId="0" borderId="0"/>
    <xf numFmtId="0" fontId="3" fillId="31" borderId="24" applyNumberFormat="0" applyFont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2" fillId="31" borderId="24" applyNumberFormat="0" applyFont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5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49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3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1" fillId="31" borderId="24" applyNumberFormat="0" applyFon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56" fillId="3" borderId="0" applyNumberFormat="0" applyBorder="0" applyAlignment="0" applyProtection="0"/>
    <xf numFmtId="0" fontId="1" fillId="31" borderId="24" applyNumberFormat="0" applyFon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3" fillId="0" borderId="0"/>
    <xf numFmtId="0" fontId="74" fillId="0" borderId="0"/>
    <xf numFmtId="171" fontId="23" fillId="0" borderId="0" applyFont="0" applyFill="0" applyBorder="0" applyAlignment="0" applyProtection="0"/>
    <xf numFmtId="0" fontId="23" fillId="0" borderId="0"/>
    <xf numFmtId="0" fontId="20" fillId="0" borderId="0">
      <alignment horizontal="left" vertical="top" wrapText="1"/>
    </xf>
    <xf numFmtId="0" fontId="13" fillId="0" borderId="0"/>
    <xf numFmtId="0" fontId="75" fillId="0" borderId="0"/>
    <xf numFmtId="0" fontId="76" fillId="0" borderId="0"/>
    <xf numFmtId="43" fontId="12" fillId="0" borderId="0" applyFont="0" applyFill="0" applyBorder="0" applyAlignment="0" applyProtection="0"/>
    <xf numFmtId="0" fontId="12" fillId="0" borderId="0"/>
    <xf numFmtId="0" fontId="74" fillId="0" borderId="0"/>
    <xf numFmtId="164" fontId="13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74" fillId="0" borderId="0" applyFont="0" applyFill="0" applyBorder="0" applyAlignment="0" applyProtection="0"/>
    <xf numFmtId="0" fontId="74" fillId="0" borderId="0"/>
    <xf numFmtId="43" fontId="74" fillId="0" borderId="0" applyFont="0" applyFill="0" applyBorder="0" applyAlignment="0" applyProtection="0"/>
    <xf numFmtId="0" fontId="74" fillId="0" borderId="0"/>
    <xf numFmtId="0" fontId="77" fillId="0" borderId="0"/>
    <xf numFmtId="0" fontId="13" fillId="0" borderId="0"/>
  </cellStyleXfs>
  <cellXfs count="237">
    <xf numFmtId="0" fontId="0" fillId="0" borderId="0" xfId="0" applyFill="1" applyBorder="1" applyAlignment="1">
      <alignment horizontal="left" vertical="top"/>
    </xf>
    <xf numFmtId="0" fontId="17" fillId="0" borderId="0" xfId="0" applyFont="1"/>
    <xf numFmtId="0" fontId="16" fillId="0" borderId="0" xfId="0" applyFont="1"/>
    <xf numFmtId="166" fontId="17" fillId="0" borderId="0" xfId="0" applyNumberFormat="1" applyFont="1"/>
    <xf numFmtId="166" fontId="43" fillId="2" borderId="12" xfId="0" applyNumberFormat="1" applyFont="1" applyFill="1" applyBorder="1" applyAlignment="1">
      <alignment horizontal="center" vertical="center" wrapText="1"/>
    </xf>
    <xf numFmtId="166" fontId="18" fillId="2" borderId="0" xfId="3" applyNumberFormat="1" applyFont="1" applyFill="1" applyAlignment="1">
      <alignment horizontal="right" vertical="center"/>
    </xf>
    <xf numFmtId="169" fontId="43" fillId="0" borderId="0" xfId="0" applyNumberFormat="1" applyFont="1" applyFill="1" applyAlignment="1">
      <alignment vertical="center" wrapText="1"/>
    </xf>
    <xf numFmtId="0" fontId="43" fillId="0" borderId="12" xfId="0" applyFont="1" applyBorder="1" applyAlignment="1">
      <alignment horizontal="left" vertical="center" wrapText="1"/>
    </xf>
    <xf numFmtId="169" fontId="18" fillId="0" borderId="0" xfId="0" applyNumberFormat="1" applyFont="1" applyFill="1" applyAlignment="1">
      <alignment vertical="center" wrapText="1"/>
    </xf>
    <xf numFmtId="166" fontId="18" fillId="0" borderId="0" xfId="3" applyNumberFormat="1" applyFont="1" applyAlignment="1">
      <alignment horizontal="right" vertical="center"/>
    </xf>
    <xf numFmtId="49" fontId="18" fillId="0" borderId="0" xfId="0" applyNumberFormat="1" applyFont="1" applyFill="1" applyAlignment="1">
      <alignment horizontal="center" vertical="center" wrapText="1"/>
    </xf>
    <xf numFmtId="0" fontId="18" fillId="0" borderId="0" xfId="0" applyNumberFormat="1" applyFont="1" applyFill="1" applyAlignment="1">
      <alignment horizontal="center" vertical="center" wrapText="1"/>
    </xf>
    <xf numFmtId="169" fontId="18" fillId="0" borderId="0" xfId="0" applyNumberFormat="1" applyFont="1" applyFill="1" applyAlignment="1">
      <alignment horizontal="center" vertical="center" wrapText="1"/>
    </xf>
    <xf numFmtId="169" fontId="43" fillId="0" borderId="0" xfId="0" applyNumberFormat="1" applyFont="1" applyFill="1" applyBorder="1" applyAlignment="1">
      <alignment horizontal="right" vertical="center" wrapText="1"/>
    </xf>
    <xf numFmtId="165" fontId="43" fillId="0" borderId="0" xfId="92" applyNumberFormat="1" applyFont="1" applyFill="1" applyBorder="1" applyAlignment="1">
      <alignment horizontal="right" vertical="center"/>
    </xf>
    <xf numFmtId="49" fontId="44" fillId="0" borderId="12" xfId="0" applyNumberFormat="1" applyFont="1" applyFill="1" applyBorder="1" applyAlignment="1">
      <alignment horizontal="center" vertical="center" textRotation="90" wrapText="1"/>
    </xf>
    <xf numFmtId="49" fontId="45" fillId="0" borderId="12" xfId="0" applyNumberFormat="1" applyFont="1" applyFill="1" applyBorder="1" applyAlignment="1">
      <alignment horizontal="center" vertical="center" textRotation="90" wrapText="1"/>
    </xf>
    <xf numFmtId="0" fontId="45" fillId="0" borderId="2" xfId="0" applyNumberFormat="1" applyFont="1" applyFill="1" applyBorder="1" applyAlignment="1">
      <alignment horizontal="center" vertical="center" wrapText="1"/>
    </xf>
    <xf numFmtId="166" fontId="16" fillId="0" borderId="12" xfId="0" applyNumberFormat="1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46" fillId="0" borderId="12" xfId="0" applyFont="1" applyFill="1" applyBorder="1" applyAlignment="1">
      <alignment horizontal="center" vertical="center" wrapText="1"/>
    </xf>
    <xf numFmtId="166" fontId="43" fillId="0" borderId="12" xfId="0" applyNumberFormat="1" applyFont="1" applyFill="1" applyBorder="1" applyAlignment="1">
      <alignment horizontal="center" vertical="center" wrapText="1"/>
    </xf>
    <xf numFmtId="0" fontId="43" fillId="2" borderId="12" xfId="0" applyFont="1" applyFill="1" applyBorder="1" applyAlignment="1">
      <alignment vertical="center" wrapText="1"/>
    </xf>
    <xf numFmtId="43" fontId="17" fillId="0" borderId="0" xfId="0" applyNumberFormat="1" applyFont="1"/>
    <xf numFmtId="0" fontId="17" fillId="0" borderId="0" xfId="0" applyFont="1" applyFill="1" applyAlignment="1"/>
    <xf numFmtId="0" fontId="17" fillId="0" borderId="0" xfId="0" applyFont="1" applyBorder="1"/>
    <xf numFmtId="166" fontId="43" fillId="0" borderId="0" xfId="92" applyNumberFormat="1" applyFont="1" applyFill="1" applyBorder="1" applyAlignment="1">
      <alignment horizontal="right" vertical="center"/>
    </xf>
    <xf numFmtId="0" fontId="16" fillId="0" borderId="12" xfId="0" applyFont="1" applyBorder="1" applyAlignment="1">
      <alignment vertical="center"/>
    </xf>
    <xf numFmtId="0" fontId="48" fillId="0" borderId="12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166" fontId="18" fillId="2" borderId="12" xfId="0" applyNumberFormat="1" applyFont="1" applyFill="1" applyBorder="1" applyAlignment="1">
      <alignment horizontal="center" vertical="center" wrapText="1"/>
    </xf>
    <xf numFmtId="168" fontId="16" fillId="0" borderId="0" xfId="0" applyNumberFormat="1" applyFont="1"/>
    <xf numFmtId="0" fontId="43" fillId="2" borderId="12" xfId="0" applyFont="1" applyFill="1" applyBorder="1" applyAlignment="1">
      <alignment horizontal="left" vertical="center" wrapText="1"/>
    </xf>
    <xf numFmtId="0" fontId="43" fillId="2" borderId="0" xfId="0" applyFont="1" applyFill="1"/>
    <xf numFmtId="0" fontId="17" fillId="0" borderId="0" xfId="0" applyFont="1" applyAlignment="1">
      <alignment vertical="center"/>
    </xf>
    <xf numFmtId="0" fontId="16" fillId="0" borderId="0" xfId="0" applyFont="1" applyFill="1" applyAlignment="1">
      <alignment horizontal="center" wrapText="1"/>
    </xf>
    <xf numFmtId="0" fontId="16" fillId="0" borderId="0" xfId="0" applyFont="1" applyFill="1" applyAlignment="1">
      <alignment horizontal="center" vertical="center" wrapText="1"/>
    </xf>
    <xf numFmtId="0" fontId="66" fillId="0" borderId="0" xfId="0" applyFont="1" applyFill="1" applyAlignment="1">
      <alignment horizontal="right" vertical="center"/>
    </xf>
    <xf numFmtId="166" fontId="17" fillId="0" borderId="0" xfId="0" applyNumberFormat="1" applyFont="1" applyAlignment="1">
      <alignment vertical="center"/>
    </xf>
    <xf numFmtId="166" fontId="16" fillId="0" borderId="0" xfId="0" applyNumberFormat="1" applyFont="1" applyFill="1" applyAlignment="1">
      <alignment horizontal="center" vertical="center" wrapText="1"/>
    </xf>
    <xf numFmtId="0" fontId="18" fillId="2" borderId="0" xfId="0" applyFont="1" applyFill="1" applyAlignment="1">
      <alignment horizontal="center" wrapText="1"/>
    </xf>
    <xf numFmtId="0" fontId="67" fillId="0" borderId="0" xfId="0" applyFont="1" applyFill="1" applyAlignment="1">
      <alignment horizontal="right" vertical="center"/>
    </xf>
    <xf numFmtId="0" fontId="14" fillId="0" borderId="28" xfId="0" applyFont="1" applyBorder="1" applyAlignment="1">
      <alignment horizontal="left" vertical="top" wrapText="1"/>
    </xf>
    <xf numFmtId="0" fontId="43" fillId="0" borderId="12" xfId="0" applyFont="1" applyBorder="1" applyAlignment="1">
      <alignment horizontal="center" vertical="center" wrapText="1"/>
    </xf>
    <xf numFmtId="0" fontId="43" fillId="0" borderId="12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43" fillId="2" borderId="12" xfId="0" applyFont="1" applyFill="1" applyBorder="1" applyAlignment="1">
      <alignment horizontal="center" vertical="center" wrapText="1"/>
    </xf>
    <xf numFmtId="0" fontId="70" fillId="0" borderId="0" xfId="0" applyFont="1" applyAlignment="1">
      <alignment horizontal="left" vertical="top" wrapText="1"/>
    </xf>
    <xf numFmtId="0" fontId="69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4" fillId="0" borderId="12" xfId="0" applyFont="1" applyBorder="1" applyAlignment="1">
      <alignment horizontal="center" vertical="center" wrapText="1"/>
    </xf>
    <xf numFmtId="0" fontId="70" fillId="0" borderId="12" xfId="0" applyFont="1" applyBorder="1" applyAlignment="1">
      <alignment horizontal="left" vertical="center" wrapText="1"/>
    </xf>
    <xf numFmtId="0" fontId="69" fillId="0" borderId="12" xfId="0" applyFont="1" applyBorder="1" applyAlignment="1">
      <alignment horizontal="left" vertical="center" wrapText="1"/>
    </xf>
    <xf numFmtId="0" fontId="70" fillId="0" borderId="12" xfId="0" applyFont="1" applyBorder="1" applyAlignment="1">
      <alignment horizontal="center" vertical="center" wrapText="1"/>
    </xf>
    <xf numFmtId="167" fontId="70" fillId="0" borderId="12" xfId="11" applyNumberFormat="1" applyFont="1" applyBorder="1" applyAlignment="1">
      <alignment horizontal="right" vertical="center"/>
    </xf>
    <xf numFmtId="0" fontId="16" fillId="0" borderId="29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167" fontId="72" fillId="0" borderId="28" xfId="189" applyNumberFormat="1" applyFont="1" applyBorder="1" applyAlignment="1">
      <alignment horizontal="right" vertical="top"/>
    </xf>
    <xf numFmtId="0" fontId="14" fillId="0" borderId="0" xfId="0" applyFont="1" applyAlignment="1">
      <alignment horizontal="right" vertical="center"/>
    </xf>
    <xf numFmtId="167" fontId="14" fillId="0" borderId="0" xfId="0" applyNumberFormat="1" applyFont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169" fontId="14" fillId="0" borderId="0" xfId="0" applyNumberFormat="1" applyFont="1" applyAlignment="1">
      <alignment horizontal="left" vertical="top" wrapText="1"/>
    </xf>
    <xf numFmtId="0" fontId="70" fillId="0" borderId="28" xfId="0" applyFont="1" applyBorder="1" applyAlignment="1">
      <alignment horizontal="left" vertical="center" wrapText="1"/>
    </xf>
    <xf numFmtId="167" fontId="72" fillId="2" borderId="28" xfId="189" applyNumberFormat="1" applyFont="1" applyFill="1" applyBorder="1" applyAlignment="1">
      <alignment horizontal="right" vertical="top"/>
    </xf>
    <xf numFmtId="0" fontId="18" fillId="2" borderId="0" xfId="0" applyFont="1" applyFill="1" applyAlignment="1">
      <alignment horizontal="center" wrapText="1"/>
    </xf>
    <xf numFmtId="0" fontId="14" fillId="0" borderId="28" xfId="0" applyFont="1" applyBorder="1" applyAlignment="1">
      <alignment horizontal="center" vertical="center" wrapText="1"/>
    </xf>
    <xf numFmtId="0" fontId="43" fillId="0" borderId="28" xfId="0" applyFont="1" applyBorder="1" applyAlignment="1">
      <alignment horizontal="center" vertical="center" wrapText="1"/>
    </xf>
    <xf numFmtId="170" fontId="14" fillId="0" borderId="28" xfId="189" applyNumberFormat="1" applyFont="1" applyBorder="1" applyAlignment="1">
      <alignment horizontal="right" vertical="center"/>
    </xf>
    <xf numFmtId="0" fontId="14" fillId="0" borderId="28" xfId="0" applyFont="1" applyBorder="1" applyAlignment="1">
      <alignment horizontal="left" vertical="center" wrapText="1"/>
    </xf>
    <xf numFmtId="169" fontId="43" fillId="2" borderId="12" xfId="0" applyNumberFormat="1" applyFont="1" applyFill="1" applyBorder="1" applyAlignment="1">
      <alignment horizontal="right" vertical="center" wrapText="1"/>
    </xf>
    <xf numFmtId="169" fontId="43" fillId="2" borderId="28" xfId="0" applyNumberFormat="1" applyFont="1" applyFill="1" applyBorder="1" applyAlignment="1">
      <alignment horizontal="right" vertical="center" wrapText="1"/>
    </xf>
    <xf numFmtId="165" fontId="72" fillId="0" borderId="28" xfId="189" applyNumberFormat="1" applyFont="1" applyBorder="1" applyAlignment="1">
      <alignment horizontal="right" vertical="center"/>
    </xf>
    <xf numFmtId="0" fontId="14" fillId="2" borderId="12" xfId="14" applyFont="1" applyFill="1" applyBorder="1">
      <alignment horizontal="left" vertical="top" wrapText="1"/>
    </xf>
    <xf numFmtId="49" fontId="43" fillId="2" borderId="12" xfId="0" applyNumberFormat="1" applyFont="1" applyFill="1" applyBorder="1" applyAlignment="1">
      <alignment horizontal="center" vertical="center" wrapText="1"/>
    </xf>
    <xf numFmtId="167" fontId="72" fillId="0" borderId="12" xfId="11" applyNumberFormat="1" applyFont="1" applyBorder="1" applyAlignment="1">
      <alignment horizontal="right" vertical="center"/>
    </xf>
    <xf numFmtId="169" fontId="18" fillId="2" borderId="0" xfId="3" applyNumberFormat="1" applyFont="1" applyFill="1" applyAlignment="1">
      <alignment horizontal="right" vertical="center"/>
    </xf>
    <xf numFmtId="169" fontId="43" fillId="2" borderId="0" xfId="92" applyNumberFormat="1" applyFont="1" applyFill="1" applyBorder="1" applyAlignment="1">
      <alignment horizontal="right" vertical="center"/>
    </xf>
    <xf numFmtId="0" fontId="43" fillId="2" borderId="12" xfId="0" applyFont="1" applyFill="1" applyBorder="1" applyAlignment="1">
      <alignment horizontal="center" vertical="center" textRotation="90" wrapText="1"/>
    </xf>
    <xf numFmtId="49" fontId="43" fillId="2" borderId="28" xfId="0" applyNumberFormat="1" applyFont="1" applyFill="1" applyBorder="1" applyAlignment="1">
      <alignment horizontal="center" vertical="center" wrapText="1"/>
    </xf>
    <xf numFmtId="168" fontId="17" fillId="0" borderId="0" xfId="0" applyNumberFormat="1" applyFont="1"/>
    <xf numFmtId="0" fontId="43" fillId="2" borderId="28" xfId="0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left" vertical="top"/>
    </xf>
    <xf numFmtId="0" fontId="18" fillId="0" borderId="0" xfId="0" applyFont="1" applyFill="1" applyBorder="1" applyAlignment="1">
      <alignment horizontal="right" vertical="center"/>
    </xf>
    <xf numFmtId="0" fontId="49" fillId="0" borderId="0" xfId="0" applyFont="1" applyFill="1" applyBorder="1" applyAlignment="1">
      <alignment horizontal="left" vertical="top"/>
    </xf>
    <xf numFmtId="0" fontId="43" fillId="0" borderId="0" xfId="0" applyFont="1" applyFill="1" applyBorder="1" applyAlignment="1">
      <alignment horizontal="left" vertical="center"/>
    </xf>
    <xf numFmtId="0" fontId="49" fillId="0" borderId="0" xfId="0" applyFont="1" applyFill="1" applyBorder="1" applyAlignment="1">
      <alignment horizontal="left" vertical="center"/>
    </xf>
    <xf numFmtId="0" fontId="43" fillId="2" borderId="12" xfId="0" applyFont="1" applyFill="1" applyBorder="1" applyAlignment="1">
      <alignment horizontal="center" vertical="center" wrapText="1"/>
    </xf>
    <xf numFmtId="0" fontId="67" fillId="2" borderId="0" xfId="0" applyFont="1" applyFill="1" applyBorder="1" applyAlignment="1">
      <alignment horizontal="left" vertical="top"/>
    </xf>
    <xf numFmtId="169" fontId="67" fillId="2" borderId="0" xfId="0" applyNumberFormat="1" applyFont="1" applyFill="1" applyBorder="1" applyAlignment="1">
      <alignment horizontal="right" vertical="top"/>
    </xf>
    <xf numFmtId="0" fontId="43" fillId="2" borderId="0" xfId="0" applyFont="1" applyFill="1" applyAlignment="1">
      <alignment vertical="center"/>
    </xf>
    <xf numFmtId="169" fontId="78" fillId="2" borderId="0" xfId="0" applyNumberFormat="1" applyFont="1" applyFill="1" applyAlignment="1">
      <alignment horizontal="right" vertical="center"/>
    </xf>
    <xf numFmtId="0" fontId="43" fillId="2" borderId="0" xfId="0" applyFont="1" applyFill="1" applyBorder="1"/>
    <xf numFmtId="0" fontId="43" fillId="2" borderId="0" xfId="0" applyFont="1" applyFill="1" applyBorder="1" applyAlignment="1">
      <alignment horizontal="left" vertical="center"/>
    </xf>
    <xf numFmtId="169" fontId="43" fillId="2" borderId="12" xfId="0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left" vertical="top"/>
    </xf>
    <xf numFmtId="0" fontId="18" fillId="2" borderId="12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horizontal="left" vertical="center"/>
    </xf>
    <xf numFmtId="0" fontId="43" fillId="2" borderId="12" xfId="0" applyFont="1" applyFill="1" applyBorder="1" applyAlignment="1">
      <alignment horizontal="center" vertical="center"/>
    </xf>
    <xf numFmtId="0" fontId="43" fillId="2" borderId="12" xfId="0" applyFont="1" applyFill="1" applyBorder="1" applyAlignment="1">
      <alignment horizontal="left" vertical="center"/>
    </xf>
    <xf numFmtId="0" fontId="43" fillId="2" borderId="28" xfId="0" applyFont="1" applyFill="1" applyBorder="1" applyAlignment="1">
      <alignment horizontal="left" vertical="center" wrapText="1"/>
    </xf>
    <xf numFmtId="0" fontId="43" fillId="2" borderId="28" xfId="0" applyFont="1" applyFill="1" applyBorder="1" applyAlignment="1">
      <alignment horizontal="center" vertical="center"/>
    </xf>
    <xf numFmtId="0" fontId="72" fillId="0" borderId="28" xfId="0" applyFont="1" applyBorder="1" applyAlignment="1">
      <alignment horizontal="left" vertical="top" wrapText="1"/>
    </xf>
    <xf numFmtId="0" fontId="72" fillId="2" borderId="28" xfId="0" applyFont="1" applyFill="1" applyBorder="1" applyAlignment="1">
      <alignment horizontal="left" vertical="top" wrapText="1"/>
    </xf>
    <xf numFmtId="0" fontId="14" fillId="0" borderId="28" xfId="0" applyFont="1" applyBorder="1" applyAlignment="1">
      <alignment horizontal="center" vertical="center" wrapText="1"/>
    </xf>
    <xf numFmtId="0" fontId="70" fillId="0" borderId="28" xfId="0" applyFont="1" applyBorder="1" applyAlignment="1">
      <alignment horizontal="center" vertical="center" wrapText="1"/>
    </xf>
    <xf numFmtId="0" fontId="47" fillId="2" borderId="28" xfId="0" applyFont="1" applyFill="1" applyBorder="1" applyAlignment="1">
      <alignment horizontal="center" vertical="center" wrapText="1"/>
    </xf>
    <xf numFmtId="0" fontId="47" fillId="2" borderId="28" xfId="0" applyFont="1" applyFill="1" applyBorder="1" applyAlignment="1">
      <alignment horizontal="left" vertical="center" wrapText="1"/>
    </xf>
    <xf numFmtId="0" fontId="47" fillId="2" borderId="28" xfId="0" applyFont="1" applyFill="1" applyBorder="1" applyAlignment="1">
      <alignment horizontal="center" vertical="center"/>
    </xf>
    <xf numFmtId="0" fontId="17" fillId="2" borderId="28" xfId="0" applyFont="1" applyFill="1" applyBorder="1" applyAlignment="1">
      <alignment horizontal="left" vertical="center" wrapText="1"/>
    </xf>
    <xf numFmtId="168" fontId="14" fillId="2" borderId="0" xfId="0" applyNumberFormat="1" applyFont="1" applyFill="1" applyBorder="1" applyAlignment="1">
      <alignment horizontal="left" vertical="top"/>
    </xf>
    <xf numFmtId="169" fontId="0" fillId="0" borderId="0" xfId="0" applyNumberFormat="1" applyAlignment="1">
      <alignment horizontal="left" vertical="top" wrapText="1"/>
    </xf>
    <xf numFmtId="0" fontId="70" fillId="0" borderId="28" xfId="0" applyFont="1" applyBorder="1" applyAlignment="1">
      <alignment horizontal="left" vertical="top" wrapText="1"/>
    </xf>
    <xf numFmtId="169" fontId="14" fillId="2" borderId="0" xfId="0" applyNumberFormat="1" applyFont="1" applyFill="1" applyBorder="1" applyAlignment="1">
      <alignment horizontal="left" vertical="top"/>
    </xf>
    <xf numFmtId="43" fontId="14" fillId="2" borderId="0" xfId="0" applyNumberFormat="1" applyFont="1" applyFill="1" applyBorder="1" applyAlignment="1">
      <alignment horizontal="left" vertical="top"/>
    </xf>
    <xf numFmtId="0" fontId="43" fillId="2" borderId="12" xfId="0" applyFont="1" applyFill="1" applyBorder="1" applyAlignment="1">
      <alignment horizontal="center" vertical="center" wrapText="1"/>
    </xf>
    <xf numFmtId="0" fontId="69" fillId="0" borderId="28" xfId="0" applyFont="1" applyBorder="1" applyAlignment="1">
      <alignment horizontal="left" vertical="top" wrapText="1"/>
    </xf>
    <xf numFmtId="0" fontId="72" fillId="0" borderId="28" xfId="0" applyFont="1" applyBorder="1" applyAlignment="1">
      <alignment horizontal="left" vertical="center" wrapText="1"/>
    </xf>
    <xf numFmtId="166" fontId="43" fillId="2" borderId="28" xfId="0" applyNumberFormat="1" applyFont="1" applyFill="1" applyBorder="1" applyAlignment="1">
      <alignment horizontal="center" vertical="center" wrapText="1"/>
    </xf>
    <xf numFmtId="0" fontId="69" fillId="0" borderId="28" xfId="0" applyFont="1" applyBorder="1" applyAlignment="1">
      <alignment horizontal="center" vertical="top" wrapText="1"/>
    </xf>
    <xf numFmtId="0" fontId="18" fillId="2" borderId="28" xfId="0" applyFont="1" applyFill="1" applyBorder="1" applyAlignment="1">
      <alignment horizontal="left" vertical="center" wrapText="1"/>
    </xf>
    <xf numFmtId="0" fontId="43" fillId="0" borderId="28" xfId="0" applyFont="1" applyBorder="1" applyAlignment="1">
      <alignment horizontal="left" vertical="center" wrapText="1"/>
    </xf>
    <xf numFmtId="167" fontId="72" fillId="0" borderId="28" xfId="189" applyNumberFormat="1" applyFont="1" applyBorder="1" applyAlignment="1">
      <alignment horizontal="right" vertical="center"/>
    </xf>
    <xf numFmtId="0" fontId="72" fillId="0" borderId="28" xfId="0" applyFont="1" applyBorder="1" applyAlignment="1">
      <alignment horizontal="left" vertical="center" wrapText="1"/>
    </xf>
    <xf numFmtId="0" fontId="72" fillId="0" borderId="28" xfId="0" applyFont="1" applyBorder="1" applyAlignment="1">
      <alignment horizontal="left" vertical="top" wrapText="1"/>
    </xf>
    <xf numFmtId="0" fontId="14" fillId="0" borderId="28" xfId="0" applyFont="1" applyBorder="1" applyAlignment="1">
      <alignment horizontal="center" vertical="center" wrapText="1"/>
    </xf>
    <xf numFmtId="0" fontId="69" fillId="0" borderId="28" xfId="0" applyFont="1" applyBorder="1" applyAlignment="1">
      <alignment horizontal="center" vertical="center" wrapText="1"/>
    </xf>
    <xf numFmtId="0" fontId="69" fillId="0" borderId="28" xfId="0" applyFont="1" applyBorder="1" applyAlignment="1">
      <alignment horizontal="left" vertical="center" wrapText="1"/>
    </xf>
    <xf numFmtId="0" fontId="72" fillId="2" borderId="28" xfId="0" applyFont="1" applyFill="1" applyBorder="1" applyAlignment="1">
      <alignment horizontal="left" vertical="center" wrapText="1"/>
    </xf>
    <xf numFmtId="167" fontId="69" fillId="0" borderId="28" xfId="189" applyNumberFormat="1" applyFont="1" applyBorder="1" applyAlignment="1">
      <alignment horizontal="right" vertical="center"/>
    </xf>
    <xf numFmtId="167" fontId="70" fillId="0" borderId="28" xfId="11" applyNumberFormat="1" applyFont="1" applyBorder="1" applyAlignment="1">
      <alignment horizontal="right" vertical="center"/>
    </xf>
    <xf numFmtId="0" fontId="70" fillId="0" borderId="28" xfId="0" applyFont="1" applyBorder="1" applyAlignment="1">
      <alignment horizontal="center" vertical="top" wrapText="1"/>
    </xf>
    <xf numFmtId="167" fontId="69" fillId="0" borderId="28" xfId="11" applyNumberFormat="1" applyFont="1" applyBorder="1" applyAlignment="1">
      <alignment horizontal="right" vertical="center"/>
    </xf>
    <xf numFmtId="0" fontId="79" fillId="0" borderId="0" xfId="0" applyFont="1" applyAlignment="1">
      <alignment horizontal="left" vertical="top" wrapText="1"/>
    </xf>
    <xf numFmtId="169" fontId="79" fillId="0" borderId="0" xfId="0" applyNumberFormat="1" applyFont="1" applyAlignment="1">
      <alignment horizontal="left" vertical="top" wrapText="1"/>
    </xf>
    <xf numFmtId="0" fontId="17" fillId="0" borderId="28" xfId="0" applyFont="1" applyBorder="1" applyAlignment="1">
      <alignment horizontal="center" vertical="center" wrapText="1"/>
    </xf>
    <xf numFmtId="0" fontId="43" fillId="0" borderId="28" xfId="0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vertical="center"/>
    </xf>
    <xf numFmtId="0" fontId="14" fillId="0" borderId="34" xfId="0" applyFont="1" applyBorder="1" applyAlignment="1">
      <alignment horizontal="center" vertical="top" wrapText="1"/>
    </xf>
    <xf numFmtId="0" fontId="14" fillId="0" borderId="35" xfId="0" applyFont="1" applyBorder="1" applyAlignment="1">
      <alignment horizontal="center" vertical="top" wrapText="1"/>
    </xf>
    <xf numFmtId="0" fontId="14" fillId="0" borderId="36" xfId="0" applyFont="1" applyBorder="1" applyAlignment="1">
      <alignment horizontal="center" vertical="top" wrapText="1"/>
    </xf>
    <xf numFmtId="166" fontId="43" fillId="0" borderId="28" xfId="0" applyNumberFormat="1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center" vertical="center"/>
    </xf>
    <xf numFmtId="0" fontId="43" fillId="0" borderId="28" xfId="0" applyFont="1" applyFill="1" applyBorder="1" applyAlignment="1">
      <alignment horizontal="left" vertical="center" wrapText="1"/>
    </xf>
    <xf numFmtId="172" fontId="43" fillId="0" borderId="28" xfId="3" applyNumberFormat="1" applyFont="1" applyFill="1" applyBorder="1" applyAlignment="1">
      <alignment horizontal="left" vertical="center" wrapText="1"/>
    </xf>
    <xf numFmtId="173" fontId="43" fillId="0" borderId="28" xfId="0" applyNumberFormat="1" applyFont="1" applyFill="1" applyBorder="1" applyAlignment="1">
      <alignment horizontal="left" vertical="center" wrapText="1"/>
    </xf>
    <xf numFmtId="173" fontId="43" fillId="0" borderId="28" xfId="0" applyNumberFormat="1" applyFont="1" applyFill="1" applyBorder="1" applyAlignment="1">
      <alignment horizontal="center" vertical="center" wrapText="1"/>
    </xf>
    <xf numFmtId="173" fontId="47" fillId="0" borderId="28" xfId="0" applyNumberFormat="1" applyFont="1" applyFill="1" applyBorder="1" applyAlignment="1">
      <alignment horizontal="left" vertical="center" wrapText="1"/>
    </xf>
    <xf numFmtId="173" fontId="47" fillId="0" borderId="28" xfId="0" applyNumberFormat="1" applyFont="1" applyFill="1" applyBorder="1" applyAlignment="1">
      <alignment horizontal="center" vertical="center" wrapText="1"/>
    </xf>
    <xf numFmtId="168" fontId="14" fillId="2" borderId="0" xfId="0" applyNumberFormat="1" applyFont="1" applyFill="1" applyBorder="1" applyAlignment="1">
      <alignment horizontal="left" vertical="center"/>
    </xf>
    <xf numFmtId="169" fontId="14" fillId="2" borderId="0" xfId="0" applyNumberFormat="1" applyFont="1" applyFill="1" applyBorder="1" applyAlignment="1">
      <alignment horizontal="left" vertical="center"/>
    </xf>
    <xf numFmtId="169" fontId="43" fillId="2" borderId="28" xfId="0" applyNumberFormat="1" applyFont="1" applyFill="1" applyBorder="1" applyAlignment="1">
      <alignment horizontal="center" vertical="center" wrapText="1"/>
    </xf>
    <xf numFmtId="0" fontId="43" fillId="0" borderId="28" xfId="0" applyFont="1" applyFill="1" applyBorder="1" applyAlignment="1">
      <alignment horizontal="center" vertical="center" wrapText="1"/>
    </xf>
    <xf numFmtId="0" fontId="43" fillId="0" borderId="28" xfId="0" applyFont="1" applyFill="1" applyBorder="1" applyAlignment="1">
      <alignment horizontal="center" vertical="center"/>
    </xf>
    <xf numFmtId="168" fontId="43" fillId="0" borderId="0" xfId="0" applyNumberFormat="1" applyFont="1" applyFill="1" applyBorder="1" applyAlignment="1">
      <alignment horizontal="left" vertical="top"/>
    </xf>
    <xf numFmtId="49" fontId="43" fillId="0" borderId="28" xfId="0" applyNumberFormat="1" applyFont="1" applyFill="1" applyBorder="1" applyAlignment="1">
      <alignment horizontal="left" vertical="center" wrapText="1"/>
    </xf>
    <xf numFmtId="43" fontId="43" fillId="0" borderId="28" xfId="0" applyNumberFormat="1" applyFont="1" applyFill="1" applyBorder="1" applyAlignment="1">
      <alignment horizontal="center" vertical="center" wrapText="1"/>
    </xf>
    <xf numFmtId="174" fontId="43" fillId="0" borderId="28" xfId="3" applyNumberFormat="1" applyFont="1" applyFill="1" applyBorder="1" applyAlignment="1">
      <alignment horizontal="right" vertical="center" wrapText="1"/>
    </xf>
    <xf numFmtId="172" fontId="43" fillId="0" borderId="28" xfId="3" applyNumberFormat="1" applyFont="1" applyFill="1" applyBorder="1" applyAlignment="1">
      <alignment horizontal="right" vertical="center" wrapText="1"/>
    </xf>
    <xf numFmtId="0" fontId="72" fillId="2" borderId="28" xfId="0" applyFont="1" applyFill="1" applyBorder="1" applyAlignment="1">
      <alignment horizontal="left" vertical="center" wrapText="1"/>
    </xf>
    <xf numFmtId="172" fontId="14" fillId="0" borderId="0" xfId="3" applyNumberFormat="1" applyFont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167" fontId="72" fillId="2" borderId="28" xfId="189" applyNumberFormat="1" applyFont="1" applyFill="1" applyBorder="1" applyAlignment="1">
      <alignment horizontal="right" vertical="center"/>
    </xf>
    <xf numFmtId="174" fontId="14" fillId="2" borderId="0" xfId="3" applyNumberFormat="1" applyFont="1" applyFill="1" applyBorder="1" applyAlignment="1">
      <alignment horizontal="left" vertical="center"/>
    </xf>
    <xf numFmtId="0" fontId="43" fillId="2" borderId="12" xfId="0" applyFont="1" applyFill="1" applyBorder="1" applyAlignment="1">
      <alignment horizontal="center" vertical="center" wrapText="1"/>
    </xf>
    <xf numFmtId="0" fontId="69" fillId="0" borderId="28" xfId="0" applyFont="1" applyBorder="1" applyAlignment="1">
      <alignment horizontal="left" vertical="center" wrapText="1"/>
    </xf>
    <xf numFmtId="0" fontId="72" fillId="0" borderId="34" xfId="0" applyFont="1" applyBorder="1" applyAlignment="1">
      <alignment horizontal="left" vertical="center" wrapText="1"/>
    </xf>
    <xf numFmtId="0" fontId="72" fillId="0" borderId="35" xfId="0" applyFont="1" applyBorder="1" applyAlignment="1">
      <alignment horizontal="left" vertical="center" wrapText="1"/>
    </xf>
    <xf numFmtId="0" fontId="72" fillId="0" borderId="36" xfId="0" applyFont="1" applyBorder="1" applyAlignment="1">
      <alignment horizontal="left" vertical="center" wrapText="1"/>
    </xf>
    <xf numFmtId="0" fontId="69" fillId="0" borderId="12" xfId="0" applyFont="1" applyBorder="1" applyAlignment="1">
      <alignment horizontal="left" vertical="center" wrapText="1"/>
    </xf>
    <xf numFmtId="0" fontId="18" fillId="0" borderId="0" xfId="0" applyFont="1" applyFill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49" fontId="44" fillId="0" borderId="31" xfId="0" applyNumberFormat="1" applyFont="1" applyFill="1" applyBorder="1" applyAlignment="1">
      <alignment horizontal="center" vertical="center" wrapText="1"/>
    </xf>
    <xf numFmtId="49" fontId="44" fillId="0" borderId="32" xfId="0" applyNumberFormat="1" applyFont="1" applyFill="1" applyBorder="1" applyAlignment="1">
      <alignment horizontal="center" vertical="center" wrapText="1"/>
    </xf>
    <xf numFmtId="49" fontId="44" fillId="0" borderId="13" xfId="0" applyNumberFormat="1" applyFont="1" applyFill="1" applyBorder="1" applyAlignment="1">
      <alignment horizontal="center" vertical="center" wrapText="1"/>
    </xf>
    <xf numFmtId="49" fontId="44" fillId="0" borderId="14" xfId="0" applyNumberFormat="1" applyFont="1" applyFill="1" applyBorder="1" applyAlignment="1">
      <alignment horizontal="center" vertical="center" wrapText="1"/>
    </xf>
    <xf numFmtId="49" fontId="44" fillId="0" borderId="15" xfId="0" applyNumberFormat="1" applyFont="1" applyFill="1" applyBorder="1" applyAlignment="1">
      <alignment horizontal="center" vertical="center" wrapText="1"/>
    </xf>
    <xf numFmtId="49" fontId="44" fillId="0" borderId="16" xfId="0" applyNumberFormat="1" applyFont="1" applyFill="1" applyBorder="1" applyAlignment="1">
      <alignment horizontal="center" vertical="center" wrapText="1"/>
    </xf>
    <xf numFmtId="0" fontId="44" fillId="0" borderId="27" xfId="0" applyNumberFormat="1" applyFont="1" applyFill="1" applyBorder="1" applyAlignment="1">
      <alignment horizontal="center" vertical="center" wrapText="1"/>
    </xf>
    <xf numFmtId="0" fontId="44" fillId="0" borderId="1" xfId="0" applyNumberFormat="1" applyFont="1" applyFill="1" applyBorder="1" applyAlignment="1">
      <alignment horizontal="center" vertical="center" wrapText="1"/>
    </xf>
    <xf numFmtId="0" fontId="44" fillId="0" borderId="2" xfId="0" applyNumberFormat="1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169" fontId="44" fillId="0" borderId="27" xfId="0" applyNumberFormat="1" applyFont="1" applyFill="1" applyBorder="1" applyAlignment="1">
      <alignment horizontal="center" vertical="center" wrapText="1"/>
    </xf>
    <xf numFmtId="169" fontId="44" fillId="0" borderId="1" xfId="0" applyNumberFormat="1" applyFont="1" applyFill="1" applyBorder="1" applyAlignment="1">
      <alignment horizontal="center" vertical="center" wrapText="1"/>
    </xf>
    <xf numFmtId="169" fontId="44" fillId="0" borderId="2" xfId="0" applyNumberFormat="1" applyFont="1" applyFill="1" applyBorder="1" applyAlignment="1">
      <alignment horizontal="center" vertical="center" wrapText="1"/>
    </xf>
    <xf numFmtId="169" fontId="43" fillId="0" borderId="31" xfId="0" applyNumberFormat="1" applyFont="1" applyFill="1" applyBorder="1" applyAlignment="1">
      <alignment horizontal="center" vertical="center" wrapText="1"/>
    </xf>
    <xf numFmtId="169" fontId="43" fillId="0" borderId="33" xfId="0" applyNumberFormat="1" applyFont="1" applyFill="1" applyBorder="1" applyAlignment="1">
      <alignment horizontal="center" vertical="center" wrapText="1"/>
    </xf>
    <xf numFmtId="169" fontId="43" fillId="0" borderId="32" xfId="0" applyNumberFormat="1" applyFont="1" applyFill="1" applyBorder="1" applyAlignment="1">
      <alignment horizontal="center" vertical="center" wrapText="1"/>
    </xf>
    <xf numFmtId="169" fontId="44" fillId="0" borderId="12" xfId="0" applyNumberFormat="1" applyFont="1" applyFill="1" applyBorder="1" applyAlignment="1">
      <alignment horizontal="center" vertical="center" wrapText="1"/>
    </xf>
    <xf numFmtId="169" fontId="44" fillId="2" borderId="12" xfId="0" applyNumberFormat="1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43" fillId="2" borderId="12" xfId="0" applyFont="1" applyFill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top" wrapText="1"/>
    </xf>
    <xf numFmtId="0" fontId="18" fillId="2" borderId="0" xfId="0" applyFont="1" applyFill="1" applyAlignment="1">
      <alignment horizontal="center" wrapText="1"/>
    </xf>
    <xf numFmtId="0" fontId="72" fillId="0" borderId="28" xfId="0" applyFont="1" applyBorder="1" applyAlignment="1">
      <alignment horizontal="left" vertical="top" wrapText="1"/>
    </xf>
    <xf numFmtId="0" fontId="14" fillId="0" borderId="28" xfId="0" applyFont="1" applyBorder="1" applyAlignment="1">
      <alignment horizontal="center" vertical="center" wrapText="1"/>
    </xf>
    <xf numFmtId="0" fontId="72" fillId="0" borderId="28" xfId="0" applyFont="1" applyBorder="1" applyAlignment="1">
      <alignment horizontal="left" vertical="center" wrapText="1"/>
    </xf>
    <xf numFmtId="0" fontId="14" fillId="2" borderId="28" xfId="0" applyFont="1" applyFill="1" applyBorder="1" applyAlignment="1">
      <alignment horizontal="center" vertical="top" wrapText="1"/>
    </xf>
    <xf numFmtId="0" fontId="72" fillId="2" borderId="28" xfId="0" applyFont="1" applyFill="1" applyBorder="1" applyAlignment="1">
      <alignment horizontal="left" vertical="top" wrapText="1"/>
    </xf>
    <xf numFmtId="0" fontId="72" fillId="0" borderId="28" xfId="0" applyFont="1" applyBorder="1" applyAlignment="1">
      <alignment horizontal="left" vertical="top"/>
    </xf>
    <xf numFmtId="0" fontId="14" fillId="2" borderId="34" xfId="0" applyFont="1" applyFill="1" applyBorder="1" applyAlignment="1">
      <alignment horizontal="center" vertical="top" wrapText="1"/>
    </xf>
    <xf numFmtId="0" fontId="14" fillId="2" borderId="35" xfId="0" applyFont="1" applyFill="1" applyBorder="1" applyAlignment="1">
      <alignment horizontal="center" vertical="top" wrapText="1"/>
    </xf>
    <xf numFmtId="0" fontId="14" fillId="2" borderId="36" xfId="0" applyFont="1" applyFill="1" applyBorder="1" applyAlignment="1">
      <alignment horizontal="center" vertical="top" wrapText="1"/>
    </xf>
    <xf numFmtId="0" fontId="72" fillId="0" borderId="28" xfId="0" applyFont="1" applyBorder="1" applyAlignment="1">
      <alignment horizontal="left" vertical="center"/>
    </xf>
    <xf numFmtId="0" fontId="14" fillId="2" borderId="34" xfId="0" applyFont="1" applyFill="1" applyBorder="1" applyAlignment="1">
      <alignment horizontal="center" vertical="center" wrapText="1"/>
    </xf>
    <xf numFmtId="0" fontId="14" fillId="2" borderId="35" xfId="0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 wrapText="1"/>
    </xf>
    <xf numFmtId="0" fontId="72" fillId="2" borderId="28" xfId="0" applyFont="1" applyFill="1" applyBorder="1" applyAlignment="1">
      <alignment horizontal="left" vertical="center" wrapText="1"/>
    </xf>
    <xf numFmtId="0" fontId="43" fillId="2" borderId="0" xfId="0" applyFont="1" applyFill="1" applyAlignment="1">
      <alignment horizontal="center"/>
    </xf>
    <xf numFmtId="0" fontId="14" fillId="0" borderId="34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72" fillId="0" borderId="34" xfId="0" applyFont="1" applyBorder="1" applyAlignment="1">
      <alignment horizontal="left" vertical="center"/>
    </xf>
    <xf numFmtId="0" fontId="72" fillId="0" borderId="35" xfId="0" applyFont="1" applyBorder="1" applyAlignment="1">
      <alignment horizontal="left" vertical="center"/>
    </xf>
    <xf numFmtId="0" fontId="72" fillId="0" borderId="36" xfId="0" applyFont="1" applyBorder="1" applyAlignment="1">
      <alignment horizontal="left" vertical="center"/>
    </xf>
    <xf numFmtId="0" fontId="14" fillId="0" borderId="34" xfId="0" applyFont="1" applyBorder="1" applyAlignment="1">
      <alignment horizontal="center" vertical="top" wrapText="1"/>
    </xf>
    <xf numFmtId="0" fontId="14" fillId="0" borderId="35" xfId="0" applyFont="1" applyBorder="1" applyAlignment="1">
      <alignment horizontal="center" vertical="top" wrapText="1"/>
    </xf>
    <xf numFmtId="0" fontId="14" fillId="0" borderId="36" xfId="0" applyFont="1" applyBorder="1" applyAlignment="1">
      <alignment horizontal="center" vertical="top" wrapText="1"/>
    </xf>
    <xf numFmtId="0" fontId="18" fillId="0" borderId="0" xfId="0" applyFont="1" applyFill="1" applyBorder="1" applyAlignment="1">
      <alignment horizontal="center" vertical="center" wrapText="1"/>
    </xf>
    <xf numFmtId="0" fontId="43" fillId="0" borderId="28" xfId="0" applyFont="1" applyFill="1" applyBorder="1" applyAlignment="1">
      <alignment horizontal="center" vertical="center"/>
    </xf>
    <xf numFmtId="0" fontId="43" fillId="0" borderId="28" xfId="0" applyFont="1" applyFill="1" applyBorder="1" applyAlignment="1">
      <alignment horizontal="center" vertical="center" wrapText="1"/>
    </xf>
    <xf numFmtId="173" fontId="47" fillId="0" borderId="34" xfId="0" applyNumberFormat="1" applyFont="1" applyFill="1" applyBorder="1" applyAlignment="1">
      <alignment horizontal="center" vertical="center" wrapText="1"/>
    </xf>
    <xf numFmtId="173" fontId="47" fillId="0" borderId="35" xfId="0" applyNumberFormat="1" applyFont="1" applyFill="1" applyBorder="1" applyAlignment="1">
      <alignment horizontal="center" vertical="center" wrapText="1"/>
    </xf>
    <xf numFmtId="173" fontId="47" fillId="0" borderId="36" xfId="0" applyNumberFormat="1" applyFont="1" applyFill="1" applyBorder="1" applyAlignment="1">
      <alignment horizontal="center" vertical="center" wrapText="1"/>
    </xf>
    <xf numFmtId="0" fontId="43" fillId="0" borderId="34" xfId="0" applyFont="1" applyFill="1" applyBorder="1" applyAlignment="1">
      <alignment horizontal="center" vertical="center" wrapText="1"/>
    </xf>
    <xf numFmtId="0" fontId="43" fillId="0" borderId="35" xfId="0" applyFont="1" applyFill="1" applyBorder="1" applyAlignment="1">
      <alignment horizontal="center" vertical="center" wrapText="1"/>
    </xf>
    <xf numFmtId="0" fontId="43" fillId="0" borderId="36" xfId="0" applyFont="1" applyFill="1" applyBorder="1" applyAlignment="1">
      <alignment horizontal="center" vertical="center" wrapText="1"/>
    </xf>
  </cellXfs>
  <cellStyles count="348">
    <cellStyle name="20% - Accent1" xfId="111" builtinId="30" customBuiltin="1"/>
    <cellStyle name="20% - Accent1 10" xfId="293"/>
    <cellStyle name="20% - Accent1 2" xfId="31"/>
    <cellStyle name="20% - Accent1 2 2" xfId="138"/>
    <cellStyle name="20% - Accent1 2 3" xfId="313"/>
    <cellStyle name="20% - Accent1 3" xfId="164"/>
    <cellStyle name="20% - Accent1 4" xfId="177"/>
    <cellStyle name="20% - Accent1 5" xfId="191"/>
    <cellStyle name="20% - Accent1 6" xfId="210"/>
    <cellStyle name="20% - Accent1 7" xfId="229"/>
    <cellStyle name="20% - Accent1 8" xfId="255"/>
    <cellStyle name="20% - Accent1 9" xfId="274"/>
    <cellStyle name="20% - Accent2" xfId="114" builtinId="34" customBuiltin="1"/>
    <cellStyle name="20% - Accent2 10" xfId="296"/>
    <cellStyle name="20% - Accent2 2" xfId="32"/>
    <cellStyle name="20% - Accent2 2 2" xfId="141"/>
    <cellStyle name="20% - Accent2 2 3" xfId="315"/>
    <cellStyle name="20% - Accent2 3" xfId="166"/>
    <cellStyle name="20% - Accent2 4" xfId="179"/>
    <cellStyle name="20% - Accent2 5" xfId="194"/>
    <cellStyle name="20% - Accent2 6" xfId="213"/>
    <cellStyle name="20% - Accent2 7" xfId="232"/>
    <cellStyle name="20% - Accent2 8" xfId="258"/>
    <cellStyle name="20% - Accent2 9" xfId="277"/>
    <cellStyle name="20% - Accent3" xfId="117" builtinId="38" customBuiltin="1"/>
    <cellStyle name="20% - Accent3 10" xfId="299"/>
    <cellStyle name="20% - Accent3 2" xfId="33"/>
    <cellStyle name="20% - Accent3 2 2" xfId="144"/>
    <cellStyle name="20% - Accent3 2 3" xfId="317"/>
    <cellStyle name="20% - Accent3 3" xfId="168"/>
    <cellStyle name="20% - Accent3 4" xfId="181"/>
    <cellStyle name="20% - Accent3 5" xfId="197"/>
    <cellStyle name="20% - Accent3 6" xfId="216"/>
    <cellStyle name="20% - Accent3 7" xfId="235"/>
    <cellStyle name="20% - Accent3 8" xfId="261"/>
    <cellStyle name="20% - Accent3 9" xfId="280"/>
    <cellStyle name="20% - Accent4" xfId="120" builtinId="42" customBuiltin="1"/>
    <cellStyle name="20% - Accent4 10" xfId="302"/>
    <cellStyle name="20% - Accent4 2" xfId="34"/>
    <cellStyle name="20% - Accent4 2 2" xfId="147"/>
    <cellStyle name="20% - Accent4 2 3" xfId="319"/>
    <cellStyle name="20% - Accent4 3" xfId="170"/>
    <cellStyle name="20% - Accent4 4" xfId="183"/>
    <cellStyle name="20% - Accent4 5" xfId="200"/>
    <cellStyle name="20% - Accent4 6" xfId="219"/>
    <cellStyle name="20% - Accent4 7" xfId="238"/>
    <cellStyle name="20% - Accent4 8" xfId="264"/>
    <cellStyle name="20% - Accent4 9" xfId="283"/>
    <cellStyle name="20% - Accent5" xfId="123" builtinId="46" customBuiltin="1"/>
    <cellStyle name="20% - Accent5 10" xfId="305"/>
    <cellStyle name="20% - Accent5 2" xfId="35"/>
    <cellStyle name="20% - Accent5 2 2" xfId="150"/>
    <cellStyle name="20% - Accent5 2 3" xfId="321"/>
    <cellStyle name="20% - Accent5 3" xfId="172"/>
    <cellStyle name="20% - Accent5 4" xfId="185"/>
    <cellStyle name="20% - Accent5 5" xfId="203"/>
    <cellStyle name="20% - Accent5 6" xfId="222"/>
    <cellStyle name="20% - Accent5 7" xfId="241"/>
    <cellStyle name="20% - Accent5 8" xfId="267"/>
    <cellStyle name="20% - Accent5 9" xfId="286"/>
    <cellStyle name="20% - Accent6" xfId="126" builtinId="50" customBuiltin="1"/>
    <cellStyle name="20% - Accent6 10" xfId="308"/>
    <cellStyle name="20% - Accent6 2" xfId="36"/>
    <cellStyle name="20% - Accent6 2 2" xfId="153"/>
    <cellStyle name="20% - Accent6 2 3" xfId="323"/>
    <cellStyle name="20% - Accent6 3" xfId="174"/>
    <cellStyle name="20% - Accent6 4" xfId="187"/>
    <cellStyle name="20% - Accent6 5" xfId="206"/>
    <cellStyle name="20% - Accent6 6" xfId="225"/>
    <cellStyle name="20% - Accent6 7" xfId="244"/>
    <cellStyle name="20% - Accent6 8" xfId="270"/>
    <cellStyle name="20% - Accent6 9" xfId="289"/>
    <cellStyle name="40% - Accent1" xfId="112" builtinId="31" customBuiltin="1"/>
    <cellStyle name="40% - Accent1 10" xfId="294"/>
    <cellStyle name="40% - Accent1 2" xfId="37"/>
    <cellStyle name="40% - Accent1 2 2" xfId="139"/>
    <cellStyle name="40% - Accent1 2 3" xfId="314"/>
    <cellStyle name="40% - Accent1 3" xfId="165"/>
    <cellStyle name="40% - Accent1 4" xfId="178"/>
    <cellStyle name="40% - Accent1 5" xfId="192"/>
    <cellStyle name="40% - Accent1 6" xfId="211"/>
    <cellStyle name="40% - Accent1 7" xfId="230"/>
    <cellStyle name="40% - Accent1 8" xfId="256"/>
    <cellStyle name="40% - Accent1 9" xfId="275"/>
    <cellStyle name="40% - Accent2" xfId="115" builtinId="35" customBuiltin="1"/>
    <cellStyle name="40% - Accent2 10" xfId="297"/>
    <cellStyle name="40% - Accent2 2" xfId="38"/>
    <cellStyle name="40% - Accent2 2 2" xfId="142"/>
    <cellStyle name="40% - Accent2 2 3" xfId="316"/>
    <cellStyle name="40% - Accent2 3" xfId="167"/>
    <cellStyle name="40% - Accent2 4" xfId="180"/>
    <cellStyle name="40% - Accent2 5" xfId="195"/>
    <cellStyle name="40% - Accent2 6" xfId="214"/>
    <cellStyle name="40% - Accent2 7" xfId="233"/>
    <cellStyle name="40% - Accent2 8" xfId="259"/>
    <cellStyle name="40% - Accent2 9" xfId="278"/>
    <cellStyle name="40% - Accent3" xfId="118" builtinId="39" customBuiltin="1"/>
    <cellStyle name="40% - Accent3 10" xfId="300"/>
    <cellStyle name="40% - Accent3 2" xfId="39"/>
    <cellStyle name="40% - Accent3 2 2" xfId="145"/>
    <cellStyle name="40% - Accent3 2 3" xfId="318"/>
    <cellStyle name="40% - Accent3 3" xfId="169"/>
    <cellStyle name="40% - Accent3 4" xfId="182"/>
    <cellStyle name="40% - Accent3 5" xfId="198"/>
    <cellStyle name="40% - Accent3 6" xfId="217"/>
    <cellStyle name="40% - Accent3 7" xfId="236"/>
    <cellStyle name="40% - Accent3 8" xfId="262"/>
    <cellStyle name="40% - Accent3 9" xfId="281"/>
    <cellStyle name="40% - Accent4" xfId="121" builtinId="43" customBuiltin="1"/>
    <cellStyle name="40% - Accent4 10" xfId="303"/>
    <cellStyle name="40% - Accent4 2" xfId="40"/>
    <cellStyle name="40% - Accent4 2 2" xfId="148"/>
    <cellStyle name="40% - Accent4 2 3" xfId="320"/>
    <cellStyle name="40% - Accent4 3" xfId="171"/>
    <cellStyle name="40% - Accent4 4" xfId="184"/>
    <cellStyle name="40% - Accent4 5" xfId="201"/>
    <cellStyle name="40% - Accent4 6" xfId="220"/>
    <cellStyle name="40% - Accent4 7" xfId="239"/>
    <cellStyle name="40% - Accent4 8" xfId="265"/>
    <cellStyle name="40% - Accent4 9" xfId="284"/>
    <cellStyle name="40% - Accent5" xfId="124" builtinId="47" customBuiltin="1"/>
    <cellStyle name="40% - Accent5 10" xfId="306"/>
    <cellStyle name="40% - Accent5 2" xfId="41"/>
    <cellStyle name="40% - Accent5 2 2" xfId="151"/>
    <cellStyle name="40% - Accent5 2 3" xfId="322"/>
    <cellStyle name="40% - Accent5 3" xfId="173"/>
    <cellStyle name="40% - Accent5 4" xfId="186"/>
    <cellStyle name="40% - Accent5 5" xfId="204"/>
    <cellStyle name="40% - Accent5 6" xfId="223"/>
    <cellStyle name="40% - Accent5 7" xfId="242"/>
    <cellStyle name="40% - Accent5 8" xfId="268"/>
    <cellStyle name="40% - Accent5 9" xfId="287"/>
    <cellStyle name="40% - Accent6" xfId="127" builtinId="51" customBuiltin="1"/>
    <cellStyle name="40% - Accent6 10" xfId="309"/>
    <cellStyle name="40% - Accent6 2" xfId="42"/>
    <cellStyle name="40% - Accent6 2 2" xfId="154"/>
    <cellStyle name="40% - Accent6 2 3" xfId="324"/>
    <cellStyle name="40% - Accent6 3" xfId="175"/>
    <cellStyle name="40% - Accent6 4" xfId="188"/>
    <cellStyle name="40% - Accent6 5" xfId="207"/>
    <cellStyle name="40% - Accent6 6" xfId="226"/>
    <cellStyle name="40% - Accent6 7" xfId="245"/>
    <cellStyle name="40% - Accent6 8" xfId="271"/>
    <cellStyle name="40% - Accent6 9" xfId="290"/>
    <cellStyle name="60% - Accent1" xfId="157" builtinId="32" customBuiltin="1"/>
    <cellStyle name="60% - Accent1 2" xfId="43"/>
    <cellStyle name="60% - Accent1 2 2" xfId="140"/>
    <cellStyle name="60% - Accent1 3" xfId="130"/>
    <cellStyle name="60% - Accent1 4" xfId="193"/>
    <cellStyle name="60% - Accent1 5" xfId="212"/>
    <cellStyle name="60% - Accent1 6" xfId="231"/>
    <cellStyle name="60% - Accent1 7" xfId="257"/>
    <cellStyle name="60% - Accent1 8" xfId="276"/>
    <cellStyle name="60% - Accent1 9" xfId="295"/>
    <cellStyle name="60% - Accent2" xfId="158" builtinId="36" customBuiltin="1"/>
    <cellStyle name="60% - Accent2 2" xfId="44"/>
    <cellStyle name="60% - Accent2 2 2" xfId="143"/>
    <cellStyle name="60% - Accent2 3" xfId="131"/>
    <cellStyle name="60% - Accent2 4" xfId="196"/>
    <cellStyle name="60% - Accent2 5" xfId="215"/>
    <cellStyle name="60% - Accent2 6" xfId="234"/>
    <cellStyle name="60% - Accent2 7" xfId="260"/>
    <cellStyle name="60% - Accent2 8" xfId="279"/>
    <cellStyle name="60% - Accent2 9" xfId="298"/>
    <cellStyle name="60% - Accent3" xfId="159" builtinId="40" customBuiltin="1"/>
    <cellStyle name="60% - Accent3 2" xfId="45"/>
    <cellStyle name="60% - Accent3 2 2" xfId="146"/>
    <cellStyle name="60% - Accent3 3" xfId="132"/>
    <cellStyle name="60% - Accent3 4" xfId="199"/>
    <cellStyle name="60% - Accent3 5" xfId="218"/>
    <cellStyle name="60% - Accent3 6" xfId="237"/>
    <cellStyle name="60% - Accent3 7" xfId="263"/>
    <cellStyle name="60% - Accent3 8" xfId="282"/>
    <cellStyle name="60% - Accent3 9" xfId="301"/>
    <cellStyle name="60% - Accent4" xfId="160" builtinId="44" customBuiltin="1"/>
    <cellStyle name="60% - Accent4 2" xfId="46"/>
    <cellStyle name="60% - Accent4 2 2" xfId="149"/>
    <cellStyle name="60% - Accent4 3" xfId="133"/>
    <cellStyle name="60% - Accent4 4" xfId="202"/>
    <cellStyle name="60% - Accent4 5" xfId="221"/>
    <cellStyle name="60% - Accent4 6" xfId="240"/>
    <cellStyle name="60% - Accent4 7" xfId="266"/>
    <cellStyle name="60% - Accent4 8" xfId="285"/>
    <cellStyle name="60% - Accent4 9" xfId="304"/>
    <cellStyle name="60% - Accent5" xfId="161" builtinId="48" customBuiltin="1"/>
    <cellStyle name="60% - Accent5 2" xfId="47"/>
    <cellStyle name="60% - Accent5 2 2" xfId="152"/>
    <cellStyle name="60% - Accent5 3" xfId="134"/>
    <cellStyle name="60% - Accent5 4" xfId="205"/>
    <cellStyle name="60% - Accent5 5" xfId="224"/>
    <cellStyle name="60% - Accent5 6" xfId="243"/>
    <cellStyle name="60% - Accent5 7" xfId="269"/>
    <cellStyle name="60% - Accent5 8" xfId="288"/>
    <cellStyle name="60% - Accent5 9" xfId="307"/>
    <cellStyle name="60% - Accent6" xfId="162" builtinId="52" customBuiltin="1"/>
    <cellStyle name="60% - Accent6 2" xfId="48"/>
    <cellStyle name="60% - Accent6 2 2" xfId="155"/>
    <cellStyle name="60% - Accent6 3" xfId="135"/>
    <cellStyle name="60% - Accent6 4" xfId="208"/>
    <cellStyle name="60% - Accent6 5" xfId="227"/>
    <cellStyle name="60% - Accent6 6" xfId="246"/>
    <cellStyle name="60% - Accent6 7" xfId="272"/>
    <cellStyle name="60% - Accent6 8" xfId="291"/>
    <cellStyle name="60% - Accent6 9" xfId="310"/>
    <cellStyle name="Accent1" xfId="110" builtinId="29" customBuiltin="1"/>
    <cellStyle name="Accent1 2" xfId="49"/>
    <cellStyle name="Accent2" xfId="113" builtinId="33" customBuiltin="1"/>
    <cellStyle name="Accent2 2" xfId="50"/>
    <cellStyle name="Accent3" xfId="116" builtinId="37" customBuiltin="1"/>
    <cellStyle name="Accent3 2" xfId="51"/>
    <cellStyle name="Accent4" xfId="119" builtinId="41" customBuiltin="1"/>
    <cellStyle name="Accent4 2" xfId="52"/>
    <cellStyle name="Accent5" xfId="122" builtinId="45" customBuiltin="1"/>
    <cellStyle name="Accent5 2" xfId="53"/>
    <cellStyle name="Accent6" xfId="125" builtinId="49" customBuiltin="1"/>
    <cellStyle name="Accent6 2" xfId="54"/>
    <cellStyle name="Bad" xfId="101" builtinId="27" customBuiltin="1"/>
    <cellStyle name="Bad 2" xfId="55"/>
    <cellStyle name="Calculation" xfId="104" builtinId="22" customBuiltin="1"/>
    <cellStyle name="Calculation 2" xfId="56"/>
    <cellStyle name="Check Cell" xfId="106" builtinId="23" customBuiltin="1"/>
    <cellStyle name="Check Cell 2" xfId="57"/>
    <cellStyle name="Comma" xfId="3" builtinId="3"/>
    <cellStyle name="Comma 15" xfId="94"/>
    <cellStyle name="Comma 19" xfId="252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2 5" xfId="344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5 2 2" xfId="337"/>
    <cellStyle name="Comma 5 3" xfId="327"/>
    <cellStyle name="Comma 6" xfId="89"/>
    <cellStyle name="Comma 6 2" xfId="340"/>
    <cellStyle name="Comma 7" xfId="250"/>
    <cellStyle name="Comma 7 2" xfId="326"/>
    <cellStyle name="Comma 8" xfId="13"/>
    <cellStyle name="Comma 8 2" xfId="342"/>
    <cellStyle name="Explanatory Text" xfId="108" builtinId="53" customBuiltin="1"/>
    <cellStyle name="Explanatory Text 2" xfId="60"/>
    <cellStyle name="Good" xfId="100" builtinId="26" customBuiltin="1"/>
    <cellStyle name="Good 2" xfId="61"/>
    <cellStyle name="Heading 1" xfId="96" builtinId="16" customBuiltin="1"/>
    <cellStyle name="Heading 1 2" xfId="62"/>
    <cellStyle name="Heading 2" xfId="97" builtinId="17" customBuiltin="1"/>
    <cellStyle name="Heading 2 2" xfId="63"/>
    <cellStyle name="Heading 3" xfId="98" builtinId="18" customBuiltin="1"/>
    <cellStyle name="Heading 3 2" xfId="64"/>
    <cellStyle name="Heading 4" xfId="99" builtinId="19" customBuiltin="1"/>
    <cellStyle name="Heading 4 2" xfId="65"/>
    <cellStyle name="Input" xfId="102" builtinId="20" customBuiltin="1"/>
    <cellStyle name="Input 2" xfId="66"/>
    <cellStyle name="Linked Cell" xfId="105" builtinId="24" customBuiltin="1"/>
    <cellStyle name="Linked Cell 2" xfId="67"/>
    <cellStyle name="Neutral" xfId="156" builtinId="28" customBuiltin="1"/>
    <cellStyle name="Neutral 2" xfId="28"/>
    <cellStyle name="Neutral 2 2" xfId="136"/>
    <cellStyle name="Neutral 2 3" xfId="249"/>
    <cellStyle name="Neutral 3" xfId="68"/>
    <cellStyle name="Neutral 3 2" xfId="311"/>
    <cellStyle name="Neutral 4" xfId="128"/>
    <cellStyle name="Normal" xfId="0" builtinId="0"/>
    <cellStyle name="Normal 10" xfId="87"/>
    <cellStyle name="Normal 10 3" xfId="253"/>
    <cellStyle name="Normal 11" xfId="88"/>
    <cellStyle name="Normal 11 2" xfId="334"/>
    <cellStyle name="Normal 12" xfId="15"/>
    <cellStyle name="Normal 14" xfId="343"/>
    <cellStyle name="Normal 18" xfId="346"/>
    <cellStyle name="Normal 2" xfId="1"/>
    <cellStyle name="Normal 2 2" xfId="14"/>
    <cellStyle name="Normal 2 2 2" xfId="69"/>
    <cellStyle name="Normal 2 3" xfId="70"/>
    <cellStyle name="Normal 2 4" xfId="16"/>
    <cellStyle name="Normal 2 4 2" xfId="347"/>
    <cellStyle name="Normal 2 6" xfId="345"/>
    <cellStyle name="Normal 3" xfId="10"/>
    <cellStyle name="Normal 3 2" xfId="26"/>
    <cellStyle name="Normal 3 2 2" xfId="71"/>
    <cellStyle name="Normal 3 2 3" xfId="338"/>
    <cellStyle name="Normal 3 3" xfId="21"/>
    <cellStyle name="Normal 3 4" xfId="328"/>
    <cellStyle name="Normal 3_HavelvacN2axjusakN3" xfId="29"/>
    <cellStyle name="Normal 4" xfId="24"/>
    <cellStyle name="Normal 4 2" xfId="27"/>
    <cellStyle name="Normal 4 2 2" xfId="339"/>
    <cellStyle name="Normal 4 3" xfId="12"/>
    <cellStyle name="Normal 4 4" xfId="330"/>
    <cellStyle name="Normal 5" xfId="30"/>
    <cellStyle name="Normal 5 2" xfId="72"/>
    <cellStyle name="Normal 5 2 2" xfId="91"/>
    <cellStyle name="Normal 5 2 3" xfId="332"/>
    <cellStyle name="Normal 5 3 7" xfId="248"/>
    <cellStyle name="Normal 6" xfId="73"/>
    <cellStyle name="Normal 6 2" xfId="336"/>
    <cellStyle name="Normal 7" xfId="74"/>
    <cellStyle name="Normal 7 2" xfId="93"/>
    <cellStyle name="Normal 7 3" xfId="325"/>
    <cellStyle name="Normal 8" xfId="18"/>
    <cellStyle name="Normal 8 2" xfId="335"/>
    <cellStyle name="Normal 8 3" xfId="333"/>
    <cellStyle name="Normal 9" xfId="86"/>
    <cellStyle name="Normal_General 17.02.04" xfId="92"/>
    <cellStyle name="Note 10" xfId="273"/>
    <cellStyle name="Note 11" xfId="292"/>
    <cellStyle name="Note 2" xfId="75"/>
    <cellStyle name="Note 2 2" xfId="137"/>
    <cellStyle name="Note 2 3" xfId="312"/>
    <cellStyle name="Note 3" xfId="129"/>
    <cellStyle name="Note 4" xfId="163"/>
    <cellStyle name="Note 5" xfId="176"/>
    <cellStyle name="Note 6" xfId="190"/>
    <cellStyle name="Note 7" xfId="209"/>
    <cellStyle name="Note 8" xfId="228"/>
    <cellStyle name="Note 9" xfId="254"/>
    <cellStyle name="Output" xfId="103" builtinId="21" customBuiltin="1"/>
    <cellStyle name="Output 2" xfId="76"/>
    <cellStyle name="Percent 2" xfId="20"/>
    <cellStyle name="Percent 3" xfId="251"/>
    <cellStyle name="SN_241" xfId="11"/>
    <cellStyle name="SN_b" xfId="189"/>
    <cellStyle name="SN10_bold" xfId="247"/>
    <cellStyle name="Style 1" xfId="77"/>
    <cellStyle name="Style 1 2" xfId="78"/>
    <cellStyle name="Style 1 2 2" xfId="85"/>
    <cellStyle name="Style 1_verchnakan_ax21-25_2018" xfId="79"/>
    <cellStyle name="Title" xfId="95" builtinId="15" customBuiltin="1"/>
    <cellStyle name="Title 2" xfId="80"/>
    <cellStyle name="Total" xfId="109" builtinId="25" customBuiltin="1"/>
    <cellStyle name="Total 2" xfId="81"/>
    <cellStyle name="Warning Text" xfId="107" builtinId="11" customBuiltin="1"/>
    <cellStyle name="Warning Text 2" xfId="82"/>
    <cellStyle name="Обычный 2" xfId="83"/>
    <cellStyle name="Обычный 2 2" xfId="84"/>
    <cellStyle name="Обычный 2 3" xfId="329"/>
    <cellStyle name="Финансовый 2" xfId="341"/>
    <cellStyle name="Финансовый 3" xfId="3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08" name="Picture 307">
          <a:extLst>
            <a:ext uri="{FF2B5EF4-FFF2-40B4-BE49-F238E27FC236}">
              <a16:creationId xmlns:a16="http://schemas.microsoft.com/office/drawing/2014/main" xmlns="" id="{00000000-0008-0000-0000-00006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09" name="Picture 308">
          <a:extLst>
            <a:ext uri="{FF2B5EF4-FFF2-40B4-BE49-F238E27FC236}">
              <a16:creationId xmlns:a16="http://schemas.microsoft.com/office/drawing/2014/main" xmlns="" id="{00000000-0008-0000-0000-00006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10" name="Picture 309">
          <a:extLst>
            <a:ext uri="{FF2B5EF4-FFF2-40B4-BE49-F238E27FC236}">
              <a16:creationId xmlns:a16="http://schemas.microsoft.com/office/drawing/2014/main" xmlns="" id="{00000000-0008-0000-0000-00006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1" name="Picture 310">
          <a:extLst>
            <a:ext uri="{FF2B5EF4-FFF2-40B4-BE49-F238E27FC236}">
              <a16:creationId xmlns:a16="http://schemas.microsoft.com/office/drawing/2014/main" xmlns="" id="{00000000-0008-0000-0000-00006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2" name="Picture 311">
          <a:extLst>
            <a:ext uri="{FF2B5EF4-FFF2-40B4-BE49-F238E27FC236}">
              <a16:creationId xmlns:a16="http://schemas.microsoft.com/office/drawing/2014/main" xmlns="" id="{00000000-0008-0000-0000-00006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3" name="Picture 312">
          <a:extLst>
            <a:ext uri="{FF2B5EF4-FFF2-40B4-BE49-F238E27FC236}">
              <a16:creationId xmlns:a16="http://schemas.microsoft.com/office/drawing/2014/main" xmlns="" id="{00000000-0008-0000-0000-00006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4" name="Picture 313">
          <a:extLst>
            <a:ext uri="{FF2B5EF4-FFF2-40B4-BE49-F238E27FC236}">
              <a16:creationId xmlns:a16="http://schemas.microsoft.com/office/drawing/2014/main" xmlns="" id="{00000000-0008-0000-0000-00006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5" name="Picture 314">
          <a:extLst>
            <a:ext uri="{FF2B5EF4-FFF2-40B4-BE49-F238E27FC236}">
              <a16:creationId xmlns:a16="http://schemas.microsoft.com/office/drawing/2014/main" xmlns="" id="{00000000-0008-0000-0000-00006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16" name="Picture 315">
          <a:extLst>
            <a:ext uri="{FF2B5EF4-FFF2-40B4-BE49-F238E27FC236}">
              <a16:creationId xmlns:a16="http://schemas.microsoft.com/office/drawing/2014/main" xmlns="" id="{00000000-0008-0000-0000-00006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7" name="Picture 316">
          <a:extLst>
            <a:ext uri="{FF2B5EF4-FFF2-40B4-BE49-F238E27FC236}">
              <a16:creationId xmlns:a16="http://schemas.microsoft.com/office/drawing/2014/main" xmlns="" id="{00000000-0008-0000-0000-00006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18" name="Picture 317">
          <a:extLst>
            <a:ext uri="{FF2B5EF4-FFF2-40B4-BE49-F238E27FC236}">
              <a16:creationId xmlns:a16="http://schemas.microsoft.com/office/drawing/2014/main" xmlns="" id="{00000000-0008-0000-0000-00007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9" name="Picture 318">
          <a:extLst>
            <a:ext uri="{FF2B5EF4-FFF2-40B4-BE49-F238E27FC236}">
              <a16:creationId xmlns:a16="http://schemas.microsoft.com/office/drawing/2014/main" xmlns="" id="{00000000-0008-0000-0000-00007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0" name="Picture 319">
          <a:extLst>
            <a:ext uri="{FF2B5EF4-FFF2-40B4-BE49-F238E27FC236}">
              <a16:creationId xmlns:a16="http://schemas.microsoft.com/office/drawing/2014/main" xmlns="" id="{00000000-0008-0000-0000-00007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1" name="Picture 320">
          <a:extLst>
            <a:ext uri="{FF2B5EF4-FFF2-40B4-BE49-F238E27FC236}">
              <a16:creationId xmlns:a16="http://schemas.microsoft.com/office/drawing/2014/main" xmlns="" id="{00000000-0008-0000-0000-00007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2" name="Picture 321">
          <a:extLst>
            <a:ext uri="{FF2B5EF4-FFF2-40B4-BE49-F238E27FC236}">
              <a16:creationId xmlns:a16="http://schemas.microsoft.com/office/drawing/2014/main" xmlns="" id="{00000000-0008-0000-0000-00007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3" name="Picture 322">
          <a:extLst>
            <a:ext uri="{FF2B5EF4-FFF2-40B4-BE49-F238E27FC236}">
              <a16:creationId xmlns:a16="http://schemas.microsoft.com/office/drawing/2014/main" xmlns="" id="{00000000-0008-0000-0000-00007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4" name="Picture 323">
          <a:extLst>
            <a:ext uri="{FF2B5EF4-FFF2-40B4-BE49-F238E27FC236}">
              <a16:creationId xmlns:a16="http://schemas.microsoft.com/office/drawing/2014/main" xmlns="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5" name="Picture 324">
          <a:extLst>
            <a:ext uri="{FF2B5EF4-FFF2-40B4-BE49-F238E27FC236}">
              <a16:creationId xmlns:a16="http://schemas.microsoft.com/office/drawing/2014/main" xmlns="" id="{00000000-0008-0000-0000-00007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26" name="Picture 325">
          <a:extLst>
            <a:ext uri="{FF2B5EF4-FFF2-40B4-BE49-F238E27FC236}">
              <a16:creationId xmlns:a16="http://schemas.microsoft.com/office/drawing/2014/main" xmlns="" id="{00000000-0008-0000-0000-00007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7" name="Picture 326">
          <a:extLst>
            <a:ext uri="{FF2B5EF4-FFF2-40B4-BE49-F238E27FC236}">
              <a16:creationId xmlns:a16="http://schemas.microsoft.com/office/drawing/2014/main" xmlns="" id="{00000000-0008-0000-00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28" name="Picture 327">
          <a:extLst>
            <a:ext uri="{FF2B5EF4-FFF2-40B4-BE49-F238E27FC236}">
              <a16:creationId xmlns:a16="http://schemas.microsoft.com/office/drawing/2014/main" xmlns="" id="{00000000-0008-0000-0000-00007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9" name="Picture 328">
          <a:extLst>
            <a:ext uri="{FF2B5EF4-FFF2-40B4-BE49-F238E27FC236}">
              <a16:creationId xmlns:a16="http://schemas.microsoft.com/office/drawing/2014/main" xmlns="" id="{00000000-0008-0000-0000-00007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0" name="Picture 329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1" name="Picture 330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2" name="Picture 331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3" name="Picture 332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4" name="Picture 333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5" name="Picture 334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6" name="Picture 335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7" name="Picture 336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38" name="Picture 337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9" name="Picture 338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40" name="Picture 339">
          <a:extLst>
            <a:ext uri="{FF2B5EF4-FFF2-40B4-BE49-F238E27FC236}">
              <a16:creationId xmlns:a16="http://schemas.microsoft.com/office/drawing/2014/main" xmlns="" id="{00000000-0008-0000-0000-00008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1" name="Picture 340">
          <a:extLst>
            <a:ext uri="{FF2B5EF4-FFF2-40B4-BE49-F238E27FC236}">
              <a16:creationId xmlns:a16="http://schemas.microsoft.com/office/drawing/2014/main" xmlns="" id="{00000000-0008-0000-0000-00008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2" name="Picture 341">
          <a:extLst>
            <a:ext uri="{FF2B5EF4-FFF2-40B4-BE49-F238E27FC236}">
              <a16:creationId xmlns:a16="http://schemas.microsoft.com/office/drawing/2014/main" xmlns="" id="{00000000-0008-0000-0000-00008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3" name="Picture 342">
          <a:extLst>
            <a:ext uri="{FF2B5EF4-FFF2-40B4-BE49-F238E27FC236}">
              <a16:creationId xmlns:a16="http://schemas.microsoft.com/office/drawing/2014/main" xmlns="" id="{00000000-0008-0000-0000-00008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4" name="Picture 343">
          <a:extLst>
            <a:ext uri="{FF2B5EF4-FFF2-40B4-BE49-F238E27FC236}">
              <a16:creationId xmlns:a16="http://schemas.microsoft.com/office/drawing/2014/main" xmlns="" id="{00000000-0008-0000-0000-00008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5" name="Picture 344">
          <a:extLst>
            <a:ext uri="{FF2B5EF4-FFF2-40B4-BE49-F238E27FC236}">
              <a16:creationId xmlns:a16="http://schemas.microsoft.com/office/drawing/2014/main" xmlns="" id="{00000000-0008-0000-0000-00008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46" name="Picture 345">
          <a:extLst>
            <a:ext uri="{FF2B5EF4-FFF2-40B4-BE49-F238E27FC236}">
              <a16:creationId xmlns:a16="http://schemas.microsoft.com/office/drawing/2014/main" xmlns="" id="{00000000-0008-0000-0000-00008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47" name="Picture 346">
          <a:extLst>
            <a:ext uri="{FF2B5EF4-FFF2-40B4-BE49-F238E27FC236}">
              <a16:creationId xmlns:a16="http://schemas.microsoft.com/office/drawing/2014/main" xmlns="" id="{00000000-0008-0000-0000-00008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48" name="Picture 347">
          <a:extLst>
            <a:ext uri="{FF2B5EF4-FFF2-40B4-BE49-F238E27FC236}">
              <a16:creationId xmlns:a16="http://schemas.microsoft.com/office/drawing/2014/main" xmlns="" id="{00000000-0008-0000-0000-00008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49" name="Picture 348">
          <a:extLst>
            <a:ext uri="{FF2B5EF4-FFF2-40B4-BE49-F238E27FC236}">
              <a16:creationId xmlns:a16="http://schemas.microsoft.com/office/drawing/2014/main" xmlns="" id="{00000000-0008-0000-0000-00008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0" name="Picture 349">
          <a:extLst>
            <a:ext uri="{FF2B5EF4-FFF2-40B4-BE49-F238E27FC236}">
              <a16:creationId xmlns:a16="http://schemas.microsoft.com/office/drawing/2014/main" xmlns="" id="{00000000-0008-0000-0000-00009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1" name="Picture 350">
          <a:extLst>
            <a:ext uri="{FF2B5EF4-FFF2-40B4-BE49-F238E27FC236}">
              <a16:creationId xmlns:a16="http://schemas.microsoft.com/office/drawing/2014/main" xmlns="" id="{00000000-0008-0000-0000-00009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2" name="Picture 351">
          <a:extLst>
            <a:ext uri="{FF2B5EF4-FFF2-40B4-BE49-F238E27FC236}">
              <a16:creationId xmlns:a16="http://schemas.microsoft.com/office/drawing/2014/main" xmlns="" id="{00000000-0008-0000-0000-00009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3" name="Picture 352">
          <a:extLst>
            <a:ext uri="{FF2B5EF4-FFF2-40B4-BE49-F238E27FC236}">
              <a16:creationId xmlns:a16="http://schemas.microsoft.com/office/drawing/2014/main" xmlns="" id="{00000000-0008-0000-0000-00009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4" name="Picture 353">
          <a:extLst>
            <a:ext uri="{FF2B5EF4-FFF2-40B4-BE49-F238E27FC236}">
              <a16:creationId xmlns:a16="http://schemas.microsoft.com/office/drawing/2014/main" xmlns="" id="{00000000-0008-0000-0000-00009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5" name="Picture 354">
          <a:extLst>
            <a:ext uri="{FF2B5EF4-FFF2-40B4-BE49-F238E27FC236}">
              <a16:creationId xmlns:a16="http://schemas.microsoft.com/office/drawing/2014/main" xmlns="" id="{00000000-0008-0000-0000-00009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56" name="Picture 355">
          <a:extLst>
            <a:ext uri="{FF2B5EF4-FFF2-40B4-BE49-F238E27FC236}">
              <a16:creationId xmlns:a16="http://schemas.microsoft.com/office/drawing/2014/main" xmlns="" id="{00000000-0008-0000-0000-00009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7" name="Picture 356">
          <a:extLst>
            <a:ext uri="{FF2B5EF4-FFF2-40B4-BE49-F238E27FC236}">
              <a16:creationId xmlns:a16="http://schemas.microsoft.com/office/drawing/2014/main" xmlns="" id="{00000000-0008-0000-0000-00009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58" name="Picture 357">
          <a:extLst>
            <a:ext uri="{FF2B5EF4-FFF2-40B4-BE49-F238E27FC236}">
              <a16:creationId xmlns:a16="http://schemas.microsoft.com/office/drawing/2014/main" xmlns="" id="{00000000-0008-0000-0000-00009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9" name="Picture 358">
          <a:extLst>
            <a:ext uri="{FF2B5EF4-FFF2-40B4-BE49-F238E27FC236}">
              <a16:creationId xmlns:a16="http://schemas.microsoft.com/office/drawing/2014/main" xmlns="" id="{00000000-0008-0000-0000-00009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0" name="Picture 359">
          <a:extLst>
            <a:ext uri="{FF2B5EF4-FFF2-40B4-BE49-F238E27FC236}">
              <a16:creationId xmlns:a16="http://schemas.microsoft.com/office/drawing/2014/main" xmlns="" id="{00000000-0008-0000-0000-00009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1" name="Picture 360">
          <a:extLst>
            <a:ext uri="{FF2B5EF4-FFF2-40B4-BE49-F238E27FC236}">
              <a16:creationId xmlns:a16="http://schemas.microsoft.com/office/drawing/2014/main" xmlns="" id="{00000000-0008-0000-0000-00009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2" name="Picture 361">
          <a:extLst>
            <a:ext uri="{FF2B5EF4-FFF2-40B4-BE49-F238E27FC236}">
              <a16:creationId xmlns:a16="http://schemas.microsoft.com/office/drawing/2014/main" xmlns="" id="{00000000-0008-0000-0000-00009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3" name="Picture 362">
          <a:extLst>
            <a:ext uri="{FF2B5EF4-FFF2-40B4-BE49-F238E27FC236}">
              <a16:creationId xmlns:a16="http://schemas.microsoft.com/office/drawing/2014/main" xmlns="" id="{00000000-0008-0000-0000-00009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4" name="Picture 363">
          <a:extLst>
            <a:ext uri="{FF2B5EF4-FFF2-40B4-BE49-F238E27FC236}">
              <a16:creationId xmlns:a16="http://schemas.microsoft.com/office/drawing/2014/main" xmlns="" id="{00000000-0008-0000-0000-00009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5" name="Picture 364">
          <a:extLst>
            <a:ext uri="{FF2B5EF4-FFF2-40B4-BE49-F238E27FC236}">
              <a16:creationId xmlns:a16="http://schemas.microsoft.com/office/drawing/2014/main" xmlns="" id="{00000000-0008-0000-0000-00009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6" name="Picture 365">
          <a:extLst>
            <a:ext uri="{FF2B5EF4-FFF2-40B4-BE49-F238E27FC236}">
              <a16:creationId xmlns:a16="http://schemas.microsoft.com/office/drawing/2014/main" xmlns="" id="{00000000-0008-0000-0000-0000A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7" name="Picture 366">
          <a:extLst>
            <a:ext uri="{FF2B5EF4-FFF2-40B4-BE49-F238E27FC236}">
              <a16:creationId xmlns:a16="http://schemas.microsoft.com/office/drawing/2014/main" xmlns="" id="{00000000-0008-0000-0000-0000A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68" name="Picture 367">
          <a:extLst>
            <a:ext uri="{FF2B5EF4-FFF2-40B4-BE49-F238E27FC236}">
              <a16:creationId xmlns:a16="http://schemas.microsoft.com/office/drawing/2014/main" xmlns="" id="{00000000-0008-0000-0000-0000A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69" name="Picture 368">
          <a:extLst>
            <a:ext uri="{FF2B5EF4-FFF2-40B4-BE49-F238E27FC236}">
              <a16:creationId xmlns:a16="http://schemas.microsoft.com/office/drawing/2014/main" xmlns="" id="{00000000-0008-0000-0000-0000A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70" name="Picture 369">
          <a:extLst>
            <a:ext uri="{FF2B5EF4-FFF2-40B4-BE49-F238E27FC236}">
              <a16:creationId xmlns:a16="http://schemas.microsoft.com/office/drawing/2014/main" xmlns="" id="{00000000-0008-0000-0000-0000A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1" name="Picture 370">
          <a:extLst>
            <a:ext uri="{FF2B5EF4-FFF2-40B4-BE49-F238E27FC236}">
              <a16:creationId xmlns:a16="http://schemas.microsoft.com/office/drawing/2014/main" xmlns="" id="{00000000-0008-0000-0000-0000A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2" name="Picture 371">
          <a:extLst>
            <a:ext uri="{FF2B5EF4-FFF2-40B4-BE49-F238E27FC236}">
              <a16:creationId xmlns:a16="http://schemas.microsoft.com/office/drawing/2014/main" xmlns="" id="{00000000-0008-0000-0000-0000A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3" name="Picture 372">
          <a:extLst>
            <a:ext uri="{FF2B5EF4-FFF2-40B4-BE49-F238E27FC236}">
              <a16:creationId xmlns:a16="http://schemas.microsoft.com/office/drawing/2014/main" xmlns="" id="{00000000-0008-0000-0000-0000A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4" name="Picture 373">
          <a:extLst>
            <a:ext uri="{FF2B5EF4-FFF2-40B4-BE49-F238E27FC236}">
              <a16:creationId xmlns:a16="http://schemas.microsoft.com/office/drawing/2014/main" xmlns="" id="{00000000-0008-0000-0000-0000A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5" name="Picture 374">
          <a:extLst>
            <a:ext uri="{FF2B5EF4-FFF2-40B4-BE49-F238E27FC236}">
              <a16:creationId xmlns:a16="http://schemas.microsoft.com/office/drawing/2014/main" xmlns="" id="{00000000-0008-0000-0000-0000A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76" name="Picture 375">
          <a:extLst>
            <a:ext uri="{FF2B5EF4-FFF2-40B4-BE49-F238E27FC236}">
              <a16:creationId xmlns:a16="http://schemas.microsoft.com/office/drawing/2014/main" xmlns="" id="{00000000-0008-0000-0000-0000A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7" name="Picture 376">
          <a:extLst>
            <a:ext uri="{FF2B5EF4-FFF2-40B4-BE49-F238E27FC236}">
              <a16:creationId xmlns:a16="http://schemas.microsoft.com/office/drawing/2014/main" xmlns="" id="{00000000-0008-0000-0000-0000A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78" name="Picture 377">
          <a:extLst>
            <a:ext uri="{FF2B5EF4-FFF2-40B4-BE49-F238E27FC236}">
              <a16:creationId xmlns:a16="http://schemas.microsoft.com/office/drawing/2014/main" xmlns="" id="{00000000-0008-0000-0000-0000A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9" name="Picture 378">
          <a:extLst>
            <a:ext uri="{FF2B5EF4-FFF2-40B4-BE49-F238E27FC236}">
              <a16:creationId xmlns:a16="http://schemas.microsoft.com/office/drawing/2014/main" xmlns="" id="{00000000-0008-0000-0000-0000A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0" name="Picture 379">
          <a:extLst>
            <a:ext uri="{FF2B5EF4-FFF2-40B4-BE49-F238E27FC236}">
              <a16:creationId xmlns:a16="http://schemas.microsoft.com/office/drawing/2014/main" xmlns="" id="{00000000-0008-0000-0000-0000A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1" name="Picture 380">
          <a:extLst>
            <a:ext uri="{FF2B5EF4-FFF2-40B4-BE49-F238E27FC236}">
              <a16:creationId xmlns:a16="http://schemas.microsoft.com/office/drawing/2014/main" xmlns="" id="{00000000-0008-0000-0000-0000A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2" name="Picture 381">
          <a:extLst>
            <a:ext uri="{FF2B5EF4-FFF2-40B4-BE49-F238E27FC236}">
              <a16:creationId xmlns:a16="http://schemas.microsoft.com/office/drawing/2014/main" xmlns="" id="{00000000-0008-0000-0000-0000B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3" name="Picture 382">
          <a:extLst>
            <a:ext uri="{FF2B5EF4-FFF2-40B4-BE49-F238E27FC236}">
              <a16:creationId xmlns:a16="http://schemas.microsoft.com/office/drawing/2014/main" xmlns="" id="{00000000-0008-0000-0000-0000B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4" name="Picture 383">
          <a:extLst>
            <a:ext uri="{FF2B5EF4-FFF2-40B4-BE49-F238E27FC236}">
              <a16:creationId xmlns:a16="http://schemas.microsoft.com/office/drawing/2014/main" xmlns="" id="{00000000-0008-0000-00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5" name="Picture 384">
          <a:extLst>
            <a:ext uri="{FF2B5EF4-FFF2-40B4-BE49-F238E27FC236}">
              <a16:creationId xmlns:a16="http://schemas.microsoft.com/office/drawing/2014/main" xmlns="" id="{00000000-0008-0000-00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86" name="Picture 385">
          <a:extLst>
            <a:ext uri="{FF2B5EF4-FFF2-40B4-BE49-F238E27FC236}">
              <a16:creationId xmlns:a16="http://schemas.microsoft.com/office/drawing/2014/main" xmlns="" id="{00000000-0008-0000-00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7" name="Picture 386">
          <a:extLst>
            <a:ext uri="{FF2B5EF4-FFF2-40B4-BE49-F238E27FC236}">
              <a16:creationId xmlns:a16="http://schemas.microsoft.com/office/drawing/2014/main" xmlns="" id="{00000000-0008-0000-00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88" name="Picture 387">
          <a:extLst>
            <a:ext uri="{FF2B5EF4-FFF2-40B4-BE49-F238E27FC236}">
              <a16:creationId xmlns:a16="http://schemas.microsoft.com/office/drawing/2014/main" xmlns="" id="{00000000-0008-0000-00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9" name="Picture 388">
          <a:extLst>
            <a:ext uri="{FF2B5EF4-FFF2-40B4-BE49-F238E27FC236}">
              <a16:creationId xmlns:a16="http://schemas.microsoft.com/office/drawing/2014/main" xmlns="" id="{00000000-0008-0000-00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0" name="Picture 389">
          <a:extLst>
            <a:ext uri="{FF2B5EF4-FFF2-40B4-BE49-F238E27FC236}">
              <a16:creationId xmlns:a16="http://schemas.microsoft.com/office/drawing/2014/main" xmlns="" id="{00000000-0008-0000-00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1" name="Picture 390">
          <a:extLst>
            <a:ext uri="{FF2B5EF4-FFF2-40B4-BE49-F238E27FC236}">
              <a16:creationId xmlns:a16="http://schemas.microsoft.com/office/drawing/2014/main" xmlns="" id="{00000000-0008-0000-00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2" name="Picture 391">
          <a:extLst>
            <a:ext uri="{FF2B5EF4-FFF2-40B4-BE49-F238E27FC236}">
              <a16:creationId xmlns:a16="http://schemas.microsoft.com/office/drawing/2014/main" xmlns="" id="{00000000-0008-0000-0000-0000B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3" name="Picture 392">
          <a:extLst>
            <a:ext uri="{FF2B5EF4-FFF2-40B4-BE49-F238E27FC236}">
              <a16:creationId xmlns:a16="http://schemas.microsoft.com/office/drawing/2014/main" xmlns="" id="{00000000-0008-0000-0000-0000B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4" name="Picture 393">
          <a:extLst>
            <a:ext uri="{FF2B5EF4-FFF2-40B4-BE49-F238E27FC236}">
              <a16:creationId xmlns:a16="http://schemas.microsoft.com/office/drawing/2014/main" xmlns="" id="{00000000-0008-0000-0000-0000B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5" name="Picture 394">
          <a:extLst>
            <a:ext uri="{FF2B5EF4-FFF2-40B4-BE49-F238E27FC236}">
              <a16:creationId xmlns:a16="http://schemas.microsoft.com/office/drawing/2014/main" xmlns="" id="{00000000-0008-0000-0000-0000B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6" name="Picture 395">
          <a:extLst>
            <a:ext uri="{FF2B5EF4-FFF2-40B4-BE49-F238E27FC236}">
              <a16:creationId xmlns:a16="http://schemas.microsoft.com/office/drawing/2014/main" xmlns="" id="{00000000-0008-0000-0000-0000B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7" name="Picture 396">
          <a:extLst>
            <a:ext uri="{FF2B5EF4-FFF2-40B4-BE49-F238E27FC236}">
              <a16:creationId xmlns:a16="http://schemas.microsoft.com/office/drawing/2014/main" xmlns="" id="{00000000-0008-0000-0000-0000B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98" name="Picture 397">
          <a:extLst>
            <a:ext uri="{FF2B5EF4-FFF2-40B4-BE49-F238E27FC236}">
              <a16:creationId xmlns:a16="http://schemas.microsoft.com/office/drawing/2014/main" xmlns="" id="{00000000-0008-0000-00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9" name="Picture 398">
          <a:extLst>
            <a:ext uri="{FF2B5EF4-FFF2-40B4-BE49-F238E27FC236}">
              <a16:creationId xmlns:a16="http://schemas.microsoft.com/office/drawing/2014/main" xmlns="" id="{00000000-0008-0000-00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00" name="Picture 399">
          <a:extLst>
            <a:ext uri="{FF2B5EF4-FFF2-40B4-BE49-F238E27FC236}">
              <a16:creationId xmlns:a16="http://schemas.microsoft.com/office/drawing/2014/main" xmlns="" id="{00000000-0008-0000-00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1" name="Picture 400">
          <a:extLst>
            <a:ext uri="{FF2B5EF4-FFF2-40B4-BE49-F238E27FC236}">
              <a16:creationId xmlns:a16="http://schemas.microsoft.com/office/drawing/2014/main" xmlns="" id="{00000000-0008-0000-00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2" name="Picture 401">
          <a:extLst>
            <a:ext uri="{FF2B5EF4-FFF2-40B4-BE49-F238E27FC236}">
              <a16:creationId xmlns:a16="http://schemas.microsoft.com/office/drawing/2014/main" xmlns="" id="{00000000-0008-0000-00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3" name="Picture 402">
          <a:extLst>
            <a:ext uri="{FF2B5EF4-FFF2-40B4-BE49-F238E27FC236}">
              <a16:creationId xmlns:a16="http://schemas.microsoft.com/office/drawing/2014/main" xmlns="" id="{00000000-0008-0000-00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4" name="Picture 403">
          <a:extLst>
            <a:ext uri="{FF2B5EF4-FFF2-40B4-BE49-F238E27FC236}">
              <a16:creationId xmlns:a16="http://schemas.microsoft.com/office/drawing/2014/main" xmlns="" id="{00000000-0008-0000-00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5" name="Picture 404">
          <a:extLst>
            <a:ext uri="{FF2B5EF4-FFF2-40B4-BE49-F238E27FC236}">
              <a16:creationId xmlns:a16="http://schemas.microsoft.com/office/drawing/2014/main" xmlns="" id="{00000000-0008-0000-00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06" name="Picture 405">
          <a:extLst>
            <a:ext uri="{FF2B5EF4-FFF2-40B4-BE49-F238E27FC236}">
              <a16:creationId xmlns:a16="http://schemas.microsoft.com/office/drawing/2014/main" xmlns="" id="{00000000-0008-0000-00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07" name="Picture 406">
          <a:extLst>
            <a:ext uri="{FF2B5EF4-FFF2-40B4-BE49-F238E27FC236}">
              <a16:creationId xmlns:a16="http://schemas.microsoft.com/office/drawing/2014/main" xmlns="" id="{00000000-0008-0000-00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08" name="Picture 407">
          <a:extLst>
            <a:ext uri="{FF2B5EF4-FFF2-40B4-BE49-F238E27FC236}">
              <a16:creationId xmlns:a16="http://schemas.microsoft.com/office/drawing/2014/main" xmlns="" id="{00000000-0008-0000-00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09" name="Picture 408">
          <a:extLst>
            <a:ext uri="{FF2B5EF4-FFF2-40B4-BE49-F238E27FC236}">
              <a16:creationId xmlns:a16="http://schemas.microsoft.com/office/drawing/2014/main" xmlns="" id="{00000000-0008-0000-00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0" name="Picture 409">
          <a:extLst>
            <a:ext uri="{FF2B5EF4-FFF2-40B4-BE49-F238E27FC236}">
              <a16:creationId xmlns:a16="http://schemas.microsoft.com/office/drawing/2014/main" xmlns="" id="{00000000-0008-0000-00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1" name="Picture 410">
          <a:extLst>
            <a:ext uri="{FF2B5EF4-FFF2-40B4-BE49-F238E27FC236}">
              <a16:creationId xmlns:a16="http://schemas.microsoft.com/office/drawing/2014/main" xmlns="" id="{00000000-0008-0000-00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2" name="Picture 411">
          <a:extLst>
            <a:ext uri="{FF2B5EF4-FFF2-40B4-BE49-F238E27FC236}">
              <a16:creationId xmlns:a16="http://schemas.microsoft.com/office/drawing/2014/main" xmlns="" id="{00000000-0008-0000-00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3" name="Picture 412">
          <a:extLst>
            <a:ext uri="{FF2B5EF4-FFF2-40B4-BE49-F238E27FC236}">
              <a16:creationId xmlns:a16="http://schemas.microsoft.com/office/drawing/2014/main" xmlns="" id="{00000000-0008-0000-00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4" name="Picture 413">
          <a:extLst>
            <a:ext uri="{FF2B5EF4-FFF2-40B4-BE49-F238E27FC236}">
              <a16:creationId xmlns:a16="http://schemas.microsoft.com/office/drawing/2014/main" xmlns="" id="{00000000-0008-0000-00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5" name="Picture 414">
          <a:extLst>
            <a:ext uri="{FF2B5EF4-FFF2-40B4-BE49-F238E27FC236}">
              <a16:creationId xmlns:a16="http://schemas.microsoft.com/office/drawing/2014/main" xmlns="" id="{00000000-0008-0000-00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16" name="Picture 415">
          <a:extLst>
            <a:ext uri="{FF2B5EF4-FFF2-40B4-BE49-F238E27FC236}">
              <a16:creationId xmlns:a16="http://schemas.microsoft.com/office/drawing/2014/main" xmlns="" id="{00000000-0008-0000-00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7" name="Picture 416">
          <a:extLst>
            <a:ext uri="{FF2B5EF4-FFF2-40B4-BE49-F238E27FC236}">
              <a16:creationId xmlns:a16="http://schemas.microsoft.com/office/drawing/2014/main" xmlns="" id="{00000000-0008-0000-00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18" name="Picture 417">
          <a:extLst>
            <a:ext uri="{FF2B5EF4-FFF2-40B4-BE49-F238E27FC236}">
              <a16:creationId xmlns:a16="http://schemas.microsoft.com/office/drawing/2014/main" xmlns="" id="{00000000-0008-0000-00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9" name="Picture 418">
          <a:extLst>
            <a:ext uri="{FF2B5EF4-FFF2-40B4-BE49-F238E27FC236}">
              <a16:creationId xmlns:a16="http://schemas.microsoft.com/office/drawing/2014/main" xmlns="" id="{00000000-0008-0000-00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0" name="Picture 419">
          <a:extLst>
            <a:ext uri="{FF2B5EF4-FFF2-40B4-BE49-F238E27FC236}">
              <a16:creationId xmlns:a16="http://schemas.microsoft.com/office/drawing/2014/main" xmlns="" id="{00000000-0008-0000-00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1" name="Picture 420">
          <a:extLst>
            <a:ext uri="{FF2B5EF4-FFF2-40B4-BE49-F238E27FC236}">
              <a16:creationId xmlns:a16="http://schemas.microsoft.com/office/drawing/2014/main" xmlns="" id="{00000000-0008-0000-00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2" name="Picture 421">
          <a:extLst>
            <a:ext uri="{FF2B5EF4-FFF2-40B4-BE49-F238E27FC236}">
              <a16:creationId xmlns:a16="http://schemas.microsoft.com/office/drawing/2014/main" xmlns="" id="{00000000-0008-0000-00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3" name="Picture 422">
          <a:extLst>
            <a:ext uri="{FF2B5EF4-FFF2-40B4-BE49-F238E27FC236}">
              <a16:creationId xmlns:a16="http://schemas.microsoft.com/office/drawing/2014/main" xmlns="" id="{00000000-0008-0000-00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4" name="Picture 423">
          <a:extLst>
            <a:ext uri="{FF2B5EF4-FFF2-40B4-BE49-F238E27FC236}">
              <a16:creationId xmlns:a16="http://schemas.microsoft.com/office/drawing/2014/main" xmlns="" id="{00000000-0008-0000-00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5" name="Picture 424">
          <a:extLst>
            <a:ext uri="{FF2B5EF4-FFF2-40B4-BE49-F238E27FC236}">
              <a16:creationId xmlns:a16="http://schemas.microsoft.com/office/drawing/2014/main" xmlns="" id="{00000000-0008-0000-00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6" name="Picture 425">
          <a:extLst>
            <a:ext uri="{FF2B5EF4-FFF2-40B4-BE49-F238E27FC236}">
              <a16:creationId xmlns:a16="http://schemas.microsoft.com/office/drawing/2014/main" xmlns="" id="{00000000-0008-0000-00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7" name="Picture 426">
          <a:extLst>
            <a:ext uri="{FF2B5EF4-FFF2-40B4-BE49-F238E27FC236}">
              <a16:creationId xmlns:a16="http://schemas.microsoft.com/office/drawing/2014/main" xmlns="" id="{00000000-0008-0000-00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8" name="Picture 427">
          <a:extLst>
            <a:ext uri="{FF2B5EF4-FFF2-40B4-BE49-F238E27FC236}">
              <a16:creationId xmlns:a16="http://schemas.microsoft.com/office/drawing/2014/main" xmlns="" id="{00000000-0008-0000-00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9" name="Picture 428">
          <a:extLst>
            <a:ext uri="{FF2B5EF4-FFF2-40B4-BE49-F238E27FC236}">
              <a16:creationId xmlns:a16="http://schemas.microsoft.com/office/drawing/2014/main" xmlns="" id="{00000000-0008-0000-00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30" name="Picture 429">
          <a:extLst>
            <a:ext uri="{FF2B5EF4-FFF2-40B4-BE49-F238E27FC236}">
              <a16:creationId xmlns:a16="http://schemas.microsoft.com/office/drawing/2014/main" xmlns="" id="{00000000-0008-0000-00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1" name="Picture 430">
          <a:extLst>
            <a:ext uri="{FF2B5EF4-FFF2-40B4-BE49-F238E27FC236}">
              <a16:creationId xmlns:a16="http://schemas.microsoft.com/office/drawing/2014/main" xmlns="" id="{00000000-0008-0000-00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32" name="Picture 431">
          <a:extLst>
            <a:ext uri="{FF2B5EF4-FFF2-40B4-BE49-F238E27FC236}">
              <a16:creationId xmlns:a16="http://schemas.microsoft.com/office/drawing/2014/main" xmlns="" id="{00000000-0008-0000-00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3" name="Picture 432">
          <a:extLst>
            <a:ext uri="{FF2B5EF4-FFF2-40B4-BE49-F238E27FC236}">
              <a16:creationId xmlns:a16="http://schemas.microsoft.com/office/drawing/2014/main" xmlns="" id="{00000000-0008-0000-00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4" name="Picture 433">
          <a:extLst>
            <a:ext uri="{FF2B5EF4-FFF2-40B4-BE49-F238E27FC236}">
              <a16:creationId xmlns:a16="http://schemas.microsoft.com/office/drawing/2014/main" xmlns="" id="{00000000-0008-0000-00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5" name="Picture 434">
          <a:extLst>
            <a:ext uri="{FF2B5EF4-FFF2-40B4-BE49-F238E27FC236}">
              <a16:creationId xmlns:a16="http://schemas.microsoft.com/office/drawing/2014/main" xmlns="" id="{00000000-0008-0000-00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6" name="Picture 435">
          <a:extLst>
            <a:ext uri="{FF2B5EF4-FFF2-40B4-BE49-F238E27FC236}">
              <a16:creationId xmlns:a16="http://schemas.microsoft.com/office/drawing/2014/main" xmlns="" id="{00000000-0008-0000-00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7" name="Picture 436">
          <a:extLst>
            <a:ext uri="{FF2B5EF4-FFF2-40B4-BE49-F238E27FC236}">
              <a16:creationId xmlns:a16="http://schemas.microsoft.com/office/drawing/2014/main" xmlns="" id="{00000000-0008-0000-00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8" name="Picture 437">
          <a:extLst>
            <a:ext uri="{FF2B5EF4-FFF2-40B4-BE49-F238E27FC236}">
              <a16:creationId xmlns:a16="http://schemas.microsoft.com/office/drawing/2014/main" xmlns="" id="{00000000-0008-0000-00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9" name="Picture 438">
          <a:extLst>
            <a:ext uri="{FF2B5EF4-FFF2-40B4-BE49-F238E27FC236}">
              <a16:creationId xmlns:a16="http://schemas.microsoft.com/office/drawing/2014/main" xmlns="" id="{00000000-0008-0000-00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40" name="Picture 439">
          <a:extLst>
            <a:ext uri="{FF2B5EF4-FFF2-40B4-BE49-F238E27FC236}">
              <a16:creationId xmlns:a16="http://schemas.microsoft.com/office/drawing/2014/main" xmlns="" id="{00000000-0008-0000-00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1" name="Picture 440">
          <a:extLst>
            <a:ext uri="{FF2B5EF4-FFF2-40B4-BE49-F238E27FC236}">
              <a16:creationId xmlns:a16="http://schemas.microsoft.com/office/drawing/2014/main" xmlns="" id="{00000000-0008-0000-00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42" name="Picture 441">
          <a:extLst>
            <a:ext uri="{FF2B5EF4-FFF2-40B4-BE49-F238E27FC236}">
              <a16:creationId xmlns:a16="http://schemas.microsoft.com/office/drawing/2014/main" xmlns="" id="{00000000-0008-0000-00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3" name="Picture 442">
          <a:extLst>
            <a:ext uri="{FF2B5EF4-FFF2-40B4-BE49-F238E27FC236}">
              <a16:creationId xmlns:a16="http://schemas.microsoft.com/office/drawing/2014/main" xmlns="" id="{00000000-0008-0000-00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4" name="Picture 443">
          <a:extLst>
            <a:ext uri="{FF2B5EF4-FFF2-40B4-BE49-F238E27FC236}">
              <a16:creationId xmlns:a16="http://schemas.microsoft.com/office/drawing/2014/main" xmlns="" id="{00000000-0008-0000-00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5" name="Picture 444">
          <a:extLst>
            <a:ext uri="{FF2B5EF4-FFF2-40B4-BE49-F238E27FC236}">
              <a16:creationId xmlns:a16="http://schemas.microsoft.com/office/drawing/2014/main" xmlns="" id="{00000000-0008-0000-00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6" name="Picture 445">
          <a:extLst>
            <a:ext uri="{FF2B5EF4-FFF2-40B4-BE49-F238E27FC236}">
              <a16:creationId xmlns:a16="http://schemas.microsoft.com/office/drawing/2014/main" xmlns="" id="{00000000-0008-0000-00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7" name="Picture 446">
          <a:extLst>
            <a:ext uri="{FF2B5EF4-FFF2-40B4-BE49-F238E27FC236}">
              <a16:creationId xmlns:a16="http://schemas.microsoft.com/office/drawing/2014/main" xmlns="" id="{00000000-0008-0000-00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8" name="Picture 447">
          <a:extLst>
            <a:ext uri="{FF2B5EF4-FFF2-40B4-BE49-F238E27FC236}">
              <a16:creationId xmlns:a16="http://schemas.microsoft.com/office/drawing/2014/main" xmlns="" id="{00000000-0008-0000-00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9" name="Picture 448">
          <a:extLst>
            <a:ext uri="{FF2B5EF4-FFF2-40B4-BE49-F238E27FC236}">
              <a16:creationId xmlns:a16="http://schemas.microsoft.com/office/drawing/2014/main" xmlns="" id="{00000000-0008-0000-00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0" name="Picture 449">
          <a:extLst>
            <a:ext uri="{FF2B5EF4-FFF2-40B4-BE49-F238E27FC236}">
              <a16:creationId xmlns:a16="http://schemas.microsoft.com/office/drawing/2014/main" xmlns="" id="{00000000-0008-0000-00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1" name="Picture 450">
          <a:extLst>
            <a:ext uri="{FF2B5EF4-FFF2-40B4-BE49-F238E27FC236}">
              <a16:creationId xmlns:a16="http://schemas.microsoft.com/office/drawing/2014/main" xmlns="" id="{00000000-0008-0000-00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52" name="Picture 451">
          <a:extLst>
            <a:ext uri="{FF2B5EF4-FFF2-40B4-BE49-F238E27FC236}">
              <a16:creationId xmlns:a16="http://schemas.microsoft.com/office/drawing/2014/main" xmlns="" id="{00000000-0008-0000-00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3" name="Picture 452">
          <a:extLst>
            <a:ext uri="{FF2B5EF4-FFF2-40B4-BE49-F238E27FC236}">
              <a16:creationId xmlns:a16="http://schemas.microsoft.com/office/drawing/2014/main" xmlns="" id="{00000000-0008-0000-00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54" name="Picture 453">
          <a:extLst>
            <a:ext uri="{FF2B5EF4-FFF2-40B4-BE49-F238E27FC236}">
              <a16:creationId xmlns:a16="http://schemas.microsoft.com/office/drawing/2014/main" xmlns="" id="{00000000-0008-0000-00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5" name="Picture 454">
          <a:extLst>
            <a:ext uri="{FF2B5EF4-FFF2-40B4-BE49-F238E27FC236}">
              <a16:creationId xmlns:a16="http://schemas.microsoft.com/office/drawing/2014/main" xmlns="" id="{00000000-0008-0000-00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6" name="Picture 455">
          <a:extLst>
            <a:ext uri="{FF2B5EF4-FFF2-40B4-BE49-F238E27FC236}">
              <a16:creationId xmlns:a16="http://schemas.microsoft.com/office/drawing/2014/main" xmlns="" id="{00000000-0008-0000-00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7" name="Picture 456">
          <a:extLst>
            <a:ext uri="{FF2B5EF4-FFF2-40B4-BE49-F238E27FC236}">
              <a16:creationId xmlns:a16="http://schemas.microsoft.com/office/drawing/2014/main" xmlns="" id="{00000000-0008-0000-00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8" name="Picture 457">
          <a:extLst>
            <a:ext uri="{FF2B5EF4-FFF2-40B4-BE49-F238E27FC236}">
              <a16:creationId xmlns:a16="http://schemas.microsoft.com/office/drawing/2014/main" xmlns="" id="{00000000-0008-0000-00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9" name="Picture 458">
          <a:extLst>
            <a:ext uri="{FF2B5EF4-FFF2-40B4-BE49-F238E27FC236}">
              <a16:creationId xmlns:a16="http://schemas.microsoft.com/office/drawing/2014/main" xmlns="" id="{00000000-0008-0000-00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0" name="Picture 459">
          <a:extLst>
            <a:ext uri="{FF2B5EF4-FFF2-40B4-BE49-F238E27FC236}">
              <a16:creationId xmlns:a16="http://schemas.microsoft.com/office/drawing/2014/main" xmlns="" id="{00000000-0008-0000-00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1" name="Picture 460">
          <a:extLst>
            <a:ext uri="{FF2B5EF4-FFF2-40B4-BE49-F238E27FC236}">
              <a16:creationId xmlns:a16="http://schemas.microsoft.com/office/drawing/2014/main" xmlns="" id="{00000000-0008-0000-00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62" name="Picture 461">
          <a:extLst>
            <a:ext uri="{FF2B5EF4-FFF2-40B4-BE49-F238E27FC236}">
              <a16:creationId xmlns:a16="http://schemas.microsoft.com/office/drawing/2014/main" xmlns="" id="{00000000-0008-0000-00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3" name="Picture 462">
          <a:extLst>
            <a:ext uri="{FF2B5EF4-FFF2-40B4-BE49-F238E27FC236}">
              <a16:creationId xmlns:a16="http://schemas.microsoft.com/office/drawing/2014/main" xmlns="" id="{00000000-0008-0000-00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64" name="Picture 463">
          <a:extLst>
            <a:ext uri="{FF2B5EF4-FFF2-40B4-BE49-F238E27FC236}">
              <a16:creationId xmlns:a16="http://schemas.microsoft.com/office/drawing/2014/main" xmlns="" id="{00000000-0008-0000-00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5" name="Picture 464">
          <a:extLst>
            <a:ext uri="{FF2B5EF4-FFF2-40B4-BE49-F238E27FC236}">
              <a16:creationId xmlns:a16="http://schemas.microsoft.com/office/drawing/2014/main" xmlns="" id="{00000000-0008-0000-00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6" name="Picture 465">
          <a:extLst>
            <a:ext uri="{FF2B5EF4-FFF2-40B4-BE49-F238E27FC236}">
              <a16:creationId xmlns:a16="http://schemas.microsoft.com/office/drawing/2014/main" xmlns="" id="{00000000-0008-0000-00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7" name="Picture 466">
          <a:extLst>
            <a:ext uri="{FF2B5EF4-FFF2-40B4-BE49-F238E27FC236}">
              <a16:creationId xmlns:a16="http://schemas.microsoft.com/office/drawing/2014/main" xmlns="" id="{00000000-0008-0000-0000-00000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8" name="Picture 467">
          <a:extLst>
            <a:ext uri="{FF2B5EF4-FFF2-40B4-BE49-F238E27FC236}">
              <a16:creationId xmlns:a16="http://schemas.microsoft.com/office/drawing/2014/main" xmlns="" id="{00000000-0008-0000-0000-00000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9" name="Picture 468">
          <a:extLst>
            <a:ext uri="{FF2B5EF4-FFF2-40B4-BE49-F238E27FC236}">
              <a16:creationId xmlns:a16="http://schemas.microsoft.com/office/drawing/2014/main" xmlns="" id="{00000000-0008-0000-0000-00000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0" name="Picture 469">
          <a:extLst>
            <a:ext uri="{FF2B5EF4-FFF2-40B4-BE49-F238E27FC236}">
              <a16:creationId xmlns:a16="http://schemas.microsoft.com/office/drawing/2014/main" xmlns="" id="{00000000-0008-0000-00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1" name="Picture 470">
          <a:extLst>
            <a:ext uri="{FF2B5EF4-FFF2-40B4-BE49-F238E27FC236}">
              <a16:creationId xmlns:a16="http://schemas.microsoft.com/office/drawing/2014/main" xmlns="" id="{00000000-0008-0000-00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2" name="Picture 471">
          <a:extLst>
            <a:ext uri="{FF2B5EF4-FFF2-40B4-BE49-F238E27FC236}">
              <a16:creationId xmlns:a16="http://schemas.microsoft.com/office/drawing/2014/main" xmlns="" id="{00000000-0008-0000-00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3" name="Picture 472">
          <a:extLst>
            <a:ext uri="{FF2B5EF4-FFF2-40B4-BE49-F238E27FC236}">
              <a16:creationId xmlns:a16="http://schemas.microsoft.com/office/drawing/2014/main" xmlns="" id="{00000000-0008-0000-00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4" name="Picture 473">
          <a:extLst>
            <a:ext uri="{FF2B5EF4-FFF2-40B4-BE49-F238E27FC236}">
              <a16:creationId xmlns:a16="http://schemas.microsoft.com/office/drawing/2014/main" xmlns="" id="{00000000-0008-0000-00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5" name="Picture 474">
          <a:extLst>
            <a:ext uri="{FF2B5EF4-FFF2-40B4-BE49-F238E27FC236}">
              <a16:creationId xmlns:a16="http://schemas.microsoft.com/office/drawing/2014/main" xmlns="" id="{00000000-0008-0000-00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76" name="Picture 475">
          <a:extLst>
            <a:ext uri="{FF2B5EF4-FFF2-40B4-BE49-F238E27FC236}">
              <a16:creationId xmlns:a16="http://schemas.microsoft.com/office/drawing/2014/main" xmlns="" id="{00000000-0008-0000-00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7" name="Picture 476">
          <a:extLst>
            <a:ext uri="{FF2B5EF4-FFF2-40B4-BE49-F238E27FC236}">
              <a16:creationId xmlns:a16="http://schemas.microsoft.com/office/drawing/2014/main" xmlns="" id="{00000000-0008-0000-00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78" name="Picture 477">
          <a:extLst>
            <a:ext uri="{FF2B5EF4-FFF2-40B4-BE49-F238E27FC236}">
              <a16:creationId xmlns:a16="http://schemas.microsoft.com/office/drawing/2014/main" xmlns="" id="{00000000-0008-0000-00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9" name="Picture 478">
          <a:extLst>
            <a:ext uri="{FF2B5EF4-FFF2-40B4-BE49-F238E27FC236}">
              <a16:creationId xmlns:a16="http://schemas.microsoft.com/office/drawing/2014/main" xmlns="" id="{00000000-0008-0000-00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0" name="Picture 479">
          <a:extLst>
            <a:ext uri="{FF2B5EF4-FFF2-40B4-BE49-F238E27FC236}">
              <a16:creationId xmlns:a16="http://schemas.microsoft.com/office/drawing/2014/main" xmlns="" id="{00000000-0008-0000-00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1" name="Picture 480">
          <a:extLst>
            <a:ext uri="{FF2B5EF4-FFF2-40B4-BE49-F238E27FC236}">
              <a16:creationId xmlns:a16="http://schemas.microsoft.com/office/drawing/2014/main" xmlns="" id="{00000000-0008-0000-00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2" name="Picture 481">
          <a:extLst>
            <a:ext uri="{FF2B5EF4-FFF2-40B4-BE49-F238E27FC236}">
              <a16:creationId xmlns:a16="http://schemas.microsoft.com/office/drawing/2014/main" xmlns="" id="{00000000-0008-0000-0000-00001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3" name="Picture 482">
          <a:extLst>
            <a:ext uri="{FF2B5EF4-FFF2-40B4-BE49-F238E27FC236}">
              <a16:creationId xmlns:a16="http://schemas.microsoft.com/office/drawing/2014/main" xmlns="" id="{00000000-0008-0000-0000-00001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4" name="Picture 483">
          <a:extLst>
            <a:ext uri="{FF2B5EF4-FFF2-40B4-BE49-F238E27FC236}">
              <a16:creationId xmlns:a16="http://schemas.microsoft.com/office/drawing/2014/main" xmlns="" id="{00000000-0008-0000-0000-00001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5" name="Picture 484">
          <a:extLst>
            <a:ext uri="{FF2B5EF4-FFF2-40B4-BE49-F238E27FC236}">
              <a16:creationId xmlns:a16="http://schemas.microsoft.com/office/drawing/2014/main" xmlns="" id="{00000000-0008-0000-0000-00001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86" name="Picture 485">
          <a:extLst>
            <a:ext uri="{FF2B5EF4-FFF2-40B4-BE49-F238E27FC236}">
              <a16:creationId xmlns:a16="http://schemas.microsoft.com/office/drawing/2014/main" xmlns="" id="{00000000-0008-0000-0000-00001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7" name="Picture 486">
          <a:extLst>
            <a:ext uri="{FF2B5EF4-FFF2-40B4-BE49-F238E27FC236}">
              <a16:creationId xmlns:a16="http://schemas.microsoft.com/office/drawing/2014/main" xmlns="" id="{00000000-0008-0000-0000-00001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88" name="Picture 487">
          <a:extLst>
            <a:ext uri="{FF2B5EF4-FFF2-40B4-BE49-F238E27FC236}">
              <a16:creationId xmlns:a16="http://schemas.microsoft.com/office/drawing/2014/main" xmlns="" id="{00000000-0008-0000-0000-00001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9" name="Picture 488">
          <a:extLst>
            <a:ext uri="{FF2B5EF4-FFF2-40B4-BE49-F238E27FC236}">
              <a16:creationId xmlns:a16="http://schemas.microsoft.com/office/drawing/2014/main" xmlns="" id="{00000000-0008-0000-0000-00001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0" name="Picture 489">
          <a:extLst>
            <a:ext uri="{FF2B5EF4-FFF2-40B4-BE49-F238E27FC236}">
              <a16:creationId xmlns:a16="http://schemas.microsoft.com/office/drawing/2014/main" xmlns="" id="{00000000-0008-0000-0000-00001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1" name="Picture 490">
          <a:extLst>
            <a:ext uri="{FF2B5EF4-FFF2-40B4-BE49-F238E27FC236}">
              <a16:creationId xmlns:a16="http://schemas.microsoft.com/office/drawing/2014/main" xmlns="" id="{00000000-0008-0000-0000-00001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2" name="Picture 491">
          <a:extLst>
            <a:ext uri="{FF2B5EF4-FFF2-40B4-BE49-F238E27FC236}">
              <a16:creationId xmlns:a16="http://schemas.microsoft.com/office/drawing/2014/main" xmlns="" id="{00000000-0008-0000-0000-00001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3" name="Picture 492">
          <a:extLst>
            <a:ext uri="{FF2B5EF4-FFF2-40B4-BE49-F238E27FC236}">
              <a16:creationId xmlns:a16="http://schemas.microsoft.com/office/drawing/2014/main" xmlns="" id="{00000000-0008-0000-0000-00001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4" name="Picture 493">
          <a:extLst>
            <a:ext uri="{FF2B5EF4-FFF2-40B4-BE49-F238E27FC236}">
              <a16:creationId xmlns:a16="http://schemas.microsoft.com/office/drawing/2014/main" xmlns="" id="{00000000-0008-0000-0000-00002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5" name="Picture 494">
          <a:extLst>
            <a:ext uri="{FF2B5EF4-FFF2-40B4-BE49-F238E27FC236}">
              <a16:creationId xmlns:a16="http://schemas.microsoft.com/office/drawing/2014/main" xmlns="" id="{00000000-0008-0000-0000-00002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6" name="Picture 495">
          <a:extLst>
            <a:ext uri="{FF2B5EF4-FFF2-40B4-BE49-F238E27FC236}">
              <a16:creationId xmlns:a16="http://schemas.microsoft.com/office/drawing/2014/main" xmlns="" id="{00000000-0008-0000-0000-00002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7" name="Picture 496">
          <a:extLst>
            <a:ext uri="{FF2B5EF4-FFF2-40B4-BE49-F238E27FC236}">
              <a16:creationId xmlns:a16="http://schemas.microsoft.com/office/drawing/2014/main" xmlns="" id="{00000000-0008-0000-0000-00002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98" name="Picture 497">
          <a:extLst>
            <a:ext uri="{FF2B5EF4-FFF2-40B4-BE49-F238E27FC236}">
              <a16:creationId xmlns:a16="http://schemas.microsoft.com/office/drawing/2014/main" xmlns="" id="{00000000-0008-0000-0000-00002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9" name="Picture 498">
          <a:extLst>
            <a:ext uri="{FF2B5EF4-FFF2-40B4-BE49-F238E27FC236}">
              <a16:creationId xmlns:a16="http://schemas.microsoft.com/office/drawing/2014/main" xmlns="" id="{00000000-0008-0000-0000-00002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500" name="Picture 499">
          <a:extLst>
            <a:ext uri="{FF2B5EF4-FFF2-40B4-BE49-F238E27FC236}">
              <a16:creationId xmlns:a16="http://schemas.microsoft.com/office/drawing/2014/main" xmlns="" id="{00000000-0008-0000-0000-00002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1" name="Picture 500">
          <a:extLst>
            <a:ext uri="{FF2B5EF4-FFF2-40B4-BE49-F238E27FC236}">
              <a16:creationId xmlns:a16="http://schemas.microsoft.com/office/drawing/2014/main" xmlns="" id="{00000000-0008-0000-0000-00002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2" name="Picture 501">
          <a:extLst>
            <a:ext uri="{FF2B5EF4-FFF2-40B4-BE49-F238E27FC236}">
              <a16:creationId xmlns:a16="http://schemas.microsoft.com/office/drawing/2014/main" xmlns="" id="{00000000-0008-0000-0000-00002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3" name="Picture 502">
          <a:extLst>
            <a:ext uri="{FF2B5EF4-FFF2-40B4-BE49-F238E27FC236}">
              <a16:creationId xmlns:a16="http://schemas.microsoft.com/office/drawing/2014/main" xmlns="" id="{00000000-0008-0000-0000-00002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4" name="Picture 503">
          <a:extLst>
            <a:ext uri="{FF2B5EF4-FFF2-40B4-BE49-F238E27FC236}">
              <a16:creationId xmlns:a16="http://schemas.microsoft.com/office/drawing/2014/main" xmlns="" id="{00000000-0008-0000-0000-00002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5" name="Picture 504">
          <a:extLst>
            <a:ext uri="{FF2B5EF4-FFF2-40B4-BE49-F238E27FC236}">
              <a16:creationId xmlns:a16="http://schemas.microsoft.com/office/drawing/2014/main" xmlns="" id="{00000000-0008-0000-0000-00002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6" name="Picture 505">
          <a:extLst>
            <a:ext uri="{FF2B5EF4-FFF2-40B4-BE49-F238E27FC236}">
              <a16:creationId xmlns:a16="http://schemas.microsoft.com/office/drawing/2014/main" xmlns="" id="{00000000-0008-0000-0000-00002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7" name="Picture 506">
          <a:extLst>
            <a:ext uri="{FF2B5EF4-FFF2-40B4-BE49-F238E27FC236}">
              <a16:creationId xmlns:a16="http://schemas.microsoft.com/office/drawing/2014/main" xmlns="" id="{00000000-0008-0000-0000-00002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508" name="Picture 507">
          <a:extLst>
            <a:ext uri="{FF2B5EF4-FFF2-40B4-BE49-F238E27FC236}">
              <a16:creationId xmlns:a16="http://schemas.microsoft.com/office/drawing/2014/main" xmlns="" id="{00000000-0008-0000-0000-00002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9" name="Picture 508">
          <a:extLst>
            <a:ext uri="{FF2B5EF4-FFF2-40B4-BE49-F238E27FC236}">
              <a16:creationId xmlns:a16="http://schemas.microsoft.com/office/drawing/2014/main" xmlns="" id="{00000000-0008-0000-0000-00002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510" name="Picture 509">
          <a:extLst>
            <a:ext uri="{FF2B5EF4-FFF2-40B4-BE49-F238E27FC236}">
              <a16:creationId xmlns:a16="http://schemas.microsoft.com/office/drawing/2014/main" xmlns="" id="{00000000-0008-0000-0000-00003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1" name="Picture 510">
          <a:extLst>
            <a:ext uri="{FF2B5EF4-FFF2-40B4-BE49-F238E27FC236}">
              <a16:creationId xmlns:a16="http://schemas.microsoft.com/office/drawing/2014/main" xmlns="" id="{00000000-0008-0000-0000-00003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2" name="Picture 511">
          <a:extLst>
            <a:ext uri="{FF2B5EF4-FFF2-40B4-BE49-F238E27FC236}">
              <a16:creationId xmlns:a16="http://schemas.microsoft.com/office/drawing/2014/main" xmlns="" id="{00000000-0008-0000-0000-00003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3" name="Picture 512">
          <a:extLst>
            <a:ext uri="{FF2B5EF4-FFF2-40B4-BE49-F238E27FC236}">
              <a16:creationId xmlns:a16="http://schemas.microsoft.com/office/drawing/2014/main" xmlns="" id="{00000000-0008-0000-0000-00003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4" name="Picture 513">
          <a:extLst>
            <a:ext uri="{FF2B5EF4-FFF2-40B4-BE49-F238E27FC236}">
              <a16:creationId xmlns:a16="http://schemas.microsoft.com/office/drawing/2014/main" xmlns="" id="{00000000-0008-0000-0000-00003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5" name="Picture 514">
          <a:extLst>
            <a:ext uri="{FF2B5EF4-FFF2-40B4-BE49-F238E27FC236}">
              <a16:creationId xmlns:a16="http://schemas.microsoft.com/office/drawing/2014/main" xmlns="" id="{00000000-0008-0000-0000-00003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6" name="Picture 515">
          <a:extLst>
            <a:ext uri="{FF2B5EF4-FFF2-40B4-BE49-F238E27FC236}">
              <a16:creationId xmlns:a16="http://schemas.microsoft.com/office/drawing/2014/main" xmlns="" id="{00000000-0008-0000-0000-00003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7" name="Picture 516">
          <a:extLst>
            <a:ext uri="{FF2B5EF4-FFF2-40B4-BE49-F238E27FC236}">
              <a16:creationId xmlns:a16="http://schemas.microsoft.com/office/drawing/2014/main" xmlns="" id="{00000000-0008-0000-0000-00003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8" name="Picture 517">
          <a:extLst>
            <a:ext uri="{FF2B5EF4-FFF2-40B4-BE49-F238E27FC236}">
              <a16:creationId xmlns:a16="http://schemas.microsoft.com/office/drawing/2014/main" xmlns="" id="{00000000-0008-0000-0000-00003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9" name="Picture 518">
          <a:extLst>
            <a:ext uri="{FF2B5EF4-FFF2-40B4-BE49-F238E27FC236}">
              <a16:creationId xmlns:a16="http://schemas.microsoft.com/office/drawing/2014/main" xmlns="" id="{00000000-0008-0000-0000-00003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20" name="Picture 519">
          <a:extLst>
            <a:ext uri="{FF2B5EF4-FFF2-40B4-BE49-F238E27FC236}">
              <a16:creationId xmlns:a16="http://schemas.microsoft.com/office/drawing/2014/main" xmlns="" id="{00000000-0008-0000-0000-00003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21" name="Picture 520">
          <a:extLst>
            <a:ext uri="{FF2B5EF4-FFF2-40B4-BE49-F238E27FC236}">
              <a16:creationId xmlns:a16="http://schemas.microsoft.com/office/drawing/2014/main" xmlns="" id="{00000000-0008-0000-0000-00003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522" name="Picture 521">
          <a:extLst>
            <a:ext uri="{FF2B5EF4-FFF2-40B4-BE49-F238E27FC236}">
              <a16:creationId xmlns:a16="http://schemas.microsoft.com/office/drawing/2014/main" xmlns="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23" name="Picture 522">
          <a:extLst>
            <a:ext uri="{FF2B5EF4-FFF2-40B4-BE49-F238E27FC236}">
              <a16:creationId xmlns:a16="http://schemas.microsoft.com/office/drawing/2014/main" xmlns="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524" name="Picture 523">
          <a:extLst>
            <a:ext uri="{FF2B5EF4-FFF2-40B4-BE49-F238E27FC236}">
              <a16:creationId xmlns:a16="http://schemas.microsoft.com/office/drawing/2014/main" xmlns="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25" name="Picture 524">
          <a:extLst>
            <a:ext uri="{FF2B5EF4-FFF2-40B4-BE49-F238E27FC236}">
              <a16:creationId xmlns:a16="http://schemas.microsoft.com/office/drawing/2014/main" xmlns="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26" name="Picture 525">
          <a:extLst>
            <a:ext uri="{FF2B5EF4-FFF2-40B4-BE49-F238E27FC236}">
              <a16:creationId xmlns:a16="http://schemas.microsoft.com/office/drawing/2014/main" xmlns="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27" name="Picture 526">
          <a:extLst>
            <a:ext uri="{FF2B5EF4-FFF2-40B4-BE49-F238E27FC236}">
              <a16:creationId xmlns:a16="http://schemas.microsoft.com/office/drawing/2014/main" xmlns="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28" name="Picture 527">
          <a:extLst>
            <a:ext uri="{FF2B5EF4-FFF2-40B4-BE49-F238E27FC236}">
              <a16:creationId xmlns:a16="http://schemas.microsoft.com/office/drawing/2014/main" xmlns="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29" name="Picture 528">
          <a:extLst>
            <a:ext uri="{FF2B5EF4-FFF2-40B4-BE49-F238E27FC236}">
              <a16:creationId xmlns:a16="http://schemas.microsoft.com/office/drawing/2014/main" xmlns="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30" name="Picture 529">
          <a:extLst>
            <a:ext uri="{FF2B5EF4-FFF2-40B4-BE49-F238E27FC236}">
              <a16:creationId xmlns:a16="http://schemas.microsoft.com/office/drawing/2014/main" xmlns="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31" name="Picture 530">
          <a:extLst>
            <a:ext uri="{FF2B5EF4-FFF2-40B4-BE49-F238E27FC236}">
              <a16:creationId xmlns:a16="http://schemas.microsoft.com/office/drawing/2014/main" xmlns="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532" name="Picture 531">
          <a:extLst>
            <a:ext uri="{FF2B5EF4-FFF2-40B4-BE49-F238E27FC236}">
              <a16:creationId xmlns:a16="http://schemas.microsoft.com/office/drawing/2014/main" xmlns="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33" name="Picture 532">
          <a:extLst>
            <a:ext uri="{FF2B5EF4-FFF2-40B4-BE49-F238E27FC236}">
              <a16:creationId xmlns:a16="http://schemas.microsoft.com/office/drawing/2014/main" xmlns="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534" name="Picture 533">
          <a:extLst>
            <a:ext uri="{FF2B5EF4-FFF2-40B4-BE49-F238E27FC236}">
              <a16:creationId xmlns:a16="http://schemas.microsoft.com/office/drawing/2014/main" xmlns="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35" name="Picture 534">
          <a:extLst>
            <a:ext uri="{FF2B5EF4-FFF2-40B4-BE49-F238E27FC236}">
              <a16:creationId xmlns:a16="http://schemas.microsoft.com/office/drawing/2014/main" xmlns="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36" name="Picture 535">
          <a:extLst>
            <a:ext uri="{FF2B5EF4-FFF2-40B4-BE49-F238E27FC236}">
              <a16:creationId xmlns:a16="http://schemas.microsoft.com/office/drawing/2014/main" xmlns="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37" name="Picture 536">
          <a:extLst>
            <a:ext uri="{FF2B5EF4-FFF2-40B4-BE49-F238E27FC236}">
              <a16:creationId xmlns:a16="http://schemas.microsoft.com/office/drawing/2014/main" xmlns="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38" name="Picture 537">
          <a:extLst>
            <a:ext uri="{FF2B5EF4-FFF2-40B4-BE49-F238E27FC236}">
              <a16:creationId xmlns:a16="http://schemas.microsoft.com/office/drawing/2014/main" xmlns="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39" name="Picture 538">
          <a:extLst>
            <a:ext uri="{FF2B5EF4-FFF2-40B4-BE49-F238E27FC236}">
              <a16:creationId xmlns:a16="http://schemas.microsoft.com/office/drawing/2014/main" xmlns="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40" name="Picture 539">
          <a:extLst>
            <a:ext uri="{FF2B5EF4-FFF2-40B4-BE49-F238E27FC236}">
              <a16:creationId xmlns:a16="http://schemas.microsoft.com/office/drawing/2014/main" xmlns="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41" name="Picture 540">
          <a:extLst>
            <a:ext uri="{FF2B5EF4-FFF2-40B4-BE49-F238E27FC236}">
              <a16:creationId xmlns:a16="http://schemas.microsoft.com/office/drawing/2014/main" xmlns="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42" name="Picture 541">
          <a:extLst>
            <a:ext uri="{FF2B5EF4-FFF2-40B4-BE49-F238E27FC236}">
              <a16:creationId xmlns:a16="http://schemas.microsoft.com/office/drawing/2014/main" xmlns="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43" name="Picture 542">
          <a:extLst>
            <a:ext uri="{FF2B5EF4-FFF2-40B4-BE49-F238E27FC236}">
              <a16:creationId xmlns:a16="http://schemas.microsoft.com/office/drawing/2014/main" xmlns="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544" name="Picture 543">
          <a:extLst>
            <a:ext uri="{FF2B5EF4-FFF2-40B4-BE49-F238E27FC236}">
              <a16:creationId xmlns:a16="http://schemas.microsoft.com/office/drawing/2014/main" xmlns="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45" name="Picture 544">
          <a:extLst>
            <a:ext uri="{FF2B5EF4-FFF2-40B4-BE49-F238E27FC236}">
              <a16:creationId xmlns:a16="http://schemas.microsoft.com/office/drawing/2014/main" xmlns="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546" name="Picture 545">
          <a:extLst>
            <a:ext uri="{FF2B5EF4-FFF2-40B4-BE49-F238E27FC236}">
              <a16:creationId xmlns:a16="http://schemas.microsoft.com/office/drawing/2014/main" xmlns="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47" name="Picture 546">
          <a:extLst>
            <a:ext uri="{FF2B5EF4-FFF2-40B4-BE49-F238E27FC236}">
              <a16:creationId xmlns:a16="http://schemas.microsoft.com/office/drawing/2014/main" xmlns="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48" name="Picture 547">
          <a:extLst>
            <a:ext uri="{FF2B5EF4-FFF2-40B4-BE49-F238E27FC236}">
              <a16:creationId xmlns:a16="http://schemas.microsoft.com/office/drawing/2014/main" xmlns="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49" name="Picture 548">
          <a:extLst>
            <a:ext uri="{FF2B5EF4-FFF2-40B4-BE49-F238E27FC236}">
              <a16:creationId xmlns:a16="http://schemas.microsoft.com/office/drawing/2014/main" xmlns="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50" name="Picture 549">
          <a:extLst>
            <a:ext uri="{FF2B5EF4-FFF2-40B4-BE49-F238E27FC236}">
              <a16:creationId xmlns:a16="http://schemas.microsoft.com/office/drawing/2014/main" xmlns="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51" name="Picture 550">
          <a:extLst>
            <a:ext uri="{FF2B5EF4-FFF2-40B4-BE49-F238E27FC236}">
              <a16:creationId xmlns:a16="http://schemas.microsoft.com/office/drawing/2014/main" xmlns="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52" name="Picture 551">
          <a:extLst>
            <a:ext uri="{FF2B5EF4-FFF2-40B4-BE49-F238E27FC236}">
              <a16:creationId xmlns:a16="http://schemas.microsoft.com/office/drawing/2014/main" xmlns="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53" name="Picture 552">
          <a:extLst>
            <a:ext uri="{FF2B5EF4-FFF2-40B4-BE49-F238E27FC236}">
              <a16:creationId xmlns:a16="http://schemas.microsoft.com/office/drawing/2014/main" xmlns="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554" name="Picture 553">
          <a:extLst>
            <a:ext uri="{FF2B5EF4-FFF2-40B4-BE49-F238E27FC236}">
              <a16:creationId xmlns:a16="http://schemas.microsoft.com/office/drawing/2014/main" xmlns="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55" name="Picture 554">
          <a:extLst>
            <a:ext uri="{FF2B5EF4-FFF2-40B4-BE49-F238E27FC236}">
              <a16:creationId xmlns:a16="http://schemas.microsoft.com/office/drawing/2014/main" xmlns="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556" name="Picture 555">
          <a:extLst>
            <a:ext uri="{FF2B5EF4-FFF2-40B4-BE49-F238E27FC236}">
              <a16:creationId xmlns:a16="http://schemas.microsoft.com/office/drawing/2014/main" xmlns="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57" name="Picture 556">
          <a:extLst>
            <a:ext uri="{FF2B5EF4-FFF2-40B4-BE49-F238E27FC236}">
              <a16:creationId xmlns:a16="http://schemas.microsoft.com/office/drawing/2014/main" xmlns="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58" name="Picture 557">
          <a:extLst>
            <a:ext uri="{FF2B5EF4-FFF2-40B4-BE49-F238E27FC236}">
              <a16:creationId xmlns:a16="http://schemas.microsoft.com/office/drawing/2014/main" xmlns="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59" name="Picture 558">
          <a:extLst>
            <a:ext uri="{FF2B5EF4-FFF2-40B4-BE49-F238E27FC236}">
              <a16:creationId xmlns:a16="http://schemas.microsoft.com/office/drawing/2014/main" xmlns="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60" name="Picture 559">
          <a:extLst>
            <a:ext uri="{FF2B5EF4-FFF2-40B4-BE49-F238E27FC236}">
              <a16:creationId xmlns:a16="http://schemas.microsoft.com/office/drawing/2014/main" xmlns="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61" name="Picture 560">
          <a:extLst>
            <a:ext uri="{FF2B5EF4-FFF2-40B4-BE49-F238E27FC236}">
              <a16:creationId xmlns:a16="http://schemas.microsoft.com/office/drawing/2014/main" xmlns="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62" name="Picture 561">
          <a:extLst>
            <a:ext uri="{FF2B5EF4-FFF2-40B4-BE49-F238E27FC236}">
              <a16:creationId xmlns:a16="http://schemas.microsoft.com/office/drawing/2014/main" xmlns="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63" name="Picture 562">
          <a:extLst>
            <a:ext uri="{FF2B5EF4-FFF2-40B4-BE49-F238E27FC236}">
              <a16:creationId xmlns:a16="http://schemas.microsoft.com/office/drawing/2014/main" xmlns="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64" name="Picture 563">
          <a:extLst>
            <a:ext uri="{FF2B5EF4-FFF2-40B4-BE49-F238E27FC236}">
              <a16:creationId xmlns:a16="http://schemas.microsoft.com/office/drawing/2014/main" xmlns="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65" name="Picture 564">
          <a:extLst>
            <a:ext uri="{FF2B5EF4-FFF2-40B4-BE49-F238E27FC236}">
              <a16:creationId xmlns:a16="http://schemas.microsoft.com/office/drawing/2014/main" xmlns="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66" name="Picture 565">
          <a:extLst>
            <a:ext uri="{FF2B5EF4-FFF2-40B4-BE49-F238E27FC236}">
              <a16:creationId xmlns:a16="http://schemas.microsoft.com/office/drawing/2014/main" xmlns="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67" name="Picture 566">
          <a:extLst>
            <a:ext uri="{FF2B5EF4-FFF2-40B4-BE49-F238E27FC236}">
              <a16:creationId xmlns:a16="http://schemas.microsoft.com/office/drawing/2014/main" xmlns="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568" name="Picture 567">
          <a:extLst>
            <a:ext uri="{FF2B5EF4-FFF2-40B4-BE49-F238E27FC236}">
              <a16:creationId xmlns:a16="http://schemas.microsoft.com/office/drawing/2014/main" xmlns="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69" name="Picture 568">
          <a:extLst>
            <a:ext uri="{FF2B5EF4-FFF2-40B4-BE49-F238E27FC236}">
              <a16:creationId xmlns:a16="http://schemas.microsoft.com/office/drawing/2014/main" xmlns="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570" name="Picture 569">
          <a:extLst>
            <a:ext uri="{FF2B5EF4-FFF2-40B4-BE49-F238E27FC236}">
              <a16:creationId xmlns:a16="http://schemas.microsoft.com/office/drawing/2014/main" xmlns="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71" name="Picture 570">
          <a:extLst>
            <a:ext uri="{FF2B5EF4-FFF2-40B4-BE49-F238E27FC236}">
              <a16:creationId xmlns:a16="http://schemas.microsoft.com/office/drawing/2014/main" xmlns="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72" name="Picture 571">
          <a:extLst>
            <a:ext uri="{FF2B5EF4-FFF2-40B4-BE49-F238E27FC236}">
              <a16:creationId xmlns:a16="http://schemas.microsoft.com/office/drawing/2014/main" xmlns="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73" name="Picture 572">
          <a:extLst>
            <a:ext uri="{FF2B5EF4-FFF2-40B4-BE49-F238E27FC236}">
              <a16:creationId xmlns:a16="http://schemas.microsoft.com/office/drawing/2014/main" xmlns="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74" name="Picture 573">
          <a:extLst>
            <a:ext uri="{FF2B5EF4-FFF2-40B4-BE49-F238E27FC236}">
              <a16:creationId xmlns:a16="http://schemas.microsoft.com/office/drawing/2014/main" xmlns="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75" name="Picture 574">
          <a:extLst>
            <a:ext uri="{FF2B5EF4-FFF2-40B4-BE49-F238E27FC236}">
              <a16:creationId xmlns:a16="http://schemas.microsoft.com/office/drawing/2014/main" xmlns="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76" name="Picture 575">
          <a:extLst>
            <a:ext uri="{FF2B5EF4-FFF2-40B4-BE49-F238E27FC236}">
              <a16:creationId xmlns:a16="http://schemas.microsoft.com/office/drawing/2014/main" xmlns="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77" name="Picture 576">
          <a:extLst>
            <a:ext uri="{FF2B5EF4-FFF2-40B4-BE49-F238E27FC236}">
              <a16:creationId xmlns:a16="http://schemas.microsoft.com/office/drawing/2014/main" xmlns="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578" name="Picture 577">
          <a:extLst>
            <a:ext uri="{FF2B5EF4-FFF2-40B4-BE49-F238E27FC236}">
              <a16:creationId xmlns:a16="http://schemas.microsoft.com/office/drawing/2014/main" xmlns="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79" name="Picture 578">
          <a:extLst>
            <a:ext uri="{FF2B5EF4-FFF2-40B4-BE49-F238E27FC236}">
              <a16:creationId xmlns:a16="http://schemas.microsoft.com/office/drawing/2014/main" xmlns="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580" name="Picture 579">
          <a:extLst>
            <a:ext uri="{FF2B5EF4-FFF2-40B4-BE49-F238E27FC236}">
              <a16:creationId xmlns:a16="http://schemas.microsoft.com/office/drawing/2014/main" xmlns="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81" name="Picture 580">
          <a:extLst>
            <a:ext uri="{FF2B5EF4-FFF2-40B4-BE49-F238E27FC236}">
              <a16:creationId xmlns:a16="http://schemas.microsoft.com/office/drawing/2014/main" xmlns="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82" name="Picture 581">
          <a:extLst>
            <a:ext uri="{FF2B5EF4-FFF2-40B4-BE49-F238E27FC236}">
              <a16:creationId xmlns:a16="http://schemas.microsoft.com/office/drawing/2014/main" xmlns="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83" name="Picture 582">
          <a:extLst>
            <a:ext uri="{FF2B5EF4-FFF2-40B4-BE49-F238E27FC236}">
              <a16:creationId xmlns:a16="http://schemas.microsoft.com/office/drawing/2014/main" xmlns="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84" name="Picture 583">
          <a:extLst>
            <a:ext uri="{FF2B5EF4-FFF2-40B4-BE49-F238E27FC236}">
              <a16:creationId xmlns:a16="http://schemas.microsoft.com/office/drawing/2014/main" xmlns="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85" name="Picture 584">
          <a:extLst>
            <a:ext uri="{FF2B5EF4-FFF2-40B4-BE49-F238E27FC236}">
              <a16:creationId xmlns:a16="http://schemas.microsoft.com/office/drawing/2014/main" xmlns="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86" name="Picture 585">
          <a:extLst>
            <a:ext uri="{FF2B5EF4-FFF2-40B4-BE49-F238E27FC236}">
              <a16:creationId xmlns:a16="http://schemas.microsoft.com/office/drawing/2014/main" xmlns="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87" name="Picture 586">
          <a:extLst>
            <a:ext uri="{FF2B5EF4-FFF2-40B4-BE49-F238E27FC236}">
              <a16:creationId xmlns:a16="http://schemas.microsoft.com/office/drawing/2014/main" xmlns="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88" name="Picture 587">
          <a:extLst>
            <a:ext uri="{FF2B5EF4-FFF2-40B4-BE49-F238E27FC236}">
              <a16:creationId xmlns:a16="http://schemas.microsoft.com/office/drawing/2014/main" xmlns="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89" name="Picture 588">
          <a:extLst>
            <a:ext uri="{FF2B5EF4-FFF2-40B4-BE49-F238E27FC236}">
              <a16:creationId xmlns:a16="http://schemas.microsoft.com/office/drawing/2014/main" xmlns="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590" name="Picture 589">
          <a:extLst>
            <a:ext uri="{FF2B5EF4-FFF2-40B4-BE49-F238E27FC236}">
              <a16:creationId xmlns:a16="http://schemas.microsoft.com/office/drawing/2014/main" xmlns="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91" name="Picture 590">
          <a:extLst>
            <a:ext uri="{FF2B5EF4-FFF2-40B4-BE49-F238E27FC236}">
              <a16:creationId xmlns:a16="http://schemas.microsoft.com/office/drawing/2014/main" xmlns="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592" name="Picture 591">
          <a:extLst>
            <a:ext uri="{FF2B5EF4-FFF2-40B4-BE49-F238E27FC236}">
              <a16:creationId xmlns:a16="http://schemas.microsoft.com/office/drawing/2014/main" xmlns="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93" name="Picture 592">
          <a:extLst>
            <a:ext uri="{FF2B5EF4-FFF2-40B4-BE49-F238E27FC236}">
              <a16:creationId xmlns:a16="http://schemas.microsoft.com/office/drawing/2014/main" xmlns="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94" name="Picture 593">
          <a:extLst>
            <a:ext uri="{FF2B5EF4-FFF2-40B4-BE49-F238E27FC236}">
              <a16:creationId xmlns:a16="http://schemas.microsoft.com/office/drawing/2014/main" xmlns="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95" name="Picture 594">
          <a:extLst>
            <a:ext uri="{FF2B5EF4-FFF2-40B4-BE49-F238E27FC236}">
              <a16:creationId xmlns:a16="http://schemas.microsoft.com/office/drawing/2014/main" xmlns="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96" name="Picture 595">
          <a:extLst>
            <a:ext uri="{FF2B5EF4-FFF2-40B4-BE49-F238E27FC236}">
              <a16:creationId xmlns:a16="http://schemas.microsoft.com/office/drawing/2014/main" xmlns="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97" name="Picture 596">
          <a:extLst>
            <a:ext uri="{FF2B5EF4-FFF2-40B4-BE49-F238E27FC236}">
              <a16:creationId xmlns:a16="http://schemas.microsoft.com/office/drawing/2014/main" xmlns="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98" name="Picture 597">
          <a:extLst>
            <a:ext uri="{FF2B5EF4-FFF2-40B4-BE49-F238E27FC236}">
              <a16:creationId xmlns:a16="http://schemas.microsoft.com/office/drawing/2014/main" xmlns="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599" name="Picture 598">
          <a:extLst>
            <a:ext uri="{FF2B5EF4-FFF2-40B4-BE49-F238E27FC236}">
              <a16:creationId xmlns:a16="http://schemas.microsoft.com/office/drawing/2014/main" xmlns="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600" name="Picture 599">
          <a:extLst>
            <a:ext uri="{FF2B5EF4-FFF2-40B4-BE49-F238E27FC236}">
              <a16:creationId xmlns:a16="http://schemas.microsoft.com/office/drawing/2014/main" xmlns="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601" name="Picture 600">
          <a:extLst>
            <a:ext uri="{FF2B5EF4-FFF2-40B4-BE49-F238E27FC236}">
              <a16:creationId xmlns:a16="http://schemas.microsoft.com/office/drawing/2014/main" xmlns="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602" name="Picture 601">
          <a:extLst>
            <a:ext uri="{FF2B5EF4-FFF2-40B4-BE49-F238E27FC236}">
              <a16:creationId xmlns:a16="http://schemas.microsoft.com/office/drawing/2014/main" xmlns="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603" name="Picture 602">
          <a:extLst>
            <a:ext uri="{FF2B5EF4-FFF2-40B4-BE49-F238E27FC236}">
              <a16:creationId xmlns:a16="http://schemas.microsoft.com/office/drawing/2014/main" xmlns="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604" name="Picture 603">
          <a:extLst>
            <a:ext uri="{FF2B5EF4-FFF2-40B4-BE49-F238E27FC236}">
              <a16:creationId xmlns:a16="http://schemas.microsoft.com/office/drawing/2014/main" xmlns="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605" name="Picture 604">
          <a:extLst>
            <a:ext uri="{FF2B5EF4-FFF2-40B4-BE49-F238E27FC236}">
              <a16:creationId xmlns:a16="http://schemas.microsoft.com/office/drawing/2014/main" xmlns="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606" name="Picture 605">
          <a:extLst>
            <a:ext uri="{FF2B5EF4-FFF2-40B4-BE49-F238E27FC236}">
              <a16:creationId xmlns:a16="http://schemas.microsoft.com/office/drawing/2014/main" xmlns="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607" name="Picture 606">
          <a:extLst>
            <a:ext uri="{FF2B5EF4-FFF2-40B4-BE49-F238E27FC236}">
              <a16:creationId xmlns:a16="http://schemas.microsoft.com/office/drawing/2014/main" xmlns="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608" name="Picture 607">
          <a:extLst>
            <a:ext uri="{FF2B5EF4-FFF2-40B4-BE49-F238E27FC236}">
              <a16:creationId xmlns:a16="http://schemas.microsoft.com/office/drawing/2014/main" xmlns="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609" name="Picture 608">
          <a:extLst>
            <a:ext uri="{FF2B5EF4-FFF2-40B4-BE49-F238E27FC236}">
              <a16:creationId xmlns:a16="http://schemas.microsoft.com/office/drawing/2014/main" xmlns="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610" name="Picture 609">
          <a:extLst>
            <a:ext uri="{FF2B5EF4-FFF2-40B4-BE49-F238E27FC236}">
              <a16:creationId xmlns:a16="http://schemas.microsoft.com/office/drawing/2014/main" xmlns="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611" name="Picture 610">
          <a:extLst>
            <a:ext uri="{FF2B5EF4-FFF2-40B4-BE49-F238E27FC236}">
              <a16:creationId xmlns:a16="http://schemas.microsoft.com/office/drawing/2014/main" xmlns="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612" name="Picture 611">
          <a:extLst>
            <a:ext uri="{FF2B5EF4-FFF2-40B4-BE49-F238E27FC236}">
              <a16:creationId xmlns:a16="http://schemas.microsoft.com/office/drawing/2014/main" xmlns="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613" name="Picture 612">
          <a:extLst>
            <a:ext uri="{FF2B5EF4-FFF2-40B4-BE49-F238E27FC236}">
              <a16:creationId xmlns:a16="http://schemas.microsoft.com/office/drawing/2014/main" xmlns="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20" name="Picture 919">
          <a:extLst>
            <a:ext uri="{FF2B5EF4-FFF2-40B4-BE49-F238E27FC236}">
              <a16:creationId xmlns:a16="http://schemas.microsoft.com/office/drawing/2014/main" xmlns="" id="{00000000-0008-0000-0000-00006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1" name="Picture 920">
          <a:extLst>
            <a:ext uri="{FF2B5EF4-FFF2-40B4-BE49-F238E27FC236}">
              <a16:creationId xmlns:a16="http://schemas.microsoft.com/office/drawing/2014/main" xmlns="" id="{00000000-0008-0000-0000-00006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22" name="Picture 921">
          <a:extLst>
            <a:ext uri="{FF2B5EF4-FFF2-40B4-BE49-F238E27FC236}">
              <a16:creationId xmlns:a16="http://schemas.microsoft.com/office/drawing/2014/main" xmlns="" id="{00000000-0008-0000-0000-00006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3" name="Picture 922">
          <a:extLst>
            <a:ext uri="{FF2B5EF4-FFF2-40B4-BE49-F238E27FC236}">
              <a16:creationId xmlns:a16="http://schemas.microsoft.com/office/drawing/2014/main" xmlns="" id="{00000000-0008-0000-0000-00006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4" name="Picture 923">
          <a:extLst>
            <a:ext uri="{FF2B5EF4-FFF2-40B4-BE49-F238E27FC236}">
              <a16:creationId xmlns:a16="http://schemas.microsoft.com/office/drawing/2014/main" xmlns="" id="{00000000-0008-0000-0000-00006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5" name="Picture 924">
          <a:extLst>
            <a:ext uri="{FF2B5EF4-FFF2-40B4-BE49-F238E27FC236}">
              <a16:creationId xmlns:a16="http://schemas.microsoft.com/office/drawing/2014/main" xmlns="" id="{00000000-0008-0000-0000-00006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6" name="Picture 925">
          <a:extLst>
            <a:ext uri="{FF2B5EF4-FFF2-40B4-BE49-F238E27FC236}">
              <a16:creationId xmlns:a16="http://schemas.microsoft.com/office/drawing/2014/main" xmlns="" id="{00000000-0008-0000-0000-00006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7" name="Picture 926">
          <a:extLst>
            <a:ext uri="{FF2B5EF4-FFF2-40B4-BE49-F238E27FC236}">
              <a16:creationId xmlns:a16="http://schemas.microsoft.com/office/drawing/2014/main" xmlns="" id="{00000000-0008-0000-0000-00006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28" name="Picture 927">
          <a:extLst>
            <a:ext uri="{FF2B5EF4-FFF2-40B4-BE49-F238E27FC236}">
              <a16:creationId xmlns:a16="http://schemas.microsoft.com/office/drawing/2014/main" xmlns="" id="{00000000-0008-0000-0000-00006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9" name="Picture 928">
          <a:extLst>
            <a:ext uri="{FF2B5EF4-FFF2-40B4-BE49-F238E27FC236}">
              <a16:creationId xmlns:a16="http://schemas.microsoft.com/office/drawing/2014/main" xmlns="" id="{00000000-0008-0000-0000-00006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30" name="Picture 929">
          <a:extLst>
            <a:ext uri="{FF2B5EF4-FFF2-40B4-BE49-F238E27FC236}">
              <a16:creationId xmlns:a16="http://schemas.microsoft.com/office/drawing/2014/main" xmlns="" id="{00000000-0008-0000-0000-00007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1" name="Picture 930">
          <a:extLst>
            <a:ext uri="{FF2B5EF4-FFF2-40B4-BE49-F238E27FC236}">
              <a16:creationId xmlns:a16="http://schemas.microsoft.com/office/drawing/2014/main" xmlns="" id="{00000000-0008-0000-0000-00007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2" name="Picture 931">
          <a:extLst>
            <a:ext uri="{FF2B5EF4-FFF2-40B4-BE49-F238E27FC236}">
              <a16:creationId xmlns:a16="http://schemas.microsoft.com/office/drawing/2014/main" xmlns="" id="{00000000-0008-0000-0000-00007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3" name="Picture 932">
          <a:extLst>
            <a:ext uri="{FF2B5EF4-FFF2-40B4-BE49-F238E27FC236}">
              <a16:creationId xmlns:a16="http://schemas.microsoft.com/office/drawing/2014/main" xmlns="" id="{00000000-0008-0000-0000-00007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4" name="Picture 933">
          <a:extLst>
            <a:ext uri="{FF2B5EF4-FFF2-40B4-BE49-F238E27FC236}">
              <a16:creationId xmlns:a16="http://schemas.microsoft.com/office/drawing/2014/main" xmlns="" id="{00000000-0008-0000-0000-00007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5" name="Picture 934">
          <a:extLst>
            <a:ext uri="{FF2B5EF4-FFF2-40B4-BE49-F238E27FC236}">
              <a16:creationId xmlns:a16="http://schemas.microsoft.com/office/drawing/2014/main" xmlns="" id="{00000000-0008-0000-0000-00007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6" name="Picture 935">
          <a:extLst>
            <a:ext uri="{FF2B5EF4-FFF2-40B4-BE49-F238E27FC236}">
              <a16:creationId xmlns:a16="http://schemas.microsoft.com/office/drawing/2014/main" xmlns="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7" name="Picture 936">
          <a:extLst>
            <a:ext uri="{FF2B5EF4-FFF2-40B4-BE49-F238E27FC236}">
              <a16:creationId xmlns:a16="http://schemas.microsoft.com/office/drawing/2014/main" xmlns="" id="{00000000-0008-0000-0000-00007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38" name="Picture 937">
          <a:extLst>
            <a:ext uri="{FF2B5EF4-FFF2-40B4-BE49-F238E27FC236}">
              <a16:creationId xmlns:a16="http://schemas.microsoft.com/office/drawing/2014/main" xmlns="" id="{00000000-0008-0000-0000-00007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9" name="Picture 938">
          <a:extLst>
            <a:ext uri="{FF2B5EF4-FFF2-40B4-BE49-F238E27FC236}">
              <a16:creationId xmlns:a16="http://schemas.microsoft.com/office/drawing/2014/main" xmlns="" id="{00000000-0008-0000-00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40" name="Picture 939">
          <a:extLst>
            <a:ext uri="{FF2B5EF4-FFF2-40B4-BE49-F238E27FC236}">
              <a16:creationId xmlns:a16="http://schemas.microsoft.com/office/drawing/2014/main" xmlns="" id="{00000000-0008-0000-0000-00007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1" name="Picture 940">
          <a:extLst>
            <a:ext uri="{FF2B5EF4-FFF2-40B4-BE49-F238E27FC236}">
              <a16:creationId xmlns:a16="http://schemas.microsoft.com/office/drawing/2014/main" xmlns="" id="{00000000-0008-0000-0000-00007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2" name="Picture 941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3" name="Picture 942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4" name="Picture 943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5" name="Picture 944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6" name="Picture 945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7" name="Picture 946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8" name="Picture 947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9" name="Picture 948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50" name="Picture 949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1" name="Picture 950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52" name="Picture 951">
          <a:extLst>
            <a:ext uri="{FF2B5EF4-FFF2-40B4-BE49-F238E27FC236}">
              <a16:creationId xmlns:a16="http://schemas.microsoft.com/office/drawing/2014/main" xmlns="" id="{00000000-0008-0000-0000-00008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3" name="Picture 952">
          <a:extLst>
            <a:ext uri="{FF2B5EF4-FFF2-40B4-BE49-F238E27FC236}">
              <a16:creationId xmlns:a16="http://schemas.microsoft.com/office/drawing/2014/main" xmlns="" id="{00000000-0008-0000-0000-00008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4" name="Picture 953">
          <a:extLst>
            <a:ext uri="{FF2B5EF4-FFF2-40B4-BE49-F238E27FC236}">
              <a16:creationId xmlns:a16="http://schemas.microsoft.com/office/drawing/2014/main" xmlns="" id="{00000000-0008-0000-0000-00008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5" name="Picture 954">
          <a:extLst>
            <a:ext uri="{FF2B5EF4-FFF2-40B4-BE49-F238E27FC236}">
              <a16:creationId xmlns:a16="http://schemas.microsoft.com/office/drawing/2014/main" xmlns="" id="{00000000-0008-0000-0000-00008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6" name="Picture 955">
          <a:extLst>
            <a:ext uri="{FF2B5EF4-FFF2-40B4-BE49-F238E27FC236}">
              <a16:creationId xmlns:a16="http://schemas.microsoft.com/office/drawing/2014/main" xmlns="" id="{00000000-0008-0000-0000-00008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7" name="Picture 956">
          <a:extLst>
            <a:ext uri="{FF2B5EF4-FFF2-40B4-BE49-F238E27FC236}">
              <a16:creationId xmlns:a16="http://schemas.microsoft.com/office/drawing/2014/main" xmlns="" id="{00000000-0008-0000-0000-00008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958" name="Picture 957">
          <a:extLst>
            <a:ext uri="{FF2B5EF4-FFF2-40B4-BE49-F238E27FC236}">
              <a16:creationId xmlns:a16="http://schemas.microsoft.com/office/drawing/2014/main" xmlns="" id="{00000000-0008-0000-0000-00008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959" name="Picture 958">
          <a:extLst>
            <a:ext uri="{FF2B5EF4-FFF2-40B4-BE49-F238E27FC236}">
              <a16:creationId xmlns:a16="http://schemas.microsoft.com/office/drawing/2014/main" xmlns="" id="{00000000-0008-0000-0000-00008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960" name="Picture 959">
          <a:extLst>
            <a:ext uri="{FF2B5EF4-FFF2-40B4-BE49-F238E27FC236}">
              <a16:creationId xmlns:a16="http://schemas.microsoft.com/office/drawing/2014/main" xmlns="" id="{00000000-0008-0000-0000-00008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1" name="Picture 960">
          <a:extLst>
            <a:ext uri="{FF2B5EF4-FFF2-40B4-BE49-F238E27FC236}">
              <a16:creationId xmlns:a16="http://schemas.microsoft.com/office/drawing/2014/main" xmlns="" id="{00000000-0008-0000-0000-00008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2" name="Picture 961">
          <a:extLst>
            <a:ext uri="{FF2B5EF4-FFF2-40B4-BE49-F238E27FC236}">
              <a16:creationId xmlns:a16="http://schemas.microsoft.com/office/drawing/2014/main" xmlns="" id="{00000000-0008-0000-0000-00009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3" name="Picture 962">
          <a:extLst>
            <a:ext uri="{FF2B5EF4-FFF2-40B4-BE49-F238E27FC236}">
              <a16:creationId xmlns:a16="http://schemas.microsoft.com/office/drawing/2014/main" xmlns="" id="{00000000-0008-0000-0000-00009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4" name="Picture 963">
          <a:extLst>
            <a:ext uri="{FF2B5EF4-FFF2-40B4-BE49-F238E27FC236}">
              <a16:creationId xmlns:a16="http://schemas.microsoft.com/office/drawing/2014/main" xmlns="" id="{00000000-0008-0000-0000-00009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5" name="Picture 964">
          <a:extLst>
            <a:ext uri="{FF2B5EF4-FFF2-40B4-BE49-F238E27FC236}">
              <a16:creationId xmlns:a16="http://schemas.microsoft.com/office/drawing/2014/main" xmlns="" id="{00000000-0008-0000-0000-00009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6" name="Picture 965">
          <a:extLst>
            <a:ext uri="{FF2B5EF4-FFF2-40B4-BE49-F238E27FC236}">
              <a16:creationId xmlns:a16="http://schemas.microsoft.com/office/drawing/2014/main" xmlns="" id="{00000000-0008-0000-0000-00009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7" name="Picture 966">
          <a:extLst>
            <a:ext uri="{FF2B5EF4-FFF2-40B4-BE49-F238E27FC236}">
              <a16:creationId xmlns:a16="http://schemas.microsoft.com/office/drawing/2014/main" xmlns="" id="{00000000-0008-0000-0000-00009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968" name="Picture 967">
          <a:extLst>
            <a:ext uri="{FF2B5EF4-FFF2-40B4-BE49-F238E27FC236}">
              <a16:creationId xmlns:a16="http://schemas.microsoft.com/office/drawing/2014/main" xmlns="" id="{00000000-0008-0000-0000-00009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9" name="Picture 968">
          <a:extLst>
            <a:ext uri="{FF2B5EF4-FFF2-40B4-BE49-F238E27FC236}">
              <a16:creationId xmlns:a16="http://schemas.microsoft.com/office/drawing/2014/main" xmlns="" id="{00000000-0008-0000-0000-00009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970" name="Picture 969">
          <a:extLst>
            <a:ext uri="{FF2B5EF4-FFF2-40B4-BE49-F238E27FC236}">
              <a16:creationId xmlns:a16="http://schemas.microsoft.com/office/drawing/2014/main" xmlns="" id="{00000000-0008-0000-0000-00009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1" name="Picture 970">
          <a:extLst>
            <a:ext uri="{FF2B5EF4-FFF2-40B4-BE49-F238E27FC236}">
              <a16:creationId xmlns:a16="http://schemas.microsoft.com/office/drawing/2014/main" xmlns="" id="{00000000-0008-0000-0000-00009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2" name="Picture 971">
          <a:extLst>
            <a:ext uri="{FF2B5EF4-FFF2-40B4-BE49-F238E27FC236}">
              <a16:creationId xmlns:a16="http://schemas.microsoft.com/office/drawing/2014/main" xmlns="" id="{00000000-0008-0000-0000-00009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3" name="Picture 972">
          <a:extLst>
            <a:ext uri="{FF2B5EF4-FFF2-40B4-BE49-F238E27FC236}">
              <a16:creationId xmlns:a16="http://schemas.microsoft.com/office/drawing/2014/main" xmlns="" id="{00000000-0008-0000-0000-00009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4" name="Picture 973">
          <a:extLst>
            <a:ext uri="{FF2B5EF4-FFF2-40B4-BE49-F238E27FC236}">
              <a16:creationId xmlns:a16="http://schemas.microsoft.com/office/drawing/2014/main" xmlns="" id="{00000000-0008-0000-0000-00009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5" name="Picture 974">
          <a:extLst>
            <a:ext uri="{FF2B5EF4-FFF2-40B4-BE49-F238E27FC236}">
              <a16:creationId xmlns:a16="http://schemas.microsoft.com/office/drawing/2014/main" xmlns="" id="{00000000-0008-0000-0000-00009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6" name="Picture 975">
          <a:extLst>
            <a:ext uri="{FF2B5EF4-FFF2-40B4-BE49-F238E27FC236}">
              <a16:creationId xmlns:a16="http://schemas.microsoft.com/office/drawing/2014/main" xmlns="" id="{00000000-0008-0000-0000-00009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7" name="Picture 976">
          <a:extLst>
            <a:ext uri="{FF2B5EF4-FFF2-40B4-BE49-F238E27FC236}">
              <a16:creationId xmlns:a16="http://schemas.microsoft.com/office/drawing/2014/main" xmlns="" id="{00000000-0008-0000-0000-00009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8" name="Picture 977">
          <a:extLst>
            <a:ext uri="{FF2B5EF4-FFF2-40B4-BE49-F238E27FC236}">
              <a16:creationId xmlns:a16="http://schemas.microsoft.com/office/drawing/2014/main" xmlns="" id="{00000000-0008-0000-0000-0000A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9" name="Picture 978">
          <a:extLst>
            <a:ext uri="{FF2B5EF4-FFF2-40B4-BE49-F238E27FC236}">
              <a16:creationId xmlns:a16="http://schemas.microsoft.com/office/drawing/2014/main" xmlns="" id="{00000000-0008-0000-0000-0000A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80" name="Picture 979">
          <a:extLst>
            <a:ext uri="{FF2B5EF4-FFF2-40B4-BE49-F238E27FC236}">
              <a16:creationId xmlns:a16="http://schemas.microsoft.com/office/drawing/2014/main" xmlns="" id="{00000000-0008-0000-0000-0000A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1" name="Picture 980">
          <a:extLst>
            <a:ext uri="{FF2B5EF4-FFF2-40B4-BE49-F238E27FC236}">
              <a16:creationId xmlns:a16="http://schemas.microsoft.com/office/drawing/2014/main" xmlns="" id="{00000000-0008-0000-0000-0000A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82" name="Picture 981">
          <a:extLst>
            <a:ext uri="{FF2B5EF4-FFF2-40B4-BE49-F238E27FC236}">
              <a16:creationId xmlns:a16="http://schemas.microsoft.com/office/drawing/2014/main" xmlns="" id="{00000000-0008-0000-0000-0000A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3" name="Picture 982">
          <a:extLst>
            <a:ext uri="{FF2B5EF4-FFF2-40B4-BE49-F238E27FC236}">
              <a16:creationId xmlns:a16="http://schemas.microsoft.com/office/drawing/2014/main" xmlns="" id="{00000000-0008-0000-0000-0000A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4" name="Picture 983">
          <a:extLst>
            <a:ext uri="{FF2B5EF4-FFF2-40B4-BE49-F238E27FC236}">
              <a16:creationId xmlns:a16="http://schemas.microsoft.com/office/drawing/2014/main" xmlns="" id="{00000000-0008-0000-0000-0000A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5" name="Picture 984">
          <a:extLst>
            <a:ext uri="{FF2B5EF4-FFF2-40B4-BE49-F238E27FC236}">
              <a16:creationId xmlns:a16="http://schemas.microsoft.com/office/drawing/2014/main" xmlns="" id="{00000000-0008-0000-0000-0000A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6" name="Picture 985">
          <a:extLst>
            <a:ext uri="{FF2B5EF4-FFF2-40B4-BE49-F238E27FC236}">
              <a16:creationId xmlns:a16="http://schemas.microsoft.com/office/drawing/2014/main" xmlns="" id="{00000000-0008-0000-0000-0000A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7" name="Picture 986">
          <a:extLst>
            <a:ext uri="{FF2B5EF4-FFF2-40B4-BE49-F238E27FC236}">
              <a16:creationId xmlns:a16="http://schemas.microsoft.com/office/drawing/2014/main" xmlns="" id="{00000000-0008-0000-0000-0000A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88" name="Picture 987">
          <a:extLst>
            <a:ext uri="{FF2B5EF4-FFF2-40B4-BE49-F238E27FC236}">
              <a16:creationId xmlns:a16="http://schemas.microsoft.com/office/drawing/2014/main" xmlns="" id="{00000000-0008-0000-0000-0000A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9" name="Picture 988">
          <a:extLst>
            <a:ext uri="{FF2B5EF4-FFF2-40B4-BE49-F238E27FC236}">
              <a16:creationId xmlns:a16="http://schemas.microsoft.com/office/drawing/2014/main" xmlns="" id="{00000000-0008-0000-0000-0000A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90" name="Picture 989">
          <a:extLst>
            <a:ext uri="{FF2B5EF4-FFF2-40B4-BE49-F238E27FC236}">
              <a16:creationId xmlns:a16="http://schemas.microsoft.com/office/drawing/2014/main" xmlns="" id="{00000000-0008-0000-0000-0000A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1" name="Picture 990">
          <a:extLst>
            <a:ext uri="{FF2B5EF4-FFF2-40B4-BE49-F238E27FC236}">
              <a16:creationId xmlns:a16="http://schemas.microsoft.com/office/drawing/2014/main" xmlns="" id="{00000000-0008-0000-0000-0000A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2" name="Picture 991">
          <a:extLst>
            <a:ext uri="{FF2B5EF4-FFF2-40B4-BE49-F238E27FC236}">
              <a16:creationId xmlns:a16="http://schemas.microsoft.com/office/drawing/2014/main" xmlns="" id="{00000000-0008-0000-0000-0000A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3" name="Picture 992">
          <a:extLst>
            <a:ext uri="{FF2B5EF4-FFF2-40B4-BE49-F238E27FC236}">
              <a16:creationId xmlns:a16="http://schemas.microsoft.com/office/drawing/2014/main" xmlns="" id="{00000000-0008-0000-0000-0000A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4" name="Picture 993">
          <a:extLst>
            <a:ext uri="{FF2B5EF4-FFF2-40B4-BE49-F238E27FC236}">
              <a16:creationId xmlns:a16="http://schemas.microsoft.com/office/drawing/2014/main" xmlns="" id="{00000000-0008-0000-0000-0000B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5" name="Picture 994">
          <a:extLst>
            <a:ext uri="{FF2B5EF4-FFF2-40B4-BE49-F238E27FC236}">
              <a16:creationId xmlns:a16="http://schemas.microsoft.com/office/drawing/2014/main" xmlns="" id="{00000000-0008-0000-0000-0000B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6" name="Picture 995">
          <a:extLst>
            <a:ext uri="{FF2B5EF4-FFF2-40B4-BE49-F238E27FC236}">
              <a16:creationId xmlns:a16="http://schemas.microsoft.com/office/drawing/2014/main" xmlns="" id="{00000000-0008-0000-00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7" name="Picture 996">
          <a:extLst>
            <a:ext uri="{FF2B5EF4-FFF2-40B4-BE49-F238E27FC236}">
              <a16:creationId xmlns:a16="http://schemas.microsoft.com/office/drawing/2014/main" xmlns="" id="{00000000-0008-0000-00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98" name="Picture 997">
          <a:extLst>
            <a:ext uri="{FF2B5EF4-FFF2-40B4-BE49-F238E27FC236}">
              <a16:creationId xmlns:a16="http://schemas.microsoft.com/office/drawing/2014/main" xmlns="" id="{00000000-0008-0000-00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9" name="Picture 998">
          <a:extLst>
            <a:ext uri="{FF2B5EF4-FFF2-40B4-BE49-F238E27FC236}">
              <a16:creationId xmlns:a16="http://schemas.microsoft.com/office/drawing/2014/main" xmlns="" id="{00000000-0008-0000-00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000" name="Picture 999">
          <a:extLst>
            <a:ext uri="{FF2B5EF4-FFF2-40B4-BE49-F238E27FC236}">
              <a16:creationId xmlns:a16="http://schemas.microsoft.com/office/drawing/2014/main" xmlns="" id="{00000000-0008-0000-00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1" name="Picture 1000">
          <a:extLst>
            <a:ext uri="{FF2B5EF4-FFF2-40B4-BE49-F238E27FC236}">
              <a16:creationId xmlns:a16="http://schemas.microsoft.com/office/drawing/2014/main" xmlns="" id="{00000000-0008-0000-00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2" name="Picture 1001">
          <a:extLst>
            <a:ext uri="{FF2B5EF4-FFF2-40B4-BE49-F238E27FC236}">
              <a16:creationId xmlns:a16="http://schemas.microsoft.com/office/drawing/2014/main" xmlns="" id="{00000000-0008-0000-00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3" name="Picture 1002">
          <a:extLst>
            <a:ext uri="{FF2B5EF4-FFF2-40B4-BE49-F238E27FC236}">
              <a16:creationId xmlns:a16="http://schemas.microsoft.com/office/drawing/2014/main" xmlns="" id="{00000000-0008-0000-00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4" name="Picture 1003">
          <a:extLst>
            <a:ext uri="{FF2B5EF4-FFF2-40B4-BE49-F238E27FC236}">
              <a16:creationId xmlns:a16="http://schemas.microsoft.com/office/drawing/2014/main" xmlns="" id="{00000000-0008-0000-0000-0000B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5" name="Picture 1004">
          <a:extLst>
            <a:ext uri="{FF2B5EF4-FFF2-40B4-BE49-F238E27FC236}">
              <a16:creationId xmlns:a16="http://schemas.microsoft.com/office/drawing/2014/main" xmlns="" id="{00000000-0008-0000-0000-0000B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6" name="Picture 1005">
          <a:extLst>
            <a:ext uri="{FF2B5EF4-FFF2-40B4-BE49-F238E27FC236}">
              <a16:creationId xmlns:a16="http://schemas.microsoft.com/office/drawing/2014/main" xmlns="" id="{00000000-0008-0000-0000-0000B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7" name="Picture 1006">
          <a:extLst>
            <a:ext uri="{FF2B5EF4-FFF2-40B4-BE49-F238E27FC236}">
              <a16:creationId xmlns:a16="http://schemas.microsoft.com/office/drawing/2014/main" xmlns="" id="{00000000-0008-0000-0000-0000B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8" name="Picture 1007">
          <a:extLst>
            <a:ext uri="{FF2B5EF4-FFF2-40B4-BE49-F238E27FC236}">
              <a16:creationId xmlns:a16="http://schemas.microsoft.com/office/drawing/2014/main" xmlns="" id="{00000000-0008-0000-0000-0000B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9" name="Picture 1008">
          <a:extLst>
            <a:ext uri="{FF2B5EF4-FFF2-40B4-BE49-F238E27FC236}">
              <a16:creationId xmlns:a16="http://schemas.microsoft.com/office/drawing/2014/main" xmlns="" id="{00000000-0008-0000-0000-0000B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010" name="Picture 1009">
          <a:extLst>
            <a:ext uri="{FF2B5EF4-FFF2-40B4-BE49-F238E27FC236}">
              <a16:creationId xmlns:a16="http://schemas.microsoft.com/office/drawing/2014/main" xmlns="" id="{00000000-0008-0000-00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1" name="Picture 1010">
          <a:extLst>
            <a:ext uri="{FF2B5EF4-FFF2-40B4-BE49-F238E27FC236}">
              <a16:creationId xmlns:a16="http://schemas.microsoft.com/office/drawing/2014/main" xmlns="" id="{00000000-0008-0000-00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012" name="Picture 1011">
          <a:extLst>
            <a:ext uri="{FF2B5EF4-FFF2-40B4-BE49-F238E27FC236}">
              <a16:creationId xmlns:a16="http://schemas.microsoft.com/office/drawing/2014/main" xmlns="" id="{00000000-0008-0000-00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3" name="Picture 1012">
          <a:extLst>
            <a:ext uri="{FF2B5EF4-FFF2-40B4-BE49-F238E27FC236}">
              <a16:creationId xmlns:a16="http://schemas.microsoft.com/office/drawing/2014/main" xmlns="" id="{00000000-0008-0000-00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4" name="Picture 1013">
          <a:extLst>
            <a:ext uri="{FF2B5EF4-FFF2-40B4-BE49-F238E27FC236}">
              <a16:creationId xmlns:a16="http://schemas.microsoft.com/office/drawing/2014/main" xmlns="" id="{00000000-0008-0000-00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5" name="Picture 1014">
          <a:extLst>
            <a:ext uri="{FF2B5EF4-FFF2-40B4-BE49-F238E27FC236}">
              <a16:creationId xmlns:a16="http://schemas.microsoft.com/office/drawing/2014/main" xmlns="" id="{00000000-0008-0000-00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6" name="Picture 1015">
          <a:extLst>
            <a:ext uri="{FF2B5EF4-FFF2-40B4-BE49-F238E27FC236}">
              <a16:creationId xmlns:a16="http://schemas.microsoft.com/office/drawing/2014/main" xmlns="" id="{00000000-0008-0000-00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7" name="Picture 1016">
          <a:extLst>
            <a:ext uri="{FF2B5EF4-FFF2-40B4-BE49-F238E27FC236}">
              <a16:creationId xmlns:a16="http://schemas.microsoft.com/office/drawing/2014/main" xmlns="" id="{00000000-0008-0000-00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18" name="Picture 1017">
          <a:extLst>
            <a:ext uri="{FF2B5EF4-FFF2-40B4-BE49-F238E27FC236}">
              <a16:creationId xmlns:a16="http://schemas.microsoft.com/office/drawing/2014/main" xmlns="" id="{00000000-0008-0000-00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19" name="Picture 1018">
          <a:extLst>
            <a:ext uri="{FF2B5EF4-FFF2-40B4-BE49-F238E27FC236}">
              <a16:creationId xmlns:a16="http://schemas.microsoft.com/office/drawing/2014/main" xmlns="" id="{00000000-0008-0000-00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20" name="Picture 1019">
          <a:extLst>
            <a:ext uri="{FF2B5EF4-FFF2-40B4-BE49-F238E27FC236}">
              <a16:creationId xmlns:a16="http://schemas.microsoft.com/office/drawing/2014/main" xmlns="" id="{00000000-0008-0000-00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1" name="Picture 1020">
          <a:extLst>
            <a:ext uri="{FF2B5EF4-FFF2-40B4-BE49-F238E27FC236}">
              <a16:creationId xmlns:a16="http://schemas.microsoft.com/office/drawing/2014/main" xmlns="" id="{00000000-0008-0000-00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2" name="Picture 1021">
          <a:extLst>
            <a:ext uri="{FF2B5EF4-FFF2-40B4-BE49-F238E27FC236}">
              <a16:creationId xmlns:a16="http://schemas.microsoft.com/office/drawing/2014/main" xmlns="" id="{00000000-0008-0000-00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3" name="Picture 1022">
          <a:extLst>
            <a:ext uri="{FF2B5EF4-FFF2-40B4-BE49-F238E27FC236}">
              <a16:creationId xmlns:a16="http://schemas.microsoft.com/office/drawing/2014/main" xmlns="" id="{00000000-0008-0000-00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4" name="Picture 1023">
          <a:extLst>
            <a:ext uri="{FF2B5EF4-FFF2-40B4-BE49-F238E27FC236}">
              <a16:creationId xmlns:a16="http://schemas.microsoft.com/office/drawing/2014/main" xmlns="" id="{00000000-0008-0000-00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5" name="Picture 1024">
          <a:extLst>
            <a:ext uri="{FF2B5EF4-FFF2-40B4-BE49-F238E27FC236}">
              <a16:creationId xmlns:a16="http://schemas.microsoft.com/office/drawing/2014/main" xmlns="" id="{00000000-0008-0000-00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6" name="Picture 1025">
          <a:extLst>
            <a:ext uri="{FF2B5EF4-FFF2-40B4-BE49-F238E27FC236}">
              <a16:creationId xmlns:a16="http://schemas.microsoft.com/office/drawing/2014/main" xmlns="" id="{00000000-0008-0000-00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7" name="Picture 1026">
          <a:extLst>
            <a:ext uri="{FF2B5EF4-FFF2-40B4-BE49-F238E27FC236}">
              <a16:creationId xmlns:a16="http://schemas.microsoft.com/office/drawing/2014/main" xmlns="" id="{00000000-0008-0000-00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28" name="Picture 1027">
          <a:extLst>
            <a:ext uri="{FF2B5EF4-FFF2-40B4-BE49-F238E27FC236}">
              <a16:creationId xmlns:a16="http://schemas.microsoft.com/office/drawing/2014/main" xmlns="" id="{00000000-0008-0000-00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9" name="Picture 1028">
          <a:extLst>
            <a:ext uri="{FF2B5EF4-FFF2-40B4-BE49-F238E27FC236}">
              <a16:creationId xmlns:a16="http://schemas.microsoft.com/office/drawing/2014/main" xmlns="" id="{00000000-0008-0000-00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30" name="Picture 1029">
          <a:extLst>
            <a:ext uri="{FF2B5EF4-FFF2-40B4-BE49-F238E27FC236}">
              <a16:creationId xmlns:a16="http://schemas.microsoft.com/office/drawing/2014/main" xmlns="" id="{00000000-0008-0000-00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1" name="Picture 1030">
          <a:extLst>
            <a:ext uri="{FF2B5EF4-FFF2-40B4-BE49-F238E27FC236}">
              <a16:creationId xmlns:a16="http://schemas.microsoft.com/office/drawing/2014/main" xmlns="" id="{00000000-0008-0000-00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2" name="Picture 1031">
          <a:extLst>
            <a:ext uri="{FF2B5EF4-FFF2-40B4-BE49-F238E27FC236}">
              <a16:creationId xmlns:a16="http://schemas.microsoft.com/office/drawing/2014/main" xmlns="" id="{00000000-0008-0000-00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3" name="Picture 1032">
          <a:extLst>
            <a:ext uri="{FF2B5EF4-FFF2-40B4-BE49-F238E27FC236}">
              <a16:creationId xmlns:a16="http://schemas.microsoft.com/office/drawing/2014/main" xmlns="" id="{00000000-0008-0000-00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4" name="Picture 1033">
          <a:extLst>
            <a:ext uri="{FF2B5EF4-FFF2-40B4-BE49-F238E27FC236}">
              <a16:creationId xmlns:a16="http://schemas.microsoft.com/office/drawing/2014/main" xmlns="" id="{00000000-0008-0000-00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5" name="Picture 1034">
          <a:extLst>
            <a:ext uri="{FF2B5EF4-FFF2-40B4-BE49-F238E27FC236}">
              <a16:creationId xmlns:a16="http://schemas.microsoft.com/office/drawing/2014/main" xmlns="" id="{00000000-0008-0000-00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6" name="Picture 1035">
          <a:extLst>
            <a:ext uri="{FF2B5EF4-FFF2-40B4-BE49-F238E27FC236}">
              <a16:creationId xmlns:a16="http://schemas.microsoft.com/office/drawing/2014/main" xmlns="" id="{00000000-0008-0000-00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7" name="Picture 1036">
          <a:extLst>
            <a:ext uri="{FF2B5EF4-FFF2-40B4-BE49-F238E27FC236}">
              <a16:creationId xmlns:a16="http://schemas.microsoft.com/office/drawing/2014/main" xmlns="" id="{00000000-0008-0000-00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8" name="Picture 1037">
          <a:extLst>
            <a:ext uri="{FF2B5EF4-FFF2-40B4-BE49-F238E27FC236}">
              <a16:creationId xmlns:a16="http://schemas.microsoft.com/office/drawing/2014/main" xmlns="" id="{00000000-0008-0000-00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9" name="Picture 1038">
          <a:extLst>
            <a:ext uri="{FF2B5EF4-FFF2-40B4-BE49-F238E27FC236}">
              <a16:creationId xmlns:a16="http://schemas.microsoft.com/office/drawing/2014/main" xmlns="" id="{00000000-0008-0000-00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0" name="Picture 1039">
          <a:extLst>
            <a:ext uri="{FF2B5EF4-FFF2-40B4-BE49-F238E27FC236}">
              <a16:creationId xmlns:a16="http://schemas.microsoft.com/office/drawing/2014/main" xmlns="" id="{00000000-0008-0000-00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1" name="Picture 1040">
          <a:extLst>
            <a:ext uri="{FF2B5EF4-FFF2-40B4-BE49-F238E27FC236}">
              <a16:creationId xmlns:a16="http://schemas.microsoft.com/office/drawing/2014/main" xmlns="" id="{00000000-0008-0000-00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42" name="Picture 1041">
          <a:extLst>
            <a:ext uri="{FF2B5EF4-FFF2-40B4-BE49-F238E27FC236}">
              <a16:creationId xmlns:a16="http://schemas.microsoft.com/office/drawing/2014/main" xmlns="" id="{00000000-0008-0000-00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3" name="Picture 1042">
          <a:extLst>
            <a:ext uri="{FF2B5EF4-FFF2-40B4-BE49-F238E27FC236}">
              <a16:creationId xmlns:a16="http://schemas.microsoft.com/office/drawing/2014/main" xmlns="" id="{00000000-0008-0000-00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44" name="Picture 1043">
          <a:extLst>
            <a:ext uri="{FF2B5EF4-FFF2-40B4-BE49-F238E27FC236}">
              <a16:creationId xmlns:a16="http://schemas.microsoft.com/office/drawing/2014/main" xmlns="" id="{00000000-0008-0000-00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5" name="Picture 1044">
          <a:extLst>
            <a:ext uri="{FF2B5EF4-FFF2-40B4-BE49-F238E27FC236}">
              <a16:creationId xmlns:a16="http://schemas.microsoft.com/office/drawing/2014/main" xmlns="" id="{00000000-0008-0000-00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6" name="Picture 1045">
          <a:extLst>
            <a:ext uri="{FF2B5EF4-FFF2-40B4-BE49-F238E27FC236}">
              <a16:creationId xmlns:a16="http://schemas.microsoft.com/office/drawing/2014/main" xmlns="" id="{00000000-0008-0000-00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7" name="Picture 1046">
          <a:extLst>
            <a:ext uri="{FF2B5EF4-FFF2-40B4-BE49-F238E27FC236}">
              <a16:creationId xmlns:a16="http://schemas.microsoft.com/office/drawing/2014/main" xmlns="" id="{00000000-0008-0000-00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8" name="Picture 1047">
          <a:extLst>
            <a:ext uri="{FF2B5EF4-FFF2-40B4-BE49-F238E27FC236}">
              <a16:creationId xmlns:a16="http://schemas.microsoft.com/office/drawing/2014/main" xmlns="" id="{00000000-0008-0000-00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9" name="Picture 1048">
          <a:extLst>
            <a:ext uri="{FF2B5EF4-FFF2-40B4-BE49-F238E27FC236}">
              <a16:creationId xmlns:a16="http://schemas.microsoft.com/office/drawing/2014/main" xmlns="" id="{00000000-0008-0000-00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0" name="Picture 1049">
          <a:extLst>
            <a:ext uri="{FF2B5EF4-FFF2-40B4-BE49-F238E27FC236}">
              <a16:creationId xmlns:a16="http://schemas.microsoft.com/office/drawing/2014/main" xmlns="" id="{00000000-0008-0000-00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1" name="Picture 1050">
          <a:extLst>
            <a:ext uri="{FF2B5EF4-FFF2-40B4-BE49-F238E27FC236}">
              <a16:creationId xmlns:a16="http://schemas.microsoft.com/office/drawing/2014/main" xmlns="" id="{00000000-0008-0000-00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52" name="Picture 1051">
          <a:extLst>
            <a:ext uri="{FF2B5EF4-FFF2-40B4-BE49-F238E27FC236}">
              <a16:creationId xmlns:a16="http://schemas.microsoft.com/office/drawing/2014/main" xmlns="" id="{00000000-0008-0000-00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3" name="Picture 1052">
          <a:extLst>
            <a:ext uri="{FF2B5EF4-FFF2-40B4-BE49-F238E27FC236}">
              <a16:creationId xmlns:a16="http://schemas.microsoft.com/office/drawing/2014/main" xmlns="" id="{00000000-0008-0000-00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54" name="Picture 1053">
          <a:extLst>
            <a:ext uri="{FF2B5EF4-FFF2-40B4-BE49-F238E27FC236}">
              <a16:creationId xmlns:a16="http://schemas.microsoft.com/office/drawing/2014/main" xmlns="" id="{00000000-0008-0000-00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5" name="Picture 1054">
          <a:extLst>
            <a:ext uri="{FF2B5EF4-FFF2-40B4-BE49-F238E27FC236}">
              <a16:creationId xmlns:a16="http://schemas.microsoft.com/office/drawing/2014/main" xmlns="" id="{00000000-0008-0000-00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6" name="Picture 1055">
          <a:extLst>
            <a:ext uri="{FF2B5EF4-FFF2-40B4-BE49-F238E27FC236}">
              <a16:creationId xmlns:a16="http://schemas.microsoft.com/office/drawing/2014/main" xmlns="" id="{00000000-0008-0000-00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7" name="Picture 1056">
          <a:extLst>
            <a:ext uri="{FF2B5EF4-FFF2-40B4-BE49-F238E27FC236}">
              <a16:creationId xmlns:a16="http://schemas.microsoft.com/office/drawing/2014/main" xmlns="" id="{00000000-0008-0000-00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8" name="Picture 1057">
          <a:extLst>
            <a:ext uri="{FF2B5EF4-FFF2-40B4-BE49-F238E27FC236}">
              <a16:creationId xmlns:a16="http://schemas.microsoft.com/office/drawing/2014/main" xmlns="" id="{00000000-0008-0000-00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9" name="Picture 1058">
          <a:extLst>
            <a:ext uri="{FF2B5EF4-FFF2-40B4-BE49-F238E27FC236}">
              <a16:creationId xmlns:a16="http://schemas.microsoft.com/office/drawing/2014/main" xmlns="" id="{00000000-0008-0000-00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0" name="Picture 1059">
          <a:extLst>
            <a:ext uri="{FF2B5EF4-FFF2-40B4-BE49-F238E27FC236}">
              <a16:creationId xmlns:a16="http://schemas.microsoft.com/office/drawing/2014/main" xmlns="" id="{00000000-0008-0000-00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1" name="Picture 1060">
          <a:extLst>
            <a:ext uri="{FF2B5EF4-FFF2-40B4-BE49-F238E27FC236}">
              <a16:creationId xmlns:a16="http://schemas.microsoft.com/office/drawing/2014/main" xmlns="" id="{00000000-0008-0000-00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2" name="Picture 1061">
          <a:extLst>
            <a:ext uri="{FF2B5EF4-FFF2-40B4-BE49-F238E27FC236}">
              <a16:creationId xmlns:a16="http://schemas.microsoft.com/office/drawing/2014/main" xmlns="" id="{00000000-0008-0000-00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3" name="Picture 1062">
          <a:extLst>
            <a:ext uri="{FF2B5EF4-FFF2-40B4-BE49-F238E27FC236}">
              <a16:creationId xmlns:a16="http://schemas.microsoft.com/office/drawing/2014/main" xmlns="" id="{00000000-0008-0000-00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64" name="Picture 1063">
          <a:extLst>
            <a:ext uri="{FF2B5EF4-FFF2-40B4-BE49-F238E27FC236}">
              <a16:creationId xmlns:a16="http://schemas.microsoft.com/office/drawing/2014/main" xmlns="" id="{00000000-0008-0000-00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5" name="Picture 1064">
          <a:extLst>
            <a:ext uri="{FF2B5EF4-FFF2-40B4-BE49-F238E27FC236}">
              <a16:creationId xmlns:a16="http://schemas.microsoft.com/office/drawing/2014/main" xmlns="" id="{00000000-0008-0000-00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66" name="Picture 1065">
          <a:extLst>
            <a:ext uri="{FF2B5EF4-FFF2-40B4-BE49-F238E27FC236}">
              <a16:creationId xmlns:a16="http://schemas.microsoft.com/office/drawing/2014/main" xmlns="" id="{00000000-0008-0000-00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7" name="Picture 1066">
          <a:extLst>
            <a:ext uri="{FF2B5EF4-FFF2-40B4-BE49-F238E27FC236}">
              <a16:creationId xmlns:a16="http://schemas.microsoft.com/office/drawing/2014/main" xmlns="" id="{00000000-0008-0000-00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8" name="Picture 1067">
          <a:extLst>
            <a:ext uri="{FF2B5EF4-FFF2-40B4-BE49-F238E27FC236}">
              <a16:creationId xmlns:a16="http://schemas.microsoft.com/office/drawing/2014/main" xmlns="" id="{00000000-0008-0000-00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9" name="Picture 1068">
          <a:extLst>
            <a:ext uri="{FF2B5EF4-FFF2-40B4-BE49-F238E27FC236}">
              <a16:creationId xmlns:a16="http://schemas.microsoft.com/office/drawing/2014/main" xmlns="" id="{00000000-0008-0000-00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0" name="Picture 1069">
          <a:extLst>
            <a:ext uri="{FF2B5EF4-FFF2-40B4-BE49-F238E27FC236}">
              <a16:creationId xmlns:a16="http://schemas.microsoft.com/office/drawing/2014/main" xmlns="" id="{00000000-0008-0000-00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1" name="Picture 1070">
          <a:extLst>
            <a:ext uri="{FF2B5EF4-FFF2-40B4-BE49-F238E27FC236}">
              <a16:creationId xmlns:a16="http://schemas.microsoft.com/office/drawing/2014/main" xmlns="" id="{00000000-0008-0000-00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2" name="Picture 1071">
          <a:extLst>
            <a:ext uri="{FF2B5EF4-FFF2-40B4-BE49-F238E27FC236}">
              <a16:creationId xmlns:a16="http://schemas.microsoft.com/office/drawing/2014/main" xmlns="" id="{00000000-0008-0000-00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3" name="Picture 1072">
          <a:extLst>
            <a:ext uri="{FF2B5EF4-FFF2-40B4-BE49-F238E27FC236}">
              <a16:creationId xmlns:a16="http://schemas.microsoft.com/office/drawing/2014/main" xmlns="" id="{00000000-0008-0000-00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74" name="Picture 1073">
          <a:extLst>
            <a:ext uri="{FF2B5EF4-FFF2-40B4-BE49-F238E27FC236}">
              <a16:creationId xmlns:a16="http://schemas.microsoft.com/office/drawing/2014/main" xmlns="" id="{00000000-0008-0000-00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5" name="Picture 1074">
          <a:extLst>
            <a:ext uri="{FF2B5EF4-FFF2-40B4-BE49-F238E27FC236}">
              <a16:creationId xmlns:a16="http://schemas.microsoft.com/office/drawing/2014/main" xmlns="" id="{00000000-0008-0000-00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76" name="Picture 1075">
          <a:extLst>
            <a:ext uri="{FF2B5EF4-FFF2-40B4-BE49-F238E27FC236}">
              <a16:creationId xmlns:a16="http://schemas.microsoft.com/office/drawing/2014/main" xmlns="" id="{00000000-0008-0000-00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7" name="Picture 1076">
          <a:extLst>
            <a:ext uri="{FF2B5EF4-FFF2-40B4-BE49-F238E27FC236}">
              <a16:creationId xmlns:a16="http://schemas.microsoft.com/office/drawing/2014/main" xmlns="" id="{00000000-0008-0000-00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8" name="Picture 1077">
          <a:extLst>
            <a:ext uri="{FF2B5EF4-FFF2-40B4-BE49-F238E27FC236}">
              <a16:creationId xmlns:a16="http://schemas.microsoft.com/office/drawing/2014/main" xmlns="" id="{00000000-0008-0000-00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9" name="Picture 1078">
          <a:extLst>
            <a:ext uri="{FF2B5EF4-FFF2-40B4-BE49-F238E27FC236}">
              <a16:creationId xmlns:a16="http://schemas.microsoft.com/office/drawing/2014/main" xmlns="" id="{00000000-0008-0000-0000-00000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0" name="Picture 1079">
          <a:extLst>
            <a:ext uri="{FF2B5EF4-FFF2-40B4-BE49-F238E27FC236}">
              <a16:creationId xmlns:a16="http://schemas.microsoft.com/office/drawing/2014/main" xmlns="" id="{00000000-0008-0000-0000-00000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1" name="Picture 1080">
          <a:extLst>
            <a:ext uri="{FF2B5EF4-FFF2-40B4-BE49-F238E27FC236}">
              <a16:creationId xmlns:a16="http://schemas.microsoft.com/office/drawing/2014/main" xmlns="" id="{00000000-0008-0000-0000-00000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2" name="Picture 1081">
          <a:extLst>
            <a:ext uri="{FF2B5EF4-FFF2-40B4-BE49-F238E27FC236}">
              <a16:creationId xmlns:a16="http://schemas.microsoft.com/office/drawing/2014/main" xmlns="" id="{00000000-0008-0000-00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3" name="Picture 1082">
          <a:extLst>
            <a:ext uri="{FF2B5EF4-FFF2-40B4-BE49-F238E27FC236}">
              <a16:creationId xmlns:a16="http://schemas.microsoft.com/office/drawing/2014/main" xmlns="" id="{00000000-0008-0000-00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4" name="Picture 1083">
          <a:extLst>
            <a:ext uri="{FF2B5EF4-FFF2-40B4-BE49-F238E27FC236}">
              <a16:creationId xmlns:a16="http://schemas.microsoft.com/office/drawing/2014/main" xmlns="" id="{00000000-0008-0000-00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5" name="Picture 1084">
          <a:extLst>
            <a:ext uri="{FF2B5EF4-FFF2-40B4-BE49-F238E27FC236}">
              <a16:creationId xmlns:a16="http://schemas.microsoft.com/office/drawing/2014/main" xmlns="" id="{00000000-0008-0000-00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6" name="Picture 1085">
          <a:extLst>
            <a:ext uri="{FF2B5EF4-FFF2-40B4-BE49-F238E27FC236}">
              <a16:creationId xmlns:a16="http://schemas.microsoft.com/office/drawing/2014/main" xmlns="" id="{00000000-0008-0000-00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7" name="Picture 1086">
          <a:extLst>
            <a:ext uri="{FF2B5EF4-FFF2-40B4-BE49-F238E27FC236}">
              <a16:creationId xmlns:a16="http://schemas.microsoft.com/office/drawing/2014/main" xmlns="" id="{00000000-0008-0000-00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88" name="Picture 1087">
          <a:extLst>
            <a:ext uri="{FF2B5EF4-FFF2-40B4-BE49-F238E27FC236}">
              <a16:creationId xmlns:a16="http://schemas.microsoft.com/office/drawing/2014/main" xmlns="" id="{00000000-0008-0000-00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9" name="Picture 1088">
          <a:extLst>
            <a:ext uri="{FF2B5EF4-FFF2-40B4-BE49-F238E27FC236}">
              <a16:creationId xmlns:a16="http://schemas.microsoft.com/office/drawing/2014/main" xmlns="" id="{00000000-0008-0000-00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90" name="Picture 1089">
          <a:extLst>
            <a:ext uri="{FF2B5EF4-FFF2-40B4-BE49-F238E27FC236}">
              <a16:creationId xmlns:a16="http://schemas.microsoft.com/office/drawing/2014/main" xmlns="" id="{00000000-0008-0000-00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1" name="Picture 1090">
          <a:extLst>
            <a:ext uri="{FF2B5EF4-FFF2-40B4-BE49-F238E27FC236}">
              <a16:creationId xmlns:a16="http://schemas.microsoft.com/office/drawing/2014/main" xmlns="" id="{00000000-0008-0000-00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2" name="Picture 1091">
          <a:extLst>
            <a:ext uri="{FF2B5EF4-FFF2-40B4-BE49-F238E27FC236}">
              <a16:creationId xmlns:a16="http://schemas.microsoft.com/office/drawing/2014/main" xmlns="" id="{00000000-0008-0000-00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3" name="Picture 1092">
          <a:extLst>
            <a:ext uri="{FF2B5EF4-FFF2-40B4-BE49-F238E27FC236}">
              <a16:creationId xmlns:a16="http://schemas.microsoft.com/office/drawing/2014/main" xmlns="" id="{00000000-0008-0000-00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4" name="Picture 1093">
          <a:extLst>
            <a:ext uri="{FF2B5EF4-FFF2-40B4-BE49-F238E27FC236}">
              <a16:creationId xmlns:a16="http://schemas.microsoft.com/office/drawing/2014/main" xmlns="" id="{00000000-0008-0000-0000-00001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5" name="Picture 1094">
          <a:extLst>
            <a:ext uri="{FF2B5EF4-FFF2-40B4-BE49-F238E27FC236}">
              <a16:creationId xmlns:a16="http://schemas.microsoft.com/office/drawing/2014/main" xmlns="" id="{00000000-0008-0000-0000-00001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6" name="Picture 1095">
          <a:extLst>
            <a:ext uri="{FF2B5EF4-FFF2-40B4-BE49-F238E27FC236}">
              <a16:creationId xmlns:a16="http://schemas.microsoft.com/office/drawing/2014/main" xmlns="" id="{00000000-0008-0000-0000-00001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7" name="Picture 1096">
          <a:extLst>
            <a:ext uri="{FF2B5EF4-FFF2-40B4-BE49-F238E27FC236}">
              <a16:creationId xmlns:a16="http://schemas.microsoft.com/office/drawing/2014/main" xmlns="" id="{00000000-0008-0000-0000-00001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98" name="Picture 1097">
          <a:extLst>
            <a:ext uri="{FF2B5EF4-FFF2-40B4-BE49-F238E27FC236}">
              <a16:creationId xmlns:a16="http://schemas.microsoft.com/office/drawing/2014/main" xmlns="" id="{00000000-0008-0000-0000-00001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9" name="Picture 1098">
          <a:extLst>
            <a:ext uri="{FF2B5EF4-FFF2-40B4-BE49-F238E27FC236}">
              <a16:creationId xmlns:a16="http://schemas.microsoft.com/office/drawing/2014/main" xmlns="" id="{00000000-0008-0000-0000-00001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100" name="Picture 1099">
          <a:extLst>
            <a:ext uri="{FF2B5EF4-FFF2-40B4-BE49-F238E27FC236}">
              <a16:creationId xmlns:a16="http://schemas.microsoft.com/office/drawing/2014/main" xmlns="" id="{00000000-0008-0000-0000-00001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1" name="Picture 1100">
          <a:extLst>
            <a:ext uri="{FF2B5EF4-FFF2-40B4-BE49-F238E27FC236}">
              <a16:creationId xmlns:a16="http://schemas.microsoft.com/office/drawing/2014/main" xmlns="" id="{00000000-0008-0000-0000-00001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2" name="Picture 1101">
          <a:extLst>
            <a:ext uri="{FF2B5EF4-FFF2-40B4-BE49-F238E27FC236}">
              <a16:creationId xmlns:a16="http://schemas.microsoft.com/office/drawing/2014/main" xmlns="" id="{00000000-0008-0000-0000-00001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3" name="Picture 1102">
          <a:extLst>
            <a:ext uri="{FF2B5EF4-FFF2-40B4-BE49-F238E27FC236}">
              <a16:creationId xmlns:a16="http://schemas.microsoft.com/office/drawing/2014/main" xmlns="" id="{00000000-0008-0000-0000-00001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4" name="Picture 1103">
          <a:extLst>
            <a:ext uri="{FF2B5EF4-FFF2-40B4-BE49-F238E27FC236}">
              <a16:creationId xmlns:a16="http://schemas.microsoft.com/office/drawing/2014/main" xmlns="" id="{00000000-0008-0000-0000-00001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5" name="Picture 1104">
          <a:extLst>
            <a:ext uri="{FF2B5EF4-FFF2-40B4-BE49-F238E27FC236}">
              <a16:creationId xmlns:a16="http://schemas.microsoft.com/office/drawing/2014/main" xmlns="" id="{00000000-0008-0000-0000-00001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6" name="Picture 1105">
          <a:extLst>
            <a:ext uri="{FF2B5EF4-FFF2-40B4-BE49-F238E27FC236}">
              <a16:creationId xmlns:a16="http://schemas.microsoft.com/office/drawing/2014/main" xmlns="" id="{00000000-0008-0000-0000-00002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7" name="Picture 1106">
          <a:extLst>
            <a:ext uri="{FF2B5EF4-FFF2-40B4-BE49-F238E27FC236}">
              <a16:creationId xmlns:a16="http://schemas.microsoft.com/office/drawing/2014/main" xmlns="" id="{00000000-0008-0000-0000-00002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8" name="Picture 1107">
          <a:extLst>
            <a:ext uri="{FF2B5EF4-FFF2-40B4-BE49-F238E27FC236}">
              <a16:creationId xmlns:a16="http://schemas.microsoft.com/office/drawing/2014/main" xmlns="" id="{00000000-0008-0000-0000-00002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9" name="Picture 1108">
          <a:extLst>
            <a:ext uri="{FF2B5EF4-FFF2-40B4-BE49-F238E27FC236}">
              <a16:creationId xmlns:a16="http://schemas.microsoft.com/office/drawing/2014/main" xmlns="" id="{00000000-0008-0000-0000-00002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110" name="Picture 1109">
          <a:extLst>
            <a:ext uri="{FF2B5EF4-FFF2-40B4-BE49-F238E27FC236}">
              <a16:creationId xmlns:a16="http://schemas.microsoft.com/office/drawing/2014/main" xmlns="" id="{00000000-0008-0000-0000-00002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1" name="Picture 1110">
          <a:extLst>
            <a:ext uri="{FF2B5EF4-FFF2-40B4-BE49-F238E27FC236}">
              <a16:creationId xmlns:a16="http://schemas.microsoft.com/office/drawing/2014/main" xmlns="" id="{00000000-0008-0000-0000-00002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112" name="Picture 1111">
          <a:extLst>
            <a:ext uri="{FF2B5EF4-FFF2-40B4-BE49-F238E27FC236}">
              <a16:creationId xmlns:a16="http://schemas.microsoft.com/office/drawing/2014/main" xmlns="" id="{00000000-0008-0000-0000-00002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3" name="Picture 1112">
          <a:extLst>
            <a:ext uri="{FF2B5EF4-FFF2-40B4-BE49-F238E27FC236}">
              <a16:creationId xmlns:a16="http://schemas.microsoft.com/office/drawing/2014/main" xmlns="" id="{00000000-0008-0000-0000-00002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4" name="Picture 1113">
          <a:extLst>
            <a:ext uri="{FF2B5EF4-FFF2-40B4-BE49-F238E27FC236}">
              <a16:creationId xmlns:a16="http://schemas.microsoft.com/office/drawing/2014/main" xmlns="" id="{00000000-0008-0000-0000-00002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5" name="Picture 1114">
          <a:extLst>
            <a:ext uri="{FF2B5EF4-FFF2-40B4-BE49-F238E27FC236}">
              <a16:creationId xmlns:a16="http://schemas.microsoft.com/office/drawing/2014/main" xmlns="" id="{00000000-0008-0000-0000-00002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6" name="Picture 1115">
          <a:extLst>
            <a:ext uri="{FF2B5EF4-FFF2-40B4-BE49-F238E27FC236}">
              <a16:creationId xmlns:a16="http://schemas.microsoft.com/office/drawing/2014/main" xmlns="" id="{00000000-0008-0000-0000-00002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7" name="Picture 1116">
          <a:extLst>
            <a:ext uri="{FF2B5EF4-FFF2-40B4-BE49-F238E27FC236}">
              <a16:creationId xmlns:a16="http://schemas.microsoft.com/office/drawing/2014/main" xmlns="" id="{00000000-0008-0000-0000-00002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8" name="Picture 1117">
          <a:extLst>
            <a:ext uri="{FF2B5EF4-FFF2-40B4-BE49-F238E27FC236}">
              <a16:creationId xmlns:a16="http://schemas.microsoft.com/office/drawing/2014/main" xmlns="" id="{00000000-0008-0000-0000-00002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9" name="Picture 1118">
          <a:extLst>
            <a:ext uri="{FF2B5EF4-FFF2-40B4-BE49-F238E27FC236}">
              <a16:creationId xmlns:a16="http://schemas.microsoft.com/office/drawing/2014/main" xmlns="" id="{00000000-0008-0000-0000-00002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120" name="Picture 1119">
          <a:extLst>
            <a:ext uri="{FF2B5EF4-FFF2-40B4-BE49-F238E27FC236}">
              <a16:creationId xmlns:a16="http://schemas.microsoft.com/office/drawing/2014/main" xmlns="" id="{00000000-0008-0000-0000-00002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1" name="Picture 1120">
          <a:extLst>
            <a:ext uri="{FF2B5EF4-FFF2-40B4-BE49-F238E27FC236}">
              <a16:creationId xmlns:a16="http://schemas.microsoft.com/office/drawing/2014/main" xmlns="" id="{00000000-0008-0000-0000-00002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122" name="Picture 1121">
          <a:extLst>
            <a:ext uri="{FF2B5EF4-FFF2-40B4-BE49-F238E27FC236}">
              <a16:creationId xmlns:a16="http://schemas.microsoft.com/office/drawing/2014/main" xmlns="" id="{00000000-0008-0000-0000-00003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3" name="Picture 1122">
          <a:extLst>
            <a:ext uri="{FF2B5EF4-FFF2-40B4-BE49-F238E27FC236}">
              <a16:creationId xmlns:a16="http://schemas.microsoft.com/office/drawing/2014/main" xmlns="" id="{00000000-0008-0000-0000-00003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4" name="Picture 1123">
          <a:extLst>
            <a:ext uri="{FF2B5EF4-FFF2-40B4-BE49-F238E27FC236}">
              <a16:creationId xmlns:a16="http://schemas.microsoft.com/office/drawing/2014/main" xmlns="" id="{00000000-0008-0000-0000-00003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5" name="Picture 1124">
          <a:extLst>
            <a:ext uri="{FF2B5EF4-FFF2-40B4-BE49-F238E27FC236}">
              <a16:creationId xmlns:a16="http://schemas.microsoft.com/office/drawing/2014/main" xmlns="" id="{00000000-0008-0000-0000-00003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6" name="Picture 1125">
          <a:extLst>
            <a:ext uri="{FF2B5EF4-FFF2-40B4-BE49-F238E27FC236}">
              <a16:creationId xmlns:a16="http://schemas.microsoft.com/office/drawing/2014/main" xmlns="" id="{00000000-0008-0000-0000-00003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7" name="Picture 1126">
          <a:extLst>
            <a:ext uri="{FF2B5EF4-FFF2-40B4-BE49-F238E27FC236}">
              <a16:creationId xmlns:a16="http://schemas.microsoft.com/office/drawing/2014/main" xmlns="" id="{00000000-0008-0000-0000-00003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8" name="Picture 1127">
          <a:extLst>
            <a:ext uri="{FF2B5EF4-FFF2-40B4-BE49-F238E27FC236}">
              <a16:creationId xmlns:a16="http://schemas.microsoft.com/office/drawing/2014/main" xmlns="" id="{00000000-0008-0000-0000-00003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9" name="Picture 1128">
          <a:extLst>
            <a:ext uri="{FF2B5EF4-FFF2-40B4-BE49-F238E27FC236}">
              <a16:creationId xmlns:a16="http://schemas.microsoft.com/office/drawing/2014/main" xmlns="" id="{00000000-0008-0000-0000-00003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30" name="Picture 1129">
          <a:extLst>
            <a:ext uri="{FF2B5EF4-FFF2-40B4-BE49-F238E27FC236}">
              <a16:creationId xmlns:a16="http://schemas.microsoft.com/office/drawing/2014/main" xmlns="" id="{00000000-0008-0000-0000-00003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31" name="Picture 1130">
          <a:extLst>
            <a:ext uri="{FF2B5EF4-FFF2-40B4-BE49-F238E27FC236}">
              <a16:creationId xmlns:a16="http://schemas.microsoft.com/office/drawing/2014/main" xmlns="" id="{00000000-0008-0000-0000-00003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32" name="Picture 1131">
          <a:extLst>
            <a:ext uri="{FF2B5EF4-FFF2-40B4-BE49-F238E27FC236}">
              <a16:creationId xmlns:a16="http://schemas.microsoft.com/office/drawing/2014/main" xmlns="" id="{00000000-0008-0000-0000-00003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33" name="Picture 1132">
          <a:extLst>
            <a:ext uri="{FF2B5EF4-FFF2-40B4-BE49-F238E27FC236}">
              <a16:creationId xmlns:a16="http://schemas.microsoft.com/office/drawing/2014/main" xmlns="" id="{00000000-0008-0000-0000-00003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134" name="Picture 1133">
          <a:extLst>
            <a:ext uri="{FF2B5EF4-FFF2-40B4-BE49-F238E27FC236}">
              <a16:creationId xmlns:a16="http://schemas.microsoft.com/office/drawing/2014/main" xmlns="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35" name="Picture 1134">
          <a:extLst>
            <a:ext uri="{FF2B5EF4-FFF2-40B4-BE49-F238E27FC236}">
              <a16:creationId xmlns:a16="http://schemas.microsoft.com/office/drawing/2014/main" xmlns="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136" name="Picture 1135">
          <a:extLst>
            <a:ext uri="{FF2B5EF4-FFF2-40B4-BE49-F238E27FC236}">
              <a16:creationId xmlns:a16="http://schemas.microsoft.com/office/drawing/2014/main" xmlns="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37" name="Picture 1136">
          <a:extLst>
            <a:ext uri="{FF2B5EF4-FFF2-40B4-BE49-F238E27FC236}">
              <a16:creationId xmlns:a16="http://schemas.microsoft.com/office/drawing/2014/main" xmlns="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38" name="Picture 1137">
          <a:extLst>
            <a:ext uri="{FF2B5EF4-FFF2-40B4-BE49-F238E27FC236}">
              <a16:creationId xmlns:a16="http://schemas.microsoft.com/office/drawing/2014/main" xmlns="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39" name="Picture 1138">
          <a:extLst>
            <a:ext uri="{FF2B5EF4-FFF2-40B4-BE49-F238E27FC236}">
              <a16:creationId xmlns:a16="http://schemas.microsoft.com/office/drawing/2014/main" xmlns="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40" name="Picture 1139">
          <a:extLst>
            <a:ext uri="{FF2B5EF4-FFF2-40B4-BE49-F238E27FC236}">
              <a16:creationId xmlns:a16="http://schemas.microsoft.com/office/drawing/2014/main" xmlns="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41" name="Picture 1140">
          <a:extLst>
            <a:ext uri="{FF2B5EF4-FFF2-40B4-BE49-F238E27FC236}">
              <a16:creationId xmlns:a16="http://schemas.microsoft.com/office/drawing/2014/main" xmlns="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42" name="Picture 1141">
          <a:extLst>
            <a:ext uri="{FF2B5EF4-FFF2-40B4-BE49-F238E27FC236}">
              <a16:creationId xmlns:a16="http://schemas.microsoft.com/office/drawing/2014/main" xmlns="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43" name="Picture 1142">
          <a:extLst>
            <a:ext uri="{FF2B5EF4-FFF2-40B4-BE49-F238E27FC236}">
              <a16:creationId xmlns:a16="http://schemas.microsoft.com/office/drawing/2014/main" xmlns="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144" name="Picture 1143">
          <a:extLst>
            <a:ext uri="{FF2B5EF4-FFF2-40B4-BE49-F238E27FC236}">
              <a16:creationId xmlns:a16="http://schemas.microsoft.com/office/drawing/2014/main" xmlns="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45" name="Picture 1144">
          <a:extLst>
            <a:ext uri="{FF2B5EF4-FFF2-40B4-BE49-F238E27FC236}">
              <a16:creationId xmlns:a16="http://schemas.microsoft.com/office/drawing/2014/main" xmlns="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146" name="Picture 1145">
          <a:extLst>
            <a:ext uri="{FF2B5EF4-FFF2-40B4-BE49-F238E27FC236}">
              <a16:creationId xmlns:a16="http://schemas.microsoft.com/office/drawing/2014/main" xmlns="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47" name="Picture 1146">
          <a:extLst>
            <a:ext uri="{FF2B5EF4-FFF2-40B4-BE49-F238E27FC236}">
              <a16:creationId xmlns:a16="http://schemas.microsoft.com/office/drawing/2014/main" xmlns="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48" name="Picture 1147">
          <a:extLst>
            <a:ext uri="{FF2B5EF4-FFF2-40B4-BE49-F238E27FC236}">
              <a16:creationId xmlns:a16="http://schemas.microsoft.com/office/drawing/2014/main" xmlns="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49" name="Picture 1148">
          <a:extLst>
            <a:ext uri="{FF2B5EF4-FFF2-40B4-BE49-F238E27FC236}">
              <a16:creationId xmlns:a16="http://schemas.microsoft.com/office/drawing/2014/main" xmlns="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50" name="Picture 1149">
          <a:extLst>
            <a:ext uri="{FF2B5EF4-FFF2-40B4-BE49-F238E27FC236}">
              <a16:creationId xmlns:a16="http://schemas.microsoft.com/office/drawing/2014/main" xmlns="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51" name="Picture 1150">
          <a:extLst>
            <a:ext uri="{FF2B5EF4-FFF2-40B4-BE49-F238E27FC236}">
              <a16:creationId xmlns:a16="http://schemas.microsoft.com/office/drawing/2014/main" xmlns="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52" name="Picture 1151">
          <a:extLst>
            <a:ext uri="{FF2B5EF4-FFF2-40B4-BE49-F238E27FC236}">
              <a16:creationId xmlns:a16="http://schemas.microsoft.com/office/drawing/2014/main" xmlns="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53" name="Picture 1152">
          <a:extLst>
            <a:ext uri="{FF2B5EF4-FFF2-40B4-BE49-F238E27FC236}">
              <a16:creationId xmlns:a16="http://schemas.microsoft.com/office/drawing/2014/main" xmlns="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54" name="Picture 1153">
          <a:extLst>
            <a:ext uri="{FF2B5EF4-FFF2-40B4-BE49-F238E27FC236}">
              <a16:creationId xmlns:a16="http://schemas.microsoft.com/office/drawing/2014/main" xmlns="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55" name="Picture 1154">
          <a:extLst>
            <a:ext uri="{FF2B5EF4-FFF2-40B4-BE49-F238E27FC236}">
              <a16:creationId xmlns:a16="http://schemas.microsoft.com/office/drawing/2014/main" xmlns="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156" name="Picture 1155">
          <a:extLst>
            <a:ext uri="{FF2B5EF4-FFF2-40B4-BE49-F238E27FC236}">
              <a16:creationId xmlns:a16="http://schemas.microsoft.com/office/drawing/2014/main" xmlns="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57" name="Picture 1156">
          <a:extLst>
            <a:ext uri="{FF2B5EF4-FFF2-40B4-BE49-F238E27FC236}">
              <a16:creationId xmlns:a16="http://schemas.microsoft.com/office/drawing/2014/main" xmlns="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158" name="Picture 1157">
          <a:extLst>
            <a:ext uri="{FF2B5EF4-FFF2-40B4-BE49-F238E27FC236}">
              <a16:creationId xmlns:a16="http://schemas.microsoft.com/office/drawing/2014/main" xmlns="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59" name="Picture 1158">
          <a:extLst>
            <a:ext uri="{FF2B5EF4-FFF2-40B4-BE49-F238E27FC236}">
              <a16:creationId xmlns:a16="http://schemas.microsoft.com/office/drawing/2014/main" xmlns="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60" name="Picture 1159">
          <a:extLst>
            <a:ext uri="{FF2B5EF4-FFF2-40B4-BE49-F238E27FC236}">
              <a16:creationId xmlns:a16="http://schemas.microsoft.com/office/drawing/2014/main" xmlns="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61" name="Picture 1160">
          <a:extLst>
            <a:ext uri="{FF2B5EF4-FFF2-40B4-BE49-F238E27FC236}">
              <a16:creationId xmlns:a16="http://schemas.microsoft.com/office/drawing/2014/main" xmlns="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62" name="Picture 1161">
          <a:extLst>
            <a:ext uri="{FF2B5EF4-FFF2-40B4-BE49-F238E27FC236}">
              <a16:creationId xmlns:a16="http://schemas.microsoft.com/office/drawing/2014/main" xmlns="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63" name="Picture 1162">
          <a:extLst>
            <a:ext uri="{FF2B5EF4-FFF2-40B4-BE49-F238E27FC236}">
              <a16:creationId xmlns:a16="http://schemas.microsoft.com/office/drawing/2014/main" xmlns="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64" name="Picture 1163">
          <a:extLst>
            <a:ext uri="{FF2B5EF4-FFF2-40B4-BE49-F238E27FC236}">
              <a16:creationId xmlns:a16="http://schemas.microsoft.com/office/drawing/2014/main" xmlns="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65" name="Picture 1164">
          <a:extLst>
            <a:ext uri="{FF2B5EF4-FFF2-40B4-BE49-F238E27FC236}">
              <a16:creationId xmlns:a16="http://schemas.microsoft.com/office/drawing/2014/main" xmlns="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166" name="Picture 1165">
          <a:extLst>
            <a:ext uri="{FF2B5EF4-FFF2-40B4-BE49-F238E27FC236}">
              <a16:creationId xmlns:a16="http://schemas.microsoft.com/office/drawing/2014/main" xmlns="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67" name="Picture 1166">
          <a:extLst>
            <a:ext uri="{FF2B5EF4-FFF2-40B4-BE49-F238E27FC236}">
              <a16:creationId xmlns:a16="http://schemas.microsoft.com/office/drawing/2014/main" xmlns="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168" name="Picture 1167">
          <a:extLst>
            <a:ext uri="{FF2B5EF4-FFF2-40B4-BE49-F238E27FC236}">
              <a16:creationId xmlns:a16="http://schemas.microsoft.com/office/drawing/2014/main" xmlns="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69" name="Picture 1168">
          <a:extLst>
            <a:ext uri="{FF2B5EF4-FFF2-40B4-BE49-F238E27FC236}">
              <a16:creationId xmlns:a16="http://schemas.microsoft.com/office/drawing/2014/main" xmlns="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70" name="Picture 1169">
          <a:extLst>
            <a:ext uri="{FF2B5EF4-FFF2-40B4-BE49-F238E27FC236}">
              <a16:creationId xmlns:a16="http://schemas.microsoft.com/office/drawing/2014/main" xmlns="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71" name="Picture 1170">
          <a:extLst>
            <a:ext uri="{FF2B5EF4-FFF2-40B4-BE49-F238E27FC236}">
              <a16:creationId xmlns:a16="http://schemas.microsoft.com/office/drawing/2014/main" xmlns="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72" name="Picture 1171">
          <a:extLst>
            <a:ext uri="{FF2B5EF4-FFF2-40B4-BE49-F238E27FC236}">
              <a16:creationId xmlns:a16="http://schemas.microsoft.com/office/drawing/2014/main" xmlns="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73" name="Picture 1172">
          <a:extLst>
            <a:ext uri="{FF2B5EF4-FFF2-40B4-BE49-F238E27FC236}">
              <a16:creationId xmlns:a16="http://schemas.microsoft.com/office/drawing/2014/main" xmlns="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74" name="Picture 1173">
          <a:extLst>
            <a:ext uri="{FF2B5EF4-FFF2-40B4-BE49-F238E27FC236}">
              <a16:creationId xmlns:a16="http://schemas.microsoft.com/office/drawing/2014/main" xmlns="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75" name="Picture 1174">
          <a:extLst>
            <a:ext uri="{FF2B5EF4-FFF2-40B4-BE49-F238E27FC236}">
              <a16:creationId xmlns:a16="http://schemas.microsoft.com/office/drawing/2014/main" xmlns="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76" name="Picture 1175">
          <a:extLst>
            <a:ext uri="{FF2B5EF4-FFF2-40B4-BE49-F238E27FC236}">
              <a16:creationId xmlns:a16="http://schemas.microsoft.com/office/drawing/2014/main" xmlns="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77" name="Picture 1176">
          <a:extLst>
            <a:ext uri="{FF2B5EF4-FFF2-40B4-BE49-F238E27FC236}">
              <a16:creationId xmlns:a16="http://schemas.microsoft.com/office/drawing/2014/main" xmlns="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78" name="Picture 1177">
          <a:extLst>
            <a:ext uri="{FF2B5EF4-FFF2-40B4-BE49-F238E27FC236}">
              <a16:creationId xmlns:a16="http://schemas.microsoft.com/office/drawing/2014/main" xmlns="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79" name="Picture 1178">
          <a:extLst>
            <a:ext uri="{FF2B5EF4-FFF2-40B4-BE49-F238E27FC236}">
              <a16:creationId xmlns:a16="http://schemas.microsoft.com/office/drawing/2014/main" xmlns="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180" name="Picture 1179">
          <a:extLst>
            <a:ext uri="{FF2B5EF4-FFF2-40B4-BE49-F238E27FC236}">
              <a16:creationId xmlns:a16="http://schemas.microsoft.com/office/drawing/2014/main" xmlns="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81" name="Picture 1180">
          <a:extLst>
            <a:ext uri="{FF2B5EF4-FFF2-40B4-BE49-F238E27FC236}">
              <a16:creationId xmlns:a16="http://schemas.microsoft.com/office/drawing/2014/main" xmlns="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182" name="Picture 1181">
          <a:extLst>
            <a:ext uri="{FF2B5EF4-FFF2-40B4-BE49-F238E27FC236}">
              <a16:creationId xmlns:a16="http://schemas.microsoft.com/office/drawing/2014/main" xmlns="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83" name="Picture 1182">
          <a:extLst>
            <a:ext uri="{FF2B5EF4-FFF2-40B4-BE49-F238E27FC236}">
              <a16:creationId xmlns:a16="http://schemas.microsoft.com/office/drawing/2014/main" xmlns="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84" name="Picture 1183">
          <a:extLst>
            <a:ext uri="{FF2B5EF4-FFF2-40B4-BE49-F238E27FC236}">
              <a16:creationId xmlns:a16="http://schemas.microsoft.com/office/drawing/2014/main" xmlns="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85" name="Picture 1184">
          <a:extLst>
            <a:ext uri="{FF2B5EF4-FFF2-40B4-BE49-F238E27FC236}">
              <a16:creationId xmlns:a16="http://schemas.microsoft.com/office/drawing/2014/main" xmlns="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86" name="Picture 1185">
          <a:extLst>
            <a:ext uri="{FF2B5EF4-FFF2-40B4-BE49-F238E27FC236}">
              <a16:creationId xmlns:a16="http://schemas.microsoft.com/office/drawing/2014/main" xmlns="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87" name="Picture 1186">
          <a:extLst>
            <a:ext uri="{FF2B5EF4-FFF2-40B4-BE49-F238E27FC236}">
              <a16:creationId xmlns:a16="http://schemas.microsoft.com/office/drawing/2014/main" xmlns="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88" name="Picture 1187">
          <a:extLst>
            <a:ext uri="{FF2B5EF4-FFF2-40B4-BE49-F238E27FC236}">
              <a16:creationId xmlns:a16="http://schemas.microsoft.com/office/drawing/2014/main" xmlns="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89" name="Picture 1188">
          <a:extLst>
            <a:ext uri="{FF2B5EF4-FFF2-40B4-BE49-F238E27FC236}">
              <a16:creationId xmlns:a16="http://schemas.microsoft.com/office/drawing/2014/main" xmlns="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190" name="Picture 1189">
          <a:extLst>
            <a:ext uri="{FF2B5EF4-FFF2-40B4-BE49-F238E27FC236}">
              <a16:creationId xmlns:a16="http://schemas.microsoft.com/office/drawing/2014/main" xmlns="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91" name="Picture 1190">
          <a:extLst>
            <a:ext uri="{FF2B5EF4-FFF2-40B4-BE49-F238E27FC236}">
              <a16:creationId xmlns:a16="http://schemas.microsoft.com/office/drawing/2014/main" xmlns="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192" name="Picture 1191">
          <a:extLst>
            <a:ext uri="{FF2B5EF4-FFF2-40B4-BE49-F238E27FC236}">
              <a16:creationId xmlns:a16="http://schemas.microsoft.com/office/drawing/2014/main" xmlns="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93" name="Picture 1192">
          <a:extLst>
            <a:ext uri="{FF2B5EF4-FFF2-40B4-BE49-F238E27FC236}">
              <a16:creationId xmlns:a16="http://schemas.microsoft.com/office/drawing/2014/main" xmlns="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94" name="Picture 1193">
          <a:extLst>
            <a:ext uri="{FF2B5EF4-FFF2-40B4-BE49-F238E27FC236}">
              <a16:creationId xmlns:a16="http://schemas.microsoft.com/office/drawing/2014/main" xmlns="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95" name="Picture 1194">
          <a:extLst>
            <a:ext uri="{FF2B5EF4-FFF2-40B4-BE49-F238E27FC236}">
              <a16:creationId xmlns:a16="http://schemas.microsoft.com/office/drawing/2014/main" xmlns="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96" name="Picture 1195">
          <a:extLst>
            <a:ext uri="{FF2B5EF4-FFF2-40B4-BE49-F238E27FC236}">
              <a16:creationId xmlns:a16="http://schemas.microsoft.com/office/drawing/2014/main" xmlns="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97" name="Picture 1196">
          <a:extLst>
            <a:ext uri="{FF2B5EF4-FFF2-40B4-BE49-F238E27FC236}">
              <a16:creationId xmlns:a16="http://schemas.microsoft.com/office/drawing/2014/main" xmlns="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98" name="Picture 1197">
          <a:extLst>
            <a:ext uri="{FF2B5EF4-FFF2-40B4-BE49-F238E27FC236}">
              <a16:creationId xmlns:a16="http://schemas.microsoft.com/office/drawing/2014/main" xmlns="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199" name="Picture 1198">
          <a:extLst>
            <a:ext uri="{FF2B5EF4-FFF2-40B4-BE49-F238E27FC236}">
              <a16:creationId xmlns:a16="http://schemas.microsoft.com/office/drawing/2014/main" xmlns="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00" name="Picture 1199">
          <a:extLst>
            <a:ext uri="{FF2B5EF4-FFF2-40B4-BE49-F238E27FC236}">
              <a16:creationId xmlns:a16="http://schemas.microsoft.com/office/drawing/2014/main" xmlns="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01" name="Picture 1200">
          <a:extLst>
            <a:ext uri="{FF2B5EF4-FFF2-40B4-BE49-F238E27FC236}">
              <a16:creationId xmlns:a16="http://schemas.microsoft.com/office/drawing/2014/main" xmlns="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202" name="Picture 1201">
          <a:extLst>
            <a:ext uri="{FF2B5EF4-FFF2-40B4-BE49-F238E27FC236}">
              <a16:creationId xmlns:a16="http://schemas.microsoft.com/office/drawing/2014/main" xmlns="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03" name="Picture 1202">
          <a:extLst>
            <a:ext uri="{FF2B5EF4-FFF2-40B4-BE49-F238E27FC236}">
              <a16:creationId xmlns:a16="http://schemas.microsoft.com/office/drawing/2014/main" xmlns="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204" name="Picture 1203">
          <a:extLst>
            <a:ext uri="{FF2B5EF4-FFF2-40B4-BE49-F238E27FC236}">
              <a16:creationId xmlns:a16="http://schemas.microsoft.com/office/drawing/2014/main" xmlns="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05" name="Picture 1204">
          <a:extLst>
            <a:ext uri="{FF2B5EF4-FFF2-40B4-BE49-F238E27FC236}">
              <a16:creationId xmlns:a16="http://schemas.microsoft.com/office/drawing/2014/main" xmlns="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06" name="Picture 1205">
          <a:extLst>
            <a:ext uri="{FF2B5EF4-FFF2-40B4-BE49-F238E27FC236}">
              <a16:creationId xmlns:a16="http://schemas.microsoft.com/office/drawing/2014/main" xmlns="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07" name="Picture 1206">
          <a:extLst>
            <a:ext uri="{FF2B5EF4-FFF2-40B4-BE49-F238E27FC236}">
              <a16:creationId xmlns:a16="http://schemas.microsoft.com/office/drawing/2014/main" xmlns="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08" name="Picture 1207">
          <a:extLst>
            <a:ext uri="{FF2B5EF4-FFF2-40B4-BE49-F238E27FC236}">
              <a16:creationId xmlns:a16="http://schemas.microsoft.com/office/drawing/2014/main" xmlns="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09" name="Picture 1208">
          <a:extLst>
            <a:ext uri="{FF2B5EF4-FFF2-40B4-BE49-F238E27FC236}">
              <a16:creationId xmlns:a16="http://schemas.microsoft.com/office/drawing/2014/main" xmlns="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10" name="Picture 1209">
          <a:extLst>
            <a:ext uri="{FF2B5EF4-FFF2-40B4-BE49-F238E27FC236}">
              <a16:creationId xmlns:a16="http://schemas.microsoft.com/office/drawing/2014/main" xmlns="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11" name="Picture 1210">
          <a:extLst>
            <a:ext uri="{FF2B5EF4-FFF2-40B4-BE49-F238E27FC236}">
              <a16:creationId xmlns:a16="http://schemas.microsoft.com/office/drawing/2014/main" xmlns="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212" name="Picture 1211">
          <a:extLst>
            <a:ext uri="{FF2B5EF4-FFF2-40B4-BE49-F238E27FC236}">
              <a16:creationId xmlns:a16="http://schemas.microsoft.com/office/drawing/2014/main" xmlns="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13" name="Picture 1212">
          <a:extLst>
            <a:ext uri="{FF2B5EF4-FFF2-40B4-BE49-F238E27FC236}">
              <a16:creationId xmlns:a16="http://schemas.microsoft.com/office/drawing/2014/main" xmlns="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214" name="Picture 1213">
          <a:extLst>
            <a:ext uri="{FF2B5EF4-FFF2-40B4-BE49-F238E27FC236}">
              <a16:creationId xmlns:a16="http://schemas.microsoft.com/office/drawing/2014/main" xmlns="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15" name="Picture 1214">
          <a:extLst>
            <a:ext uri="{FF2B5EF4-FFF2-40B4-BE49-F238E27FC236}">
              <a16:creationId xmlns:a16="http://schemas.microsoft.com/office/drawing/2014/main" xmlns="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16" name="Picture 1215">
          <a:extLst>
            <a:ext uri="{FF2B5EF4-FFF2-40B4-BE49-F238E27FC236}">
              <a16:creationId xmlns:a16="http://schemas.microsoft.com/office/drawing/2014/main" xmlns="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17" name="Picture 1216">
          <a:extLst>
            <a:ext uri="{FF2B5EF4-FFF2-40B4-BE49-F238E27FC236}">
              <a16:creationId xmlns:a16="http://schemas.microsoft.com/office/drawing/2014/main" xmlns="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18" name="Picture 1217">
          <a:extLst>
            <a:ext uri="{FF2B5EF4-FFF2-40B4-BE49-F238E27FC236}">
              <a16:creationId xmlns:a16="http://schemas.microsoft.com/office/drawing/2014/main" xmlns="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19" name="Picture 1218">
          <a:extLst>
            <a:ext uri="{FF2B5EF4-FFF2-40B4-BE49-F238E27FC236}">
              <a16:creationId xmlns:a16="http://schemas.microsoft.com/office/drawing/2014/main" xmlns="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20" name="Picture 1219">
          <a:extLst>
            <a:ext uri="{FF2B5EF4-FFF2-40B4-BE49-F238E27FC236}">
              <a16:creationId xmlns:a16="http://schemas.microsoft.com/office/drawing/2014/main" xmlns="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21" name="Picture 1220">
          <a:extLst>
            <a:ext uri="{FF2B5EF4-FFF2-40B4-BE49-F238E27FC236}">
              <a16:creationId xmlns:a16="http://schemas.microsoft.com/office/drawing/2014/main" xmlns="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22" name="Picture 1221">
          <a:extLst>
            <a:ext uri="{FF2B5EF4-FFF2-40B4-BE49-F238E27FC236}">
              <a16:creationId xmlns:a16="http://schemas.microsoft.com/office/drawing/2014/main" xmlns="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23" name="Picture 1222">
          <a:extLst>
            <a:ext uri="{FF2B5EF4-FFF2-40B4-BE49-F238E27FC236}">
              <a16:creationId xmlns:a16="http://schemas.microsoft.com/office/drawing/2014/main" xmlns="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24" name="Picture 1223">
          <a:extLst>
            <a:ext uri="{FF2B5EF4-FFF2-40B4-BE49-F238E27FC236}">
              <a16:creationId xmlns:a16="http://schemas.microsoft.com/office/drawing/2014/main" xmlns="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225" name="Picture 1224">
          <a:extLst>
            <a:ext uri="{FF2B5EF4-FFF2-40B4-BE49-F238E27FC236}">
              <a16:creationId xmlns:a16="http://schemas.microsoft.com/office/drawing/2014/main" xmlns="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14" name="Picture 613">
          <a:extLst>
            <a:ext uri="{FF2B5EF4-FFF2-40B4-BE49-F238E27FC236}">
              <a16:creationId xmlns:a16="http://schemas.microsoft.com/office/drawing/2014/main" xmlns="" id="{00000000-0008-0000-07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15" name="Picture 614">
          <a:extLst>
            <a:ext uri="{FF2B5EF4-FFF2-40B4-BE49-F238E27FC236}">
              <a16:creationId xmlns:a16="http://schemas.microsoft.com/office/drawing/2014/main" xmlns="" id="{00000000-0008-0000-07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16" name="Picture 615">
          <a:extLst>
            <a:ext uri="{FF2B5EF4-FFF2-40B4-BE49-F238E27FC236}">
              <a16:creationId xmlns:a16="http://schemas.microsoft.com/office/drawing/2014/main" xmlns="" id="{00000000-0008-0000-07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17" name="Picture 616">
          <a:extLst>
            <a:ext uri="{FF2B5EF4-FFF2-40B4-BE49-F238E27FC236}">
              <a16:creationId xmlns:a16="http://schemas.microsoft.com/office/drawing/2014/main" xmlns="" id="{00000000-0008-0000-07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18" name="Picture 617">
          <a:extLst>
            <a:ext uri="{FF2B5EF4-FFF2-40B4-BE49-F238E27FC236}">
              <a16:creationId xmlns:a16="http://schemas.microsoft.com/office/drawing/2014/main" xmlns="" id="{00000000-0008-0000-07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19" name="Picture 618">
          <a:extLst>
            <a:ext uri="{FF2B5EF4-FFF2-40B4-BE49-F238E27FC236}">
              <a16:creationId xmlns:a16="http://schemas.microsoft.com/office/drawing/2014/main" xmlns="" id="{00000000-0008-0000-07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0" name="Picture 619">
          <a:extLst>
            <a:ext uri="{FF2B5EF4-FFF2-40B4-BE49-F238E27FC236}">
              <a16:creationId xmlns:a16="http://schemas.microsoft.com/office/drawing/2014/main" xmlns="" id="{00000000-0008-0000-07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1" name="Picture 620">
          <a:extLst>
            <a:ext uri="{FF2B5EF4-FFF2-40B4-BE49-F238E27FC236}">
              <a16:creationId xmlns:a16="http://schemas.microsoft.com/office/drawing/2014/main" xmlns="" id="{00000000-0008-0000-07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22" name="Picture 621">
          <a:extLst>
            <a:ext uri="{FF2B5EF4-FFF2-40B4-BE49-F238E27FC236}">
              <a16:creationId xmlns:a16="http://schemas.microsoft.com/office/drawing/2014/main" xmlns="" id="{00000000-0008-0000-07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3" name="Picture 622">
          <a:extLst>
            <a:ext uri="{FF2B5EF4-FFF2-40B4-BE49-F238E27FC236}">
              <a16:creationId xmlns:a16="http://schemas.microsoft.com/office/drawing/2014/main" xmlns="" id="{00000000-0008-0000-07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24" name="Picture 623">
          <a:extLst>
            <a:ext uri="{FF2B5EF4-FFF2-40B4-BE49-F238E27FC236}">
              <a16:creationId xmlns:a16="http://schemas.microsoft.com/office/drawing/2014/main" xmlns="" id="{00000000-0008-0000-07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5" name="Picture 624">
          <a:extLst>
            <a:ext uri="{FF2B5EF4-FFF2-40B4-BE49-F238E27FC236}">
              <a16:creationId xmlns:a16="http://schemas.microsoft.com/office/drawing/2014/main" xmlns="" id="{00000000-0008-0000-07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6" name="Picture 625">
          <a:extLst>
            <a:ext uri="{FF2B5EF4-FFF2-40B4-BE49-F238E27FC236}">
              <a16:creationId xmlns:a16="http://schemas.microsoft.com/office/drawing/2014/main" xmlns="" id="{00000000-0008-0000-07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7" name="Picture 626">
          <a:extLst>
            <a:ext uri="{FF2B5EF4-FFF2-40B4-BE49-F238E27FC236}">
              <a16:creationId xmlns:a16="http://schemas.microsoft.com/office/drawing/2014/main" xmlns="" id="{00000000-0008-0000-07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8" name="Picture 627">
          <a:extLst>
            <a:ext uri="{FF2B5EF4-FFF2-40B4-BE49-F238E27FC236}">
              <a16:creationId xmlns:a16="http://schemas.microsoft.com/office/drawing/2014/main" xmlns="" id="{00000000-0008-0000-07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9" name="Picture 628">
          <a:extLst>
            <a:ext uri="{FF2B5EF4-FFF2-40B4-BE49-F238E27FC236}">
              <a16:creationId xmlns:a16="http://schemas.microsoft.com/office/drawing/2014/main" xmlns="" id="{00000000-0008-0000-07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0" name="Picture 629">
          <a:extLst>
            <a:ext uri="{FF2B5EF4-FFF2-40B4-BE49-F238E27FC236}">
              <a16:creationId xmlns:a16="http://schemas.microsoft.com/office/drawing/2014/main" xmlns="" id="{00000000-0008-0000-07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1" name="Picture 630">
          <a:extLst>
            <a:ext uri="{FF2B5EF4-FFF2-40B4-BE49-F238E27FC236}">
              <a16:creationId xmlns:a16="http://schemas.microsoft.com/office/drawing/2014/main" xmlns="" id="{00000000-0008-0000-07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32" name="Picture 631">
          <a:extLst>
            <a:ext uri="{FF2B5EF4-FFF2-40B4-BE49-F238E27FC236}">
              <a16:creationId xmlns:a16="http://schemas.microsoft.com/office/drawing/2014/main" xmlns="" id="{00000000-0008-0000-07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3" name="Picture 632">
          <a:extLst>
            <a:ext uri="{FF2B5EF4-FFF2-40B4-BE49-F238E27FC236}">
              <a16:creationId xmlns:a16="http://schemas.microsoft.com/office/drawing/2014/main" xmlns="" id="{00000000-0008-0000-07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34" name="Picture 633">
          <a:extLst>
            <a:ext uri="{FF2B5EF4-FFF2-40B4-BE49-F238E27FC236}">
              <a16:creationId xmlns:a16="http://schemas.microsoft.com/office/drawing/2014/main" xmlns="" id="{00000000-0008-0000-07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5" name="Picture 634">
          <a:extLst>
            <a:ext uri="{FF2B5EF4-FFF2-40B4-BE49-F238E27FC236}">
              <a16:creationId xmlns:a16="http://schemas.microsoft.com/office/drawing/2014/main" xmlns="" id="{00000000-0008-0000-07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6" name="Picture 635">
          <a:extLst>
            <a:ext uri="{FF2B5EF4-FFF2-40B4-BE49-F238E27FC236}">
              <a16:creationId xmlns:a16="http://schemas.microsoft.com/office/drawing/2014/main" xmlns="" id="{00000000-0008-0000-07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7" name="Picture 636">
          <a:extLst>
            <a:ext uri="{FF2B5EF4-FFF2-40B4-BE49-F238E27FC236}">
              <a16:creationId xmlns:a16="http://schemas.microsoft.com/office/drawing/2014/main" xmlns="" id="{00000000-0008-0000-07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8" name="Picture 637">
          <a:extLst>
            <a:ext uri="{FF2B5EF4-FFF2-40B4-BE49-F238E27FC236}">
              <a16:creationId xmlns:a16="http://schemas.microsoft.com/office/drawing/2014/main" xmlns="" id="{00000000-0008-0000-07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9" name="Picture 638">
          <a:extLst>
            <a:ext uri="{FF2B5EF4-FFF2-40B4-BE49-F238E27FC236}">
              <a16:creationId xmlns:a16="http://schemas.microsoft.com/office/drawing/2014/main" xmlns="" id="{00000000-0008-0000-07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0" name="Picture 639">
          <a:extLst>
            <a:ext uri="{FF2B5EF4-FFF2-40B4-BE49-F238E27FC236}">
              <a16:creationId xmlns:a16="http://schemas.microsoft.com/office/drawing/2014/main" xmlns="" id="{00000000-0008-0000-07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1" name="Picture 640">
          <a:extLst>
            <a:ext uri="{FF2B5EF4-FFF2-40B4-BE49-F238E27FC236}">
              <a16:creationId xmlns:a16="http://schemas.microsoft.com/office/drawing/2014/main" xmlns="" id="{00000000-0008-0000-07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2" name="Picture 641">
          <a:extLst>
            <a:ext uri="{FF2B5EF4-FFF2-40B4-BE49-F238E27FC236}">
              <a16:creationId xmlns:a16="http://schemas.microsoft.com/office/drawing/2014/main" xmlns="" id="{00000000-0008-0000-0700-00005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3" name="Picture 642">
          <a:extLst>
            <a:ext uri="{FF2B5EF4-FFF2-40B4-BE49-F238E27FC236}">
              <a16:creationId xmlns:a16="http://schemas.microsoft.com/office/drawing/2014/main" xmlns="" id="{00000000-0008-0000-07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44" name="Picture 643">
          <a:extLst>
            <a:ext uri="{FF2B5EF4-FFF2-40B4-BE49-F238E27FC236}">
              <a16:creationId xmlns:a16="http://schemas.microsoft.com/office/drawing/2014/main" xmlns="" id="{00000000-0008-0000-07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5" name="Picture 644">
          <a:extLst>
            <a:ext uri="{FF2B5EF4-FFF2-40B4-BE49-F238E27FC236}">
              <a16:creationId xmlns:a16="http://schemas.microsoft.com/office/drawing/2014/main" xmlns="" id="{00000000-0008-0000-07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46" name="Picture 645">
          <a:extLst>
            <a:ext uri="{FF2B5EF4-FFF2-40B4-BE49-F238E27FC236}">
              <a16:creationId xmlns:a16="http://schemas.microsoft.com/office/drawing/2014/main" xmlns="" id="{00000000-0008-0000-07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7" name="Picture 646">
          <a:extLst>
            <a:ext uri="{FF2B5EF4-FFF2-40B4-BE49-F238E27FC236}">
              <a16:creationId xmlns:a16="http://schemas.microsoft.com/office/drawing/2014/main" xmlns="" id="{00000000-0008-0000-07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8" name="Picture 647">
          <a:extLst>
            <a:ext uri="{FF2B5EF4-FFF2-40B4-BE49-F238E27FC236}">
              <a16:creationId xmlns:a16="http://schemas.microsoft.com/office/drawing/2014/main" xmlns="" id="{00000000-0008-0000-07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9" name="Picture 648">
          <a:extLst>
            <a:ext uri="{FF2B5EF4-FFF2-40B4-BE49-F238E27FC236}">
              <a16:creationId xmlns:a16="http://schemas.microsoft.com/office/drawing/2014/main" xmlns="" id="{00000000-0008-0000-07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50" name="Picture 649">
          <a:extLst>
            <a:ext uri="{FF2B5EF4-FFF2-40B4-BE49-F238E27FC236}">
              <a16:creationId xmlns:a16="http://schemas.microsoft.com/office/drawing/2014/main" xmlns="" id="{00000000-0008-0000-07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51" name="Picture 650">
          <a:extLst>
            <a:ext uri="{FF2B5EF4-FFF2-40B4-BE49-F238E27FC236}">
              <a16:creationId xmlns:a16="http://schemas.microsoft.com/office/drawing/2014/main" xmlns="" id="{00000000-0008-0000-07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652" name="Picture 651">
          <a:extLst>
            <a:ext uri="{FF2B5EF4-FFF2-40B4-BE49-F238E27FC236}">
              <a16:creationId xmlns:a16="http://schemas.microsoft.com/office/drawing/2014/main" xmlns="" id="{00000000-0008-0000-07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653" name="Picture 652">
          <a:extLst>
            <a:ext uri="{FF2B5EF4-FFF2-40B4-BE49-F238E27FC236}">
              <a16:creationId xmlns:a16="http://schemas.microsoft.com/office/drawing/2014/main" xmlns="" id="{00000000-0008-0000-07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654" name="Picture 653">
          <a:extLst>
            <a:ext uri="{FF2B5EF4-FFF2-40B4-BE49-F238E27FC236}">
              <a16:creationId xmlns:a16="http://schemas.microsoft.com/office/drawing/2014/main" xmlns="" id="{00000000-0008-0000-07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655" name="Picture 654">
          <a:extLst>
            <a:ext uri="{FF2B5EF4-FFF2-40B4-BE49-F238E27FC236}">
              <a16:creationId xmlns:a16="http://schemas.microsoft.com/office/drawing/2014/main" xmlns="" id="{00000000-0008-0000-0700-00005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56" name="Picture 655">
          <a:extLst>
            <a:ext uri="{FF2B5EF4-FFF2-40B4-BE49-F238E27FC236}">
              <a16:creationId xmlns:a16="http://schemas.microsoft.com/office/drawing/2014/main" xmlns="" id="{00000000-0008-0000-07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57" name="Picture 656">
          <a:extLst>
            <a:ext uri="{FF2B5EF4-FFF2-40B4-BE49-F238E27FC236}">
              <a16:creationId xmlns:a16="http://schemas.microsoft.com/office/drawing/2014/main" xmlns="" id="{00000000-0008-0000-07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58" name="Picture 657">
          <a:extLst>
            <a:ext uri="{FF2B5EF4-FFF2-40B4-BE49-F238E27FC236}">
              <a16:creationId xmlns:a16="http://schemas.microsoft.com/office/drawing/2014/main" xmlns="" id="{00000000-0008-0000-07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59" name="Picture 658">
          <a:extLst>
            <a:ext uri="{FF2B5EF4-FFF2-40B4-BE49-F238E27FC236}">
              <a16:creationId xmlns:a16="http://schemas.microsoft.com/office/drawing/2014/main" xmlns="" id="{00000000-0008-0000-07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0" name="Picture 659">
          <a:extLst>
            <a:ext uri="{FF2B5EF4-FFF2-40B4-BE49-F238E27FC236}">
              <a16:creationId xmlns:a16="http://schemas.microsoft.com/office/drawing/2014/main" xmlns="" id="{00000000-0008-0000-07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1" name="Picture 660">
          <a:extLst>
            <a:ext uri="{FF2B5EF4-FFF2-40B4-BE49-F238E27FC236}">
              <a16:creationId xmlns:a16="http://schemas.microsoft.com/office/drawing/2014/main" xmlns="" id="{00000000-0008-0000-07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662" name="Picture 661">
          <a:extLst>
            <a:ext uri="{FF2B5EF4-FFF2-40B4-BE49-F238E27FC236}">
              <a16:creationId xmlns:a16="http://schemas.microsoft.com/office/drawing/2014/main" xmlns="" id="{00000000-0008-0000-07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3" name="Picture 662">
          <a:extLst>
            <a:ext uri="{FF2B5EF4-FFF2-40B4-BE49-F238E27FC236}">
              <a16:creationId xmlns:a16="http://schemas.microsoft.com/office/drawing/2014/main" xmlns="" id="{00000000-0008-0000-07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664" name="Picture 663">
          <a:extLst>
            <a:ext uri="{FF2B5EF4-FFF2-40B4-BE49-F238E27FC236}">
              <a16:creationId xmlns:a16="http://schemas.microsoft.com/office/drawing/2014/main" xmlns="" id="{00000000-0008-0000-0700-00006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5" name="Picture 664">
          <a:extLst>
            <a:ext uri="{FF2B5EF4-FFF2-40B4-BE49-F238E27FC236}">
              <a16:creationId xmlns:a16="http://schemas.microsoft.com/office/drawing/2014/main" xmlns="" id="{00000000-0008-0000-0700-00006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6" name="Picture 665">
          <a:extLst>
            <a:ext uri="{FF2B5EF4-FFF2-40B4-BE49-F238E27FC236}">
              <a16:creationId xmlns:a16="http://schemas.microsoft.com/office/drawing/2014/main" xmlns="" id="{00000000-0008-0000-07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7" name="Picture 666">
          <a:extLst>
            <a:ext uri="{FF2B5EF4-FFF2-40B4-BE49-F238E27FC236}">
              <a16:creationId xmlns:a16="http://schemas.microsoft.com/office/drawing/2014/main" xmlns="" id="{00000000-0008-0000-07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8" name="Picture 667">
          <a:extLst>
            <a:ext uri="{FF2B5EF4-FFF2-40B4-BE49-F238E27FC236}">
              <a16:creationId xmlns:a16="http://schemas.microsoft.com/office/drawing/2014/main" xmlns="" id="{00000000-0008-0000-07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9" name="Picture 668">
          <a:extLst>
            <a:ext uri="{FF2B5EF4-FFF2-40B4-BE49-F238E27FC236}">
              <a16:creationId xmlns:a16="http://schemas.microsoft.com/office/drawing/2014/main" xmlns="" id="{00000000-0008-0000-07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70" name="Picture 669">
          <a:extLst>
            <a:ext uri="{FF2B5EF4-FFF2-40B4-BE49-F238E27FC236}">
              <a16:creationId xmlns:a16="http://schemas.microsoft.com/office/drawing/2014/main" xmlns="" id="{00000000-0008-0000-07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71" name="Picture 670">
          <a:extLst>
            <a:ext uri="{FF2B5EF4-FFF2-40B4-BE49-F238E27FC236}">
              <a16:creationId xmlns:a16="http://schemas.microsoft.com/office/drawing/2014/main" xmlns="" id="{00000000-0008-0000-07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72" name="Picture 671">
          <a:extLst>
            <a:ext uri="{FF2B5EF4-FFF2-40B4-BE49-F238E27FC236}">
              <a16:creationId xmlns:a16="http://schemas.microsoft.com/office/drawing/2014/main" xmlns="" id="{00000000-0008-0000-07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73" name="Picture 672">
          <a:extLst>
            <a:ext uri="{FF2B5EF4-FFF2-40B4-BE49-F238E27FC236}">
              <a16:creationId xmlns:a16="http://schemas.microsoft.com/office/drawing/2014/main" xmlns="" id="{00000000-0008-0000-07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74" name="Picture 673">
          <a:extLst>
            <a:ext uri="{FF2B5EF4-FFF2-40B4-BE49-F238E27FC236}">
              <a16:creationId xmlns:a16="http://schemas.microsoft.com/office/drawing/2014/main" xmlns="" id="{00000000-0008-0000-07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75" name="Picture 674">
          <a:extLst>
            <a:ext uri="{FF2B5EF4-FFF2-40B4-BE49-F238E27FC236}">
              <a16:creationId xmlns:a16="http://schemas.microsoft.com/office/drawing/2014/main" xmlns="" id="{00000000-0008-0000-07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76" name="Picture 675">
          <a:extLst>
            <a:ext uri="{FF2B5EF4-FFF2-40B4-BE49-F238E27FC236}">
              <a16:creationId xmlns:a16="http://schemas.microsoft.com/office/drawing/2014/main" xmlns="" id="{00000000-0008-0000-07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77" name="Picture 676">
          <a:extLst>
            <a:ext uri="{FF2B5EF4-FFF2-40B4-BE49-F238E27FC236}">
              <a16:creationId xmlns:a16="http://schemas.microsoft.com/office/drawing/2014/main" xmlns="" id="{00000000-0008-0000-07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78" name="Picture 677">
          <a:extLst>
            <a:ext uri="{FF2B5EF4-FFF2-40B4-BE49-F238E27FC236}">
              <a16:creationId xmlns:a16="http://schemas.microsoft.com/office/drawing/2014/main" xmlns="" id="{00000000-0008-0000-07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79" name="Picture 678">
          <a:extLst>
            <a:ext uri="{FF2B5EF4-FFF2-40B4-BE49-F238E27FC236}">
              <a16:creationId xmlns:a16="http://schemas.microsoft.com/office/drawing/2014/main" xmlns="" id="{00000000-0008-0000-07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0" name="Picture 679">
          <a:extLst>
            <a:ext uri="{FF2B5EF4-FFF2-40B4-BE49-F238E27FC236}">
              <a16:creationId xmlns:a16="http://schemas.microsoft.com/office/drawing/2014/main" xmlns="" id="{00000000-0008-0000-07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1" name="Picture 680">
          <a:extLst>
            <a:ext uri="{FF2B5EF4-FFF2-40B4-BE49-F238E27FC236}">
              <a16:creationId xmlns:a16="http://schemas.microsoft.com/office/drawing/2014/main" xmlns="" id="{00000000-0008-0000-07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82" name="Picture 681">
          <a:extLst>
            <a:ext uri="{FF2B5EF4-FFF2-40B4-BE49-F238E27FC236}">
              <a16:creationId xmlns:a16="http://schemas.microsoft.com/office/drawing/2014/main" xmlns="" id="{00000000-0008-0000-07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3" name="Picture 682">
          <a:extLst>
            <a:ext uri="{FF2B5EF4-FFF2-40B4-BE49-F238E27FC236}">
              <a16:creationId xmlns:a16="http://schemas.microsoft.com/office/drawing/2014/main" xmlns="" id="{00000000-0008-0000-0700-00007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84" name="Picture 683">
          <a:extLst>
            <a:ext uri="{FF2B5EF4-FFF2-40B4-BE49-F238E27FC236}">
              <a16:creationId xmlns:a16="http://schemas.microsoft.com/office/drawing/2014/main" xmlns="" id="{00000000-0008-0000-07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5" name="Picture 684">
          <a:extLst>
            <a:ext uri="{FF2B5EF4-FFF2-40B4-BE49-F238E27FC236}">
              <a16:creationId xmlns:a16="http://schemas.microsoft.com/office/drawing/2014/main" xmlns="" id="{00000000-0008-0000-0700-00007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6" name="Picture 685">
          <a:extLst>
            <a:ext uri="{FF2B5EF4-FFF2-40B4-BE49-F238E27FC236}">
              <a16:creationId xmlns:a16="http://schemas.microsoft.com/office/drawing/2014/main" xmlns="" id="{00000000-0008-0000-07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7" name="Picture 686">
          <a:extLst>
            <a:ext uri="{FF2B5EF4-FFF2-40B4-BE49-F238E27FC236}">
              <a16:creationId xmlns:a16="http://schemas.microsoft.com/office/drawing/2014/main" xmlns="" id="{00000000-0008-0000-07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8" name="Picture 687">
          <a:extLst>
            <a:ext uri="{FF2B5EF4-FFF2-40B4-BE49-F238E27FC236}">
              <a16:creationId xmlns:a16="http://schemas.microsoft.com/office/drawing/2014/main" xmlns="" id="{00000000-0008-0000-07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9" name="Picture 688">
          <a:extLst>
            <a:ext uri="{FF2B5EF4-FFF2-40B4-BE49-F238E27FC236}">
              <a16:creationId xmlns:a16="http://schemas.microsoft.com/office/drawing/2014/main" xmlns="" id="{00000000-0008-0000-07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0" name="Picture 689">
          <a:extLst>
            <a:ext uri="{FF2B5EF4-FFF2-40B4-BE49-F238E27FC236}">
              <a16:creationId xmlns:a16="http://schemas.microsoft.com/office/drawing/2014/main" xmlns="" id="{00000000-0008-0000-07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1" name="Picture 690">
          <a:extLst>
            <a:ext uri="{FF2B5EF4-FFF2-40B4-BE49-F238E27FC236}">
              <a16:creationId xmlns:a16="http://schemas.microsoft.com/office/drawing/2014/main" xmlns="" id="{00000000-0008-0000-07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92" name="Picture 691">
          <a:extLst>
            <a:ext uri="{FF2B5EF4-FFF2-40B4-BE49-F238E27FC236}">
              <a16:creationId xmlns:a16="http://schemas.microsoft.com/office/drawing/2014/main" xmlns="" id="{00000000-0008-0000-07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3" name="Picture 692">
          <a:extLst>
            <a:ext uri="{FF2B5EF4-FFF2-40B4-BE49-F238E27FC236}">
              <a16:creationId xmlns:a16="http://schemas.microsoft.com/office/drawing/2014/main" xmlns="" id="{00000000-0008-0000-0700-00008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94" name="Picture 693">
          <a:extLst>
            <a:ext uri="{FF2B5EF4-FFF2-40B4-BE49-F238E27FC236}">
              <a16:creationId xmlns:a16="http://schemas.microsoft.com/office/drawing/2014/main" xmlns="" id="{00000000-0008-0000-0700-00008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5" name="Picture 694">
          <a:extLst>
            <a:ext uri="{FF2B5EF4-FFF2-40B4-BE49-F238E27FC236}">
              <a16:creationId xmlns:a16="http://schemas.microsoft.com/office/drawing/2014/main" xmlns="" id="{00000000-0008-0000-07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6" name="Picture 695">
          <a:extLst>
            <a:ext uri="{FF2B5EF4-FFF2-40B4-BE49-F238E27FC236}">
              <a16:creationId xmlns:a16="http://schemas.microsoft.com/office/drawing/2014/main" xmlns="" id="{00000000-0008-0000-07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7" name="Picture 696">
          <a:extLst>
            <a:ext uri="{FF2B5EF4-FFF2-40B4-BE49-F238E27FC236}">
              <a16:creationId xmlns:a16="http://schemas.microsoft.com/office/drawing/2014/main" xmlns="" id="{00000000-0008-0000-07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8" name="Picture 697">
          <a:extLst>
            <a:ext uri="{FF2B5EF4-FFF2-40B4-BE49-F238E27FC236}">
              <a16:creationId xmlns:a16="http://schemas.microsoft.com/office/drawing/2014/main" xmlns="" id="{00000000-0008-0000-0700-00008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9" name="Picture 698">
          <a:extLst>
            <a:ext uri="{FF2B5EF4-FFF2-40B4-BE49-F238E27FC236}">
              <a16:creationId xmlns:a16="http://schemas.microsoft.com/office/drawing/2014/main" xmlns="" id="{00000000-0008-0000-07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0" name="Picture 699">
          <a:extLst>
            <a:ext uri="{FF2B5EF4-FFF2-40B4-BE49-F238E27FC236}">
              <a16:creationId xmlns:a16="http://schemas.microsoft.com/office/drawing/2014/main" xmlns="" id="{00000000-0008-0000-07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1" name="Picture 700">
          <a:extLst>
            <a:ext uri="{FF2B5EF4-FFF2-40B4-BE49-F238E27FC236}">
              <a16:creationId xmlns:a16="http://schemas.microsoft.com/office/drawing/2014/main" xmlns="" id="{00000000-0008-0000-07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2" name="Picture 701">
          <a:extLst>
            <a:ext uri="{FF2B5EF4-FFF2-40B4-BE49-F238E27FC236}">
              <a16:creationId xmlns:a16="http://schemas.microsoft.com/office/drawing/2014/main" xmlns="" id="{00000000-0008-0000-07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3" name="Picture 702">
          <a:extLst>
            <a:ext uri="{FF2B5EF4-FFF2-40B4-BE49-F238E27FC236}">
              <a16:creationId xmlns:a16="http://schemas.microsoft.com/office/drawing/2014/main" xmlns="" id="{00000000-0008-0000-07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704" name="Picture 703">
          <a:extLst>
            <a:ext uri="{FF2B5EF4-FFF2-40B4-BE49-F238E27FC236}">
              <a16:creationId xmlns:a16="http://schemas.microsoft.com/office/drawing/2014/main" xmlns="" id="{00000000-0008-0000-07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5" name="Picture 704">
          <a:extLst>
            <a:ext uri="{FF2B5EF4-FFF2-40B4-BE49-F238E27FC236}">
              <a16:creationId xmlns:a16="http://schemas.microsoft.com/office/drawing/2014/main" xmlns="" id="{00000000-0008-0000-07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706" name="Picture 705">
          <a:extLst>
            <a:ext uri="{FF2B5EF4-FFF2-40B4-BE49-F238E27FC236}">
              <a16:creationId xmlns:a16="http://schemas.microsoft.com/office/drawing/2014/main" xmlns="" id="{00000000-0008-0000-0700-00009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7" name="Picture 706">
          <a:extLst>
            <a:ext uri="{FF2B5EF4-FFF2-40B4-BE49-F238E27FC236}">
              <a16:creationId xmlns:a16="http://schemas.microsoft.com/office/drawing/2014/main" xmlns="" id="{00000000-0008-0000-0700-00009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8" name="Picture 707">
          <a:extLst>
            <a:ext uri="{FF2B5EF4-FFF2-40B4-BE49-F238E27FC236}">
              <a16:creationId xmlns:a16="http://schemas.microsoft.com/office/drawing/2014/main" xmlns="" id="{00000000-0008-0000-07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9" name="Picture 708">
          <a:extLst>
            <a:ext uri="{FF2B5EF4-FFF2-40B4-BE49-F238E27FC236}">
              <a16:creationId xmlns:a16="http://schemas.microsoft.com/office/drawing/2014/main" xmlns="" id="{00000000-0008-0000-07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10" name="Picture 709">
          <a:extLst>
            <a:ext uri="{FF2B5EF4-FFF2-40B4-BE49-F238E27FC236}">
              <a16:creationId xmlns:a16="http://schemas.microsoft.com/office/drawing/2014/main" xmlns="" id="{00000000-0008-0000-07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11" name="Picture 710">
          <a:extLst>
            <a:ext uri="{FF2B5EF4-FFF2-40B4-BE49-F238E27FC236}">
              <a16:creationId xmlns:a16="http://schemas.microsoft.com/office/drawing/2014/main" xmlns="" id="{00000000-0008-0000-07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12" name="Picture 711">
          <a:extLst>
            <a:ext uri="{FF2B5EF4-FFF2-40B4-BE49-F238E27FC236}">
              <a16:creationId xmlns:a16="http://schemas.microsoft.com/office/drawing/2014/main" xmlns="" id="{00000000-0008-0000-07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13" name="Picture 712">
          <a:extLst>
            <a:ext uri="{FF2B5EF4-FFF2-40B4-BE49-F238E27FC236}">
              <a16:creationId xmlns:a16="http://schemas.microsoft.com/office/drawing/2014/main" xmlns="" id="{00000000-0008-0000-0700-00009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14" name="Picture 713">
          <a:extLst>
            <a:ext uri="{FF2B5EF4-FFF2-40B4-BE49-F238E27FC236}">
              <a16:creationId xmlns:a16="http://schemas.microsoft.com/office/drawing/2014/main" xmlns="" id="{00000000-0008-0000-07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15" name="Picture 714">
          <a:extLst>
            <a:ext uri="{FF2B5EF4-FFF2-40B4-BE49-F238E27FC236}">
              <a16:creationId xmlns:a16="http://schemas.microsoft.com/office/drawing/2014/main" xmlns="" id="{00000000-0008-0000-0700-00009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16" name="Picture 715">
          <a:extLst>
            <a:ext uri="{FF2B5EF4-FFF2-40B4-BE49-F238E27FC236}">
              <a16:creationId xmlns:a16="http://schemas.microsoft.com/office/drawing/2014/main" xmlns="" id="{00000000-0008-0000-0700-00009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17" name="Picture 716">
          <a:extLst>
            <a:ext uri="{FF2B5EF4-FFF2-40B4-BE49-F238E27FC236}">
              <a16:creationId xmlns:a16="http://schemas.microsoft.com/office/drawing/2014/main" xmlns="" id="{00000000-0008-0000-0700-00009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18" name="Picture 717">
          <a:extLst>
            <a:ext uri="{FF2B5EF4-FFF2-40B4-BE49-F238E27FC236}">
              <a16:creationId xmlns:a16="http://schemas.microsoft.com/office/drawing/2014/main" xmlns="" id="{00000000-0008-0000-07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19" name="Picture 718">
          <a:extLst>
            <a:ext uri="{FF2B5EF4-FFF2-40B4-BE49-F238E27FC236}">
              <a16:creationId xmlns:a16="http://schemas.microsoft.com/office/drawing/2014/main" xmlns="" id="{00000000-0008-0000-0700-00009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0" name="Picture 719">
          <a:extLst>
            <a:ext uri="{FF2B5EF4-FFF2-40B4-BE49-F238E27FC236}">
              <a16:creationId xmlns:a16="http://schemas.microsoft.com/office/drawing/2014/main" xmlns="" id="{00000000-0008-0000-0700-00009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1" name="Picture 720">
          <a:extLst>
            <a:ext uri="{FF2B5EF4-FFF2-40B4-BE49-F238E27FC236}">
              <a16:creationId xmlns:a16="http://schemas.microsoft.com/office/drawing/2014/main" xmlns="" id="{00000000-0008-0000-0700-00009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22" name="Picture 721">
          <a:extLst>
            <a:ext uri="{FF2B5EF4-FFF2-40B4-BE49-F238E27FC236}">
              <a16:creationId xmlns:a16="http://schemas.microsoft.com/office/drawing/2014/main" xmlns="" id="{00000000-0008-0000-0700-0000A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3" name="Picture 722">
          <a:extLst>
            <a:ext uri="{FF2B5EF4-FFF2-40B4-BE49-F238E27FC236}">
              <a16:creationId xmlns:a16="http://schemas.microsoft.com/office/drawing/2014/main" xmlns="" id="{00000000-0008-0000-0700-0000A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24" name="Picture 723">
          <a:extLst>
            <a:ext uri="{FF2B5EF4-FFF2-40B4-BE49-F238E27FC236}">
              <a16:creationId xmlns:a16="http://schemas.microsoft.com/office/drawing/2014/main" xmlns="" id="{00000000-0008-0000-0700-0000A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5" name="Picture 724">
          <a:extLst>
            <a:ext uri="{FF2B5EF4-FFF2-40B4-BE49-F238E27FC236}">
              <a16:creationId xmlns:a16="http://schemas.microsoft.com/office/drawing/2014/main" xmlns="" id="{00000000-0008-0000-0700-0000A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6" name="Picture 725">
          <a:extLst>
            <a:ext uri="{FF2B5EF4-FFF2-40B4-BE49-F238E27FC236}">
              <a16:creationId xmlns:a16="http://schemas.microsoft.com/office/drawing/2014/main" xmlns="" id="{00000000-0008-0000-0700-0000A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7" name="Picture 726">
          <a:extLst>
            <a:ext uri="{FF2B5EF4-FFF2-40B4-BE49-F238E27FC236}">
              <a16:creationId xmlns:a16="http://schemas.microsoft.com/office/drawing/2014/main" xmlns="" id="{00000000-0008-0000-0700-0000A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8" name="Picture 727">
          <a:extLst>
            <a:ext uri="{FF2B5EF4-FFF2-40B4-BE49-F238E27FC236}">
              <a16:creationId xmlns:a16="http://schemas.microsoft.com/office/drawing/2014/main" xmlns="" id="{00000000-0008-0000-0700-0000A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9" name="Picture 728">
          <a:extLst>
            <a:ext uri="{FF2B5EF4-FFF2-40B4-BE49-F238E27FC236}">
              <a16:creationId xmlns:a16="http://schemas.microsoft.com/office/drawing/2014/main" xmlns="" id="{00000000-0008-0000-0700-0000A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0" name="Picture 729">
          <a:extLst>
            <a:ext uri="{FF2B5EF4-FFF2-40B4-BE49-F238E27FC236}">
              <a16:creationId xmlns:a16="http://schemas.microsoft.com/office/drawing/2014/main" xmlns="" id="{00000000-0008-0000-0700-0000A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1" name="Picture 730">
          <a:extLst>
            <a:ext uri="{FF2B5EF4-FFF2-40B4-BE49-F238E27FC236}">
              <a16:creationId xmlns:a16="http://schemas.microsoft.com/office/drawing/2014/main" xmlns="" id="{00000000-0008-0000-07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2" name="Picture 731">
          <a:extLst>
            <a:ext uri="{FF2B5EF4-FFF2-40B4-BE49-F238E27FC236}">
              <a16:creationId xmlns:a16="http://schemas.microsoft.com/office/drawing/2014/main" xmlns="" id="{00000000-0008-0000-07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3" name="Picture 732">
          <a:extLst>
            <a:ext uri="{FF2B5EF4-FFF2-40B4-BE49-F238E27FC236}">
              <a16:creationId xmlns:a16="http://schemas.microsoft.com/office/drawing/2014/main" xmlns="" id="{00000000-0008-0000-07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4" name="Picture 733">
          <a:extLst>
            <a:ext uri="{FF2B5EF4-FFF2-40B4-BE49-F238E27FC236}">
              <a16:creationId xmlns:a16="http://schemas.microsoft.com/office/drawing/2014/main" xmlns="" id="{00000000-0008-0000-07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5" name="Picture 734">
          <a:extLst>
            <a:ext uri="{FF2B5EF4-FFF2-40B4-BE49-F238E27FC236}">
              <a16:creationId xmlns:a16="http://schemas.microsoft.com/office/drawing/2014/main" xmlns="" id="{00000000-0008-0000-07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36" name="Picture 735">
          <a:extLst>
            <a:ext uri="{FF2B5EF4-FFF2-40B4-BE49-F238E27FC236}">
              <a16:creationId xmlns:a16="http://schemas.microsoft.com/office/drawing/2014/main" xmlns="" id="{00000000-0008-0000-07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7" name="Picture 736">
          <a:extLst>
            <a:ext uri="{FF2B5EF4-FFF2-40B4-BE49-F238E27FC236}">
              <a16:creationId xmlns:a16="http://schemas.microsoft.com/office/drawing/2014/main" xmlns="" id="{00000000-0008-0000-07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38" name="Picture 737">
          <a:extLst>
            <a:ext uri="{FF2B5EF4-FFF2-40B4-BE49-F238E27FC236}">
              <a16:creationId xmlns:a16="http://schemas.microsoft.com/office/drawing/2014/main" xmlns="" id="{00000000-0008-0000-07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9" name="Picture 738">
          <a:extLst>
            <a:ext uri="{FF2B5EF4-FFF2-40B4-BE49-F238E27FC236}">
              <a16:creationId xmlns:a16="http://schemas.microsoft.com/office/drawing/2014/main" xmlns="" id="{00000000-0008-0000-07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0" name="Picture 739">
          <a:extLst>
            <a:ext uri="{FF2B5EF4-FFF2-40B4-BE49-F238E27FC236}">
              <a16:creationId xmlns:a16="http://schemas.microsoft.com/office/drawing/2014/main" xmlns="" id="{00000000-0008-0000-07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1" name="Picture 740">
          <a:extLst>
            <a:ext uri="{FF2B5EF4-FFF2-40B4-BE49-F238E27FC236}">
              <a16:creationId xmlns:a16="http://schemas.microsoft.com/office/drawing/2014/main" xmlns="" id="{00000000-0008-0000-07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2" name="Picture 741">
          <a:extLst>
            <a:ext uri="{FF2B5EF4-FFF2-40B4-BE49-F238E27FC236}">
              <a16:creationId xmlns:a16="http://schemas.microsoft.com/office/drawing/2014/main" xmlns="" id="{00000000-0008-0000-0700-0000B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3" name="Picture 742">
          <a:extLst>
            <a:ext uri="{FF2B5EF4-FFF2-40B4-BE49-F238E27FC236}">
              <a16:creationId xmlns:a16="http://schemas.microsoft.com/office/drawing/2014/main" xmlns="" id="{00000000-0008-0000-0700-0000B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4" name="Picture 743">
          <a:extLst>
            <a:ext uri="{FF2B5EF4-FFF2-40B4-BE49-F238E27FC236}">
              <a16:creationId xmlns:a16="http://schemas.microsoft.com/office/drawing/2014/main" xmlns="" id="{00000000-0008-0000-0700-0000B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5" name="Picture 744">
          <a:extLst>
            <a:ext uri="{FF2B5EF4-FFF2-40B4-BE49-F238E27FC236}">
              <a16:creationId xmlns:a16="http://schemas.microsoft.com/office/drawing/2014/main" xmlns="" id="{00000000-0008-0000-0700-0000B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46" name="Picture 745">
          <a:extLst>
            <a:ext uri="{FF2B5EF4-FFF2-40B4-BE49-F238E27FC236}">
              <a16:creationId xmlns:a16="http://schemas.microsoft.com/office/drawing/2014/main" xmlns="" id="{00000000-0008-0000-0700-0000B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7" name="Picture 746">
          <a:extLst>
            <a:ext uri="{FF2B5EF4-FFF2-40B4-BE49-F238E27FC236}">
              <a16:creationId xmlns:a16="http://schemas.microsoft.com/office/drawing/2014/main" xmlns="" id="{00000000-0008-0000-0700-0000B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48" name="Picture 747">
          <a:extLst>
            <a:ext uri="{FF2B5EF4-FFF2-40B4-BE49-F238E27FC236}">
              <a16:creationId xmlns:a16="http://schemas.microsoft.com/office/drawing/2014/main" xmlns="" id="{00000000-0008-0000-0700-0000B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9" name="Picture 748">
          <a:extLst>
            <a:ext uri="{FF2B5EF4-FFF2-40B4-BE49-F238E27FC236}">
              <a16:creationId xmlns:a16="http://schemas.microsoft.com/office/drawing/2014/main" xmlns="" id="{00000000-0008-0000-0700-0000B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0" name="Picture 749">
          <a:extLst>
            <a:ext uri="{FF2B5EF4-FFF2-40B4-BE49-F238E27FC236}">
              <a16:creationId xmlns:a16="http://schemas.microsoft.com/office/drawing/2014/main" xmlns="" id="{00000000-0008-0000-0700-0000B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1" name="Picture 750">
          <a:extLst>
            <a:ext uri="{FF2B5EF4-FFF2-40B4-BE49-F238E27FC236}">
              <a16:creationId xmlns:a16="http://schemas.microsoft.com/office/drawing/2014/main" xmlns="" id="{00000000-0008-0000-0700-0000B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2" name="Picture 751">
          <a:extLst>
            <a:ext uri="{FF2B5EF4-FFF2-40B4-BE49-F238E27FC236}">
              <a16:creationId xmlns:a16="http://schemas.microsoft.com/office/drawing/2014/main" xmlns="" id="{00000000-0008-0000-0700-0000B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3" name="Picture 752">
          <a:extLst>
            <a:ext uri="{FF2B5EF4-FFF2-40B4-BE49-F238E27FC236}">
              <a16:creationId xmlns:a16="http://schemas.microsoft.com/office/drawing/2014/main" xmlns="" id="{00000000-0008-0000-07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4" name="Picture 753">
          <a:extLst>
            <a:ext uri="{FF2B5EF4-FFF2-40B4-BE49-F238E27FC236}">
              <a16:creationId xmlns:a16="http://schemas.microsoft.com/office/drawing/2014/main" xmlns="" id="{00000000-0008-0000-07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5" name="Picture 754">
          <a:extLst>
            <a:ext uri="{FF2B5EF4-FFF2-40B4-BE49-F238E27FC236}">
              <a16:creationId xmlns:a16="http://schemas.microsoft.com/office/drawing/2014/main" xmlns="" id="{00000000-0008-0000-07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6" name="Picture 755">
          <a:extLst>
            <a:ext uri="{FF2B5EF4-FFF2-40B4-BE49-F238E27FC236}">
              <a16:creationId xmlns:a16="http://schemas.microsoft.com/office/drawing/2014/main" xmlns="" id="{00000000-0008-0000-07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7" name="Picture 756">
          <a:extLst>
            <a:ext uri="{FF2B5EF4-FFF2-40B4-BE49-F238E27FC236}">
              <a16:creationId xmlns:a16="http://schemas.microsoft.com/office/drawing/2014/main" xmlns="" id="{00000000-0008-0000-0700-0000C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58" name="Picture 757">
          <a:extLst>
            <a:ext uri="{FF2B5EF4-FFF2-40B4-BE49-F238E27FC236}">
              <a16:creationId xmlns:a16="http://schemas.microsoft.com/office/drawing/2014/main" xmlns="" id="{00000000-0008-0000-0700-0000C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9" name="Picture 758">
          <a:extLst>
            <a:ext uri="{FF2B5EF4-FFF2-40B4-BE49-F238E27FC236}">
              <a16:creationId xmlns:a16="http://schemas.microsoft.com/office/drawing/2014/main" xmlns="" id="{00000000-0008-0000-0700-0000C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60" name="Picture 759">
          <a:extLst>
            <a:ext uri="{FF2B5EF4-FFF2-40B4-BE49-F238E27FC236}">
              <a16:creationId xmlns:a16="http://schemas.microsoft.com/office/drawing/2014/main" xmlns="" id="{00000000-0008-0000-0700-0000C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1" name="Picture 760">
          <a:extLst>
            <a:ext uri="{FF2B5EF4-FFF2-40B4-BE49-F238E27FC236}">
              <a16:creationId xmlns:a16="http://schemas.microsoft.com/office/drawing/2014/main" xmlns="" id="{00000000-0008-0000-0700-0000C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2" name="Picture 761">
          <a:extLst>
            <a:ext uri="{FF2B5EF4-FFF2-40B4-BE49-F238E27FC236}">
              <a16:creationId xmlns:a16="http://schemas.microsoft.com/office/drawing/2014/main" xmlns="" id="{00000000-0008-0000-0700-0000C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3" name="Picture 762">
          <a:extLst>
            <a:ext uri="{FF2B5EF4-FFF2-40B4-BE49-F238E27FC236}">
              <a16:creationId xmlns:a16="http://schemas.microsoft.com/office/drawing/2014/main" xmlns="" id="{00000000-0008-0000-0700-0000C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4" name="Picture 763">
          <a:extLst>
            <a:ext uri="{FF2B5EF4-FFF2-40B4-BE49-F238E27FC236}">
              <a16:creationId xmlns:a16="http://schemas.microsoft.com/office/drawing/2014/main" xmlns="" id="{00000000-0008-0000-0700-0000C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5" name="Picture 764">
          <a:extLst>
            <a:ext uri="{FF2B5EF4-FFF2-40B4-BE49-F238E27FC236}">
              <a16:creationId xmlns:a16="http://schemas.microsoft.com/office/drawing/2014/main" xmlns="" id="{00000000-0008-0000-0700-0000C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6" name="Picture 765">
          <a:extLst>
            <a:ext uri="{FF2B5EF4-FFF2-40B4-BE49-F238E27FC236}">
              <a16:creationId xmlns:a16="http://schemas.microsoft.com/office/drawing/2014/main" xmlns="" id="{00000000-0008-0000-0700-0000C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7" name="Picture 766">
          <a:extLst>
            <a:ext uri="{FF2B5EF4-FFF2-40B4-BE49-F238E27FC236}">
              <a16:creationId xmlns:a16="http://schemas.microsoft.com/office/drawing/2014/main" xmlns="" id="{00000000-0008-0000-0700-0000C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68" name="Picture 767">
          <a:extLst>
            <a:ext uri="{FF2B5EF4-FFF2-40B4-BE49-F238E27FC236}">
              <a16:creationId xmlns:a16="http://schemas.microsoft.com/office/drawing/2014/main" xmlns="" id="{00000000-0008-0000-0700-0000C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9" name="Picture 768">
          <a:extLst>
            <a:ext uri="{FF2B5EF4-FFF2-40B4-BE49-F238E27FC236}">
              <a16:creationId xmlns:a16="http://schemas.microsoft.com/office/drawing/2014/main" xmlns="" id="{00000000-0008-0000-0700-0000C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70" name="Picture 769">
          <a:extLst>
            <a:ext uri="{FF2B5EF4-FFF2-40B4-BE49-F238E27FC236}">
              <a16:creationId xmlns:a16="http://schemas.microsoft.com/office/drawing/2014/main" xmlns="" id="{00000000-0008-0000-0700-0000D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1" name="Picture 770">
          <a:extLst>
            <a:ext uri="{FF2B5EF4-FFF2-40B4-BE49-F238E27FC236}">
              <a16:creationId xmlns:a16="http://schemas.microsoft.com/office/drawing/2014/main" xmlns="" id="{00000000-0008-0000-0700-0000D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2" name="Picture 771">
          <a:extLst>
            <a:ext uri="{FF2B5EF4-FFF2-40B4-BE49-F238E27FC236}">
              <a16:creationId xmlns:a16="http://schemas.microsoft.com/office/drawing/2014/main" xmlns="" id="{00000000-0008-0000-0700-0000D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3" name="Picture 772">
          <a:extLst>
            <a:ext uri="{FF2B5EF4-FFF2-40B4-BE49-F238E27FC236}">
              <a16:creationId xmlns:a16="http://schemas.microsoft.com/office/drawing/2014/main" xmlns="" id="{00000000-0008-0000-0700-0000D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4" name="Picture 773">
          <a:extLst>
            <a:ext uri="{FF2B5EF4-FFF2-40B4-BE49-F238E27FC236}">
              <a16:creationId xmlns:a16="http://schemas.microsoft.com/office/drawing/2014/main" xmlns="" id="{00000000-0008-0000-0700-0000D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5" name="Picture 774">
          <a:extLst>
            <a:ext uri="{FF2B5EF4-FFF2-40B4-BE49-F238E27FC236}">
              <a16:creationId xmlns:a16="http://schemas.microsoft.com/office/drawing/2014/main" xmlns="" id="{00000000-0008-0000-0700-0000D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6" name="Picture 775">
          <a:extLst>
            <a:ext uri="{FF2B5EF4-FFF2-40B4-BE49-F238E27FC236}">
              <a16:creationId xmlns:a16="http://schemas.microsoft.com/office/drawing/2014/main" xmlns="" id="{00000000-0008-0000-0700-0000D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7" name="Picture 776">
          <a:extLst>
            <a:ext uri="{FF2B5EF4-FFF2-40B4-BE49-F238E27FC236}">
              <a16:creationId xmlns:a16="http://schemas.microsoft.com/office/drawing/2014/main" xmlns="" id="{00000000-0008-0000-0700-0000D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8" name="Picture 777">
          <a:extLst>
            <a:ext uri="{FF2B5EF4-FFF2-40B4-BE49-F238E27FC236}">
              <a16:creationId xmlns:a16="http://schemas.microsoft.com/office/drawing/2014/main" xmlns="" id="{00000000-0008-0000-0700-0000D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9" name="Picture 778">
          <a:extLst>
            <a:ext uri="{FF2B5EF4-FFF2-40B4-BE49-F238E27FC236}">
              <a16:creationId xmlns:a16="http://schemas.microsoft.com/office/drawing/2014/main" xmlns="" id="{00000000-0008-0000-0700-0000D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0" name="Picture 779">
          <a:extLst>
            <a:ext uri="{FF2B5EF4-FFF2-40B4-BE49-F238E27FC236}">
              <a16:creationId xmlns:a16="http://schemas.microsoft.com/office/drawing/2014/main" xmlns="" id="{00000000-0008-0000-0700-0000D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1" name="Picture 780">
          <a:extLst>
            <a:ext uri="{FF2B5EF4-FFF2-40B4-BE49-F238E27FC236}">
              <a16:creationId xmlns:a16="http://schemas.microsoft.com/office/drawing/2014/main" xmlns="" id="{00000000-0008-0000-0700-0000D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82" name="Picture 781">
          <a:extLst>
            <a:ext uri="{FF2B5EF4-FFF2-40B4-BE49-F238E27FC236}">
              <a16:creationId xmlns:a16="http://schemas.microsoft.com/office/drawing/2014/main" xmlns="" id="{00000000-0008-0000-0700-0000D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3" name="Picture 782">
          <a:extLst>
            <a:ext uri="{FF2B5EF4-FFF2-40B4-BE49-F238E27FC236}">
              <a16:creationId xmlns:a16="http://schemas.microsoft.com/office/drawing/2014/main" xmlns="" id="{00000000-0008-0000-0700-0000D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84" name="Picture 783">
          <a:extLst>
            <a:ext uri="{FF2B5EF4-FFF2-40B4-BE49-F238E27FC236}">
              <a16:creationId xmlns:a16="http://schemas.microsoft.com/office/drawing/2014/main" xmlns="" id="{00000000-0008-0000-0700-0000D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5" name="Picture 784">
          <a:extLst>
            <a:ext uri="{FF2B5EF4-FFF2-40B4-BE49-F238E27FC236}">
              <a16:creationId xmlns:a16="http://schemas.microsoft.com/office/drawing/2014/main" xmlns="" id="{00000000-0008-0000-0700-0000D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6" name="Picture 785">
          <a:extLst>
            <a:ext uri="{FF2B5EF4-FFF2-40B4-BE49-F238E27FC236}">
              <a16:creationId xmlns:a16="http://schemas.microsoft.com/office/drawing/2014/main" xmlns="" id="{00000000-0008-0000-0700-0000E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7" name="Picture 786">
          <a:extLst>
            <a:ext uri="{FF2B5EF4-FFF2-40B4-BE49-F238E27FC236}">
              <a16:creationId xmlns:a16="http://schemas.microsoft.com/office/drawing/2014/main" xmlns="" id="{00000000-0008-0000-0700-0000E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8" name="Picture 787">
          <a:extLst>
            <a:ext uri="{FF2B5EF4-FFF2-40B4-BE49-F238E27FC236}">
              <a16:creationId xmlns:a16="http://schemas.microsoft.com/office/drawing/2014/main" xmlns="" id="{00000000-0008-0000-0700-0000E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9" name="Picture 788">
          <a:extLst>
            <a:ext uri="{FF2B5EF4-FFF2-40B4-BE49-F238E27FC236}">
              <a16:creationId xmlns:a16="http://schemas.microsoft.com/office/drawing/2014/main" xmlns="" id="{00000000-0008-0000-0700-0000E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0" name="Picture 789">
          <a:extLst>
            <a:ext uri="{FF2B5EF4-FFF2-40B4-BE49-F238E27FC236}">
              <a16:creationId xmlns:a16="http://schemas.microsoft.com/office/drawing/2014/main" xmlns="" id="{00000000-0008-0000-0700-0000E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1" name="Picture 790">
          <a:extLst>
            <a:ext uri="{FF2B5EF4-FFF2-40B4-BE49-F238E27FC236}">
              <a16:creationId xmlns:a16="http://schemas.microsoft.com/office/drawing/2014/main" xmlns="" id="{00000000-0008-0000-0700-0000E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92" name="Picture 791">
          <a:extLst>
            <a:ext uri="{FF2B5EF4-FFF2-40B4-BE49-F238E27FC236}">
              <a16:creationId xmlns:a16="http://schemas.microsoft.com/office/drawing/2014/main" xmlns="" id="{00000000-0008-0000-0700-0000E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3" name="Picture 792">
          <a:extLst>
            <a:ext uri="{FF2B5EF4-FFF2-40B4-BE49-F238E27FC236}">
              <a16:creationId xmlns:a16="http://schemas.microsoft.com/office/drawing/2014/main" xmlns="" id="{00000000-0008-0000-0700-0000E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94" name="Picture 793">
          <a:extLst>
            <a:ext uri="{FF2B5EF4-FFF2-40B4-BE49-F238E27FC236}">
              <a16:creationId xmlns:a16="http://schemas.microsoft.com/office/drawing/2014/main" xmlns="" id="{00000000-0008-0000-0700-0000E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5" name="Picture 794">
          <a:extLst>
            <a:ext uri="{FF2B5EF4-FFF2-40B4-BE49-F238E27FC236}">
              <a16:creationId xmlns:a16="http://schemas.microsoft.com/office/drawing/2014/main" xmlns="" id="{00000000-0008-0000-0700-0000E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6" name="Picture 795">
          <a:extLst>
            <a:ext uri="{FF2B5EF4-FFF2-40B4-BE49-F238E27FC236}">
              <a16:creationId xmlns:a16="http://schemas.microsoft.com/office/drawing/2014/main" xmlns="" id="{00000000-0008-0000-0700-0000E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7" name="Picture 796">
          <a:extLst>
            <a:ext uri="{FF2B5EF4-FFF2-40B4-BE49-F238E27FC236}">
              <a16:creationId xmlns:a16="http://schemas.microsoft.com/office/drawing/2014/main" xmlns="" id="{00000000-0008-0000-0700-0000E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8" name="Picture 797">
          <a:extLst>
            <a:ext uri="{FF2B5EF4-FFF2-40B4-BE49-F238E27FC236}">
              <a16:creationId xmlns:a16="http://schemas.microsoft.com/office/drawing/2014/main" xmlns="" id="{00000000-0008-0000-0700-0000E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9" name="Picture 798">
          <a:extLst>
            <a:ext uri="{FF2B5EF4-FFF2-40B4-BE49-F238E27FC236}">
              <a16:creationId xmlns:a16="http://schemas.microsoft.com/office/drawing/2014/main" xmlns="" id="{00000000-0008-0000-0700-0000E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0" name="Picture 799">
          <a:extLst>
            <a:ext uri="{FF2B5EF4-FFF2-40B4-BE49-F238E27FC236}">
              <a16:creationId xmlns:a16="http://schemas.microsoft.com/office/drawing/2014/main" xmlns="" id="{00000000-0008-0000-0700-0000E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1" name="Picture 800">
          <a:extLst>
            <a:ext uri="{FF2B5EF4-FFF2-40B4-BE49-F238E27FC236}">
              <a16:creationId xmlns:a16="http://schemas.microsoft.com/office/drawing/2014/main" xmlns="" id="{00000000-0008-0000-0700-0000E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2" name="Picture 801">
          <a:extLst>
            <a:ext uri="{FF2B5EF4-FFF2-40B4-BE49-F238E27FC236}">
              <a16:creationId xmlns:a16="http://schemas.microsoft.com/office/drawing/2014/main" xmlns="" id="{00000000-0008-0000-0700-0000F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3" name="Picture 802">
          <a:extLst>
            <a:ext uri="{FF2B5EF4-FFF2-40B4-BE49-F238E27FC236}">
              <a16:creationId xmlns:a16="http://schemas.microsoft.com/office/drawing/2014/main" xmlns="" id="{00000000-0008-0000-0700-0000F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804" name="Picture 803">
          <a:extLst>
            <a:ext uri="{FF2B5EF4-FFF2-40B4-BE49-F238E27FC236}">
              <a16:creationId xmlns:a16="http://schemas.microsoft.com/office/drawing/2014/main" xmlns="" id="{00000000-0008-0000-0700-0000F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5" name="Picture 804">
          <a:extLst>
            <a:ext uri="{FF2B5EF4-FFF2-40B4-BE49-F238E27FC236}">
              <a16:creationId xmlns:a16="http://schemas.microsoft.com/office/drawing/2014/main" xmlns="" id="{00000000-0008-0000-0700-0000F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806" name="Picture 805">
          <a:extLst>
            <a:ext uri="{FF2B5EF4-FFF2-40B4-BE49-F238E27FC236}">
              <a16:creationId xmlns:a16="http://schemas.microsoft.com/office/drawing/2014/main" xmlns="" id="{00000000-0008-0000-0700-0000F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7" name="Picture 806">
          <a:extLst>
            <a:ext uri="{FF2B5EF4-FFF2-40B4-BE49-F238E27FC236}">
              <a16:creationId xmlns:a16="http://schemas.microsoft.com/office/drawing/2014/main" xmlns="" id="{00000000-0008-0000-0700-0000F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8" name="Picture 807">
          <a:extLst>
            <a:ext uri="{FF2B5EF4-FFF2-40B4-BE49-F238E27FC236}">
              <a16:creationId xmlns:a16="http://schemas.microsoft.com/office/drawing/2014/main" xmlns="" id="{00000000-0008-0000-0700-0000F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9" name="Picture 808">
          <a:extLst>
            <a:ext uri="{FF2B5EF4-FFF2-40B4-BE49-F238E27FC236}">
              <a16:creationId xmlns:a16="http://schemas.microsoft.com/office/drawing/2014/main" xmlns="" id="{00000000-0008-0000-0700-0000F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0" name="Picture 809">
          <a:extLst>
            <a:ext uri="{FF2B5EF4-FFF2-40B4-BE49-F238E27FC236}">
              <a16:creationId xmlns:a16="http://schemas.microsoft.com/office/drawing/2014/main" xmlns="" id="{00000000-0008-0000-0700-0000F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1" name="Picture 810">
          <a:extLst>
            <a:ext uri="{FF2B5EF4-FFF2-40B4-BE49-F238E27FC236}">
              <a16:creationId xmlns:a16="http://schemas.microsoft.com/office/drawing/2014/main" xmlns="" id="{00000000-0008-0000-0700-0000F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2" name="Picture 811">
          <a:extLst>
            <a:ext uri="{FF2B5EF4-FFF2-40B4-BE49-F238E27FC236}">
              <a16:creationId xmlns:a16="http://schemas.microsoft.com/office/drawing/2014/main" xmlns="" id="{00000000-0008-0000-0700-0000F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3" name="Picture 812">
          <a:extLst>
            <a:ext uri="{FF2B5EF4-FFF2-40B4-BE49-F238E27FC236}">
              <a16:creationId xmlns:a16="http://schemas.microsoft.com/office/drawing/2014/main" xmlns="" id="{00000000-0008-0000-0700-0000F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814" name="Picture 813">
          <a:extLst>
            <a:ext uri="{FF2B5EF4-FFF2-40B4-BE49-F238E27FC236}">
              <a16:creationId xmlns:a16="http://schemas.microsoft.com/office/drawing/2014/main" xmlns="" id="{00000000-0008-0000-0700-0000F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5" name="Picture 814">
          <a:extLst>
            <a:ext uri="{FF2B5EF4-FFF2-40B4-BE49-F238E27FC236}">
              <a16:creationId xmlns:a16="http://schemas.microsoft.com/office/drawing/2014/main" xmlns="" id="{00000000-0008-0000-0700-0000F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816" name="Picture 815">
          <a:extLst>
            <a:ext uri="{FF2B5EF4-FFF2-40B4-BE49-F238E27FC236}">
              <a16:creationId xmlns:a16="http://schemas.microsoft.com/office/drawing/2014/main" xmlns="" id="{00000000-0008-0000-0700-0000F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7" name="Picture 816">
          <a:extLst>
            <a:ext uri="{FF2B5EF4-FFF2-40B4-BE49-F238E27FC236}">
              <a16:creationId xmlns:a16="http://schemas.microsoft.com/office/drawing/2014/main" xmlns="" id="{00000000-0008-0000-0700-0000F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8" name="Picture 817">
          <a:extLst>
            <a:ext uri="{FF2B5EF4-FFF2-40B4-BE49-F238E27FC236}">
              <a16:creationId xmlns:a16="http://schemas.microsoft.com/office/drawing/2014/main" xmlns="" id="{00000000-0008-0000-0700-00000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9" name="Picture 818">
          <a:extLst>
            <a:ext uri="{FF2B5EF4-FFF2-40B4-BE49-F238E27FC236}">
              <a16:creationId xmlns:a16="http://schemas.microsoft.com/office/drawing/2014/main" xmlns="" id="{00000000-0008-0000-0700-00000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0" name="Picture 819">
          <a:extLst>
            <a:ext uri="{FF2B5EF4-FFF2-40B4-BE49-F238E27FC236}">
              <a16:creationId xmlns:a16="http://schemas.microsoft.com/office/drawing/2014/main" xmlns="" id="{00000000-0008-0000-0700-00000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1" name="Picture 820">
          <a:extLst>
            <a:ext uri="{FF2B5EF4-FFF2-40B4-BE49-F238E27FC236}">
              <a16:creationId xmlns:a16="http://schemas.microsoft.com/office/drawing/2014/main" xmlns="" id="{00000000-0008-0000-0700-00000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2" name="Picture 821">
          <a:extLst>
            <a:ext uri="{FF2B5EF4-FFF2-40B4-BE49-F238E27FC236}">
              <a16:creationId xmlns:a16="http://schemas.microsoft.com/office/drawing/2014/main" xmlns="" id="{00000000-0008-0000-0700-00000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3" name="Picture 822">
          <a:extLst>
            <a:ext uri="{FF2B5EF4-FFF2-40B4-BE49-F238E27FC236}">
              <a16:creationId xmlns:a16="http://schemas.microsoft.com/office/drawing/2014/main" xmlns="" id="{00000000-0008-0000-0700-00000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4" name="Picture 823">
          <a:extLst>
            <a:ext uri="{FF2B5EF4-FFF2-40B4-BE49-F238E27FC236}">
              <a16:creationId xmlns:a16="http://schemas.microsoft.com/office/drawing/2014/main" xmlns="" id="{00000000-0008-0000-0700-00000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5" name="Picture 824">
          <a:extLst>
            <a:ext uri="{FF2B5EF4-FFF2-40B4-BE49-F238E27FC236}">
              <a16:creationId xmlns:a16="http://schemas.microsoft.com/office/drawing/2014/main" xmlns="" id="{00000000-0008-0000-0700-00000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6" name="Picture 825">
          <a:extLst>
            <a:ext uri="{FF2B5EF4-FFF2-40B4-BE49-F238E27FC236}">
              <a16:creationId xmlns:a16="http://schemas.microsoft.com/office/drawing/2014/main" xmlns="" id="{00000000-0008-0000-0700-00000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7" name="Picture 826">
          <a:extLst>
            <a:ext uri="{FF2B5EF4-FFF2-40B4-BE49-F238E27FC236}">
              <a16:creationId xmlns:a16="http://schemas.microsoft.com/office/drawing/2014/main" xmlns="" id="{00000000-0008-0000-0700-00000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828" name="Picture 827">
          <a:extLst>
            <a:ext uri="{FF2B5EF4-FFF2-40B4-BE49-F238E27FC236}">
              <a16:creationId xmlns:a16="http://schemas.microsoft.com/office/drawing/2014/main" xmlns="" id="{00000000-0008-0000-0700-00000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29" name="Picture 828">
          <a:extLst>
            <a:ext uri="{FF2B5EF4-FFF2-40B4-BE49-F238E27FC236}">
              <a16:creationId xmlns:a16="http://schemas.microsoft.com/office/drawing/2014/main" xmlns="" id="{00000000-0008-0000-0700-00000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830" name="Picture 829">
          <a:extLst>
            <a:ext uri="{FF2B5EF4-FFF2-40B4-BE49-F238E27FC236}">
              <a16:creationId xmlns:a16="http://schemas.microsoft.com/office/drawing/2014/main" xmlns="" id="{00000000-0008-0000-0700-00000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31" name="Picture 830">
          <a:extLst>
            <a:ext uri="{FF2B5EF4-FFF2-40B4-BE49-F238E27FC236}">
              <a16:creationId xmlns:a16="http://schemas.microsoft.com/office/drawing/2014/main" xmlns="" id="{00000000-0008-0000-0700-00000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32" name="Picture 831">
          <a:extLst>
            <a:ext uri="{FF2B5EF4-FFF2-40B4-BE49-F238E27FC236}">
              <a16:creationId xmlns:a16="http://schemas.microsoft.com/office/drawing/2014/main" xmlns="" id="{00000000-0008-0000-0700-00000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33" name="Picture 832">
          <a:extLst>
            <a:ext uri="{FF2B5EF4-FFF2-40B4-BE49-F238E27FC236}">
              <a16:creationId xmlns:a16="http://schemas.microsoft.com/office/drawing/2014/main" xmlns="" id="{00000000-0008-0000-0700-00000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34" name="Picture 833">
          <a:extLst>
            <a:ext uri="{FF2B5EF4-FFF2-40B4-BE49-F238E27FC236}">
              <a16:creationId xmlns:a16="http://schemas.microsoft.com/office/drawing/2014/main" xmlns="" id="{00000000-0008-0000-0700-00001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35" name="Picture 834">
          <a:extLst>
            <a:ext uri="{FF2B5EF4-FFF2-40B4-BE49-F238E27FC236}">
              <a16:creationId xmlns:a16="http://schemas.microsoft.com/office/drawing/2014/main" xmlns="" id="{00000000-0008-0000-0700-00001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36" name="Picture 835">
          <a:extLst>
            <a:ext uri="{FF2B5EF4-FFF2-40B4-BE49-F238E27FC236}">
              <a16:creationId xmlns:a16="http://schemas.microsoft.com/office/drawing/2014/main" xmlns="" id="{00000000-0008-0000-0700-00001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37" name="Picture 836">
          <a:extLst>
            <a:ext uri="{FF2B5EF4-FFF2-40B4-BE49-F238E27FC236}">
              <a16:creationId xmlns:a16="http://schemas.microsoft.com/office/drawing/2014/main" xmlns="" id="{00000000-0008-0000-0700-00001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838" name="Picture 837">
          <a:extLst>
            <a:ext uri="{FF2B5EF4-FFF2-40B4-BE49-F238E27FC236}">
              <a16:creationId xmlns:a16="http://schemas.microsoft.com/office/drawing/2014/main" xmlns="" id="{00000000-0008-0000-0700-00001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39" name="Picture 838">
          <a:extLst>
            <a:ext uri="{FF2B5EF4-FFF2-40B4-BE49-F238E27FC236}">
              <a16:creationId xmlns:a16="http://schemas.microsoft.com/office/drawing/2014/main" xmlns="" id="{00000000-0008-0000-0700-00001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840" name="Picture 839">
          <a:extLst>
            <a:ext uri="{FF2B5EF4-FFF2-40B4-BE49-F238E27FC236}">
              <a16:creationId xmlns:a16="http://schemas.microsoft.com/office/drawing/2014/main" xmlns="" id="{00000000-0008-0000-0700-00001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41" name="Picture 840">
          <a:extLst>
            <a:ext uri="{FF2B5EF4-FFF2-40B4-BE49-F238E27FC236}">
              <a16:creationId xmlns:a16="http://schemas.microsoft.com/office/drawing/2014/main" xmlns="" id="{00000000-0008-0000-0700-00001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42" name="Picture 841">
          <a:extLst>
            <a:ext uri="{FF2B5EF4-FFF2-40B4-BE49-F238E27FC236}">
              <a16:creationId xmlns:a16="http://schemas.microsoft.com/office/drawing/2014/main" xmlns="" id="{00000000-0008-0000-0700-00001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43" name="Picture 842">
          <a:extLst>
            <a:ext uri="{FF2B5EF4-FFF2-40B4-BE49-F238E27FC236}">
              <a16:creationId xmlns:a16="http://schemas.microsoft.com/office/drawing/2014/main" xmlns="" id="{00000000-0008-0000-0700-00001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44" name="Picture 843">
          <a:extLst>
            <a:ext uri="{FF2B5EF4-FFF2-40B4-BE49-F238E27FC236}">
              <a16:creationId xmlns:a16="http://schemas.microsoft.com/office/drawing/2014/main" xmlns="" id="{00000000-0008-0000-0700-00001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45" name="Picture 844">
          <a:extLst>
            <a:ext uri="{FF2B5EF4-FFF2-40B4-BE49-F238E27FC236}">
              <a16:creationId xmlns:a16="http://schemas.microsoft.com/office/drawing/2014/main" xmlns="" id="{00000000-0008-0000-0700-00001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46" name="Picture 845">
          <a:extLst>
            <a:ext uri="{FF2B5EF4-FFF2-40B4-BE49-F238E27FC236}">
              <a16:creationId xmlns:a16="http://schemas.microsoft.com/office/drawing/2014/main" xmlns="" id="{00000000-0008-0000-0700-00001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47" name="Picture 846">
          <a:extLst>
            <a:ext uri="{FF2B5EF4-FFF2-40B4-BE49-F238E27FC236}">
              <a16:creationId xmlns:a16="http://schemas.microsoft.com/office/drawing/2014/main" xmlns="" id="{00000000-0008-0000-0700-00001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48" name="Picture 847">
          <a:extLst>
            <a:ext uri="{FF2B5EF4-FFF2-40B4-BE49-F238E27FC236}">
              <a16:creationId xmlns:a16="http://schemas.microsoft.com/office/drawing/2014/main" xmlns="" id="{00000000-0008-0000-0700-00001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49" name="Picture 848">
          <a:extLst>
            <a:ext uri="{FF2B5EF4-FFF2-40B4-BE49-F238E27FC236}">
              <a16:creationId xmlns:a16="http://schemas.microsoft.com/office/drawing/2014/main" xmlns="" id="{00000000-0008-0000-0700-00001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850" name="Picture 849">
          <a:extLst>
            <a:ext uri="{FF2B5EF4-FFF2-40B4-BE49-F238E27FC236}">
              <a16:creationId xmlns:a16="http://schemas.microsoft.com/office/drawing/2014/main" xmlns="" id="{00000000-0008-0000-0700-00002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51" name="Picture 850">
          <a:extLst>
            <a:ext uri="{FF2B5EF4-FFF2-40B4-BE49-F238E27FC236}">
              <a16:creationId xmlns:a16="http://schemas.microsoft.com/office/drawing/2014/main" xmlns="" id="{00000000-0008-0000-0700-00002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852" name="Picture 851">
          <a:extLst>
            <a:ext uri="{FF2B5EF4-FFF2-40B4-BE49-F238E27FC236}">
              <a16:creationId xmlns:a16="http://schemas.microsoft.com/office/drawing/2014/main" xmlns="" id="{00000000-0008-0000-0700-00002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53" name="Picture 852">
          <a:extLst>
            <a:ext uri="{FF2B5EF4-FFF2-40B4-BE49-F238E27FC236}">
              <a16:creationId xmlns:a16="http://schemas.microsoft.com/office/drawing/2014/main" xmlns="" id="{00000000-0008-0000-0700-00002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54" name="Picture 853">
          <a:extLst>
            <a:ext uri="{FF2B5EF4-FFF2-40B4-BE49-F238E27FC236}">
              <a16:creationId xmlns:a16="http://schemas.microsoft.com/office/drawing/2014/main" xmlns="" id="{00000000-0008-0000-0700-00002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55" name="Picture 854">
          <a:extLst>
            <a:ext uri="{FF2B5EF4-FFF2-40B4-BE49-F238E27FC236}">
              <a16:creationId xmlns:a16="http://schemas.microsoft.com/office/drawing/2014/main" xmlns="" id="{00000000-0008-0000-0700-00002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56" name="Picture 855">
          <a:extLst>
            <a:ext uri="{FF2B5EF4-FFF2-40B4-BE49-F238E27FC236}">
              <a16:creationId xmlns:a16="http://schemas.microsoft.com/office/drawing/2014/main" xmlns="" id="{00000000-0008-0000-0700-00002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57" name="Picture 856">
          <a:extLst>
            <a:ext uri="{FF2B5EF4-FFF2-40B4-BE49-F238E27FC236}">
              <a16:creationId xmlns:a16="http://schemas.microsoft.com/office/drawing/2014/main" xmlns="" id="{00000000-0008-0000-0700-00002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58" name="Picture 857">
          <a:extLst>
            <a:ext uri="{FF2B5EF4-FFF2-40B4-BE49-F238E27FC236}">
              <a16:creationId xmlns:a16="http://schemas.microsoft.com/office/drawing/2014/main" xmlns="" id="{00000000-0008-0000-0700-00002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59" name="Picture 858">
          <a:extLst>
            <a:ext uri="{FF2B5EF4-FFF2-40B4-BE49-F238E27FC236}">
              <a16:creationId xmlns:a16="http://schemas.microsoft.com/office/drawing/2014/main" xmlns="" id="{00000000-0008-0000-0700-00002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860" name="Picture 859">
          <a:extLst>
            <a:ext uri="{FF2B5EF4-FFF2-40B4-BE49-F238E27FC236}">
              <a16:creationId xmlns:a16="http://schemas.microsoft.com/office/drawing/2014/main" xmlns="" id="{00000000-0008-0000-0700-00002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61" name="Picture 860">
          <a:extLst>
            <a:ext uri="{FF2B5EF4-FFF2-40B4-BE49-F238E27FC236}">
              <a16:creationId xmlns:a16="http://schemas.microsoft.com/office/drawing/2014/main" xmlns="" id="{00000000-0008-0000-0700-00002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862" name="Picture 861">
          <a:extLst>
            <a:ext uri="{FF2B5EF4-FFF2-40B4-BE49-F238E27FC236}">
              <a16:creationId xmlns:a16="http://schemas.microsoft.com/office/drawing/2014/main" xmlns="" id="{00000000-0008-0000-0700-00002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63" name="Picture 862">
          <a:extLst>
            <a:ext uri="{FF2B5EF4-FFF2-40B4-BE49-F238E27FC236}">
              <a16:creationId xmlns:a16="http://schemas.microsoft.com/office/drawing/2014/main" xmlns="" id="{00000000-0008-0000-0700-00002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64" name="Picture 863">
          <a:extLst>
            <a:ext uri="{FF2B5EF4-FFF2-40B4-BE49-F238E27FC236}">
              <a16:creationId xmlns:a16="http://schemas.microsoft.com/office/drawing/2014/main" xmlns="" id="{00000000-0008-0000-0700-00002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65" name="Picture 864">
          <a:extLst>
            <a:ext uri="{FF2B5EF4-FFF2-40B4-BE49-F238E27FC236}">
              <a16:creationId xmlns:a16="http://schemas.microsoft.com/office/drawing/2014/main" xmlns="" id="{00000000-0008-0000-0700-00002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66" name="Picture 865">
          <a:extLst>
            <a:ext uri="{FF2B5EF4-FFF2-40B4-BE49-F238E27FC236}">
              <a16:creationId xmlns:a16="http://schemas.microsoft.com/office/drawing/2014/main" xmlns="" id="{00000000-0008-0000-0700-00003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67" name="Picture 866">
          <a:extLst>
            <a:ext uri="{FF2B5EF4-FFF2-40B4-BE49-F238E27FC236}">
              <a16:creationId xmlns:a16="http://schemas.microsoft.com/office/drawing/2014/main" xmlns="" id="{00000000-0008-0000-0700-00003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68" name="Picture 867">
          <a:extLst>
            <a:ext uri="{FF2B5EF4-FFF2-40B4-BE49-F238E27FC236}">
              <a16:creationId xmlns:a16="http://schemas.microsoft.com/office/drawing/2014/main" xmlns="" id="{00000000-0008-0000-0700-00003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69" name="Picture 868">
          <a:extLst>
            <a:ext uri="{FF2B5EF4-FFF2-40B4-BE49-F238E27FC236}">
              <a16:creationId xmlns:a16="http://schemas.microsoft.com/office/drawing/2014/main" xmlns="" id="{00000000-0008-0000-0700-00003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70" name="Picture 869">
          <a:extLst>
            <a:ext uri="{FF2B5EF4-FFF2-40B4-BE49-F238E27FC236}">
              <a16:creationId xmlns:a16="http://schemas.microsoft.com/office/drawing/2014/main" xmlns="" id="{00000000-0008-0000-0700-00003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71" name="Picture 870">
          <a:extLst>
            <a:ext uri="{FF2B5EF4-FFF2-40B4-BE49-F238E27FC236}">
              <a16:creationId xmlns:a16="http://schemas.microsoft.com/office/drawing/2014/main" xmlns="" id="{00000000-0008-0000-0700-00003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72" name="Picture 871">
          <a:extLst>
            <a:ext uri="{FF2B5EF4-FFF2-40B4-BE49-F238E27FC236}">
              <a16:creationId xmlns:a16="http://schemas.microsoft.com/office/drawing/2014/main" xmlns="" id="{00000000-0008-0000-0700-00003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73" name="Picture 872">
          <a:extLst>
            <a:ext uri="{FF2B5EF4-FFF2-40B4-BE49-F238E27FC236}">
              <a16:creationId xmlns:a16="http://schemas.microsoft.com/office/drawing/2014/main" xmlns="" id="{00000000-0008-0000-0700-00003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874" name="Picture 873">
          <a:extLst>
            <a:ext uri="{FF2B5EF4-FFF2-40B4-BE49-F238E27FC236}">
              <a16:creationId xmlns:a16="http://schemas.microsoft.com/office/drawing/2014/main" xmlns="" id="{00000000-0008-0000-0700-00003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75" name="Picture 874">
          <a:extLst>
            <a:ext uri="{FF2B5EF4-FFF2-40B4-BE49-F238E27FC236}">
              <a16:creationId xmlns:a16="http://schemas.microsoft.com/office/drawing/2014/main" xmlns="" id="{00000000-0008-0000-0700-00003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876" name="Picture 875">
          <a:extLst>
            <a:ext uri="{FF2B5EF4-FFF2-40B4-BE49-F238E27FC236}">
              <a16:creationId xmlns:a16="http://schemas.microsoft.com/office/drawing/2014/main" xmlns="" id="{00000000-0008-0000-0700-00003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77" name="Picture 876">
          <a:extLst>
            <a:ext uri="{FF2B5EF4-FFF2-40B4-BE49-F238E27FC236}">
              <a16:creationId xmlns:a16="http://schemas.microsoft.com/office/drawing/2014/main" xmlns="" id="{00000000-0008-0000-0700-00003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78" name="Picture 877">
          <a:extLst>
            <a:ext uri="{FF2B5EF4-FFF2-40B4-BE49-F238E27FC236}">
              <a16:creationId xmlns:a16="http://schemas.microsoft.com/office/drawing/2014/main" xmlns="" id="{00000000-0008-0000-0700-00003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79" name="Picture 878">
          <a:extLst>
            <a:ext uri="{FF2B5EF4-FFF2-40B4-BE49-F238E27FC236}">
              <a16:creationId xmlns:a16="http://schemas.microsoft.com/office/drawing/2014/main" xmlns="" id="{00000000-0008-0000-0700-00003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80" name="Picture 879">
          <a:extLst>
            <a:ext uri="{FF2B5EF4-FFF2-40B4-BE49-F238E27FC236}">
              <a16:creationId xmlns:a16="http://schemas.microsoft.com/office/drawing/2014/main" xmlns="" id="{00000000-0008-0000-0700-00003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81" name="Picture 880">
          <a:extLst>
            <a:ext uri="{FF2B5EF4-FFF2-40B4-BE49-F238E27FC236}">
              <a16:creationId xmlns:a16="http://schemas.microsoft.com/office/drawing/2014/main" xmlns="" id="{00000000-0008-0000-0700-00003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82" name="Picture 881">
          <a:extLst>
            <a:ext uri="{FF2B5EF4-FFF2-40B4-BE49-F238E27FC236}">
              <a16:creationId xmlns:a16="http://schemas.microsoft.com/office/drawing/2014/main" xmlns="" id="{00000000-0008-0000-0700-00004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83" name="Picture 882">
          <a:extLst>
            <a:ext uri="{FF2B5EF4-FFF2-40B4-BE49-F238E27FC236}">
              <a16:creationId xmlns:a16="http://schemas.microsoft.com/office/drawing/2014/main" xmlns="" id="{00000000-0008-0000-0700-00004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884" name="Picture 883">
          <a:extLst>
            <a:ext uri="{FF2B5EF4-FFF2-40B4-BE49-F238E27FC236}">
              <a16:creationId xmlns:a16="http://schemas.microsoft.com/office/drawing/2014/main" xmlns="" id="{00000000-0008-0000-0700-00004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85" name="Picture 884">
          <a:extLst>
            <a:ext uri="{FF2B5EF4-FFF2-40B4-BE49-F238E27FC236}">
              <a16:creationId xmlns:a16="http://schemas.microsoft.com/office/drawing/2014/main" xmlns="" id="{00000000-0008-0000-0700-00004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886" name="Picture 885">
          <a:extLst>
            <a:ext uri="{FF2B5EF4-FFF2-40B4-BE49-F238E27FC236}">
              <a16:creationId xmlns:a16="http://schemas.microsoft.com/office/drawing/2014/main" xmlns="" id="{00000000-0008-0000-0700-00004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87" name="Picture 886">
          <a:extLst>
            <a:ext uri="{FF2B5EF4-FFF2-40B4-BE49-F238E27FC236}">
              <a16:creationId xmlns:a16="http://schemas.microsoft.com/office/drawing/2014/main" xmlns="" id="{00000000-0008-0000-0700-00004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88" name="Picture 887">
          <a:extLst>
            <a:ext uri="{FF2B5EF4-FFF2-40B4-BE49-F238E27FC236}">
              <a16:creationId xmlns:a16="http://schemas.microsoft.com/office/drawing/2014/main" xmlns="" id="{00000000-0008-0000-0700-00004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89" name="Picture 888">
          <a:extLst>
            <a:ext uri="{FF2B5EF4-FFF2-40B4-BE49-F238E27FC236}">
              <a16:creationId xmlns:a16="http://schemas.microsoft.com/office/drawing/2014/main" xmlns="" id="{00000000-0008-0000-0700-00004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90" name="Picture 889">
          <a:extLst>
            <a:ext uri="{FF2B5EF4-FFF2-40B4-BE49-F238E27FC236}">
              <a16:creationId xmlns:a16="http://schemas.microsoft.com/office/drawing/2014/main" xmlns="" id="{00000000-0008-0000-0700-00004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91" name="Picture 890">
          <a:extLst>
            <a:ext uri="{FF2B5EF4-FFF2-40B4-BE49-F238E27FC236}">
              <a16:creationId xmlns:a16="http://schemas.microsoft.com/office/drawing/2014/main" xmlns="" id="{00000000-0008-0000-0700-00004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92" name="Picture 891">
          <a:extLst>
            <a:ext uri="{FF2B5EF4-FFF2-40B4-BE49-F238E27FC236}">
              <a16:creationId xmlns:a16="http://schemas.microsoft.com/office/drawing/2014/main" xmlns="" id="{00000000-0008-0000-0700-00004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93" name="Picture 892">
          <a:extLst>
            <a:ext uri="{FF2B5EF4-FFF2-40B4-BE49-F238E27FC236}">
              <a16:creationId xmlns:a16="http://schemas.microsoft.com/office/drawing/2014/main" xmlns="" id="{00000000-0008-0000-0700-00004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94" name="Picture 893">
          <a:extLst>
            <a:ext uri="{FF2B5EF4-FFF2-40B4-BE49-F238E27FC236}">
              <a16:creationId xmlns:a16="http://schemas.microsoft.com/office/drawing/2014/main" xmlns="" id="{00000000-0008-0000-0700-00004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95" name="Picture 894">
          <a:extLst>
            <a:ext uri="{FF2B5EF4-FFF2-40B4-BE49-F238E27FC236}">
              <a16:creationId xmlns:a16="http://schemas.microsoft.com/office/drawing/2014/main" xmlns="" id="{00000000-0008-0000-0700-00004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896" name="Picture 895">
          <a:extLst>
            <a:ext uri="{FF2B5EF4-FFF2-40B4-BE49-F238E27FC236}">
              <a16:creationId xmlns:a16="http://schemas.microsoft.com/office/drawing/2014/main" xmlns="" id="{00000000-0008-0000-0700-00004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97" name="Picture 896">
          <a:extLst>
            <a:ext uri="{FF2B5EF4-FFF2-40B4-BE49-F238E27FC236}">
              <a16:creationId xmlns:a16="http://schemas.microsoft.com/office/drawing/2014/main" xmlns="" id="{00000000-0008-0000-0700-00004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898" name="Picture 897">
          <a:extLst>
            <a:ext uri="{FF2B5EF4-FFF2-40B4-BE49-F238E27FC236}">
              <a16:creationId xmlns:a16="http://schemas.microsoft.com/office/drawing/2014/main" xmlns="" id="{00000000-0008-0000-0700-00005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899" name="Picture 898">
          <a:extLst>
            <a:ext uri="{FF2B5EF4-FFF2-40B4-BE49-F238E27FC236}">
              <a16:creationId xmlns:a16="http://schemas.microsoft.com/office/drawing/2014/main" xmlns="" id="{00000000-0008-0000-0700-00005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900" name="Picture 899">
          <a:extLst>
            <a:ext uri="{FF2B5EF4-FFF2-40B4-BE49-F238E27FC236}">
              <a16:creationId xmlns:a16="http://schemas.microsoft.com/office/drawing/2014/main" xmlns="" id="{00000000-0008-0000-0700-00005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901" name="Picture 900">
          <a:extLst>
            <a:ext uri="{FF2B5EF4-FFF2-40B4-BE49-F238E27FC236}">
              <a16:creationId xmlns:a16="http://schemas.microsoft.com/office/drawing/2014/main" xmlns="" id="{00000000-0008-0000-0700-00005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902" name="Picture 901">
          <a:extLst>
            <a:ext uri="{FF2B5EF4-FFF2-40B4-BE49-F238E27FC236}">
              <a16:creationId xmlns:a16="http://schemas.microsoft.com/office/drawing/2014/main" xmlns="" id="{00000000-0008-0000-0700-00005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903" name="Picture 902">
          <a:extLst>
            <a:ext uri="{FF2B5EF4-FFF2-40B4-BE49-F238E27FC236}">
              <a16:creationId xmlns:a16="http://schemas.microsoft.com/office/drawing/2014/main" xmlns="" id="{00000000-0008-0000-0700-00005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904" name="Picture 903">
          <a:extLst>
            <a:ext uri="{FF2B5EF4-FFF2-40B4-BE49-F238E27FC236}">
              <a16:creationId xmlns:a16="http://schemas.microsoft.com/office/drawing/2014/main" xmlns="" id="{00000000-0008-0000-0700-00005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905" name="Picture 904">
          <a:extLst>
            <a:ext uri="{FF2B5EF4-FFF2-40B4-BE49-F238E27FC236}">
              <a16:creationId xmlns:a16="http://schemas.microsoft.com/office/drawing/2014/main" xmlns="" id="{00000000-0008-0000-0700-00005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906" name="Picture 905">
          <a:extLst>
            <a:ext uri="{FF2B5EF4-FFF2-40B4-BE49-F238E27FC236}">
              <a16:creationId xmlns:a16="http://schemas.microsoft.com/office/drawing/2014/main" xmlns="" id="{00000000-0008-0000-0700-00005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907" name="Picture 906">
          <a:extLst>
            <a:ext uri="{FF2B5EF4-FFF2-40B4-BE49-F238E27FC236}">
              <a16:creationId xmlns:a16="http://schemas.microsoft.com/office/drawing/2014/main" xmlns="" id="{00000000-0008-0000-0700-00005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908" name="Picture 907">
          <a:extLst>
            <a:ext uri="{FF2B5EF4-FFF2-40B4-BE49-F238E27FC236}">
              <a16:creationId xmlns:a16="http://schemas.microsoft.com/office/drawing/2014/main" xmlns="" id="{00000000-0008-0000-0700-00005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909" name="Picture 908">
          <a:extLst>
            <a:ext uri="{FF2B5EF4-FFF2-40B4-BE49-F238E27FC236}">
              <a16:creationId xmlns:a16="http://schemas.microsoft.com/office/drawing/2014/main" xmlns="" id="{00000000-0008-0000-0700-00005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910" name="Picture 909">
          <a:extLst>
            <a:ext uri="{FF2B5EF4-FFF2-40B4-BE49-F238E27FC236}">
              <a16:creationId xmlns:a16="http://schemas.microsoft.com/office/drawing/2014/main" xmlns="" id="{00000000-0008-0000-0700-00005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911" name="Picture 910">
          <a:extLst>
            <a:ext uri="{FF2B5EF4-FFF2-40B4-BE49-F238E27FC236}">
              <a16:creationId xmlns:a16="http://schemas.microsoft.com/office/drawing/2014/main" xmlns="" id="{00000000-0008-0000-0700-00005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912" name="Picture 911">
          <a:extLst>
            <a:ext uri="{FF2B5EF4-FFF2-40B4-BE49-F238E27FC236}">
              <a16:creationId xmlns:a16="http://schemas.microsoft.com/office/drawing/2014/main" xmlns="" id="{00000000-0008-0000-0700-00005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913" name="Picture 912">
          <a:extLst>
            <a:ext uri="{FF2B5EF4-FFF2-40B4-BE49-F238E27FC236}">
              <a16:creationId xmlns:a16="http://schemas.microsoft.com/office/drawing/2014/main" xmlns="" id="{00000000-0008-0000-0700-00005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914" name="Picture 913">
          <a:extLst>
            <a:ext uri="{FF2B5EF4-FFF2-40B4-BE49-F238E27FC236}">
              <a16:creationId xmlns:a16="http://schemas.microsoft.com/office/drawing/2014/main" xmlns="" id="{00000000-0008-0000-0700-00006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915" name="Picture 914">
          <a:extLst>
            <a:ext uri="{FF2B5EF4-FFF2-40B4-BE49-F238E27FC236}">
              <a16:creationId xmlns:a16="http://schemas.microsoft.com/office/drawing/2014/main" xmlns="" id="{00000000-0008-0000-0700-00006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916" name="Picture 915">
          <a:extLst>
            <a:ext uri="{FF2B5EF4-FFF2-40B4-BE49-F238E27FC236}">
              <a16:creationId xmlns:a16="http://schemas.microsoft.com/office/drawing/2014/main" xmlns="" id="{00000000-0008-0000-0700-00006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917" name="Picture 916">
          <a:extLst>
            <a:ext uri="{FF2B5EF4-FFF2-40B4-BE49-F238E27FC236}">
              <a16:creationId xmlns:a16="http://schemas.microsoft.com/office/drawing/2014/main" xmlns="" id="{00000000-0008-0000-0700-00006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918" name="Picture 917">
          <a:extLst>
            <a:ext uri="{FF2B5EF4-FFF2-40B4-BE49-F238E27FC236}">
              <a16:creationId xmlns:a16="http://schemas.microsoft.com/office/drawing/2014/main" xmlns="" id="{00000000-0008-0000-0700-00006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919" name="Picture 918">
          <a:extLst>
            <a:ext uri="{FF2B5EF4-FFF2-40B4-BE49-F238E27FC236}">
              <a16:creationId xmlns:a16="http://schemas.microsoft.com/office/drawing/2014/main" xmlns="" id="{00000000-0008-0000-0700-00006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26" name="Picture 1225">
          <a:extLst>
            <a:ext uri="{FF2B5EF4-FFF2-40B4-BE49-F238E27FC236}">
              <a16:creationId xmlns:a16="http://schemas.microsoft.com/office/drawing/2014/main" xmlns="" id="{00000000-0008-0000-0700-00009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27" name="Picture 1226">
          <a:extLst>
            <a:ext uri="{FF2B5EF4-FFF2-40B4-BE49-F238E27FC236}">
              <a16:creationId xmlns:a16="http://schemas.microsoft.com/office/drawing/2014/main" xmlns="" id="{00000000-0008-0000-0700-00009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28" name="Picture 1227">
          <a:extLst>
            <a:ext uri="{FF2B5EF4-FFF2-40B4-BE49-F238E27FC236}">
              <a16:creationId xmlns:a16="http://schemas.microsoft.com/office/drawing/2014/main" xmlns="" id="{00000000-0008-0000-0700-00009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29" name="Picture 1228">
          <a:extLst>
            <a:ext uri="{FF2B5EF4-FFF2-40B4-BE49-F238E27FC236}">
              <a16:creationId xmlns:a16="http://schemas.microsoft.com/office/drawing/2014/main" xmlns="" id="{00000000-0008-0000-0700-00009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0" name="Picture 1229">
          <a:extLst>
            <a:ext uri="{FF2B5EF4-FFF2-40B4-BE49-F238E27FC236}">
              <a16:creationId xmlns:a16="http://schemas.microsoft.com/office/drawing/2014/main" xmlns="" id="{00000000-0008-0000-0700-00009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1" name="Picture 1230">
          <a:extLst>
            <a:ext uri="{FF2B5EF4-FFF2-40B4-BE49-F238E27FC236}">
              <a16:creationId xmlns:a16="http://schemas.microsoft.com/office/drawing/2014/main" xmlns="" id="{00000000-0008-0000-0700-00009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2" name="Picture 1231">
          <a:extLst>
            <a:ext uri="{FF2B5EF4-FFF2-40B4-BE49-F238E27FC236}">
              <a16:creationId xmlns:a16="http://schemas.microsoft.com/office/drawing/2014/main" xmlns="" id="{00000000-0008-0000-0700-00009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3" name="Picture 1232">
          <a:extLst>
            <a:ext uri="{FF2B5EF4-FFF2-40B4-BE49-F238E27FC236}">
              <a16:creationId xmlns:a16="http://schemas.microsoft.com/office/drawing/2014/main" xmlns="" id="{00000000-0008-0000-0700-00009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34" name="Picture 1233">
          <a:extLst>
            <a:ext uri="{FF2B5EF4-FFF2-40B4-BE49-F238E27FC236}">
              <a16:creationId xmlns:a16="http://schemas.microsoft.com/office/drawing/2014/main" xmlns="" id="{00000000-0008-0000-0700-0000A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5" name="Picture 1234">
          <a:extLst>
            <a:ext uri="{FF2B5EF4-FFF2-40B4-BE49-F238E27FC236}">
              <a16:creationId xmlns:a16="http://schemas.microsoft.com/office/drawing/2014/main" xmlns="" id="{00000000-0008-0000-0700-0000A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36" name="Picture 1235">
          <a:extLst>
            <a:ext uri="{FF2B5EF4-FFF2-40B4-BE49-F238E27FC236}">
              <a16:creationId xmlns:a16="http://schemas.microsoft.com/office/drawing/2014/main" xmlns="" id="{00000000-0008-0000-0700-0000A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7" name="Picture 1236">
          <a:extLst>
            <a:ext uri="{FF2B5EF4-FFF2-40B4-BE49-F238E27FC236}">
              <a16:creationId xmlns:a16="http://schemas.microsoft.com/office/drawing/2014/main" xmlns="" id="{00000000-0008-0000-0700-0000A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8" name="Picture 1237">
          <a:extLst>
            <a:ext uri="{FF2B5EF4-FFF2-40B4-BE49-F238E27FC236}">
              <a16:creationId xmlns:a16="http://schemas.microsoft.com/office/drawing/2014/main" xmlns="" id="{00000000-0008-0000-0700-0000A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9" name="Picture 1238">
          <a:extLst>
            <a:ext uri="{FF2B5EF4-FFF2-40B4-BE49-F238E27FC236}">
              <a16:creationId xmlns:a16="http://schemas.microsoft.com/office/drawing/2014/main" xmlns="" id="{00000000-0008-0000-0700-0000A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0" name="Picture 1239">
          <a:extLst>
            <a:ext uri="{FF2B5EF4-FFF2-40B4-BE49-F238E27FC236}">
              <a16:creationId xmlns:a16="http://schemas.microsoft.com/office/drawing/2014/main" xmlns="" id="{00000000-0008-0000-0700-0000A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1" name="Picture 1240">
          <a:extLst>
            <a:ext uri="{FF2B5EF4-FFF2-40B4-BE49-F238E27FC236}">
              <a16:creationId xmlns:a16="http://schemas.microsoft.com/office/drawing/2014/main" xmlns="" id="{00000000-0008-0000-0700-0000A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2" name="Picture 1241">
          <a:extLst>
            <a:ext uri="{FF2B5EF4-FFF2-40B4-BE49-F238E27FC236}">
              <a16:creationId xmlns:a16="http://schemas.microsoft.com/office/drawing/2014/main" xmlns="" id="{00000000-0008-0000-0700-0000A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3" name="Picture 1242">
          <a:extLst>
            <a:ext uri="{FF2B5EF4-FFF2-40B4-BE49-F238E27FC236}">
              <a16:creationId xmlns:a16="http://schemas.microsoft.com/office/drawing/2014/main" xmlns="" id="{00000000-0008-0000-0700-0000A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44" name="Picture 1243">
          <a:extLst>
            <a:ext uri="{FF2B5EF4-FFF2-40B4-BE49-F238E27FC236}">
              <a16:creationId xmlns:a16="http://schemas.microsoft.com/office/drawing/2014/main" xmlns="" id="{00000000-0008-0000-0700-0000A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5" name="Picture 1244">
          <a:extLst>
            <a:ext uri="{FF2B5EF4-FFF2-40B4-BE49-F238E27FC236}">
              <a16:creationId xmlns:a16="http://schemas.microsoft.com/office/drawing/2014/main" xmlns="" id="{00000000-0008-0000-0700-0000A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46" name="Picture 1245">
          <a:extLst>
            <a:ext uri="{FF2B5EF4-FFF2-40B4-BE49-F238E27FC236}">
              <a16:creationId xmlns:a16="http://schemas.microsoft.com/office/drawing/2014/main" xmlns="" id="{00000000-0008-0000-0700-0000A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7" name="Picture 1246">
          <a:extLst>
            <a:ext uri="{FF2B5EF4-FFF2-40B4-BE49-F238E27FC236}">
              <a16:creationId xmlns:a16="http://schemas.microsoft.com/office/drawing/2014/main" xmlns="" id="{00000000-0008-0000-0700-0000A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8" name="Picture 1247">
          <a:extLst>
            <a:ext uri="{FF2B5EF4-FFF2-40B4-BE49-F238E27FC236}">
              <a16:creationId xmlns:a16="http://schemas.microsoft.com/office/drawing/2014/main" xmlns="" id="{00000000-0008-0000-0700-0000A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9" name="Picture 1248">
          <a:extLst>
            <a:ext uri="{FF2B5EF4-FFF2-40B4-BE49-F238E27FC236}">
              <a16:creationId xmlns:a16="http://schemas.microsoft.com/office/drawing/2014/main" xmlns="" id="{00000000-0008-0000-0700-0000A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0" name="Picture 1249">
          <a:extLst>
            <a:ext uri="{FF2B5EF4-FFF2-40B4-BE49-F238E27FC236}">
              <a16:creationId xmlns:a16="http://schemas.microsoft.com/office/drawing/2014/main" xmlns="" id="{00000000-0008-0000-0700-0000B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1" name="Picture 1250">
          <a:extLst>
            <a:ext uri="{FF2B5EF4-FFF2-40B4-BE49-F238E27FC236}">
              <a16:creationId xmlns:a16="http://schemas.microsoft.com/office/drawing/2014/main" xmlns="" id="{00000000-0008-0000-0700-0000B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2" name="Picture 1251">
          <a:extLst>
            <a:ext uri="{FF2B5EF4-FFF2-40B4-BE49-F238E27FC236}">
              <a16:creationId xmlns:a16="http://schemas.microsoft.com/office/drawing/2014/main" xmlns="" id="{00000000-0008-0000-0700-0000B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3" name="Picture 1252">
          <a:extLst>
            <a:ext uri="{FF2B5EF4-FFF2-40B4-BE49-F238E27FC236}">
              <a16:creationId xmlns:a16="http://schemas.microsoft.com/office/drawing/2014/main" xmlns="" id="{00000000-0008-0000-0700-0000B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4" name="Picture 1253">
          <a:extLst>
            <a:ext uri="{FF2B5EF4-FFF2-40B4-BE49-F238E27FC236}">
              <a16:creationId xmlns:a16="http://schemas.microsoft.com/office/drawing/2014/main" xmlns="" id="{00000000-0008-0000-0700-0000B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5" name="Picture 1254">
          <a:extLst>
            <a:ext uri="{FF2B5EF4-FFF2-40B4-BE49-F238E27FC236}">
              <a16:creationId xmlns:a16="http://schemas.microsoft.com/office/drawing/2014/main" xmlns="" id="{00000000-0008-0000-0700-0000B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56" name="Picture 1255">
          <a:extLst>
            <a:ext uri="{FF2B5EF4-FFF2-40B4-BE49-F238E27FC236}">
              <a16:creationId xmlns:a16="http://schemas.microsoft.com/office/drawing/2014/main" xmlns="" id="{00000000-0008-0000-0700-0000B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7" name="Picture 1256">
          <a:extLst>
            <a:ext uri="{FF2B5EF4-FFF2-40B4-BE49-F238E27FC236}">
              <a16:creationId xmlns:a16="http://schemas.microsoft.com/office/drawing/2014/main" xmlns="" id="{00000000-0008-0000-0700-0000B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58" name="Picture 1257">
          <a:extLst>
            <a:ext uri="{FF2B5EF4-FFF2-40B4-BE49-F238E27FC236}">
              <a16:creationId xmlns:a16="http://schemas.microsoft.com/office/drawing/2014/main" xmlns="" id="{00000000-0008-0000-0700-0000B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9" name="Picture 1258">
          <a:extLst>
            <a:ext uri="{FF2B5EF4-FFF2-40B4-BE49-F238E27FC236}">
              <a16:creationId xmlns:a16="http://schemas.microsoft.com/office/drawing/2014/main" xmlns="" id="{00000000-0008-0000-0700-0000B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60" name="Picture 1259">
          <a:extLst>
            <a:ext uri="{FF2B5EF4-FFF2-40B4-BE49-F238E27FC236}">
              <a16:creationId xmlns:a16="http://schemas.microsoft.com/office/drawing/2014/main" xmlns="" id="{00000000-0008-0000-0700-0000B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61" name="Picture 1260">
          <a:extLst>
            <a:ext uri="{FF2B5EF4-FFF2-40B4-BE49-F238E27FC236}">
              <a16:creationId xmlns:a16="http://schemas.microsoft.com/office/drawing/2014/main" xmlns="" id="{00000000-0008-0000-0700-0000B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62" name="Picture 1261">
          <a:extLst>
            <a:ext uri="{FF2B5EF4-FFF2-40B4-BE49-F238E27FC236}">
              <a16:creationId xmlns:a16="http://schemas.microsoft.com/office/drawing/2014/main" xmlns="" id="{00000000-0008-0000-0700-0000B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63" name="Picture 1262">
          <a:extLst>
            <a:ext uri="{FF2B5EF4-FFF2-40B4-BE49-F238E27FC236}">
              <a16:creationId xmlns:a16="http://schemas.microsoft.com/office/drawing/2014/main" xmlns="" id="{00000000-0008-0000-0700-0000B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264" name="Picture 1263">
          <a:extLst>
            <a:ext uri="{FF2B5EF4-FFF2-40B4-BE49-F238E27FC236}">
              <a16:creationId xmlns:a16="http://schemas.microsoft.com/office/drawing/2014/main" xmlns="" id="{00000000-0008-0000-0700-0000B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65" name="Picture 1264">
          <a:extLst>
            <a:ext uri="{FF2B5EF4-FFF2-40B4-BE49-F238E27FC236}">
              <a16:creationId xmlns:a16="http://schemas.microsoft.com/office/drawing/2014/main" xmlns="" id="{00000000-0008-0000-0700-0000B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266" name="Picture 1265">
          <a:extLst>
            <a:ext uri="{FF2B5EF4-FFF2-40B4-BE49-F238E27FC236}">
              <a16:creationId xmlns:a16="http://schemas.microsoft.com/office/drawing/2014/main" xmlns="" id="{00000000-0008-0000-0700-0000C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67" name="Picture 1266">
          <a:extLst>
            <a:ext uri="{FF2B5EF4-FFF2-40B4-BE49-F238E27FC236}">
              <a16:creationId xmlns:a16="http://schemas.microsoft.com/office/drawing/2014/main" xmlns="" id="{00000000-0008-0000-0700-0000C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68" name="Picture 1267">
          <a:extLst>
            <a:ext uri="{FF2B5EF4-FFF2-40B4-BE49-F238E27FC236}">
              <a16:creationId xmlns:a16="http://schemas.microsoft.com/office/drawing/2014/main" xmlns="" id="{00000000-0008-0000-0700-0000C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69" name="Picture 1268">
          <a:extLst>
            <a:ext uri="{FF2B5EF4-FFF2-40B4-BE49-F238E27FC236}">
              <a16:creationId xmlns:a16="http://schemas.microsoft.com/office/drawing/2014/main" xmlns="" id="{00000000-0008-0000-0700-0000C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0" name="Picture 1269">
          <a:extLst>
            <a:ext uri="{FF2B5EF4-FFF2-40B4-BE49-F238E27FC236}">
              <a16:creationId xmlns:a16="http://schemas.microsoft.com/office/drawing/2014/main" xmlns="" id="{00000000-0008-0000-0700-0000C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1" name="Picture 1270">
          <a:extLst>
            <a:ext uri="{FF2B5EF4-FFF2-40B4-BE49-F238E27FC236}">
              <a16:creationId xmlns:a16="http://schemas.microsoft.com/office/drawing/2014/main" xmlns="" id="{00000000-0008-0000-0700-0000C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2" name="Picture 1271">
          <a:extLst>
            <a:ext uri="{FF2B5EF4-FFF2-40B4-BE49-F238E27FC236}">
              <a16:creationId xmlns:a16="http://schemas.microsoft.com/office/drawing/2014/main" xmlns="" id="{00000000-0008-0000-0700-0000C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3" name="Picture 1272">
          <a:extLst>
            <a:ext uri="{FF2B5EF4-FFF2-40B4-BE49-F238E27FC236}">
              <a16:creationId xmlns:a16="http://schemas.microsoft.com/office/drawing/2014/main" xmlns="" id="{00000000-0008-0000-0700-0000C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274" name="Picture 1273">
          <a:extLst>
            <a:ext uri="{FF2B5EF4-FFF2-40B4-BE49-F238E27FC236}">
              <a16:creationId xmlns:a16="http://schemas.microsoft.com/office/drawing/2014/main" xmlns="" id="{00000000-0008-0000-0700-0000C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5" name="Picture 1274">
          <a:extLst>
            <a:ext uri="{FF2B5EF4-FFF2-40B4-BE49-F238E27FC236}">
              <a16:creationId xmlns:a16="http://schemas.microsoft.com/office/drawing/2014/main" xmlns="" id="{00000000-0008-0000-0700-0000C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276" name="Picture 1275">
          <a:extLst>
            <a:ext uri="{FF2B5EF4-FFF2-40B4-BE49-F238E27FC236}">
              <a16:creationId xmlns:a16="http://schemas.microsoft.com/office/drawing/2014/main" xmlns="" id="{00000000-0008-0000-0700-0000C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7" name="Picture 1276">
          <a:extLst>
            <a:ext uri="{FF2B5EF4-FFF2-40B4-BE49-F238E27FC236}">
              <a16:creationId xmlns:a16="http://schemas.microsoft.com/office/drawing/2014/main" xmlns="" id="{00000000-0008-0000-0700-0000C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8" name="Picture 1277">
          <a:extLst>
            <a:ext uri="{FF2B5EF4-FFF2-40B4-BE49-F238E27FC236}">
              <a16:creationId xmlns:a16="http://schemas.microsoft.com/office/drawing/2014/main" xmlns="" id="{00000000-0008-0000-0700-0000C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9" name="Picture 1278">
          <a:extLst>
            <a:ext uri="{FF2B5EF4-FFF2-40B4-BE49-F238E27FC236}">
              <a16:creationId xmlns:a16="http://schemas.microsoft.com/office/drawing/2014/main" xmlns="" id="{00000000-0008-0000-0700-0000C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80" name="Picture 1279">
          <a:extLst>
            <a:ext uri="{FF2B5EF4-FFF2-40B4-BE49-F238E27FC236}">
              <a16:creationId xmlns:a16="http://schemas.microsoft.com/office/drawing/2014/main" xmlns="" id="{00000000-0008-0000-0700-0000C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81" name="Picture 1280">
          <a:extLst>
            <a:ext uri="{FF2B5EF4-FFF2-40B4-BE49-F238E27FC236}">
              <a16:creationId xmlns:a16="http://schemas.microsoft.com/office/drawing/2014/main" xmlns="" id="{00000000-0008-0000-0700-0000C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82" name="Picture 1281">
          <a:extLst>
            <a:ext uri="{FF2B5EF4-FFF2-40B4-BE49-F238E27FC236}">
              <a16:creationId xmlns:a16="http://schemas.microsoft.com/office/drawing/2014/main" xmlns="" id="{00000000-0008-0000-0700-0000D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83" name="Picture 1282">
          <a:extLst>
            <a:ext uri="{FF2B5EF4-FFF2-40B4-BE49-F238E27FC236}">
              <a16:creationId xmlns:a16="http://schemas.microsoft.com/office/drawing/2014/main" xmlns="" id="{00000000-0008-0000-0700-0000D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84" name="Picture 1283">
          <a:extLst>
            <a:ext uri="{FF2B5EF4-FFF2-40B4-BE49-F238E27FC236}">
              <a16:creationId xmlns:a16="http://schemas.microsoft.com/office/drawing/2014/main" xmlns="" id="{00000000-0008-0000-0700-0000D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85" name="Picture 1284">
          <a:extLst>
            <a:ext uri="{FF2B5EF4-FFF2-40B4-BE49-F238E27FC236}">
              <a16:creationId xmlns:a16="http://schemas.microsoft.com/office/drawing/2014/main" xmlns="" id="{00000000-0008-0000-0700-0000D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86" name="Picture 1285">
          <a:extLst>
            <a:ext uri="{FF2B5EF4-FFF2-40B4-BE49-F238E27FC236}">
              <a16:creationId xmlns:a16="http://schemas.microsoft.com/office/drawing/2014/main" xmlns="" id="{00000000-0008-0000-0700-0000D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87" name="Picture 1286">
          <a:extLst>
            <a:ext uri="{FF2B5EF4-FFF2-40B4-BE49-F238E27FC236}">
              <a16:creationId xmlns:a16="http://schemas.microsoft.com/office/drawing/2014/main" xmlns="" id="{00000000-0008-0000-0700-0000D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88" name="Picture 1287">
          <a:extLst>
            <a:ext uri="{FF2B5EF4-FFF2-40B4-BE49-F238E27FC236}">
              <a16:creationId xmlns:a16="http://schemas.microsoft.com/office/drawing/2014/main" xmlns="" id="{00000000-0008-0000-0700-0000D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89" name="Picture 1288">
          <a:extLst>
            <a:ext uri="{FF2B5EF4-FFF2-40B4-BE49-F238E27FC236}">
              <a16:creationId xmlns:a16="http://schemas.microsoft.com/office/drawing/2014/main" xmlns="" id="{00000000-0008-0000-0700-0000D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0" name="Picture 1289">
          <a:extLst>
            <a:ext uri="{FF2B5EF4-FFF2-40B4-BE49-F238E27FC236}">
              <a16:creationId xmlns:a16="http://schemas.microsoft.com/office/drawing/2014/main" xmlns="" id="{00000000-0008-0000-0700-0000D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1" name="Picture 1290">
          <a:extLst>
            <a:ext uri="{FF2B5EF4-FFF2-40B4-BE49-F238E27FC236}">
              <a16:creationId xmlns:a16="http://schemas.microsoft.com/office/drawing/2014/main" xmlns="" id="{00000000-0008-0000-0700-0000D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2" name="Picture 1291">
          <a:extLst>
            <a:ext uri="{FF2B5EF4-FFF2-40B4-BE49-F238E27FC236}">
              <a16:creationId xmlns:a16="http://schemas.microsoft.com/office/drawing/2014/main" xmlns="" id="{00000000-0008-0000-0700-0000D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3" name="Picture 1292">
          <a:extLst>
            <a:ext uri="{FF2B5EF4-FFF2-40B4-BE49-F238E27FC236}">
              <a16:creationId xmlns:a16="http://schemas.microsoft.com/office/drawing/2014/main" xmlns="" id="{00000000-0008-0000-0700-0000D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94" name="Picture 1293">
          <a:extLst>
            <a:ext uri="{FF2B5EF4-FFF2-40B4-BE49-F238E27FC236}">
              <a16:creationId xmlns:a16="http://schemas.microsoft.com/office/drawing/2014/main" xmlns="" id="{00000000-0008-0000-0700-0000D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5" name="Picture 1294">
          <a:extLst>
            <a:ext uri="{FF2B5EF4-FFF2-40B4-BE49-F238E27FC236}">
              <a16:creationId xmlns:a16="http://schemas.microsoft.com/office/drawing/2014/main" xmlns="" id="{00000000-0008-0000-0700-0000D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96" name="Picture 1295">
          <a:extLst>
            <a:ext uri="{FF2B5EF4-FFF2-40B4-BE49-F238E27FC236}">
              <a16:creationId xmlns:a16="http://schemas.microsoft.com/office/drawing/2014/main" xmlns="" id="{00000000-0008-0000-0700-0000D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7" name="Picture 1296">
          <a:extLst>
            <a:ext uri="{FF2B5EF4-FFF2-40B4-BE49-F238E27FC236}">
              <a16:creationId xmlns:a16="http://schemas.microsoft.com/office/drawing/2014/main" xmlns="" id="{00000000-0008-0000-0700-0000D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8" name="Picture 1297">
          <a:extLst>
            <a:ext uri="{FF2B5EF4-FFF2-40B4-BE49-F238E27FC236}">
              <a16:creationId xmlns:a16="http://schemas.microsoft.com/office/drawing/2014/main" xmlns="" id="{00000000-0008-0000-0700-0000E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9" name="Picture 1298">
          <a:extLst>
            <a:ext uri="{FF2B5EF4-FFF2-40B4-BE49-F238E27FC236}">
              <a16:creationId xmlns:a16="http://schemas.microsoft.com/office/drawing/2014/main" xmlns="" id="{00000000-0008-0000-0700-0000E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0" name="Picture 1299">
          <a:extLst>
            <a:ext uri="{FF2B5EF4-FFF2-40B4-BE49-F238E27FC236}">
              <a16:creationId xmlns:a16="http://schemas.microsoft.com/office/drawing/2014/main" xmlns="" id="{00000000-0008-0000-0700-0000E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1" name="Picture 1300">
          <a:extLst>
            <a:ext uri="{FF2B5EF4-FFF2-40B4-BE49-F238E27FC236}">
              <a16:creationId xmlns:a16="http://schemas.microsoft.com/office/drawing/2014/main" xmlns="" id="{00000000-0008-0000-0700-0000E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2" name="Picture 1301">
          <a:extLst>
            <a:ext uri="{FF2B5EF4-FFF2-40B4-BE49-F238E27FC236}">
              <a16:creationId xmlns:a16="http://schemas.microsoft.com/office/drawing/2014/main" xmlns="" id="{00000000-0008-0000-0700-0000E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3" name="Picture 1302">
          <a:extLst>
            <a:ext uri="{FF2B5EF4-FFF2-40B4-BE49-F238E27FC236}">
              <a16:creationId xmlns:a16="http://schemas.microsoft.com/office/drawing/2014/main" xmlns="" id="{00000000-0008-0000-0700-0000E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304" name="Picture 1303">
          <a:extLst>
            <a:ext uri="{FF2B5EF4-FFF2-40B4-BE49-F238E27FC236}">
              <a16:creationId xmlns:a16="http://schemas.microsoft.com/office/drawing/2014/main" xmlns="" id="{00000000-0008-0000-0700-0000E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5" name="Picture 1304">
          <a:extLst>
            <a:ext uri="{FF2B5EF4-FFF2-40B4-BE49-F238E27FC236}">
              <a16:creationId xmlns:a16="http://schemas.microsoft.com/office/drawing/2014/main" xmlns="" id="{00000000-0008-0000-0700-0000E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306" name="Picture 1305">
          <a:extLst>
            <a:ext uri="{FF2B5EF4-FFF2-40B4-BE49-F238E27FC236}">
              <a16:creationId xmlns:a16="http://schemas.microsoft.com/office/drawing/2014/main" xmlns="" id="{00000000-0008-0000-0700-0000E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7" name="Picture 1306">
          <a:extLst>
            <a:ext uri="{FF2B5EF4-FFF2-40B4-BE49-F238E27FC236}">
              <a16:creationId xmlns:a16="http://schemas.microsoft.com/office/drawing/2014/main" xmlns="" id="{00000000-0008-0000-0700-0000E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8" name="Picture 1307">
          <a:extLst>
            <a:ext uri="{FF2B5EF4-FFF2-40B4-BE49-F238E27FC236}">
              <a16:creationId xmlns:a16="http://schemas.microsoft.com/office/drawing/2014/main" xmlns="" id="{00000000-0008-0000-0700-0000E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9" name="Picture 1308">
          <a:extLst>
            <a:ext uri="{FF2B5EF4-FFF2-40B4-BE49-F238E27FC236}">
              <a16:creationId xmlns:a16="http://schemas.microsoft.com/office/drawing/2014/main" xmlns="" id="{00000000-0008-0000-0700-0000E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0" name="Picture 1309">
          <a:extLst>
            <a:ext uri="{FF2B5EF4-FFF2-40B4-BE49-F238E27FC236}">
              <a16:creationId xmlns:a16="http://schemas.microsoft.com/office/drawing/2014/main" xmlns="" id="{00000000-0008-0000-0700-0000E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1" name="Picture 1310">
          <a:extLst>
            <a:ext uri="{FF2B5EF4-FFF2-40B4-BE49-F238E27FC236}">
              <a16:creationId xmlns:a16="http://schemas.microsoft.com/office/drawing/2014/main" xmlns="" id="{00000000-0008-0000-0700-0000E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2" name="Picture 1311">
          <a:extLst>
            <a:ext uri="{FF2B5EF4-FFF2-40B4-BE49-F238E27FC236}">
              <a16:creationId xmlns:a16="http://schemas.microsoft.com/office/drawing/2014/main" xmlns="" id="{00000000-0008-0000-0700-0000E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3" name="Picture 1312">
          <a:extLst>
            <a:ext uri="{FF2B5EF4-FFF2-40B4-BE49-F238E27FC236}">
              <a16:creationId xmlns:a16="http://schemas.microsoft.com/office/drawing/2014/main" xmlns="" id="{00000000-0008-0000-0700-0000E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4" name="Picture 1313">
          <a:extLst>
            <a:ext uri="{FF2B5EF4-FFF2-40B4-BE49-F238E27FC236}">
              <a16:creationId xmlns:a16="http://schemas.microsoft.com/office/drawing/2014/main" xmlns="" id="{00000000-0008-0000-0700-0000F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5" name="Picture 1314">
          <a:extLst>
            <a:ext uri="{FF2B5EF4-FFF2-40B4-BE49-F238E27FC236}">
              <a16:creationId xmlns:a16="http://schemas.microsoft.com/office/drawing/2014/main" xmlns="" id="{00000000-0008-0000-0700-0000F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316" name="Picture 1315">
          <a:extLst>
            <a:ext uri="{FF2B5EF4-FFF2-40B4-BE49-F238E27FC236}">
              <a16:creationId xmlns:a16="http://schemas.microsoft.com/office/drawing/2014/main" xmlns="" id="{00000000-0008-0000-0700-0000F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7" name="Picture 1316">
          <a:extLst>
            <a:ext uri="{FF2B5EF4-FFF2-40B4-BE49-F238E27FC236}">
              <a16:creationId xmlns:a16="http://schemas.microsoft.com/office/drawing/2014/main" xmlns="" id="{00000000-0008-0000-0700-0000F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318" name="Picture 1317">
          <a:extLst>
            <a:ext uri="{FF2B5EF4-FFF2-40B4-BE49-F238E27FC236}">
              <a16:creationId xmlns:a16="http://schemas.microsoft.com/office/drawing/2014/main" xmlns="" id="{00000000-0008-0000-0700-0000F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9" name="Picture 1318">
          <a:extLst>
            <a:ext uri="{FF2B5EF4-FFF2-40B4-BE49-F238E27FC236}">
              <a16:creationId xmlns:a16="http://schemas.microsoft.com/office/drawing/2014/main" xmlns="" id="{00000000-0008-0000-0700-0000F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20" name="Picture 1319">
          <a:extLst>
            <a:ext uri="{FF2B5EF4-FFF2-40B4-BE49-F238E27FC236}">
              <a16:creationId xmlns:a16="http://schemas.microsoft.com/office/drawing/2014/main" xmlns="" id="{00000000-0008-0000-0700-0000F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21" name="Picture 1320">
          <a:extLst>
            <a:ext uri="{FF2B5EF4-FFF2-40B4-BE49-F238E27FC236}">
              <a16:creationId xmlns:a16="http://schemas.microsoft.com/office/drawing/2014/main" xmlns="" id="{00000000-0008-0000-0700-0000F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22" name="Picture 1321">
          <a:extLst>
            <a:ext uri="{FF2B5EF4-FFF2-40B4-BE49-F238E27FC236}">
              <a16:creationId xmlns:a16="http://schemas.microsoft.com/office/drawing/2014/main" xmlns="" id="{00000000-0008-0000-0700-0000F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23" name="Picture 1322">
          <a:extLst>
            <a:ext uri="{FF2B5EF4-FFF2-40B4-BE49-F238E27FC236}">
              <a16:creationId xmlns:a16="http://schemas.microsoft.com/office/drawing/2014/main" xmlns="" id="{00000000-0008-0000-0700-0000F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24" name="Picture 1323">
          <a:extLst>
            <a:ext uri="{FF2B5EF4-FFF2-40B4-BE49-F238E27FC236}">
              <a16:creationId xmlns:a16="http://schemas.microsoft.com/office/drawing/2014/main" xmlns="" id="{00000000-0008-0000-0700-0000F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25" name="Picture 1324">
          <a:extLst>
            <a:ext uri="{FF2B5EF4-FFF2-40B4-BE49-F238E27FC236}">
              <a16:creationId xmlns:a16="http://schemas.microsoft.com/office/drawing/2014/main" xmlns="" id="{00000000-0008-0000-0700-0000F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26" name="Picture 1325">
          <a:extLst>
            <a:ext uri="{FF2B5EF4-FFF2-40B4-BE49-F238E27FC236}">
              <a16:creationId xmlns:a16="http://schemas.microsoft.com/office/drawing/2014/main" xmlns="" id="{00000000-0008-0000-0700-0000F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27" name="Picture 1326">
          <a:extLst>
            <a:ext uri="{FF2B5EF4-FFF2-40B4-BE49-F238E27FC236}">
              <a16:creationId xmlns:a16="http://schemas.microsoft.com/office/drawing/2014/main" xmlns="" id="{00000000-0008-0000-0700-0000F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28" name="Picture 1327">
          <a:extLst>
            <a:ext uri="{FF2B5EF4-FFF2-40B4-BE49-F238E27FC236}">
              <a16:creationId xmlns:a16="http://schemas.microsoft.com/office/drawing/2014/main" xmlns="" id="{00000000-0008-0000-0700-0000F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29" name="Picture 1328">
          <a:extLst>
            <a:ext uri="{FF2B5EF4-FFF2-40B4-BE49-F238E27FC236}">
              <a16:creationId xmlns:a16="http://schemas.microsoft.com/office/drawing/2014/main" xmlns="" id="{00000000-0008-0000-0700-0000F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0" name="Picture 1329">
          <a:extLst>
            <a:ext uri="{FF2B5EF4-FFF2-40B4-BE49-F238E27FC236}">
              <a16:creationId xmlns:a16="http://schemas.microsoft.com/office/drawing/2014/main" xmlns="" id="{00000000-0008-0000-0700-00000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1" name="Picture 1330">
          <a:extLst>
            <a:ext uri="{FF2B5EF4-FFF2-40B4-BE49-F238E27FC236}">
              <a16:creationId xmlns:a16="http://schemas.microsoft.com/office/drawing/2014/main" xmlns="" id="{00000000-0008-0000-07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2" name="Picture 1331">
          <a:extLst>
            <a:ext uri="{FF2B5EF4-FFF2-40B4-BE49-F238E27FC236}">
              <a16:creationId xmlns:a16="http://schemas.microsoft.com/office/drawing/2014/main" xmlns="" id="{00000000-0008-0000-07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3" name="Picture 1332">
          <a:extLst>
            <a:ext uri="{FF2B5EF4-FFF2-40B4-BE49-F238E27FC236}">
              <a16:creationId xmlns:a16="http://schemas.microsoft.com/office/drawing/2014/main" xmlns="" id="{00000000-0008-0000-07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34" name="Picture 1333">
          <a:extLst>
            <a:ext uri="{FF2B5EF4-FFF2-40B4-BE49-F238E27FC236}">
              <a16:creationId xmlns:a16="http://schemas.microsoft.com/office/drawing/2014/main" xmlns="" id="{00000000-0008-0000-07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5" name="Picture 1334">
          <a:extLst>
            <a:ext uri="{FF2B5EF4-FFF2-40B4-BE49-F238E27FC236}">
              <a16:creationId xmlns:a16="http://schemas.microsoft.com/office/drawing/2014/main" xmlns="" id="{00000000-0008-0000-07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36" name="Picture 1335">
          <a:extLst>
            <a:ext uri="{FF2B5EF4-FFF2-40B4-BE49-F238E27FC236}">
              <a16:creationId xmlns:a16="http://schemas.microsoft.com/office/drawing/2014/main" xmlns="" id="{00000000-0008-0000-07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7" name="Picture 1336">
          <a:extLst>
            <a:ext uri="{FF2B5EF4-FFF2-40B4-BE49-F238E27FC236}">
              <a16:creationId xmlns:a16="http://schemas.microsoft.com/office/drawing/2014/main" xmlns="" id="{00000000-0008-0000-07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8" name="Picture 1337">
          <a:extLst>
            <a:ext uri="{FF2B5EF4-FFF2-40B4-BE49-F238E27FC236}">
              <a16:creationId xmlns:a16="http://schemas.microsoft.com/office/drawing/2014/main" xmlns="" id="{00000000-0008-0000-07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9" name="Picture 1338">
          <a:extLst>
            <a:ext uri="{FF2B5EF4-FFF2-40B4-BE49-F238E27FC236}">
              <a16:creationId xmlns:a16="http://schemas.microsoft.com/office/drawing/2014/main" xmlns="" id="{00000000-0008-0000-07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0" name="Picture 1339">
          <a:extLst>
            <a:ext uri="{FF2B5EF4-FFF2-40B4-BE49-F238E27FC236}">
              <a16:creationId xmlns:a16="http://schemas.microsoft.com/office/drawing/2014/main" xmlns="" id="{00000000-0008-0000-07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1" name="Picture 1340">
          <a:extLst>
            <a:ext uri="{FF2B5EF4-FFF2-40B4-BE49-F238E27FC236}">
              <a16:creationId xmlns:a16="http://schemas.microsoft.com/office/drawing/2014/main" xmlns="" id="{00000000-0008-0000-07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2" name="Picture 1341">
          <a:extLst>
            <a:ext uri="{FF2B5EF4-FFF2-40B4-BE49-F238E27FC236}">
              <a16:creationId xmlns:a16="http://schemas.microsoft.com/office/drawing/2014/main" xmlns="" id="{00000000-0008-0000-07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3" name="Picture 1342">
          <a:extLst>
            <a:ext uri="{FF2B5EF4-FFF2-40B4-BE49-F238E27FC236}">
              <a16:creationId xmlns:a16="http://schemas.microsoft.com/office/drawing/2014/main" xmlns="" id="{00000000-0008-0000-07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4" name="Picture 1343">
          <a:extLst>
            <a:ext uri="{FF2B5EF4-FFF2-40B4-BE49-F238E27FC236}">
              <a16:creationId xmlns:a16="http://schemas.microsoft.com/office/drawing/2014/main" xmlns="" id="{00000000-0008-0000-07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5" name="Picture 1344">
          <a:extLst>
            <a:ext uri="{FF2B5EF4-FFF2-40B4-BE49-F238E27FC236}">
              <a16:creationId xmlns:a16="http://schemas.microsoft.com/office/drawing/2014/main" xmlns="" id="{00000000-0008-0000-07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6" name="Picture 1345">
          <a:extLst>
            <a:ext uri="{FF2B5EF4-FFF2-40B4-BE49-F238E27FC236}">
              <a16:creationId xmlns:a16="http://schemas.microsoft.com/office/drawing/2014/main" xmlns="" id="{00000000-0008-0000-07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7" name="Picture 1346">
          <a:extLst>
            <a:ext uri="{FF2B5EF4-FFF2-40B4-BE49-F238E27FC236}">
              <a16:creationId xmlns:a16="http://schemas.microsoft.com/office/drawing/2014/main" xmlns="" id="{00000000-0008-0000-07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48" name="Picture 1347">
          <a:extLst>
            <a:ext uri="{FF2B5EF4-FFF2-40B4-BE49-F238E27FC236}">
              <a16:creationId xmlns:a16="http://schemas.microsoft.com/office/drawing/2014/main" xmlns="" id="{00000000-0008-0000-07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9" name="Picture 1348">
          <a:extLst>
            <a:ext uri="{FF2B5EF4-FFF2-40B4-BE49-F238E27FC236}">
              <a16:creationId xmlns:a16="http://schemas.microsoft.com/office/drawing/2014/main" xmlns="" id="{00000000-0008-0000-07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50" name="Picture 1349">
          <a:extLst>
            <a:ext uri="{FF2B5EF4-FFF2-40B4-BE49-F238E27FC236}">
              <a16:creationId xmlns:a16="http://schemas.microsoft.com/office/drawing/2014/main" xmlns="" id="{00000000-0008-0000-07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1" name="Picture 1350">
          <a:extLst>
            <a:ext uri="{FF2B5EF4-FFF2-40B4-BE49-F238E27FC236}">
              <a16:creationId xmlns:a16="http://schemas.microsoft.com/office/drawing/2014/main" xmlns="" id="{00000000-0008-0000-07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2" name="Picture 1351">
          <a:extLst>
            <a:ext uri="{FF2B5EF4-FFF2-40B4-BE49-F238E27FC236}">
              <a16:creationId xmlns:a16="http://schemas.microsoft.com/office/drawing/2014/main" xmlns="" id="{00000000-0008-0000-07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3" name="Picture 1352">
          <a:extLst>
            <a:ext uri="{FF2B5EF4-FFF2-40B4-BE49-F238E27FC236}">
              <a16:creationId xmlns:a16="http://schemas.microsoft.com/office/drawing/2014/main" xmlns="" id="{00000000-0008-0000-07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4" name="Picture 1353">
          <a:extLst>
            <a:ext uri="{FF2B5EF4-FFF2-40B4-BE49-F238E27FC236}">
              <a16:creationId xmlns:a16="http://schemas.microsoft.com/office/drawing/2014/main" xmlns="" id="{00000000-0008-0000-07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5" name="Picture 1354">
          <a:extLst>
            <a:ext uri="{FF2B5EF4-FFF2-40B4-BE49-F238E27FC236}">
              <a16:creationId xmlns:a16="http://schemas.microsoft.com/office/drawing/2014/main" xmlns="" id="{00000000-0008-0000-07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6" name="Picture 1355">
          <a:extLst>
            <a:ext uri="{FF2B5EF4-FFF2-40B4-BE49-F238E27FC236}">
              <a16:creationId xmlns:a16="http://schemas.microsoft.com/office/drawing/2014/main" xmlns="" id="{00000000-0008-0000-07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7" name="Picture 1356">
          <a:extLst>
            <a:ext uri="{FF2B5EF4-FFF2-40B4-BE49-F238E27FC236}">
              <a16:creationId xmlns:a16="http://schemas.microsoft.com/office/drawing/2014/main" xmlns="" id="{00000000-0008-0000-07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58" name="Picture 1357">
          <a:extLst>
            <a:ext uri="{FF2B5EF4-FFF2-40B4-BE49-F238E27FC236}">
              <a16:creationId xmlns:a16="http://schemas.microsoft.com/office/drawing/2014/main" xmlns="" id="{00000000-0008-0000-07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9" name="Picture 1358">
          <a:extLst>
            <a:ext uri="{FF2B5EF4-FFF2-40B4-BE49-F238E27FC236}">
              <a16:creationId xmlns:a16="http://schemas.microsoft.com/office/drawing/2014/main" xmlns="" id="{00000000-0008-0000-07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60" name="Picture 1359">
          <a:extLst>
            <a:ext uri="{FF2B5EF4-FFF2-40B4-BE49-F238E27FC236}">
              <a16:creationId xmlns:a16="http://schemas.microsoft.com/office/drawing/2014/main" xmlns="" id="{00000000-0008-0000-07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1" name="Picture 1360">
          <a:extLst>
            <a:ext uri="{FF2B5EF4-FFF2-40B4-BE49-F238E27FC236}">
              <a16:creationId xmlns:a16="http://schemas.microsoft.com/office/drawing/2014/main" xmlns="" id="{00000000-0008-0000-07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2" name="Picture 1361">
          <a:extLst>
            <a:ext uri="{FF2B5EF4-FFF2-40B4-BE49-F238E27FC236}">
              <a16:creationId xmlns:a16="http://schemas.microsoft.com/office/drawing/2014/main" xmlns="" id="{00000000-0008-0000-07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3" name="Picture 1362">
          <a:extLst>
            <a:ext uri="{FF2B5EF4-FFF2-40B4-BE49-F238E27FC236}">
              <a16:creationId xmlns:a16="http://schemas.microsoft.com/office/drawing/2014/main" xmlns="" id="{00000000-0008-0000-0700-00002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4" name="Picture 1363">
          <a:extLst>
            <a:ext uri="{FF2B5EF4-FFF2-40B4-BE49-F238E27FC236}">
              <a16:creationId xmlns:a16="http://schemas.microsoft.com/office/drawing/2014/main" xmlns="" id="{00000000-0008-0000-07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5" name="Picture 1364">
          <a:extLst>
            <a:ext uri="{FF2B5EF4-FFF2-40B4-BE49-F238E27FC236}">
              <a16:creationId xmlns:a16="http://schemas.microsoft.com/office/drawing/2014/main" xmlns="" id="{00000000-0008-0000-07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6" name="Picture 1365">
          <a:extLst>
            <a:ext uri="{FF2B5EF4-FFF2-40B4-BE49-F238E27FC236}">
              <a16:creationId xmlns:a16="http://schemas.microsoft.com/office/drawing/2014/main" xmlns="" id="{00000000-0008-0000-07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7" name="Picture 1366">
          <a:extLst>
            <a:ext uri="{FF2B5EF4-FFF2-40B4-BE49-F238E27FC236}">
              <a16:creationId xmlns:a16="http://schemas.microsoft.com/office/drawing/2014/main" xmlns="" id="{00000000-0008-0000-0700-00002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8" name="Picture 1367">
          <a:extLst>
            <a:ext uri="{FF2B5EF4-FFF2-40B4-BE49-F238E27FC236}">
              <a16:creationId xmlns:a16="http://schemas.microsoft.com/office/drawing/2014/main" xmlns="" id="{00000000-0008-0000-0700-00002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9" name="Picture 1368">
          <a:extLst>
            <a:ext uri="{FF2B5EF4-FFF2-40B4-BE49-F238E27FC236}">
              <a16:creationId xmlns:a16="http://schemas.microsoft.com/office/drawing/2014/main" xmlns="" id="{00000000-0008-0000-07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70" name="Picture 1369">
          <a:extLst>
            <a:ext uri="{FF2B5EF4-FFF2-40B4-BE49-F238E27FC236}">
              <a16:creationId xmlns:a16="http://schemas.microsoft.com/office/drawing/2014/main" xmlns="" id="{00000000-0008-0000-07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1" name="Picture 1370">
          <a:extLst>
            <a:ext uri="{FF2B5EF4-FFF2-40B4-BE49-F238E27FC236}">
              <a16:creationId xmlns:a16="http://schemas.microsoft.com/office/drawing/2014/main" xmlns="" id="{00000000-0008-0000-07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72" name="Picture 1371">
          <a:extLst>
            <a:ext uri="{FF2B5EF4-FFF2-40B4-BE49-F238E27FC236}">
              <a16:creationId xmlns:a16="http://schemas.microsoft.com/office/drawing/2014/main" xmlns="" id="{00000000-0008-0000-07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3" name="Picture 1372">
          <a:extLst>
            <a:ext uri="{FF2B5EF4-FFF2-40B4-BE49-F238E27FC236}">
              <a16:creationId xmlns:a16="http://schemas.microsoft.com/office/drawing/2014/main" xmlns="" id="{00000000-0008-0000-0700-00002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4" name="Picture 1373">
          <a:extLst>
            <a:ext uri="{FF2B5EF4-FFF2-40B4-BE49-F238E27FC236}">
              <a16:creationId xmlns:a16="http://schemas.microsoft.com/office/drawing/2014/main" xmlns="" id="{00000000-0008-0000-07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5" name="Picture 1374">
          <a:extLst>
            <a:ext uri="{FF2B5EF4-FFF2-40B4-BE49-F238E27FC236}">
              <a16:creationId xmlns:a16="http://schemas.microsoft.com/office/drawing/2014/main" xmlns="" id="{00000000-0008-0000-07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6" name="Picture 1375">
          <a:extLst>
            <a:ext uri="{FF2B5EF4-FFF2-40B4-BE49-F238E27FC236}">
              <a16:creationId xmlns:a16="http://schemas.microsoft.com/office/drawing/2014/main" xmlns="" id="{00000000-0008-0000-0700-00002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7" name="Picture 1376">
          <a:extLst>
            <a:ext uri="{FF2B5EF4-FFF2-40B4-BE49-F238E27FC236}">
              <a16:creationId xmlns:a16="http://schemas.microsoft.com/office/drawing/2014/main" xmlns="" id="{00000000-0008-0000-0700-00002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8" name="Picture 1377">
          <a:extLst>
            <a:ext uri="{FF2B5EF4-FFF2-40B4-BE49-F238E27FC236}">
              <a16:creationId xmlns:a16="http://schemas.microsoft.com/office/drawing/2014/main" xmlns="" id="{00000000-0008-0000-07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9" name="Picture 1378">
          <a:extLst>
            <a:ext uri="{FF2B5EF4-FFF2-40B4-BE49-F238E27FC236}">
              <a16:creationId xmlns:a16="http://schemas.microsoft.com/office/drawing/2014/main" xmlns="" id="{00000000-0008-0000-0700-00003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80" name="Picture 1379">
          <a:extLst>
            <a:ext uri="{FF2B5EF4-FFF2-40B4-BE49-F238E27FC236}">
              <a16:creationId xmlns:a16="http://schemas.microsoft.com/office/drawing/2014/main" xmlns="" id="{00000000-0008-0000-07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1" name="Picture 1380">
          <a:extLst>
            <a:ext uri="{FF2B5EF4-FFF2-40B4-BE49-F238E27FC236}">
              <a16:creationId xmlns:a16="http://schemas.microsoft.com/office/drawing/2014/main" xmlns="" id="{00000000-0008-0000-07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82" name="Picture 1381">
          <a:extLst>
            <a:ext uri="{FF2B5EF4-FFF2-40B4-BE49-F238E27FC236}">
              <a16:creationId xmlns:a16="http://schemas.microsoft.com/office/drawing/2014/main" xmlns="" id="{00000000-0008-0000-0700-00003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3" name="Picture 1382">
          <a:extLst>
            <a:ext uri="{FF2B5EF4-FFF2-40B4-BE49-F238E27FC236}">
              <a16:creationId xmlns:a16="http://schemas.microsoft.com/office/drawing/2014/main" xmlns="" id="{00000000-0008-0000-0700-00003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4" name="Picture 1383">
          <a:extLst>
            <a:ext uri="{FF2B5EF4-FFF2-40B4-BE49-F238E27FC236}">
              <a16:creationId xmlns:a16="http://schemas.microsoft.com/office/drawing/2014/main" xmlns="" id="{00000000-0008-0000-07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5" name="Picture 1384">
          <a:extLst>
            <a:ext uri="{FF2B5EF4-FFF2-40B4-BE49-F238E27FC236}">
              <a16:creationId xmlns:a16="http://schemas.microsoft.com/office/drawing/2014/main" xmlns="" id="{00000000-0008-0000-07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6" name="Picture 1385">
          <a:extLst>
            <a:ext uri="{FF2B5EF4-FFF2-40B4-BE49-F238E27FC236}">
              <a16:creationId xmlns:a16="http://schemas.microsoft.com/office/drawing/2014/main" xmlns="" id="{00000000-0008-0000-07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7" name="Picture 1386">
          <a:extLst>
            <a:ext uri="{FF2B5EF4-FFF2-40B4-BE49-F238E27FC236}">
              <a16:creationId xmlns:a16="http://schemas.microsoft.com/office/drawing/2014/main" xmlns="" id="{00000000-0008-0000-07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8" name="Picture 1387">
          <a:extLst>
            <a:ext uri="{FF2B5EF4-FFF2-40B4-BE49-F238E27FC236}">
              <a16:creationId xmlns:a16="http://schemas.microsoft.com/office/drawing/2014/main" xmlns="" id="{00000000-0008-0000-07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9" name="Picture 1388">
          <a:extLst>
            <a:ext uri="{FF2B5EF4-FFF2-40B4-BE49-F238E27FC236}">
              <a16:creationId xmlns:a16="http://schemas.microsoft.com/office/drawing/2014/main" xmlns="" id="{00000000-0008-0000-07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0" name="Picture 1389">
          <a:extLst>
            <a:ext uri="{FF2B5EF4-FFF2-40B4-BE49-F238E27FC236}">
              <a16:creationId xmlns:a16="http://schemas.microsoft.com/office/drawing/2014/main" xmlns="" id="{00000000-0008-0000-07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1" name="Picture 1390">
          <a:extLst>
            <a:ext uri="{FF2B5EF4-FFF2-40B4-BE49-F238E27FC236}">
              <a16:creationId xmlns:a16="http://schemas.microsoft.com/office/drawing/2014/main" xmlns="" id="{00000000-0008-0000-0700-00003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2" name="Picture 1391">
          <a:extLst>
            <a:ext uri="{FF2B5EF4-FFF2-40B4-BE49-F238E27FC236}">
              <a16:creationId xmlns:a16="http://schemas.microsoft.com/office/drawing/2014/main" xmlns="" id="{00000000-0008-0000-0700-00003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3" name="Picture 1392">
          <a:extLst>
            <a:ext uri="{FF2B5EF4-FFF2-40B4-BE49-F238E27FC236}">
              <a16:creationId xmlns:a16="http://schemas.microsoft.com/office/drawing/2014/main" xmlns="" id="{00000000-0008-0000-0700-00003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94" name="Picture 1393">
          <a:extLst>
            <a:ext uri="{FF2B5EF4-FFF2-40B4-BE49-F238E27FC236}">
              <a16:creationId xmlns:a16="http://schemas.microsoft.com/office/drawing/2014/main" xmlns="" id="{00000000-0008-0000-0700-00004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5" name="Picture 1394">
          <a:extLst>
            <a:ext uri="{FF2B5EF4-FFF2-40B4-BE49-F238E27FC236}">
              <a16:creationId xmlns:a16="http://schemas.microsoft.com/office/drawing/2014/main" xmlns="" id="{00000000-0008-0000-0700-00004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96" name="Picture 1395">
          <a:extLst>
            <a:ext uri="{FF2B5EF4-FFF2-40B4-BE49-F238E27FC236}">
              <a16:creationId xmlns:a16="http://schemas.microsoft.com/office/drawing/2014/main" xmlns="" id="{00000000-0008-0000-07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7" name="Picture 1396">
          <a:extLst>
            <a:ext uri="{FF2B5EF4-FFF2-40B4-BE49-F238E27FC236}">
              <a16:creationId xmlns:a16="http://schemas.microsoft.com/office/drawing/2014/main" xmlns="" id="{00000000-0008-0000-0700-00004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8" name="Picture 1397">
          <a:extLst>
            <a:ext uri="{FF2B5EF4-FFF2-40B4-BE49-F238E27FC236}">
              <a16:creationId xmlns:a16="http://schemas.microsoft.com/office/drawing/2014/main" xmlns="" id="{00000000-0008-0000-0700-00004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9" name="Picture 1398">
          <a:extLst>
            <a:ext uri="{FF2B5EF4-FFF2-40B4-BE49-F238E27FC236}">
              <a16:creationId xmlns:a16="http://schemas.microsoft.com/office/drawing/2014/main" xmlns="" id="{00000000-0008-0000-0700-00004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0" name="Picture 1399">
          <a:extLst>
            <a:ext uri="{FF2B5EF4-FFF2-40B4-BE49-F238E27FC236}">
              <a16:creationId xmlns:a16="http://schemas.microsoft.com/office/drawing/2014/main" xmlns="" id="{00000000-0008-0000-07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1" name="Picture 1400">
          <a:extLst>
            <a:ext uri="{FF2B5EF4-FFF2-40B4-BE49-F238E27FC236}">
              <a16:creationId xmlns:a16="http://schemas.microsoft.com/office/drawing/2014/main" xmlns="" id="{00000000-0008-0000-0700-00004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2" name="Picture 1401">
          <a:extLst>
            <a:ext uri="{FF2B5EF4-FFF2-40B4-BE49-F238E27FC236}">
              <a16:creationId xmlns:a16="http://schemas.microsoft.com/office/drawing/2014/main" xmlns="" id="{00000000-0008-0000-0700-00004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3" name="Picture 1402">
          <a:extLst>
            <a:ext uri="{FF2B5EF4-FFF2-40B4-BE49-F238E27FC236}">
              <a16:creationId xmlns:a16="http://schemas.microsoft.com/office/drawing/2014/main" xmlns="" id="{00000000-0008-0000-07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404" name="Picture 1403">
          <a:extLst>
            <a:ext uri="{FF2B5EF4-FFF2-40B4-BE49-F238E27FC236}">
              <a16:creationId xmlns:a16="http://schemas.microsoft.com/office/drawing/2014/main" xmlns="" id="{00000000-0008-0000-0700-00004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5" name="Picture 1404">
          <a:extLst>
            <a:ext uri="{FF2B5EF4-FFF2-40B4-BE49-F238E27FC236}">
              <a16:creationId xmlns:a16="http://schemas.microsoft.com/office/drawing/2014/main" xmlns="" id="{00000000-0008-0000-0700-00004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406" name="Picture 1405">
          <a:extLst>
            <a:ext uri="{FF2B5EF4-FFF2-40B4-BE49-F238E27FC236}">
              <a16:creationId xmlns:a16="http://schemas.microsoft.com/office/drawing/2014/main" xmlns="" id="{00000000-0008-0000-07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7" name="Picture 1406">
          <a:extLst>
            <a:ext uri="{FF2B5EF4-FFF2-40B4-BE49-F238E27FC236}">
              <a16:creationId xmlns:a16="http://schemas.microsoft.com/office/drawing/2014/main" xmlns="" id="{00000000-0008-0000-0700-00004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8" name="Picture 1407">
          <a:extLst>
            <a:ext uri="{FF2B5EF4-FFF2-40B4-BE49-F238E27FC236}">
              <a16:creationId xmlns:a16="http://schemas.microsoft.com/office/drawing/2014/main" xmlns="" id="{00000000-0008-0000-07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9" name="Picture 1408">
          <a:extLst>
            <a:ext uri="{FF2B5EF4-FFF2-40B4-BE49-F238E27FC236}">
              <a16:creationId xmlns:a16="http://schemas.microsoft.com/office/drawing/2014/main" xmlns="" id="{00000000-0008-0000-0700-00004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0" name="Picture 1409">
          <a:extLst>
            <a:ext uri="{FF2B5EF4-FFF2-40B4-BE49-F238E27FC236}">
              <a16:creationId xmlns:a16="http://schemas.microsoft.com/office/drawing/2014/main" xmlns="" id="{00000000-0008-0000-07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1" name="Picture 1410">
          <a:extLst>
            <a:ext uri="{FF2B5EF4-FFF2-40B4-BE49-F238E27FC236}">
              <a16:creationId xmlns:a16="http://schemas.microsoft.com/office/drawing/2014/main" xmlns="" id="{00000000-0008-0000-0700-00005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2" name="Picture 1411">
          <a:extLst>
            <a:ext uri="{FF2B5EF4-FFF2-40B4-BE49-F238E27FC236}">
              <a16:creationId xmlns:a16="http://schemas.microsoft.com/office/drawing/2014/main" xmlns="" id="{00000000-0008-0000-0700-00005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3" name="Picture 1412">
          <a:extLst>
            <a:ext uri="{FF2B5EF4-FFF2-40B4-BE49-F238E27FC236}">
              <a16:creationId xmlns:a16="http://schemas.microsoft.com/office/drawing/2014/main" xmlns="" id="{00000000-0008-0000-0700-00005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4" name="Picture 1413">
          <a:extLst>
            <a:ext uri="{FF2B5EF4-FFF2-40B4-BE49-F238E27FC236}">
              <a16:creationId xmlns:a16="http://schemas.microsoft.com/office/drawing/2014/main" xmlns="" id="{00000000-0008-0000-0700-00005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5" name="Picture 1414">
          <a:extLst>
            <a:ext uri="{FF2B5EF4-FFF2-40B4-BE49-F238E27FC236}">
              <a16:creationId xmlns:a16="http://schemas.microsoft.com/office/drawing/2014/main" xmlns="" id="{00000000-0008-0000-0700-00005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416" name="Picture 1415">
          <a:extLst>
            <a:ext uri="{FF2B5EF4-FFF2-40B4-BE49-F238E27FC236}">
              <a16:creationId xmlns:a16="http://schemas.microsoft.com/office/drawing/2014/main" xmlns="" id="{00000000-0008-0000-0700-00005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7" name="Picture 1416">
          <a:extLst>
            <a:ext uri="{FF2B5EF4-FFF2-40B4-BE49-F238E27FC236}">
              <a16:creationId xmlns:a16="http://schemas.microsoft.com/office/drawing/2014/main" xmlns="" id="{00000000-0008-0000-0700-00005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418" name="Picture 1417">
          <a:extLst>
            <a:ext uri="{FF2B5EF4-FFF2-40B4-BE49-F238E27FC236}">
              <a16:creationId xmlns:a16="http://schemas.microsoft.com/office/drawing/2014/main" xmlns="" id="{00000000-0008-0000-0700-00005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9" name="Picture 1418">
          <a:extLst>
            <a:ext uri="{FF2B5EF4-FFF2-40B4-BE49-F238E27FC236}">
              <a16:creationId xmlns:a16="http://schemas.microsoft.com/office/drawing/2014/main" xmlns="" id="{00000000-0008-0000-07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0" name="Picture 1419">
          <a:extLst>
            <a:ext uri="{FF2B5EF4-FFF2-40B4-BE49-F238E27FC236}">
              <a16:creationId xmlns:a16="http://schemas.microsoft.com/office/drawing/2014/main" xmlns="" id="{00000000-0008-0000-0700-00005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1" name="Picture 1420">
          <a:extLst>
            <a:ext uri="{FF2B5EF4-FFF2-40B4-BE49-F238E27FC236}">
              <a16:creationId xmlns:a16="http://schemas.microsoft.com/office/drawing/2014/main" xmlns="" id="{00000000-0008-0000-0700-00005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2" name="Picture 1421">
          <a:extLst>
            <a:ext uri="{FF2B5EF4-FFF2-40B4-BE49-F238E27FC236}">
              <a16:creationId xmlns:a16="http://schemas.microsoft.com/office/drawing/2014/main" xmlns="" id="{00000000-0008-0000-0700-00005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3" name="Picture 1422">
          <a:extLst>
            <a:ext uri="{FF2B5EF4-FFF2-40B4-BE49-F238E27FC236}">
              <a16:creationId xmlns:a16="http://schemas.microsoft.com/office/drawing/2014/main" xmlns="" id="{00000000-0008-0000-0700-00005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4" name="Picture 1423">
          <a:extLst>
            <a:ext uri="{FF2B5EF4-FFF2-40B4-BE49-F238E27FC236}">
              <a16:creationId xmlns:a16="http://schemas.microsoft.com/office/drawing/2014/main" xmlns="" id="{00000000-0008-0000-0700-00005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5" name="Picture 1424">
          <a:extLst>
            <a:ext uri="{FF2B5EF4-FFF2-40B4-BE49-F238E27FC236}">
              <a16:creationId xmlns:a16="http://schemas.microsoft.com/office/drawing/2014/main" xmlns="" id="{00000000-0008-0000-0700-00005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426" name="Picture 1425">
          <a:extLst>
            <a:ext uri="{FF2B5EF4-FFF2-40B4-BE49-F238E27FC236}">
              <a16:creationId xmlns:a16="http://schemas.microsoft.com/office/drawing/2014/main" xmlns="" id="{00000000-0008-0000-0700-00006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7" name="Picture 1426">
          <a:extLst>
            <a:ext uri="{FF2B5EF4-FFF2-40B4-BE49-F238E27FC236}">
              <a16:creationId xmlns:a16="http://schemas.microsoft.com/office/drawing/2014/main" xmlns="" id="{00000000-0008-0000-0700-00006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428" name="Picture 1427">
          <a:extLst>
            <a:ext uri="{FF2B5EF4-FFF2-40B4-BE49-F238E27FC236}">
              <a16:creationId xmlns:a16="http://schemas.microsoft.com/office/drawing/2014/main" xmlns="" id="{00000000-0008-0000-07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9" name="Picture 1428">
          <a:extLst>
            <a:ext uri="{FF2B5EF4-FFF2-40B4-BE49-F238E27FC236}">
              <a16:creationId xmlns:a16="http://schemas.microsoft.com/office/drawing/2014/main" xmlns="" id="{00000000-0008-0000-0700-00006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0" name="Picture 1429">
          <a:extLst>
            <a:ext uri="{FF2B5EF4-FFF2-40B4-BE49-F238E27FC236}">
              <a16:creationId xmlns:a16="http://schemas.microsoft.com/office/drawing/2014/main" xmlns="" id="{00000000-0008-0000-0700-00006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1" name="Picture 1430">
          <a:extLst>
            <a:ext uri="{FF2B5EF4-FFF2-40B4-BE49-F238E27FC236}">
              <a16:creationId xmlns:a16="http://schemas.microsoft.com/office/drawing/2014/main" xmlns="" id="{00000000-0008-0000-0700-00006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2" name="Picture 1431">
          <a:extLst>
            <a:ext uri="{FF2B5EF4-FFF2-40B4-BE49-F238E27FC236}">
              <a16:creationId xmlns:a16="http://schemas.microsoft.com/office/drawing/2014/main" xmlns="" id="{00000000-0008-0000-0700-00006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3" name="Picture 1432">
          <a:extLst>
            <a:ext uri="{FF2B5EF4-FFF2-40B4-BE49-F238E27FC236}">
              <a16:creationId xmlns:a16="http://schemas.microsoft.com/office/drawing/2014/main" xmlns="" id="{00000000-0008-0000-0700-00006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4" name="Picture 1433">
          <a:extLst>
            <a:ext uri="{FF2B5EF4-FFF2-40B4-BE49-F238E27FC236}">
              <a16:creationId xmlns:a16="http://schemas.microsoft.com/office/drawing/2014/main" xmlns="" id="{00000000-0008-0000-0700-00006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5" name="Picture 1434">
          <a:extLst>
            <a:ext uri="{FF2B5EF4-FFF2-40B4-BE49-F238E27FC236}">
              <a16:creationId xmlns:a16="http://schemas.microsoft.com/office/drawing/2014/main" xmlns="" id="{00000000-0008-0000-0700-00006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6" name="Picture 1435">
          <a:extLst>
            <a:ext uri="{FF2B5EF4-FFF2-40B4-BE49-F238E27FC236}">
              <a16:creationId xmlns:a16="http://schemas.microsoft.com/office/drawing/2014/main" xmlns="" id="{00000000-0008-0000-0700-00006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7" name="Picture 1436">
          <a:extLst>
            <a:ext uri="{FF2B5EF4-FFF2-40B4-BE49-F238E27FC236}">
              <a16:creationId xmlns:a16="http://schemas.microsoft.com/office/drawing/2014/main" xmlns="" id="{00000000-0008-0000-0700-00006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8" name="Picture 1437">
          <a:extLst>
            <a:ext uri="{FF2B5EF4-FFF2-40B4-BE49-F238E27FC236}">
              <a16:creationId xmlns:a16="http://schemas.microsoft.com/office/drawing/2014/main" xmlns="" id="{00000000-0008-0000-0700-00006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9" name="Picture 1438">
          <a:extLst>
            <a:ext uri="{FF2B5EF4-FFF2-40B4-BE49-F238E27FC236}">
              <a16:creationId xmlns:a16="http://schemas.microsoft.com/office/drawing/2014/main" xmlns="" id="{00000000-0008-0000-0700-00006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440" name="Picture 1439">
          <a:extLst>
            <a:ext uri="{FF2B5EF4-FFF2-40B4-BE49-F238E27FC236}">
              <a16:creationId xmlns:a16="http://schemas.microsoft.com/office/drawing/2014/main" xmlns="" id="{00000000-0008-0000-0700-00006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41" name="Picture 1440">
          <a:extLst>
            <a:ext uri="{FF2B5EF4-FFF2-40B4-BE49-F238E27FC236}">
              <a16:creationId xmlns:a16="http://schemas.microsoft.com/office/drawing/2014/main" xmlns="" id="{00000000-0008-0000-07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442" name="Picture 1441">
          <a:extLst>
            <a:ext uri="{FF2B5EF4-FFF2-40B4-BE49-F238E27FC236}">
              <a16:creationId xmlns:a16="http://schemas.microsoft.com/office/drawing/2014/main" xmlns="" id="{00000000-0008-0000-0700-00007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43" name="Picture 1442">
          <a:extLst>
            <a:ext uri="{FF2B5EF4-FFF2-40B4-BE49-F238E27FC236}">
              <a16:creationId xmlns:a16="http://schemas.microsoft.com/office/drawing/2014/main" xmlns="" id="{00000000-0008-0000-07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44" name="Picture 1443">
          <a:extLst>
            <a:ext uri="{FF2B5EF4-FFF2-40B4-BE49-F238E27FC236}">
              <a16:creationId xmlns:a16="http://schemas.microsoft.com/office/drawing/2014/main" xmlns="" id="{00000000-0008-0000-07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45" name="Picture 1444">
          <a:extLst>
            <a:ext uri="{FF2B5EF4-FFF2-40B4-BE49-F238E27FC236}">
              <a16:creationId xmlns:a16="http://schemas.microsoft.com/office/drawing/2014/main" xmlns="" id="{00000000-0008-0000-07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46" name="Picture 1445">
          <a:extLst>
            <a:ext uri="{FF2B5EF4-FFF2-40B4-BE49-F238E27FC236}">
              <a16:creationId xmlns:a16="http://schemas.microsoft.com/office/drawing/2014/main" xmlns="" id="{00000000-0008-0000-0700-00007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47" name="Picture 1446">
          <a:extLst>
            <a:ext uri="{FF2B5EF4-FFF2-40B4-BE49-F238E27FC236}">
              <a16:creationId xmlns:a16="http://schemas.microsoft.com/office/drawing/2014/main" xmlns="" id="{00000000-0008-0000-0700-00007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48" name="Picture 1447">
          <a:extLst>
            <a:ext uri="{FF2B5EF4-FFF2-40B4-BE49-F238E27FC236}">
              <a16:creationId xmlns:a16="http://schemas.microsoft.com/office/drawing/2014/main" xmlns="" id="{00000000-0008-0000-0700-00007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49" name="Picture 1448">
          <a:extLst>
            <a:ext uri="{FF2B5EF4-FFF2-40B4-BE49-F238E27FC236}">
              <a16:creationId xmlns:a16="http://schemas.microsoft.com/office/drawing/2014/main" xmlns="" id="{00000000-0008-0000-0700-00007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450" name="Picture 1449">
          <a:extLst>
            <a:ext uri="{FF2B5EF4-FFF2-40B4-BE49-F238E27FC236}">
              <a16:creationId xmlns:a16="http://schemas.microsoft.com/office/drawing/2014/main" xmlns="" id="{00000000-0008-0000-0700-00007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51" name="Picture 1450">
          <a:extLst>
            <a:ext uri="{FF2B5EF4-FFF2-40B4-BE49-F238E27FC236}">
              <a16:creationId xmlns:a16="http://schemas.microsoft.com/office/drawing/2014/main" xmlns="" id="{00000000-0008-0000-0700-00007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452" name="Picture 1451">
          <a:extLst>
            <a:ext uri="{FF2B5EF4-FFF2-40B4-BE49-F238E27FC236}">
              <a16:creationId xmlns:a16="http://schemas.microsoft.com/office/drawing/2014/main" xmlns="" id="{00000000-0008-0000-07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53" name="Picture 1452">
          <a:extLst>
            <a:ext uri="{FF2B5EF4-FFF2-40B4-BE49-F238E27FC236}">
              <a16:creationId xmlns:a16="http://schemas.microsoft.com/office/drawing/2014/main" xmlns="" id="{00000000-0008-0000-07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54" name="Picture 1453">
          <a:extLst>
            <a:ext uri="{FF2B5EF4-FFF2-40B4-BE49-F238E27FC236}">
              <a16:creationId xmlns:a16="http://schemas.microsoft.com/office/drawing/2014/main" xmlns="" id="{00000000-0008-0000-07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55" name="Picture 1454">
          <a:extLst>
            <a:ext uri="{FF2B5EF4-FFF2-40B4-BE49-F238E27FC236}">
              <a16:creationId xmlns:a16="http://schemas.microsoft.com/office/drawing/2014/main" xmlns="" id="{00000000-0008-0000-07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56" name="Picture 1455">
          <a:extLst>
            <a:ext uri="{FF2B5EF4-FFF2-40B4-BE49-F238E27FC236}">
              <a16:creationId xmlns:a16="http://schemas.microsoft.com/office/drawing/2014/main" xmlns="" id="{00000000-0008-0000-07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57" name="Picture 1456">
          <a:extLst>
            <a:ext uri="{FF2B5EF4-FFF2-40B4-BE49-F238E27FC236}">
              <a16:creationId xmlns:a16="http://schemas.microsoft.com/office/drawing/2014/main" xmlns="" id="{00000000-0008-0000-07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58" name="Picture 1457">
          <a:extLst>
            <a:ext uri="{FF2B5EF4-FFF2-40B4-BE49-F238E27FC236}">
              <a16:creationId xmlns:a16="http://schemas.microsoft.com/office/drawing/2014/main" xmlns="" id="{00000000-0008-0000-07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59" name="Picture 1458">
          <a:extLst>
            <a:ext uri="{FF2B5EF4-FFF2-40B4-BE49-F238E27FC236}">
              <a16:creationId xmlns:a16="http://schemas.microsoft.com/office/drawing/2014/main" xmlns="" id="{00000000-0008-0000-07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60" name="Picture 1459">
          <a:extLst>
            <a:ext uri="{FF2B5EF4-FFF2-40B4-BE49-F238E27FC236}">
              <a16:creationId xmlns:a16="http://schemas.microsoft.com/office/drawing/2014/main" xmlns="" id="{00000000-0008-0000-07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61" name="Picture 1460">
          <a:extLst>
            <a:ext uri="{FF2B5EF4-FFF2-40B4-BE49-F238E27FC236}">
              <a16:creationId xmlns:a16="http://schemas.microsoft.com/office/drawing/2014/main" xmlns="" id="{00000000-0008-0000-07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462" name="Picture 1461">
          <a:extLst>
            <a:ext uri="{FF2B5EF4-FFF2-40B4-BE49-F238E27FC236}">
              <a16:creationId xmlns:a16="http://schemas.microsoft.com/office/drawing/2014/main" xmlns="" id="{00000000-0008-0000-07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63" name="Picture 1462">
          <a:extLst>
            <a:ext uri="{FF2B5EF4-FFF2-40B4-BE49-F238E27FC236}">
              <a16:creationId xmlns:a16="http://schemas.microsoft.com/office/drawing/2014/main" xmlns="" id="{00000000-0008-0000-07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464" name="Picture 1463">
          <a:extLst>
            <a:ext uri="{FF2B5EF4-FFF2-40B4-BE49-F238E27FC236}">
              <a16:creationId xmlns:a16="http://schemas.microsoft.com/office/drawing/2014/main" xmlns="" id="{00000000-0008-0000-07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65" name="Picture 1464">
          <a:extLst>
            <a:ext uri="{FF2B5EF4-FFF2-40B4-BE49-F238E27FC236}">
              <a16:creationId xmlns:a16="http://schemas.microsoft.com/office/drawing/2014/main" xmlns="" id="{00000000-0008-0000-07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66" name="Picture 1465">
          <a:extLst>
            <a:ext uri="{FF2B5EF4-FFF2-40B4-BE49-F238E27FC236}">
              <a16:creationId xmlns:a16="http://schemas.microsoft.com/office/drawing/2014/main" xmlns="" id="{00000000-0008-0000-07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67" name="Picture 1466">
          <a:extLst>
            <a:ext uri="{FF2B5EF4-FFF2-40B4-BE49-F238E27FC236}">
              <a16:creationId xmlns:a16="http://schemas.microsoft.com/office/drawing/2014/main" xmlns="" id="{00000000-0008-0000-07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68" name="Picture 1467">
          <a:extLst>
            <a:ext uri="{FF2B5EF4-FFF2-40B4-BE49-F238E27FC236}">
              <a16:creationId xmlns:a16="http://schemas.microsoft.com/office/drawing/2014/main" xmlns="" id="{00000000-0008-0000-07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69" name="Picture 1468">
          <a:extLst>
            <a:ext uri="{FF2B5EF4-FFF2-40B4-BE49-F238E27FC236}">
              <a16:creationId xmlns:a16="http://schemas.microsoft.com/office/drawing/2014/main" xmlns="" id="{00000000-0008-0000-07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70" name="Picture 1469">
          <a:extLst>
            <a:ext uri="{FF2B5EF4-FFF2-40B4-BE49-F238E27FC236}">
              <a16:creationId xmlns:a16="http://schemas.microsoft.com/office/drawing/2014/main" xmlns="" id="{00000000-0008-0000-07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71" name="Picture 1470">
          <a:extLst>
            <a:ext uri="{FF2B5EF4-FFF2-40B4-BE49-F238E27FC236}">
              <a16:creationId xmlns:a16="http://schemas.microsoft.com/office/drawing/2014/main" xmlns="" id="{00000000-0008-0000-07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472" name="Picture 1471">
          <a:extLst>
            <a:ext uri="{FF2B5EF4-FFF2-40B4-BE49-F238E27FC236}">
              <a16:creationId xmlns:a16="http://schemas.microsoft.com/office/drawing/2014/main" xmlns="" id="{00000000-0008-0000-07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73" name="Picture 1472">
          <a:extLst>
            <a:ext uri="{FF2B5EF4-FFF2-40B4-BE49-F238E27FC236}">
              <a16:creationId xmlns:a16="http://schemas.microsoft.com/office/drawing/2014/main" xmlns="" id="{00000000-0008-0000-07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474" name="Picture 1473">
          <a:extLst>
            <a:ext uri="{FF2B5EF4-FFF2-40B4-BE49-F238E27FC236}">
              <a16:creationId xmlns:a16="http://schemas.microsoft.com/office/drawing/2014/main" xmlns="" id="{00000000-0008-0000-07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75" name="Picture 1474">
          <a:extLst>
            <a:ext uri="{FF2B5EF4-FFF2-40B4-BE49-F238E27FC236}">
              <a16:creationId xmlns:a16="http://schemas.microsoft.com/office/drawing/2014/main" xmlns="" id="{00000000-0008-0000-07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76" name="Picture 1475">
          <a:extLst>
            <a:ext uri="{FF2B5EF4-FFF2-40B4-BE49-F238E27FC236}">
              <a16:creationId xmlns:a16="http://schemas.microsoft.com/office/drawing/2014/main" xmlns="" id="{00000000-0008-0000-07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77" name="Picture 1476">
          <a:extLst>
            <a:ext uri="{FF2B5EF4-FFF2-40B4-BE49-F238E27FC236}">
              <a16:creationId xmlns:a16="http://schemas.microsoft.com/office/drawing/2014/main" xmlns="" id="{00000000-0008-0000-07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78" name="Picture 1477">
          <a:extLst>
            <a:ext uri="{FF2B5EF4-FFF2-40B4-BE49-F238E27FC236}">
              <a16:creationId xmlns:a16="http://schemas.microsoft.com/office/drawing/2014/main" xmlns="" id="{00000000-0008-0000-07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79" name="Picture 1478">
          <a:extLst>
            <a:ext uri="{FF2B5EF4-FFF2-40B4-BE49-F238E27FC236}">
              <a16:creationId xmlns:a16="http://schemas.microsoft.com/office/drawing/2014/main" xmlns="" id="{00000000-0008-0000-07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80" name="Picture 1479">
          <a:extLst>
            <a:ext uri="{FF2B5EF4-FFF2-40B4-BE49-F238E27FC236}">
              <a16:creationId xmlns:a16="http://schemas.microsoft.com/office/drawing/2014/main" xmlns="" id="{00000000-0008-0000-07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81" name="Picture 1480">
          <a:extLst>
            <a:ext uri="{FF2B5EF4-FFF2-40B4-BE49-F238E27FC236}">
              <a16:creationId xmlns:a16="http://schemas.microsoft.com/office/drawing/2014/main" xmlns="" id="{00000000-0008-0000-07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82" name="Picture 1481">
          <a:extLst>
            <a:ext uri="{FF2B5EF4-FFF2-40B4-BE49-F238E27FC236}">
              <a16:creationId xmlns:a16="http://schemas.microsoft.com/office/drawing/2014/main" xmlns="" id="{00000000-0008-0000-0700-00009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83" name="Picture 1482">
          <a:extLst>
            <a:ext uri="{FF2B5EF4-FFF2-40B4-BE49-F238E27FC236}">
              <a16:creationId xmlns:a16="http://schemas.microsoft.com/office/drawing/2014/main" xmlns="" id="{00000000-0008-0000-0700-00009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84" name="Picture 1483">
          <a:extLst>
            <a:ext uri="{FF2B5EF4-FFF2-40B4-BE49-F238E27FC236}">
              <a16:creationId xmlns:a16="http://schemas.microsoft.com/office/drawing/2014/main" xmlns="" id="{00000000-0008-0000-0700-00009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85" name="Picture 1484">
          <a:extLst>
            <a:ext uri="{FF2B5EF4-FFF2-40B4-BE49-F238E27FC236}">
              <a16:creationId xmlns:a16="http://schemas.microsoft.com/office/drawing/2014/main" xmlns="" id="{00000000-0008-0000-0700-00009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486" name="Picture 1485">
          <a:extLst>
            <a:ext uri="{FF2B5EF4-FFF2-40B4-BE49-F238E27FC236}">
              <a16:creationId xmlns:a16="http://schemas.microsoft.com/office/drawing/2014/main" xmlns="" id="{00000000-0008-0000-0700-00009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87" name="Picture 1486">
          <a:extLst>
            <a:ext uri="{FF2B5EF4-FFF2-40B4-BE49-F238E27FC236}">
              <a16:creationId xmlns:a16="http://schemas.microsoft.com/office/drawing/2014/main" xmlns="" id="{00000000-0008-0000-0700-00009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488" name="Picture 1487">
          <a:extLst>
            <a:ext uri="{FF2B5EF4-FFF2-40B4-BE49-F238E27FC236}">
              <a16:creationId xmlns:a16="http://schemas.microsoft.com/office/drawing/2014/main" xmlns="" id="{00000000-0008-0000-0700-00009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89" name="Picture 1488">
          <a:extLst>
            <a:ext uri="{FF2B5EF4-FFF2-40B4-BE49-F238E27FC236}">
              <a16:creationId xmlns:a16="http://schemas.microsoft.com/office/drawing/2014/main" xmlns="" id="{00000000-0008-0000-0700-00009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90" name="Picture 1489">
          <a:extLst>
            <a:ext uri="{FF2B5EF4-FFF2-40B4-BE49-F238E27FC236}">
              <a16:creationId xmlns:a16="http://schemas.microsoft.com/office/drawing/2014/main" xmlns="" id="{00000000-0008-0000-0700-0000A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91" name="Picture 1490">
          <a:extLst>
            <a:ext uri="{FF2B5EF4-FFF2-40B4-BE49-F238E27FC236}">
              <a16:creationId xmlns:a16="http://schemas.microsoft.com/office/drawing/2014/main" xmlns="" id="{00000000-0008-0000-0700-0000A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92" name="Picture 1491">
          <a:extLst>
            <a:ext uri="{FF2B5EF4-FFF2-40B4-BE49-F238E27FC236}">
              <a16:creationId xmlns:a16="http://schemas.microsoft.com/office/drawing/2014/main" xmlns="" id="{00000000-0008-0000-0700-0000A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93" name="Picture 1492">
          <a:extLst>
            <a:ext uri="{FF2B5EF4-FFF2-40B4-BE49-F238E27FC236}">
              <a16:creationId xmlns:a16="http://schemas.microsoft.com/office/drawing/2014/main" xmlns="" id="{00000000-0008-0000-0700-0000A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94" name="Picture 1493">
          <a:extLst>
            <a:ext uri="{FF2B5EF4-FFF2-40B4-BE49-F238E27FC236}">
              <a16:creationId xmlns:a16="http://schemas.microsoft.com/office/drawing/2014/main" xmlns="" id="{00000000-0008-0000-0700-0000A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95" name="Picture 1494">
          <a:extLst>
            <a:ext uri="{FF2B5EF4-FFF2-40B4-BE49-F238E27FC236}">
              <a16:creationId xmlns:a16="http://schemas.microsoft.com/office/drawing/2014/main" xmlns="" id="{00000000-0008-0000-0700-0000A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496" name="Picture 1495">
          <a:extLst>
            <a:ext uri="{FF2B5EF4-FFF2-40B4-BE49-F238E27FC236}">
              <a16:creationId xmlns:a16="http://schemas.microsoft.com/office/drawing/2014/main" xmlns="" id="{00000000-0008-0000-0700-0000A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97" name="Picture 1496">
          <a:extLst>
            <a:ext uri="{FF2B5EF4-FFF2-40B4-BE49-F238E27FC236}">
              <a16:creationId xmlns:a16="http://schemas.microsoft.com/office/drawing/2014/main" xmlns="" id="{00000000-0008-0000-0700-0000A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498" name="Picture 1497">
          <a:extLst>
            <a:ext uri="{FF2B5EF4-FFF2-40B4-BE49-F238E27FC236}">
              <a16:creationId xmlns:a16="http://schemas.microsoft.com/office/drawing/2014/main" xmlns="" id="{00000000-0008-0000-0700-0000A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499" name="Picture 1498">
          <a:extLst>
            <a:ext uri="{FF2B5EF4-FFF2-40B4-BE49-F238E27FC236}">
              <a16:creationId xmlns:a16="http://schemas.microsoft.com/office/drawing/2014/main" xmlns="" id="{00000000-0008-0000-0700-0000A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00" name="Picture 1499">
          <a:extLst>
            <a:ext uri="{FF2B5EF4-FFF2-40B4-BE49-F238E27FC236}">
              <a16:creationId xmlns:a16="http://schemas.microsoft.com/office/drawing/2014/main" xmlns="" id="{00000000-0008-0000-0700-0000A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01" name="Picture 1500">
          <a:extLst>
            <a:ext uri="{FF2B5EF4-FFF2-40B4-BE49-F238E27FC236}">
              <a16:creationId xmlns:a16="http://schemas.microsoft.com/office/drawing/2014/main" xmlns="" id="{00000000-0008-0000-0700-0000A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02" name="Picture 1501">
          <a:extLst>
            <a:ext uri="{FF2B5EF4-FFF2-40B4-BE49-F238E27FC236}">
              <a16:creationId xmlns:a16="http://schemas.microsoft.com/office/drawing/2014/main" xmlns="" id="{00000000-0008-0000-0700-0000A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03" name="Picture 1502">
          <a:extLst>
            <a:ext uri="{FF2B5EF4-FFF2-40B4-BE49-F238E27FC236}">
              <a16:creationId xmlns:a16="http://schemas.microsoft.com/office/drawing/2014/main" xmlns="" id="{00000000-0008-0000-0700-0000A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04" name="Picture 1503">
          <a:extLst>
            <a:ext uri="{FF2B5EF4-FFF2-40B4-BE49-F238E27FC236}">
              <a16:creationId xmlns:a16="http://schemas.microsoft.com/office/drawing/2014/main" xmlns="" id="{00000000-0008-0000-0700-0000A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05" name="Picture 1504">
          <a:extLst>
            <a:ext uri="{FF2B5EF4-FFF2-40B4-BE49-F238E27FC236}">
              <a16:creationId xmlns:a16="http://schemas.microsoft.com/office/drawing/2014/main" xmlns="" id="{00000000-0008-0000-0700-0000A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06" name="Picture 1505">
          <a:extLst>
            <a:ext uri="{FF2B5EF4-FFF2-40B4-BE49-F238E27FC236}">
              <a16:creationId xmlns:a16="http://schemas.microsoft.com/office/drawing/2014/main" xmlns="" id="{00000000-0008-0000-0700-0000B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07" name="Picture 1506">
          <a:extLst>
            <a:ext uri="{FF2B5EF4-FFF2-40B4-BE49-F238E27FC236}">
              <a16:creationId xmlns:a16="http://schemas.microsoft.com/office/drawing/2014/main" xmlns="" id="{00000000-0008-0000-0700-0000B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508" name="Picture 1507">
          <a:extLst>
            <a:ext uri="{FF2B5EF4-FFF2-40B4-BE49-F238E27FC236}">
              <a16:creationId xmlns:a16="http://schemas.microsoft.com/office/drawing/2014/main" xmlns="" id="{00000000-0008-0000-0700-0000B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09" name="Picture 1508">
          <a:extLst>
            <a:ext uri="{FF2B5EF4-FFF2-40B4-BE49-F238E27FC236}">
              <a16:creationId xmlns:a16="http://schemas.microsoft.com/office/drawing/2014/main" xmlns="" id="{00000000-0008-0000-0700-0000B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510" name="Picture 1509">
          <a:extLst>
            <a:ext uri="{FF2B5EF4-FFF2-40B4-BE49-F238E27FC236}">
              <a16:creationId xmlns:a16="http://schemas.microsoft.com/office/drawing/2014/main" xmlns="" id="{00000000-0008-0000-0700-0000B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11" name="Picture 1510">
          <a:extLst>
            <a:ext uri="{FF2B5EF4-FFF2-40B4-BE49-F238E27FC236}">
              <a16:creationId xmlns:a16="http://schemas.microsoft.com/office/drawing/2014/main" xmlns="" id="{00000000-0008-0000-0700-0000B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12" name="Picture 1511">
          <a:extLst>
            <a:ext uri="{FF2B5EF4-FFF2-40B4-BE49-F238E27FC236}">
              <a16:creationId xmlns:a16="http://schemas.microsoft.com/office/drawing/2014/main" xmlns="" id="{00000000-0008-0000-0700-0000B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13" name="Picture 1512">
          <a:extLst>
            <a:ext uri="{FF2B5EF4-FFF2-40B4-BE49-F238E27FC236}">
              <a16:creationId xmlns:a16="http://schemas.microsoft.com/office/drawing/2014/main" xmlns="" id="{00000000-0008-0000-0700-0000B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14" name="Picture 1513">
          <a:extLst>
            <a:ext uri="{FF2B5EF4-FFF2-40B4-BE49-F238E27FC236}">
              <a16:creationId xmlns:a16="http://schemas.microsoft.com/office/drawing/2014/main" xmlns="" id="{00000000-0008-0000-0700-0000B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15" name="Picture 1514">
          <a:extLst>
            <a:ext uri="{FF2B5EF4-FFF2-40B4-BE49-F238E27FC236}">
              <a16:creationId xmlns:a16="http://schemas.microsoft.com/office/drawing/2014/main" xmlns="" id="{00000000-0008-0000-0700-0000B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16" name="Picture 1515">
          <a:extLst>
            <a:ext uri="{FF2B5EF4-FFF2-40B4-BE49-F238E27FC236}">
              <a16:creationId xmlns:a16="http://schemas.microsoft.com/office/drawing/2014/main" xmlns="" id="{00000000-0008-0000-0700-0000B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17" name="Picture 1516">
          <a:extLst>
            <a:ext uri="{FF2B5EF4-FFF2-40B4-BE49-F238E27FC236}">
              <a16:creationId xmlns:a16="http://schemas.microsoft.com/office/drawing/2014/main" xmlns="" id="{00000000-0008-0000-0700-0000B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518" name="Picture 1517">
          <a:extLst>
            <a:ext uri="{FF2B5EF4-FFF2-40B4-BE49-F238E27FC236}">
              <a16:creationId xmlns:a16="http://schemas.microsoft.com/office/drawing/2014/main" xmlns="" id="{00000000-0008-0000-0700-0000B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19" name="Picture 1518">
          <a:extLst>
            <a:ext uri="{FF2B5EF4-FFF2-40B4-BE49-F238E27FC236}">
              <a16:creationId xmlns:a16="http://schemas.microsoft.com/office/drawing/2014/main" xmlns="" id="{00000000-0008-0000-0700-0000B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22</xdr:row>
      <xdr:rowOff>0</xdr:rowOff>
    </xdr:from>
    <xdr:to>
      <xdr:col>0</xdr:col>
      <xdr:colOff>28575</xdr:colOff>
      <xdr:row>22</xdr:row>
      <xdr:rowOff>9525</xdr:rowOff>
    </xdr:to>
    <xdr:pic>
      <xdr:nvPicPr>
        <xdr:cNvPr id="1520" name="Picture 1519">
          <a:extLst>
            <a:ext uri="{FF2B5EF4-FFF2-40B4-BE49-F238E27FC236}">
              <a16:creationId xmlns:a16="http://schemas.microsoft.com/office/drawing/2014/main" xmlns="" id="{00000000-0008-0000-0700-0000B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21" name="Picture 1520">
          <a:extLst>
            <a:ext uri="{FF2B5EF4-FFF2-40B4-BE49-F238E27FC236}">
              <a16:creationId xmlns:a16="http://schemas.microsoft.com/office/drawing/2014/main" xmlns="" id="{00000000-0008-0000-0700-0000B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22" name="Picture 1521">
          <a:extLst>
            <a:ext uri="{FF2B5EF4-FFF2-40B4-BE49-F238E27FC236}">
              <a16:creationId xmlns:a16="http://schemas.microsoft.com/office/drawing/2014/main" xmlns="" id="{00000000-0008-0000-0700-0000C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23" name="Picture 1522">
          <a:extLst>
            <a:ext uri="{FF2B5EF4-FFF2-40B4-BE49-F238E27FC236}">
              <a16:creationId xmlns:a16="http://schemas.microsoft.com/office/drawing/2014/main" xmlns="" id="{00000000-0008-0000-0700-0000C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24" name="Picture 1523">
          <a:extLst>
            <a:ext uri="{FF2B5EF4-FFF2-40B4-BE49-F238E27FC236}">
              <a16:creationId xmlns:a16="http://schemas.microsoft.com/office/drawing/2014/main" xmlns="" id="{00000000-0008-0000-0700-0000C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25" name="Picture 1524">
          <a:extLst>
            <a:ext uri="{FF2B5EF4-FFF2-40B4-BE49-F238E27FC236}">
              <a16:creationId xmlns:a16="http://schemas.microsoft.com/office/drawing/2014/main" xmlns="" id="{00000000-0008-0000-0700-0000C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26" name="Picture 1525">
          <a:extLst>
            <a:ext uri="{FF2B5EF4-FFF2-40B4-BE49-F238E27FC236}">
              <a16:creationId xmlns:a16="http://schemas.microsoft.com/office/drawing/2014/main" xmlns="" id="{00000000-0008-0000-0700-0000C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27" name="Picture 1526">
          <a:extLst>
            <a:ext uri="{FF2B5EF4-FFF2-40B4-BE49-F238E27FC236}">
              <a16:creationId xmlns:a16="http://schemas.microsoft.com/office/drawing/2014/main" xmlns="" id="{00000000-0008-0000-0700-0000C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28" name="Picture 1527">
          <a:extLst>
            <a:ext uri="{FF2B5EF4-FFF2-40B4-BE49-F238E27FC236}">
              <a16:creationId xmlns:a16="http://schemas.microsoft.com/office/drawing/2014/main" xmlns="" id="{00000000-0008-0000-0700-0000C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29" name="Picture 1528">
          <a:extLst>
            <a:ext uri="{FF2B5EF4-FFF2-40B4-BE49-F238E27FC236}">
              <a16:creationId xmlns:a16="http://schemas.microsoft.com/office/drawing/2014/main" xmlns="" id="{00000000-0008-0000-0700-0000C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30" name="Picture 1529">
          <a:extLst>
            <a:ext uri="{FF2B5EF4-FFF2-40B4-BE49-F238E27FC236}">
              <a16:creationId xmlns:a16="http://schemas.microsoft.com/office/drawing/2014/main" xmlns="" id="{00000000-0008-0000-0700-0000C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28575" cy="9525"/>
    <xdr:pic>
      <xdr:nvPicPr>
        <xdr:cNvPr id="1531" name="Picture 1530">
          <a:extLst>
            <a:ext uri="{FF2B5EF4-FFF2-40B4-BE49-F238E27FC236}">
              <a16:creationId xmlns:a16="http://schemas.microsoft.com/office/drawing/2014/main" xmlns="" id="{00000000-0008-0000-0700-0000C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532" name="Picture 1531">
          <a:extLst>
            <a:ext uri="{FF2B5EF4-FFF2-40B4-BE49-F238E27FC236}">
              <a16:creationId xmlns:a16="http://schemas.microsoft.com/office/drawing/2014/main" xmlns="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33" name="Picture 1532">
          <a:extLst>
            <a:ext uri="{FF2B5EF4-FFF2-40B4-BE49-F238E27FC236}">
              <a16:creationId xmlns:a16="http://schemas.microsoft.com/office/drawing/2014/main" xmlns="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534" name="Picture 1533">
          <a:extLst>
            <a:ext uri="{FF2B5EF4-FFF2-40B4-BE49-F238E27FC236}">
              <a16:creationId xmlns:a16="http://schemas.microsoft.com/office/drawing/2014/main" xmlns="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35" name="Picture 1534">
          <a:extLst>
            <a:ext uri="{FF2B5EF4-FFF2-40B4-BE49-F238E27FC236}">
              <a16:creationId xmlns:a16="http://schemas.microsoft.com/office/drawing/2014/main" xmlns="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36" name="Picture 1535">
          <a:extLst>
            <a:ext uri="{FF2B5EF4-FFF2-40B4-BE49-F238E27FC236}">
              <a16:creationId xmlns:a16="http://schemas.microsoft.com/office/drawing/2014/main" xmlns="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37" name="Picture 1536">
          <a:extLst>
            <a:ext uri="{FF2B5EF4-FFF2-40B4-BE49-F238E27FC236}">
              <a16:creationId xmlns:a16="http://schemas.microsoft.com/office/drawing/2014/main" xmlns="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38" name="Picture 1537">
          <a:extLst>
            <a:ext uri="{FF2B5EF4-FFF2-40B4-BE49-F238E27FC236}">
              <a16:creationId xmlns:a16="http://schemas.microsoft.com/office/drawing/2014/main" xmlns="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39" name="Picture 1538">
          <a:extLst>
            <a:ext uri="{FF2B5EF4-FFF2-40B4-BE49-F238E27FC236}">
              <a16:creationId xmlns:a16="http://schemas.microsoft.com/office/drawing/2014/main" xmlns="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40" name="Picture 1539">
          <a:extLst>
            <a:ext uri="{FF2B5EF4-FFF2-40B4-BE49-F238E27FC236}">
              <a16:creationId xmlns:a16="http://schemas.microsoft.com/office/drawing/2014/main" xmlns="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41" name="Picture 1540">
          <a:extLst>
            <a:ext uri="{FF2B5EF4-FFF2-40B4-BE49-F238E27FC236}">
              <a16:creationId xmlns:a16="http://schemas.microsoft.com/office/drawing/2014/main" xmlns="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542" name="Picture 1541">
          <a:extLst>
            <a:ext uri="{FF2B5EF4-FFF2-40B4-BE49-F238E27FC236}">
              <a16:creationId xmlns:a16="http://schemas.microsoft.com/office/drawing/2014/main" xmlns="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43" name="Picture 1542">
          <a:extLst>
            <a:ext uri="{FF2B5EF4-FFF2-40B4-BE49-F238E27FC236}">
              <a16:creationId xmlns:a16="http://schemas.microsoft.com/office/drawing/2014/main" xmlns="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544" name="Picture 1543">
          <a:extLst>
            <a:ext uri="{FF2B5EF4-FFF2-40B4-BE49-F238E27FC236}">
              <a16:creationId xmlns:a16="http://schemas.microsoft.com/office/drawing/2014/main" xmlns="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45" name="Picture 1544">
          <a:extLst>
            <a:ext uri="{FF2B5EF4-FFF2-40B4-BE49-F238E27FC236}">
              <a16:creationId xmlns:a16="http://schemas.microsoft.com/office/drawing/2014/main" xmlns="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46" name="Picture 1545">
          <a:extLst>
            <a:ext uri="{FF2B5EF4-FFF2-40B4-BE49-F238E27FC236}">
              <a16:creationId xmlns:a16="http://schemas.microsoft.com/office/drawing/2014/main" xmlns="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47" name="Picture 1546">
          <a:extLst>
            <a:ext uri="{FF2B5EF4-FFF2-40B4-BE49-F238E27FC236}">
              <a16:creationId xmlns:a16="http://schemas.microsoft.com/office/drawing/2014/main" xmlns="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48" name="Picture 1547">
          <a:extLst>
            <a:ext uri="{FF2B5EF4-FFF2-40B4-BE49-F238E27FC236}">
              <a16:creationId xmlns:a16="http://schemas.microsoft.com/office/drawing/2014/main" xmlns="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49" name="Picture 1548">
          <a:extLst>
            <a:ext uri="{FF2B5EF4-FFF2-40B4-BE49-F238E27FC236}">
              <a16:creationId xmlns:a16="http://schemas.microsoft.com/office/drawing/2014/main" xmlns="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50" name="Picture 1549">
          <a:extLst>
            <a:ext uri="{FF2B5EF4-FFF2-40B4-BE49-F238E27FC236}">
              <a16:creationId xmlns:a16="http://schemas.microsoft.com/office/drawing/2014/main" xmlns="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51" name="Picture 1550">
          <a:extLst>
            <a:ext uri="{FF2B5EF4-FFF2-40B4-BE49-F238E27FC236}">
              <a16:creationId xmlns:a16="http://schemas.microsoft.com/office/drawing/2014/main" xmlns="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52" name="Picture 1551">
          <a:extLst>
            <a:ext uri="{FF2B5EF4-FFF2-40B4-BE49-F238E27FC236}">
              <a16:creationId xmlns:a16="http://schemas.microsoft.com/office/drawing/2014/main" xmlns="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53" name="Picture 1552">
          <a:extLst>
            <a:ext uri="{FF2B5EF4-FFF2-40B4-BE49-F238E27FC236}">
              <a16:creationId xmlns:a16="http://schemas.microsoft.com/office/drawing/2014/main" xmlns="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554" name="Picture 1553">
          <a:extLst>
            <a:ext uri="{FF2B5EF4-FFF2-40B4-BE49-F238E27FC236}">
              <a16:creationId xmlns:a16="http://schemas.microsoft.com/office/drawing/2014/main" xmlns="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55" name="Picture 1554">
          <a:extLst>
            <a:ext uri="{FF2B5EF4-FFF2-40B4-BE49-F238E27FC236}">
              <a16:creationId xmlns:a16="http://schemas.microsoft.com/office/drawing/2014/main" xmlns="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556" name="Picture 1555">
          <a:extLst>
            <a:ext uri="{FF2B5EF4-FFF2-40B4-BE49-F238E27FC236}">
              <a16:creationId xmlns:a16="http://schemas.microsoft.com/office/drawing/2014/main" xmlns="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57" name="Picture 1556">
          <a:extLst>
            <a:ext uri="{FF2B5EF4-FFF2-40B4-BE49-F238E27FC236}">
              <a16:creationId xmlns:a16="http://schemas.microsoft.com/office/drawing/2014/main" xmlns="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58" name="Picture 1557">
          <a:extLst>
            <a:ext uri="{FF2B5EF4-FFF2-40B4-BE49-F238E27FC236}">
              <a16:creationId xmlns:a16="http://schemas.microsoft.com/office/drawing/2014/main" xmlns="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59" name="Picture 1558">
          <a:extLst>
            <a:ext uri="{FF2B5EF4-FFF2-40B4-BE49-F238E27FC236}">
              <a16:creationId xmlns:a16="http://schemas.microsoft.com/office/drawing/2014/main" xmlns="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60" name="Picture 1559">
          <a:extLst>
            <a:ext uri="{FF2B5EF4-FFF2-40B4-BE49-F238E27FC236}">
              <a16:creationId xmlns:a16="http://schemas.microsoft.com/office/drawing/2014/main" xmlns="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61" name="Picture 1560">
          <a:extLst>
            <a:ext uri="{FF2B5EF4-FFF2-40B4-BE49-F238E27FC236}">
              <a16:creationId xmlns:a16="http://schemas.microsoft.com/office/drawing/2014/main" xmlns="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62" name="Picture 1561">
          <a:extLst>
            <a:ext uri="{FF2B5EF4-FFF2-40B4-BE49-F238E27FC236}">
              <a16:creationId xmlns:a16="http://schemas.microsoft.com/office/drawing/2014/main" xmlns="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63" name="Picture 1562">
          <a:extLst>
            <a:ext uri="{FF2B5EF4-FFF2-40B4-BE49-F238E27FC236}">
              <a16:creationId xmlns:a16="http://schemas.microsoft.com/office/drawing/2014/main" xmlns="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564" name="Picture 1563">
          <a:extLst>
            <a:ext uri="{FF2B5EF4-FFF2-40B4-BE49-F238E27FC236}">
              <a16:creationId xmlns:a16="http://schemas.microsoft.com/office/drawing/2014/main" xmlns="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65" name="Picture 1564">
          <a:extLst>
            <a:ext uri="{FF2B5EF4-FFF2-40B4-BE49-F238E27FC236}">
              <a16:creationId xmlns:a16="http://schemas.microsoft.com/office/drawing/2014/main" xmlns="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566" name="Picture 1565">
          <a:extLst>
            <a:ext uri="{FF2B5EF4-FFF2-40B4-BE49-F238E27FC236}">
              <a16:creationId xmlns:a16="http://schemas.microsoft.com/office/drawing/2014/main" xmlns="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67" name="Picture 1566">
          <a:extLst>
            <a:ext uri="{FF2B5EF4-FFF2-40B4-BE49-F238E27FC236}">
              <a16:creationId xmlns:a16="http://schemas.microsoft.com/office/drawing/2014/main" xmlns="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68" name="Picture 1567">
          <a:extLst>
            <a:ext uri="{FF2B5EF4-FFF2-40B4-BE49-F238E27FC236}">
              <a16:creationId xmlns:a16="http://schemas.microsoft.com/office/drawing/2014/main" xmlns="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69" name="Picture 1568">
          <a:extLst>
            <a:ext uri="{FF2B5EF4-FFF2-40B4-BE49-F238E27FC236}">
              <a16:creationId xmlns:a16="http://schemas.microsoft.com/office/drawing/2014/main" xmlns="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70" name="Picture 1569">
          <a:extLst>
            <a:ext uri="{FF2B5EF4-FFF2-40B4-BE49-F238E27FC236}">
              <a16:creationId xmlns:a16="http://schemas.microsoft.com/office/drawing/2014/main" xmlns="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71" name="Picture 1570">
          <a:extLst>
            <a:ext uri="{FF2B5EF4-FFF2-40B4-BE49-F238E27FC236}">
              <a16:creationId xmlns:a16="http://schemas.microsoft.com/office/drawing/2014/main" xmlns="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72" name="Picture 1571">
          <a:extLst>
            <a:ext uri="{FF2B5EF4-FFF2-40B4-BE49-F238E27FC236}">
              <a16:creationId xmlns:a16="http://schemas.microsoft.com/office/drawing/2014/main" xmlns="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73" name="Picture 1572">
          <a:extLst>
            <a:ext uri="{FF2B5EF4-FFF2-40B4-BE49-F238E27FC236}">
              <a16:creationId xmlns:a16="http://schemas.microsoft.com/office/drawing/2014/main" xmlns="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74" name="Picture 1573">
          <a:extLst>
            <a:ext uri="{FF2B5EF4-FFF2-40B4-BE49-F238E27FC236}">
              <a16:creationId xmlns:a16="http://schemas.microsoft.com/office/drawing/2014/main" xmlns="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75" name="Picture 1574">
          <a:extLst>
            <a:ext uri="{FF2B5EF4-FFF2-40B4-BE49-F238E27FC236}">
              <a16:creationId xmlns:a16="http://schemas.microsoft.com/office/drawing/2014/main" xmlns="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76" name="Picture 1575">
          <a:extLst>
            <a:ext uri="{FF2B5EF4-FFF2-40B4-BE49-F238E27FC236}">
              <a16:creationId xmlns:a16="http://schemas.microsoft.com/office/drawing/2014/main" xmlns="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77" name="Picture 1576">
          <a:extLst>
            <a:ext uri="{FF2B5EF4-FFF2-40B4-BE49-F238E27FC236}">
              <a16:creationId xmlns:a16="http://schemas.microsoft.com/office/drawing/2014/main" xmlns="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578" name="Picture 1577">
          <a:extLst>
            <a:ext uri="{FF2B5EF4-FFF2-40B4-BE49-F238E27FC236}">
              <a16:creationId xmlns:a16="http://schemas.microsoft.com/office/drawing/2014/main" xmlns="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79" name="Picture 1578">
          <a:extLst>
            <a:ext uri="{FF2B5EF4-FFF2-40B4-BE49-F238E27FC236}">
              <a16:creationId xmlns:a16="http://schemas.microsoft.com/office/drawing/2014/main" xmlns="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580" name="Picture 1579">
          <a:extLst>
            <a:ext uri="{FF2B5EF4-FFF2-40B4-BE49-F238E27FC236}">
              <a16:creationId xmlns:a16="http://schemas.microsoft.com/office/drawing/2014/main" xmlns="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81" name="Picture 1580">
          <a:extLst>
            <a:ext uri="{FF2B5EF4-FFF2-40B4-BE49-F238E27FC236}">
              <a16:creationId xmlns:a16="http://schemas.microsoft.com/office/drawing/2014/main" xmlns="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82" name="Picture 1581">
          <a:extLst>
            <a:ext uri="{FF2B5EF4-FFF2-40B4-BE49-F238E27FC236}">
              <a16:creationId xmlns:a16="http://schemas.microsoft.com/office/drawing/2014/main" xmlns="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83" name="Picture 1582">
          <a:extLst>
            <a:ext uri="{FF2B5EF4-FFF2-40B4-BE49-F238E27FC236}">
              <a16:creationId xmlns:a16="http://schemas.microsoft.com/office/drawing/2014/main" xmlns="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84" name="Picture 1583">
          <a:extLst>
            <a:ext uri="{FF2B5EF4-FFF2-40B4-BE49-F238E27FC236}">
              <a16:creationId xmlns:a16="http://schemas.microsoft.com/office/drawing/2014/main" xmlns="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85" name="Picture 1584">
          <a:extLst>
            <a:ext uri="{FF2B5EF4-FFF2-40B4-BE49-F238E27FC236}">
              <a16:creationId xmlns:a16="http://schemas.microsoft.com/office/drawing/2014/main" xmlns="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86" name="Picture 1585">
          <a:extLst>
            <a:ext uri="{FF2B5EF4-FFF2-40B4-BE49-F238E27FC236}">
              <a16:creationId xmlns:a16="http://schemas.microsoft.com/office/drawing/2014/main" xmlns="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87" name="Picture 1586">
          <a:extLst>
            <a:ext uri="{FF2B5EF4-FFF2-40B4-BE49-F238E27FC236}">
              <a16:creationId xmlns:a16="http://schemas.microsoft.com/office/drawing/2014/main" xmlns="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588" name="Picture 1587">
          <a:extLst>
            <a:ext uri="{FF2B5EF4-FFF2-40B4-BE49-F238E27FC236}">
              <a16:creationId xmlns:a16="http://schemas.microsoft.com/office/drawing/2014/main" xmlns="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89" name="Picture 1588">
          <a:extLst>
            <a:ext uri="{FF2B5EF4-FFF2-40B4-BE49-F238E27FC236}">
              <a16:creationId xmlns:a16="http://schemas.microsoft.com/office/drawing/2014/main" xmlns="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590" name="Picture 1589">
          <a:extLst>
            <a:ext uri="{FF2B5EF4-FFF2-40B4-BE49-F238E27FC236}">
              <a16:creationId xmlns:a16="http://schemas.microsoft.com/office/drawing/2014/main" xmlns="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91" name="Picture 1590">
          <a:extLst>
            <a:ext uri="{FF2B5EF4-FFF2-40B4-BE49-F238E27FC236}">
              <a16:creationId xmlns:a16="http://schemas.microsoft.com/office/drawing/2014/main" xmlns="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92" name="Picture 1591">
          <a:extLst>
            <a:ext uri="{FF2B5EF4-FFF2-40B4-BE49-F238E27FC236}">
              <a16:creationId xmlns:a16="http://schemas.microsoft.com/office/drawing/2014/main" xmlns="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93" name="Picture 1592">
          <a:extLst>
            <a:ext uri="{FF2B5EF4-FFF2-40B4-BE49-F238E27FC236}">
              <a16:creationId xmlns:a16="http://schemas.microsoft.com/office/drawing/2014/main" xmlns="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94" name="Picture 1593">
          <a:extLst>
            <a:ext uri="{FF2B5EF4-FFF2-40B4-BE49-F238E27FC236}">
              <a16:creationId xmlns:a16="http://schemas.microsoft.com/office/drawing/2014/main" xmlns="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95" name="Picture 1594">
          <a:extLst>
            <a:ext uri="{FF2B5EF4-FFF2-40B4-BE49-F238E27FC236}">
              <a16:creationId xmlns:a16="http://schemas.microsoft.com/office/drawing/2014/main" xmlns="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96" name="Picture 1595">
          <a:extLst>
            <a:ext uri="{FF2B5EF4-FFF2-40B4-BE49-F238E27FC236}">
              <a16:creationId xmlns:a16="http://schemas.microsoft.com/office/drawing/2014/main" xmlns="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97" name="Picture 1596">
          <a:extLst>
            <a:ext uri="{FF2B5EF4-FFF2-40B4-BE49-F238E27FC236}">
              <a16:creationId xmlns:a16="http://schemas.microsoft.com/office/drawing/2014/main" xmlns="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98" name="Picture 1597">
          <a:extLst>
            <a:ext uri="{FF2B5EF4-FFF2-40B4-BE49-F238E27FC236}">
              <a16:creationId xmlns:a16="http://schemas.microsoft.com/office/drawing/2014/main" xmlns="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99" name="Picture 1598">
          <a:extLst>
            <a:ext uri="{FF2B5EF4-FFF2-40B4-BE49-F238E27FC236}">
              <a16:creationId xmlns:a16="http://schemas.microsoft.com/office/drawing/2014/main" xmlns="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600" name="Picture 1599">
          <a:extLst>
            <a:ext uri="{FF2B5EF4-FFF2-40B4-BE49-F238E27FC236}">
              <a16:creationId xmlns:a16="http://schemas.microsoft.com/office/drawing/2014/main" xmlns="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01" name="Picture 1600">
          <a:extLst>
            <a:ext uri="{FF2B5EF4-FFF2-40B4-BE49-F238E27FC236}">
              <a16:creationId xmlns:a16="http://schemas.microsoft.com/office/drawing/2014/main" xmlns="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602" name="Picture 1601">
          <a:extLst>
            <a:ext uri="{FF2B5EF4-FFF2-40B4-BE49-F238E27FC236}">
              <a16:creationId xmlns:a16="http://schemas.microsoft.com/office/drawing/2014/main" xmlns="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03" name="Picture 1602">
          <a:extLst>
            <a:ext uri="{FF2B5EF4-FFF2-40B4-BE49-F238E27FC236}">
              <a16:creationId xmlns:a16="http://schemas.microsoft.com/office/drawing/2014/main" xmlns="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04" name="Picture 1603">
          <a:extLst>
            <a:ext uri="{FF2B5EF4-FFF2-40B4-BE49-F238E27FC236}">
              <a16:creationId xmlns:a16="http://schemas.microsoft.com/office/drawing/2014/main" xmlns="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05" name="Picture 1604">
          <a:extLst>
            <a:ext uri="{FF2B5EF4-FFF2-40B4-BE49-F238E27FC236}">
              <a16:creationId xmlns:a16="http://schemas.microsoft.com/office/drawing/2014/main" xmlns="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06" name="Picture 1605">
          <a:extLst>
            <a:ext uri="{FF2B5EF4-FFF2-40B4-BE49-F238E27FC236}">
              <a16:creationId xmlns:a16="http://schemas.microsoft.com/office/drawing/2014/main" xmlns="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07" name="Picture 1606">
          <a:extLst>
            <a:ext uri="{FF2B5EF4-FFF2-40B4-BE49-F238E27FC236}">
              <a16:creationId xmlns:a16="http://schemas.microsoft.com/office/drawing/2014/main" xmlns="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08" name="Picture 1607">
          <a:extLst>
            <a:ext uri="{FF2B5EF4-FFF2-40B4-BE49-F238E27FC236}">
              <a16:creationId xmlns:a16="http://schemas.microsoft.com/office/drawing/2014/main" xmlns="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09" name="Picture 1608">
          <a:extLst>
            <a:ext uri="{FF2B5EF4-FFF2-40B4-BE49-F238E27FC236}">
              <a16:creationId xmlns:a16="http://schemas.microsoft.com/office/drawing/2014/main" xmlns="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610" name="Picture 1609">
          <a:extLst>
            <a:ext uri="{FF2B5EF4-FFF2-40B4-BE49-F238E27FC236}">
              <a16:creationId xmlns:a16="http://schemas.microsoft.com/office/drawing/2014/main" xmlns="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11" name="Picture 1610">
          <a:extLst>
            <a:ext uri="{FF2B5EF4-FFF2-40B4-BE49-F238E27FC236}">
              <a16:creationId xmlns:a16="http://schemas.microsoft.com/office/drawing/2014/main" xmlns="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612" name="Picture 1611">
          <a:extLst>
            <a:ext uri="{FF2B5EF4-FFF2-40B4-BE49-F238E27FC236}">
              <a16:creationId xmlns:a16="http://schemas.microsoft.com/office/drawing/2014/main" xmlns="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13" name="Picture 1612">
          <a:extLst>
            <a:ext uri="{FF2B5EF4-FFF2-40B4-BE49-F238E27FC236}">
              <a16:creationId xmlns:a16="http://schemas.microsoft.com/office/drawing/2014/main" xmlns="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14" name="Picture 1613">
          <a:extLst>
            <a:ext uri="{FF2B5EF4-FFF2-40B4-BE49-F238E27FC236}">
              <a16:creationId xmlns:a16="http://schemas.microsoft.com/office/drawing/2014/main" xmlns="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15" name="Picture 1614">
          <a:extLst>
            <a:ext uri="{FF2B5EF4-FFF2-40B4-BE49-F238E27FC236}">
              <a16:creationId xmlns:a16="http://schemas.microsoft.com/office/drawing/2014/main" xmlns="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16" name="Picture 1615">
          <a:extLst>
            <a:ext uri="{FF2B5EF4-FFF2-40B4-BE49-F238E27FC236}">
              <a16:creationId xmlns:a16="http://schemas.microsoft.com/office/drawing/2014/main" xmlns="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17" name="Picture 1616">
          <a:extLst>
            <a:ext uri="{FF2B5EF4-FFF2-40B4-BE49-F238E27FC236}">
              <a16:creationId xmlns:a16="http://schemas.microsoft.com/office/drawing/2014/main" xmlns="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18" name="Picture 1617">
          <a:extLst>
            <a:ext uri="{FF2B5EF4-FFF2-40B4-BE49-F238E27FC236}">
              <a16:creationId xmlns:a16="http://schemas.microsoft.com/office/drawing/2014/main" xmlns="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19" name="Picture 1618">
          <a:extLst>
            <a:ext uri="{FF2B5EF4-FFF2-40B4-BE49-F238E27FC236}">
              <a16:creationId xmlns:a16="http://schemas.microsoft.com/office/drawing/2014/main" xmlns="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20" name="Picture 1619">
          <a:extLst>
            <a:ext uri="{FF2B5EF4-FFF2-40B4-BE49-F238E27FC236}">
              <a16:creationId xmlns:a16="http://schemas.microsoft.com/office/drawing/2014/main" xmlns="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21" name="Picture 1620">
          <a:extLst>
            <a:ext uri="{FF2B5EF4-FFF2-40B4-BE49-F238E27FC236}">
              <a16:creationId xmlns:a16="http://schemas.microsoft.com/office/drawing/2014/main" xmlns="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22" name="Picture 1621">
          <a:extLst>
            <a:ext uri="{FF2B5EF4-FFF2-40B4-BE49-F238E27FC236}">
              <a16:creationId xmlns:a16="http://schemas.microsoft.com/office/drawing/2014/main" xmlns="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23" name="Picture 1622">
          <a:extLst>
            <a:ext uri="{FF2B5EF4-FFF2-40B4-BE49-F238E27FC236}">
              <a16:creationId xmlns:a16="http://schemas.microsoft.com/office/drawing/2014/main" xmlns="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624" name="Picture 1623">
          <a:extLst>
            <a:ext uri="{FF2B5EF4-FFF2-40B4-BE49-F238E27FC236}">
              <a16:creationId xmlns:a16="http://schemas.microsoft.com/office/drawing/2014/main" xmlns="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25" name="Picture 1624">
          <a:extLst>
            <a:ext uri="{FF2B5EF4-FFF2-40B4-BE49-F238E27FC236}">
              <a16:creationId xmlns:a16="http://schemas.microsoft.com/office/drawing/2014/main" xmlns="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626" name="Picture 1625">
          <a:extLst>
            <a:ext uri="{FF2B5EF4-FFF2-40B4-BE49-F238E27FC236}">
              <a16:creationId xmlns:a16="http://schemas.microsoft.com/office/drawing/2014/main" xmlns="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27" name="Picture 1626">
          <a:extLst>
            <a:ext uri="{FF2B5EF4-FFF2-40B4-BE49-F238E27FC236}">
              <a16:creationId xmlns:a16="http://schemas.microsoft.com/office/drawing/2014/main" xmlns="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28" name="Picture 1627">
          <a:extLst>
            <a:ext uri="{FF2B5EF4-FFF2-40B4-BE49-F238E27FC236}">
              <a16:creationId xmlns:a16="http://schemas.microsoft.com/office/drawing/2014/main" xmlns="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29" name="Picture 1628">
          <a:extLst>
            <a:ext uri="{FF2B5EF4-FFF2-40B4-BE49-F238E27FC236}">
              <a16:creationId xmlns:a16="http://schemas.microsoft.com/office/drawing/2014/main" xmlns="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30" name="Picture 1629">
          <a:extLst>
            <a:ext uri="{FF2B5EF4-FFF2-40B4-BE49-F238E27FC236}">
              <a16:creationId xmlns:a16="http://schemas.microsoft.com/office/drawing/2014/main" xmlns="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31" name="Picture 1630">
          <a:extLst>
            <a:ext uri="{FF2B5EF4-FFF2-40B4-BE49-F238E27FC236}">
              <a16:creationId xmlns:a16="http://schemas.microsoft.com/office/drawing/2014/main" xmlns="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32" name="Picture 1631">
          <a:extLst>
            <a:ext uri="{FF2B5EF4-FFF2-40B4-BE49-F238E27FC236}">
              <a16:creationId xmlns:a16="http://schemas.microsoft.com/office/drawing/2014/main" xmlns="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33" name="Picture 1632">
          <a:extLst>
            <a:ext uri="{FF2B5EF4-FFF2-40B4-BE49-F238E27FC236}">
              <a16:creationId xmlns:a16="http://schemas.microsoft.com/office/drawing/2014/main" xmlns="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634" name="Picture 1633">
          <a:extLst>
            <a:ext uri="{FF2B5EF4-FFF2-40B4-BE49-F238E27FC236}">
              <a16:creationId xmlns:a16="http://schemas.microsoft.com/office/drawing/2014/main" xmlns="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35" name="Picture 1634">
          <a:extLst>
            <a:ext uri="{FF2B5EF4-FFF2-40B4-BE49-F238E27FC236}">
              <a16:creationId xmlns:a16="http://schemas.microsoft.com/office/drawing/2014/main" xmlns="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636" name="Picture 1635">
          <a:extLst>
            <a:ext uri="{FF2B5EF4-FFF2-40B4-BE49-F238E27FC236}">
              <a16:creationId xmlns:a16="http://schemas.microsoft.com/office/drawing/2014/main" xmlns="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37" name="Picture 1636">
          <a:extLst>
            <a:ext uri="{FF2B5EF4-FFF2-40B4-BE49-F238E27FC236}">
              <a16:creationId xmlns:a16="http://schemas.microsoft.com/office/drawing/2014/main" xmlns="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38" name="Picture 1637">
          <a:extLst>
            <a:ext uri="{FF2B5EF4-FFF2-40B4-BE49-F238E27FC236}">
              <a16:creationId xmlns:a16="http://schemas.microsoft.com/office/drawing/2014/main" xmlns="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39" name="Picture 1638">
          <a:extLst>
            <a:ext uri="{FF2B5EF4-FFF2-40B4-BE49-F238E27FC236}">
              <a16:creationId xmlns:a16="http://schemas.microsoft.com/office/drawing/2014/main" xmlns="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40" name="Picture 1639">
          <a:extLst>
            <a:ext uri="{FF2B5EF4-FFF2-40B4-BE49-F238E27FC236}">
              <a16:creationId xmlns:a16="http://schemas.microsoft.com/office/drawing/2014/main" xmlns="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41" name="Picture 1640">
          <a:extLst>
            <a:ext uri="{FF2B5EF4-FFF2-40B4-BE49-F238E27FC236}">
              <a16:creationId xmlns:a16="http://schemas.microsoft.com/office/drawing/2014/main" xmlns="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42" name="Picture 1641">
          <a:extLst>
            <a:ext uri="{FF2B5EF4-FFF2-40B4-BE49-F238E27FC236}">
              <a16:creationId xmlns:a16="http://schemas.microsoft.com/office/drawing/2014/main" xmlns="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43" name="Picture 1642">
          <a:extLst>
            <a:ext uri="{FF2B5EF4-FFF2-40B4-BE49-F238E27FC236}">
              <a16:creationId xmlns:a16="http://schemas.microsoft.com/office/drawing/2014/main" xmlns="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44" name="Picture 1643">
          <a:extLst>
            <a:ext uri="{FF2B5EF4-FFF2-40B4-BE49-F238E27FC236}">
              <a16:creationId xmlns:a16="http://schemas.microsoft.com/office/drawing/2014/main" xmlns="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45" name="Picture 1644">
          <a:extLst>
            <a:ext uri="{FF2B5EF4-FFF2-40B4-BE49-F238E27FC236}">
              <a16:creationId xmlns:a16="http://schemas.microsoft.com/office/drawing/2014/main" xmlns="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646" name="Picture 1645">
          <a:extLst>
            <a:ext uri="{FF2B5EF4-FFF2-40B4-BE49-F238E27FC236}">
              <a16:creationId xmlns:a16="http://schemas.microsoft.com/office/drawing/2014/main" xmlns="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47" name="Picture 1646">
          <a:extLst>
            <a:ext uri="{FF2B5EF4-FFF2-40B4-BE49-F238E27FC236}">
              <a16:creationId xmlns:a16="http://schemas.microsoft.com/office/drawing/2014/main" xmlns="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648" name="Picture 1647">
          <a:extLst>
            <a:ext uri="{FF2B5EF4-FFF2-40B4-BE49-F238E27FC236}">
              <a16:creationId xmlns:a16="http://schemas.microsoft.com/office/drawing/2014/main" xmlns="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49" name="Picture 1648">
          <a:extLst>
            <a:ext uri="{FF2B5EF4-FFF2-40B4-BE49-F238E27FC236}">
              <a16:creationId xmlns:a16="http://schemas.microsoft.com/office/drawing/2014/main" xmlns="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50" name="Picture 1649">
          <a:extLst>
            <a:ext uri="{FF2B5EF4-FFF2-40B4-BE49-F238E27FC236}">
              <a16:creationId xmlns:a16="http://schemas.microsoft.com/office/drawing/2014/main" xmlns="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51" name="Picture 1650">
          <a:extLst>
            <a:ext uri="{FF2B5EF4-FFF2-40B4-BE49-F238E27FC236}">
              <a16:creationId xmlns:a16="http://schemas.microsoft.com/office/drawing/2014/main" xmlns="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52" name="Picture 1651">
          <a:extLst>
            <a:ext uri="{FF2B5EF4-FFF2-40B4-BE49-F238E27FC236}">
              <a16:creationId xmlns:a16="http://schemas.microsoft.com/office/drawing/2014/main" xmlns="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53" name="Picture 1652">
          <a:extLst>
            <a:ext uri="{FF2B5EF4-FFF2-40B4-BE49-F238E27FC236}">
              <a16:creationId xmlns:a16="http://schemas.microsoft.com/office/drawing/2014/main" xmlns="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54" name="Picture 1653">
          <a:extLst>
            <a:ext uri="{FF2B5EF4-FFF2-40B4-BE49-F238E27FC236}">
              <a16:creationId xmlns:a16="http://schemas.microsoft.com/office/drawing/2014/main" xmlns="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55" name="Picture 1654">
          <a:extLst>
            <a:ext uri="{FF2B5EF4-FFF2-40B4-BE49-F238E27FC236}">
              <a16:creationId xmlns:a16="http://schemas.microsoft.com/office/drawing/2014/main" xmlns="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656" name="Picture 1655">
          <a:extLst>
            <a:ext uri="{FF2B5EF4-FFF2-40B4-BE49-F238E27FC236}">
              <a16:creationId xmlns:a16="http://schemas.microsoft.com/office/drawing/2014/main" xmlns="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57" name="Picture 1656">
          <a:extLst>
            <a:ext uri="{FF2B5EF4-FFF2-40B4-BE49-F238E27FC236}">
              <a16:creationId xmlns:a16="http://schemas.microsoft.com/office/drawing/2014/main" xmlns="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658" name="Picture 1657">
          <a:extLst>
            <a:ext uri="{FF2B5EF4-FFF2-40B4-BE49-F238E27FC236}">
              <a16:creationId xmlns:a16="http://schemas.microsoft.com/office/drawing/2014/main" xmlns="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59" name="Picture 1658">
          <a:extLst>
            <a:ext uri="{FF2B5EF4-FFF2-40B4-BE49-F238E27FC236}">
              <a16:creationId xmlns:a16="http://schemas.microsoft.com/office/drawing/2014/main" xmlns="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60" name="Picture 1659">
          <a:extLst>
            <a:ext uri="{FF2B5EF4-FFF2-40B4-BE49-F238E27FC236}">
              <a16:creationId xmlns:a16="http://schemas.microsoft.com/office/drawing/2014/main" xmlns="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61" name="Picture 1660">
          <a:extLst>
            <a:ext uri="{FF2B5EF4-FFF2-40B4-BE49-F238E27FC236}">
              <a16:creationId xmlns:a16="http://schemas.microsoft.com/office/drawing/2014/main" xmlns="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62" name="Picture 1661">
          <a:extLst>
            <a:ext uri="{FF2B5EF4-FFF2-40B4-BE49-F238E27FC236}">
              <a16:creationId xmlns:a16="http://schemas.microsoft.com/office/drawing/2014/main" xmlns="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63" name="Picture 1662">
          <a:extLst>
            <a:ext uri="{FF2B5EF4-FFF2-40B4-BE49-F238E27FC236}">
              <a16:creationId xmlns:a16="http://schemas.microsoft.com/office/drawing/2014/main" xmlns="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64" name="Picture 1663">
          <a:extLst>
            <a:ext uri="{FF2B5EF4-FFF2-40B4-BE49-F238E27FC236}">
              <a16:creationId xmlns:a16="http://schemas.microsoft.com/office/drawing/2014/main" xmlns="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65" name="Picture 1664">
          <a:extLst>
            <a:ext uri="{FF2B5EF4-FFF2-40B4-BE49-F238E27FC236}">
              <a16:creationId xmlns:a16="http://schemas.microsoft.com/office/drawing/2014/main" xmlns="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66" name="Picture 1665">
          <a:extLst>
            <a:ext uri="{FF2B5EF4-FFF2-40B4-BE49-F238E27FC236}">
              <a16:creationId xmlns:a16="http://schemas.microsoft.com/office/drawing/2014/main" xmlns="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67" name="Picture 1666">
          <a:extLst>
            <a:ext uri="{FF2B5EF4-FFF2-40B4-BE49-F238E27FC236}">
              <a16:creationId xmlns:a16="http://schemas.microsoft.com/office/drawing/2014/main" xmlns="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68" name="Picture 1667">
          <a:extLst>
            <a:ext uri="{FF2B5EF4-FFF2-40B4-BE49-F238E27FC236}">
              <a16:creationId xmlns:a16="http://schemas.microsoft.com/office/drawing/2014/main" xmlns="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69" name="Picture 1668">
          <a:extLst>
            <a:ext uri="{FF2B5EF4-FFF2-40B4-BE49-F238E27FC236}">
              <a16:creationId xmlns:a16="http://schemas.microsoft.com/office/drawing/2014/main" xmlns="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670" name="Picture 1669">
          <a:extLst>
            <a:ext uri="{FF2B5EF4-FFF2-40B4-BE49-F238E27FC236}">
              <a16:creationId xmlns:a16="http://schemas.microsoft.com/office/drawing/2014/main" xmlns="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71" name="Picture 1670">
          <a:extLst>
            <a:ext uri="{FF2B5EF4-FFF2-40B4-BE49-F238E27FC236}">
              <a16:creationId xmlns:a16="http://schemas.microsoft.com/office/drawing/2014/main" xmlns="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672" name="Picture 1671">
          <a:extLst>
            <a:ext uri="{FF2B5EF4-FFF2-40B4-BE49-F238E27FC236}">
              <a16:creationId xmlns:a16="http://schemas.microsoft.com/office/drawing/2014/main" xmlns="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73" name="Picture 1672">
          <a:extLst>
            <a:ext uri="{FF2B5EF4-FFF2-40B4-BE49-F238E27FC236}">
              <a16:creationId xmlns:a16="http://schemas.microsoft.com/office/drawing/2014/main" xmlns="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74" name="Picture 1673">
          <a:extLst>
            <a:ext uri="{FF2B5EF4-FFF2-40B4-BE49-F238E27FC236}">
              <a16:creationId xmlns:a16="http://schemas.microsoft.com/office/drawing/2014/main" xmlns="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75" name="Picture 1674">
          <a:extLst>
            <a:ext uri="{FF2B5EF4-FFF2-40B4-BE49-F238E27FC236}">
              <a16:creationId xmlns:a16="http://schemas.microsoft.com/office/drawing/2014/main" xmlns="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76" name="Picture 1675">
          <a:extLst>
            <a:ext uri="{FF2B5EF4-FFF2-40B4-BE49-F238E27FC236}">
              <a16:creationId xmlns:a16="http://schemas.microsoft.com/office/drawing/2014/main" xmlns="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77" name="Picture 1676">
          <a:extLst>
            <a:ext uri="{FF2B5EF4-FFF2-40B4-BE49-F238E27FC236}">
              <a16:creationId xmlns:a16="http://schemas.microsoft.com/office/drawing/2014/main" xmlns="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78" name="Picture 1677">
          <a:extLst>
            <a:ext uri="{FF2B5EF4-FFF2-40B4-BE49-F238E27FC236}">
              <a16:creationId xmlns:a16="http://schemas.microsoft.com/office/drawing/2014/main" xmlns="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79" name="Picture 1678">
          <a:extLst>
            <a:ext uri="{FF2B5EF4-FFF2-40B4-BE49-F238E27FC236}">
              <a16:creationId xmlns:a16="http://schemas.microsoft.com/office/drawing/2014/main" xmlns="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680" name="Picture 1679">
          <a:extLst>
            <a:ext uri="{FF2B5EF4-FFF2-40B4-BE49-F238E27FC236}">
              <a16:creationId xmlns:a16="http://schemas.microsoft.com/office/drawing/2014/main" xmlns="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81" name="Picture 1680">
          <a:extLst>
            <a:ext uri="{FF2B5EF4-FFF2-40B4-BE49-F238E27FC236}">
              <a16:creationId xmlns:a16="http://schemas.microsoft.com/office/drawing/2014/main" xmlns="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682" name="Picture 1681">
          <a:extLst>
            <a:ext uri="{FF2B5EF4-FFF2-40B4-BE49-F238E27FC236}">
              <a16:creationId xmlns:a16="http://schemas.microsoft.com/office/drawing/2014/main" xmlns="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83" name="Picture 1682">
          <a:extLst>
            <a:ext uri="{FF2B5EF4-FFF2-40B4-BE49-F238E27FC236}">
              <a16:creationId xmlns:a16="http://schemas.microsoft.com/office/drawing/2014/main" xmlns="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84" name="Picture 1683">
          <a:extLst>
            <a:ext uri="{FF2B5EF4-FFF2-40B4-BE49-F238E27FC236}">
              <a16:creationId xmlns:a16="http://schemas.microsoft.com/office/drawing/2014/main" xmlns="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85" name="Picture 1684">
          <a:extLst>
            <a:ext uri="{FF2B5EF4-FFF2-40B4-BE49-F238E27FC236}">
              <a16:creationId xmlns:a16="http://schemas.microsoft.com/office/drawing/2014/main" xmlns="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86" name="Picture 1685">
          <a:extLst>
            <a:ext uri="{FF2B5EF4-FFF2-40B4-BE49-F238E27FC236}">
              <a16:creationId xmlns:a16="http://schemas.microsoft.com/office/drawing/2014/main" xmlns="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87" name="Picture 1686">
          <a:extLst>
            <a:ext uri="{FF2B5EF4-FFF2-40B4-BE49-F238E27FC236}">
              <a16:creationId xmlns:a16="http://schemas.microsoft.com/office/drawing/2014/main" xmlns="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88" name="Picture 1687">
          <a:extLst>
            <a:ext uri="{FF2B5EF4-FFF2-40B4-BE49-F238E27FC236}">
              <a16:creationId xmlns:a16="http://schemas.microsoft.com/office/drawing/2014/main" xmlns="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89" name="Picture 1688">
          <a:extLst>
            <a:ext uri="{FF2B5EF4-FFF2-40B4-BE49-F238E27FC236}">
              <a16:creationId xmlns:a16="http://schemas.microsoft.com/office/drawing/2014/main" xmlns="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90" name="Picture 1689">
          <a:extLst>
            <a:ext uri="{FF2B5EF4-FFF2-40B4-BE49-F238E27FC236}">
              <a16:creationId xmlns:a16="http://schemas.microsoft.com/office/drawing/2014/main" xmlns="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91" name="Picture 1690">
          <a:extLst>
            <a:ext uri="{FF2B5EF4-FFF2-40B4-BE49-F238E27FC236}">
              <a16:creationId xmlns:a16="http://schemas.microsoft.com/office/drawing/2014/main" xmlns="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692" name="Picture 1691">
          <a:extLst>
            <a:ext uri="{FF2B5EF4-FFF2-40B4-BE49-F238E27FC236}">
              <a16:creationId xmlns:a16="http://schemas.microsoft.com/office/drawing/2014/main" xmlns="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93" name="Picture 1692">
          <a:extLst>
            <a:ext uri="{FF2B5EF4-FFF2-40B4-BE49-F238E27FC236}">
              <a16:creationId xmlns:a16="http://schemas.microsoft.com/office/drawing/2014/main" xmlns="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694" name="Picture 1693">
          <a:extLst>
            <a:ext uri="{FF2B5EF4-FFF2-40B4-BE49-F238E27FC236}">
              <a16:creationId xmlns:a16="http://schemas.microsoft.com/office/drawing/2014/main" xmlns="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95" name="Picture 1694">
          <a:extLst>
            <a:ext uri="{FF2B5EF4-FFF2-40B4-BE49-F238E27FC236}">
              <a16:creationId xmlns:a16="http://schemas.microsoft.com/office/drawing/2014/main" xmlns="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96" name="Picture 1695">
          <a:extLst>
            <a:ext uri="{FF2B5EF4-FFF2-40B4-BE49-F238E27FC236}">
              <a16:creationId xmlns:a16="http://schemas.microsoft.com/office/drawing/2014/main" xmlns="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97" name="Picture 1696">
          <a:extLst>
            <a:ext uri="{FF2B5EF4-FFF2-40B4-BE49-F238E27FC236}">
              <a16:creationId xmlns:a16="http://schemas.microsoft.com/office/drawing/2014/main" xmlns="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98" name="Picture 1697">
          <a:extLst>
            <a:ext uri="{FF2B5EF4-FFF2-40B4-BE49-F238E27FC236}">
              <a16:creationId xmlns:a16="http://schemas.microsoft.com/office/drawing/2014/main" xmlns="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699" name="Picture 1698">
          <a:extLst>
            <a:ext uri="{FF2B5EF4-FFF2-40B4-BE49-F238E27FC236}">
              <a16:creationId xmlns:a16="http://schemas.microsoft.com/office/drawing/2014/main" xmlns="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00" name="Picture 1699">
          <a:extLst>
            <a:ext uri="{FF2B5EF4-FFF2-40B4-BE49-F238E27FC236}">
              <a16:creationId xmlns:a16="http://schemas.microsoft.com/office/drawing/2014/main" xmlns="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01" name="Picture 1700">
          <a:extLst>
            <a:ext uri="{FF2B5EF4-FFF2-40B4-BE49-F238E27FC236}">
              <a16:creationId xmlns:a16="http://schemas.microsoft.com/office/drawing/2014/main" xmlns="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702" name="Picture 1701">
          <a:extLst>
            <a:ext uri="{FF2B5EF4-FFF2-40B4-BE49-F238E27FC236}">
              <a16:creationId xmlns:a16="http://schemas.microsoft.com/office/drawing/2014/main" xmlns="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03" name="Picture 1702">
          <a:extLst>
            <a:ext uri="{FF2B5EF4-FFF2-40B4-BE49-F238E27FC236}">
              <a16:creationId xmlns:a16="http://schemas.microsoft.com/office/drawing/2014/main" xmlns="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704" name="Picture 1703">
          <a:extLst>
            <a:ext uri="{FF2B5EF4-FFF2-40B4-BE49-F238E27FC236}">
              <a16:creationId xmlns:a16="http://schemas.microsoft.com/office/drawing/2014/main" xmlns="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05" name="Picture 1704">
          <a:extLst>
            <a:ext uri="{FF2B5EF4-FFF2-40B4-BE49-F238E27FC236}">
              <a16:creationId xmlns:a16="http://schemas.microsoft.com/office/drawing/2014/main" xmlns="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06" name="Picture 1705">
          <a:extLst>
            <a:ext uri="{FF2B5EF4-FFF2-40B4-BE49-F238E27FC236}">
              <a16:creationId xmlns:a16="http://schemas.microsoft.com/office/drawing/2014/main" xmlns="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07" name="Picture 1706">
          <a:extLst>
            <a:ext uri="{FF2B5EF4-FFF2-40B4-BE49-F238E27FC236}">
              <a16:creationId xmlns:a16="http://schemas.microsoft.com/office/drawing/2014/main" xmlns="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08" name="Picture 1707">
          <a:extLst>
            <a:ext uri="{FF2B5EF4-FFF2-40B4-BE49-F238E27FC236}">
              <a16:creationId xmlns:a16="http://schemas.microsoft.com/office/drawing/2014/main" xmlns="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09" name="Picture 1708">
          <a:extLst>
            <a:ext uri="{FF2B5EF4-FFF2-40B4-BE49-F238E27FC236}">
              <a16:creationId xmlns:a16="http://schemas.microsoft.com/office/drawing/2014/main" xmlns="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10" name="Picture 1709">
          <a:extLst>
            <a:ext uri="{FF2B5EF4-FFF2-40B4-BE49-F238E27FC236}">
              <a16:creationId xmlns:a16="http://schemas.microsoft.com/office/drawing/2014/main" xmlns="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11" name="Picture 1710">
          <a:extLst>
            <a:ext uri="{FF2B5EF4-FFF2-40B4-BE49-F238E27FC236}">
              <a16:creationId xmlns:a16="http://schemas.microsoft.com/office/drawing/2014/main" xmlns="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12" name="Picture 1711">
          <a:extLst>
            <a:ext uri="{FF2B5EF4-FFF2-40B4-BE49-F238E27FC236}">
              <a16:creationId xmlns:a16="http://schemas.microsoft.com/office/drawing/2014/main" xmlns="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13" name="Picture 1712">
          <a:extLst>
            <a:ext uri="{FF2B5EF4-FFF2-40B4-BE49-F238E27FC236}">
              <a16:creationId xmlns:a16="http://schemas.microsoft.com/office/drawing/2014/main" xmlns="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14" name="Picture 1713">
          <a:extLst>
            <a:ext uri="{FF2B5EF4-FFF2-40B4-BE49-F238E27FC236}">
              <a16:creationId xmlns:a16="http://schemas.microsoft.com/office/drawing/2014/main" xmlns="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15" name="Picture 1714">
          <a:extLst>
            <a:ext uri="{FF2B5EF4-FFF2-40B4-BE49-F238E27FC236}">
              <a16:creationId xmlns:a16="http://schemas.microsoft.com/office/drawing/2014/main" xmlns="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716" name="Picture 1715">
          <a:extLst>
            <a:ext uri="{FF2B5EF4-FFF2-40B4-BE49-F238E27FC236}">
              <a16:creationId xmlns:a16="http://schemas.microsoft.com/office/drawing/2014/main" xmlns="" id="{00000000-0008-0000-0700-00000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17" name="Picture 1716">
          <a:extLst>
            <a:ext uri="{FF2B5EF4-FFF2-40B4-BE49-F238E27FC236}">
              <a16:creationId xmlns:a16="http://schemas.microsoft.com/office/drawing/2014/main" xmlns="" id="{00000000-0008-0000-0700-00000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718" name="Picture 1717">
          <a:extLst>
            <a:ext uri="{FF2B5EF4-FFF2-40B4-BE49-F238E27FC236}">
              <a16:creationId xmlns:a16="http://schemas.microsoft.com/office/drawing/2014/main" xmlns="" id="{00000000-0008-0000-0700-00000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19" name="Picture 1718">
          <a:extLst>
            <a:ext uri="{FF2B5EF4-FFF2-40B4-BE49-F238E27FC236}">
              <a16:creationId xmlns:a16="http://schemas.microsoft.com/office/drawing/2014/main" xmlns="" id="{00000000-0008-0000-0700-00000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20" name="Picture 1719">
          <a:extLst>
            <a:ext uri="{FF2B5EF4-FFF2-40B4-BE49-F238E27FC236}">
              <a16:creationId xmlns:a16="http://schemas.microsoft.com/office/drawing/2014/main" xmlns="" id="{00000000-0008-0000-0700-00000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21" name="Picture 1720">
          <a:extLst>
            <a:ext uri="{FF2B5EF4-FFF2-40B4-BE49-F238E27FC236}">
              <a16:creationId xmlns:a16="http://schemas.microsoft.com/office/drawing/2014/main" xmlns="" id="{00000000-0008-0000-0700-00000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22" name="Picture 1721">
          <a:extLst>
            <a:ext uri="{FF2B5EF4-FFF2-40B4-BE49-F238E27FC236}">
              <a16:creationId xmlns:a16="http://schemas.microsoft.com/office/drawing/2014/main" xmlns="" id="{00000000-0008-0000-0700-00001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23" name="Picture 1722">
          <a:extLst>
            <a:ext uri="{FF2B5EF4-FFF2-40B4-BE49-F238E27FC236}">
              <a16:creationId xmlns:a16="http://schemas.microsoft.com/office/drawing/2014/main" xmlns="" id="{00000000-0008-0000-0700-00001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24" name="Picture 1723">
          <a:extLst>
            <a:ext uri="{FF2B5EF4-FFF2-40B4-BE49-F238E27FC236}">
              <a16:creationId xmlns:a16="http://schemas.microsoft.com/office/drawing/2014/main" xmlns="" id="{00000000-0008-0000-0700-00001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25" name="Picture 1724">
          <a:extLst>
            <a:ext uri="{FF2B5EF4-FFF2-40B4-BE49-F238E27FC236}">
              <a16:creationId xmlns:a16="http://schemas.microsoft.com/office/drawing/2014/main" xmlns="" id="{00000000-0008-0000-0700-00001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726" name="Picture 1725">
          <a:extLst>
            <a:ext uri="{FF2B5EF4-FFF2-40B4-BE49-F238E27FC236}">
              <a16:creationId xmlns:a16="http://schemas.microsoft.com/office/drawing/2014/main" xmlns="" id="{00000000-0008-0000-0700-00001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27" name="Picture 1726">
          <a:extLst>
            <a:ext uri="{FF2B5EF4-FFF2-40B4-BE49-F238E27FC236}">
              <a16:creationId xmlns:a16="http://schemas.microsoft.com/office/drawing/2014/main" xmlns="" id="{00000000-0008-0000-0700-00001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728" name="Picture 1727">
          <a:extLst>
            <a:ext uri="{FF2B5EF4-FFF2-40B4-BE49-F238E27FC236}">
              <a16:creationId xmlns:a16="http://schemas.microsoft.com/office/drawing/2014/main" xmlns="" id="{00000000-0008-0000-0700-00001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29" name="Picture 1728">
          <a:extLst>
            <a:ext uri="{FF2B5EF4-FFF2-40B4-BE49-F238E27FC236}">
              <a16:creationId xmlns:a16="http://schemas.microsoft.com/office/drawing/2014/main" xmlns="" id="{00000000-0008-0000-0700-00001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30" name="Picture 1729">
          <a:extLst>
            <a:ext uri="{FF2B5EF4-FFF2-40B4-BE49-F238E27FC236}">
              <a16:creationId xmlns:a16="http://schemas.microsoft.com/office/drawing/2014/main" xmlns="" id="{00000000-0008-0000-0700-00001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31" name="Picture 1730">
          <a:extLst>
            <a:ext uri="{FF2B5EF4-FFF2-40B4-BE49-F238E27FC236}">
              <a16:creationId xmlns:a16="http://schemas.microsoft.com/office/drawing/2014/main" xmlns="" id="{00000000-0008-0000-0700-00001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32" name="Picture 1731">
          <a:extLst>
            <a:ext uri="{FF2B5EF4-FFF2-40B4-BE49-F238E27FC236}">
              <a16:creationId xmlns:a16="http://schemas.microsoft.com/office/drawing/2014/main" xmlns="" id="{00000000-0008-0000-0700-00001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33" name="Picture 1732">
          <a:extLst>
            <a:ext uri="{FF2B5EF4-FFF2-40B4-BE49-F238E27FC236}">
              <a16:creationId xmlns:a16="http://schemas.microsoft.com/office/drawing/2014/main" xmlns="" id="{00000000-0008-0000-0700-00001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34" name="Picture 1733">
          <a:extLst>
            <a:ext uri="{FF2B5EF4-FFF2-40B4-BE49-F238E27FC236}">
              <a16:creationId xmlns:a16="http://schemas.microsoft.com/office/drawing/2014/main" xmlns="" id="{00000000-0008-0000-0700-00001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35" name="Picture 1734">
          <a:extLst>
            <a:ext uri="{FF2B5EF4-FFF2-40B4-BE49-F238E27FC236}">
              <a16:creationId xmlns:a16="http://schemas.microsoft.com/office/drawing/2014/main" xmlns="" id="{00000000-0008-0000-0700-00001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36" name="Picture 1735">
          <a:extLst>
            <a:ext uri="{FF2B5EF4-FFF2-40B4-BE49-F238E27FC236}">
              <a16:creationId xmlns:a16="http://schemas.microsoft.com/office/drawing/2014/main" xmlns="" id="{00000000-0008-0000-0700-00001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37" name="Picture 1736">
          <a:extLst>
            <a:ext uri="{FF2B5EF4-FFF2-40B4-BE49-F238E27FC236}">
              <a16:creationId xmlns:a16="http://schemas.microsoft.com/office/drawing/2014/main" xmlns="" id="{00000000-0008-0000-0700-00001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738" name="Picture 1737">
          <a:extLst>
            <a:ext uri="{FF2B5EF4-FFF2-40B4-BE49-F238E27FC236}">
              <a16:creationId xmlns:a16="http://schemas.microsoft.com/office/drawing/2014/main" xmlns="" id="{00000000-0008-0000-0700-00002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39" name="Picture 1738">
          <a:extLst>
            <a:ext uri="{FF2B5EF4-FFF2-40B4-BE49-F238E27FC236}">
              <a16:creationId xmlns:a16="http://schemas.microsoft.com/office/drawing/2014/main" xmlns="" id="{00000000-0008-0000-0700-00002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740" name="Picture 1739">
          <a:extLst>
            <a:ext uri="{FF2B5EF4-FFF2-40B4-BE49-F238E27FC236}">
              <a16:creationId xmlns:a16="http://schemas.microsoft.com/office/drawing/2014/main" xmlns="" id="{00000000-0008-0000-0700-00002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41" name="Picture 1740">
          <a:extLst>
            <a:ext uri="{FF2B5EF4-FFF2-40B4-BE49-F238E27FC236}">
              <a16:creationId xmlns:a16="http://schemas.microsoft.com/office/drawing/2014/main" xmlns="" id="{00000000-0008-0000-0700-00002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42" name="Picture 1741">
          <a:extLst>
            <a:ext uri="{FF2B5EF4-FFF2-40B4-BE49-F238E27FC236}">
              <a16:creationId xmlns:a16="http://schemas.microsoft.com/office/drawing/2014/main" xmlns="" id="{00000000-0008-0000-0700-00002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43" name="Picture 1742">
          <a:extLst>
            <a:ext uri="{FF2B5EF4-FFF2-40B4-BE49-F238E27FC236}">
              <a16:creationId xmlns:a16="http://schemas.microsoft.com/office/drawing/2014/main" xmlns="" id="{00000000-0008-0000-0700-00002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44" name="Picture 1743">
          <a:extLst>
            <a:ext uri="{FF2B5EF4-FFF2-40B4-BE49-F238E27FC236}">
              <a16:creationId xmlns:a16="http://schemas.microsoft.com/office/drawing/2014/main" xmlns="" id="{00000000-0008-0000-0700-00002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45" name="Picture 1744">
          <a:extLst>
            <a:ext uri="{FF2B5EF4-FFF2-40B4-BE49-F238E27FC236}">
              <a16:creationId xmlns:a16="http://schemas.microsoft.com/office/drawing/2014/main" xmlns="" id="{00000000-0008-0000-0700-00002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46" name="Picture 1745">
          <a:extLst>
            <a:ext uri="{FF2B5EF4-FFF2-40B4-BE49-F238E27FC236}">
              <a16:creationId xmlns:a16="http://schemas.microsoft.com/office/drawing/2014/main" xmlns="" id="{00000000-0008-0000-0700-00002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47" name="Picture 1746">
          <a:extLst>
            <a:ext uri="{FF2B5EF4-FFF2-40B4-BE49-F238E27FC236}">
              <a16:creationId xmlns:a16="http://schemas.microsoft.com/office/drawing/2014/main" xmlns="" id="{00000000-0008-0000-0700-00002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748" name="Picture 1747">
          <a:extLst>
            <a:ext uri="{FF2B5EF4-FFF2-40B4-BE49-F238E27FC236}">
              <a16:creationId xmlns:a16="http://schemas.microsoft.com/office/drawing/2014/main" xmlns="" id="{00000000-0008-0000-0700-00002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49" name="Picture 1748">
          <a:extLst>
            <a:ext uri="{FF2B5EF4-FFF2-40B4-BE49-F238E27FC236}">
              <a16:creationId xmlns:a16="http://schemas.microsoft.com/office/drawing/2014/main" xmlns="" id="{00000000-0008-0000-0700-00002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750" name="Picture 1749">
          <a:extLst>
            <a:ext uri="{FF2B5EF4-FFF2-40B4-BE49-F238E27FC236}">
              <a16:creationId xmlns:a16="http://schemas.microsoft.com/office/drawing/2014/main" xmlns="" id="{00000000-0008-0000-0700-00002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51" name="Picture 1750">
          <a:extLst>
            <a:ext uri="{FF2B5EF4-FFF2-40B4-BE49-F238E27FC236}">
              <a16:creationId xmlns:a16="http://schemas.microsoft.com/office/drawing/2014/main" xmlns="" id="{00000000-0008-0000-0700-00002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52" name="Picture 1751">
          <a:extLst>
            <a:ext uri="{FF2B5EF4-FFF2-40B4-BE49-F238E27FC236}">
              <a16:creationId xmlns:a16="http://schemas.microsoft.com/office/drawing/2014/main" xmlns="" id="{00000000-0008-0000-0700-00002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53" name="Picture 1752">
          <a:extLst>
            <a:ext uri="{FF2B5EF4-FFF2-40B4-BE49-F238E27FC236}">
              <a16:creationId xmlns:a16="http://schemas.microsoft.com/office/drawing/2014/main" xmlns="" id="{00000000-0008-0000-0700-00002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54" name="Picture 1753">
          <a:extLst>
            <a:ext uri="{FF2B5EF4-FFF2-40B4-BE49-F238E27FC236}">
              <a16:creationId xmlns:a16="http://schemas.microsoft.com/office/drawing/2014/main" xmlns="" id="{00000000-0008-0000-0700-00003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55" name="Picture 1754">
          <a:extLst>
            <a:ext uri="{FF2B5EF4-FFF2-40B4-BE49-F238E27FC236}">
              <a16:creationId xmlns:a16="http://schemas.microsoft.com/office/drawing/2014/main" xmlns="" id="{00000000-0008-0000-0700-00003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56" name="Picture 1755">
          <a:extLst>
            <a:ext uri="{FF2B5EF4-FFF2-40B4-BE49-F238E27FC236}">
              <a16:creationId xmlns:a16="http://schemas.microsoft.com/office/drawing/2014/main" xmlns="" id="{00000000-0008-0000-0700-00003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57" name="Picture 1756">
          <a:extLst>
            <a:ext uri="{FF2B5EF4-FFF2-40B4-BE49-F238E27FC236}">
              <a16:creationId xmlns:a16="http://schemas.microsoft.com/office/drawing/2014/main" xmlns="" id="{00000000-0008-0000-0700-00003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58" name="Picture 1757">
          <a:extLst>
            <a:ext uri="{FF2B5EF4-FFF2-40B4-BE49-F238E27FC236}">
              <a16:creationId xmlns:a16="http://schemas.microsoft.com/office/drawing/2014/main" xmlns="" id="{00000000-0008-0000-0700-00003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59" name="Picture 1758">
          <a:extLst>
            <a:ext uri="{FF2B5EF4-FFF2-40B4-BE49-F238E27FC236}">
              <a16:creationId xmlns:a16="http://schemas.microsoft.com/office/drawing/2014/main" xmlns="" id="{00000000-0008-0000-0700-00003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60" name="Picture 1759">
          <a:extLst>
            <a:ext uri="{FF2B5EF4-FFF2-40B4-BE49-F238E27FC236}">
              <a16:creationId xmlns:a16="http://schemas.microsoft.com/office/drawing/2014/main" xmlns="" id="{00000000-0008-0000-0700-00003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61" name="Picture 1760">
          <a:extLst>
            <a:ext uri="{FF2B5EF4-FFF2-40B4-BE49-F238E27FC236}">
              <a16:creationId xmlns:a16="http://schemas.microsoft.com/office/drawing/2014/main" xmlns="" id="{00000000-0008-0000-0700-00003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762" name="Picture 1761">
          <a:extLst>
            <a:ext uri="{FF2B5EF4-FFF2-40B4-BE49-F238E27FC236}">
              <a16:creationId xmlns:a16="http://schemas.microsoft.com/office/drawing/2014/main" xmlns="" id="{00000000-0008-0000-0700-00003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63" name="Picture 1762">
          <a:extLst>
            <a:ext uri="{FF2B5EF4-FFF2-40B4-BE49-F238E27FC236}">
              <a16:creationId xmlns:a16="http://schemas.microsoft.com/office/drawing/2014/main" xmlns="" id="{00000000-0008-0000-0700-00003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764" name="Picture 1763">
          <a:extLst>
            <a:ext uri="{FF2B5EF4-FFF2-40B4-BE49-F238E27FC236}">
              <a16:creationId xmlns:a16="http://schemas.microsoft.com/office/drawing/2014/main" xmlns="" id="{00000000-0008-0000-0700-00003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65" name="Picture 1764">
          <a:extLst>
            <a:ext uri="{FF2B5EF4-FFF2-40B4-BE49-F238E27FC236}">
              <a16:creationId xmlns:a16="http://schemas.microsoft.com/office/drawing/2014/main" xmlns="" id="{00000000-0008-0000-0700-00003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66" name="Picture 1765">
          <a:extLst>
            <a:ext uri="{FF2B5EF4-FFF2-40B4-BE49-F238E27FC236}">
              <a16:creationId xmlns:a16="http://schemas.microsoft.com/office/drawing/2014/main" xmlns="" id="{00000000-0008-0000-0700-00003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67" name="Picture 1766">
          <a:extLst>
            <a:ext uri="{FF2B5EF4-FFF2-40B4-BE49-F238E27FC236}">
              <a16:creationId xmlns:a16="http://schemas.microsoft.com/office/drawing/2014/main" xmlns="" id="{00000000-0008-0000-0700-00003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68" name="Picture 1767">
          <a:extLst>
            <a:ext uri="{FF2B5EF4-FFF2-40B4-BE49-F238E27FC236}">
              <a16:creationId xmlns:a16="http://schemas.microsoft.com/office/drawing/2014/main" xmlns="" id="{00000000-0008-0000-0700-00003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69" name="Picture 1768">
          <a:extLst>
            <a:ext uri="{FF2B5EF4-FFF2-40B4-BE49-F238E27FC236}">
              <a16:creationId xmlns:a16="http://schemas.microsoft.com/office/drawing/2014/main" xmlns="" id="{00000000-0008-0000-0700-00003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70" name="Picture 1769">
          <a:extLst>
            <a:ext uri="{FF2B5EF4-FFF2-40B4-BE49-F238E27FC236}">
              <a16:creationId xmlns:a16="http://schemas.microsoft.com/office/drawing/2014/main" xmlns="" id="{00000000-0008-0000-0700-00004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71" name="Picture 1770">
          <a:extLst>
            <a:ext uri="{FF2B5EF4-FFF2-40B4-BE49-F238E27FC236}">
              <a16:creationId xmlns:a16="http://schemas.microsoft.com/office/drawing/2014/main" xmlns="" id="{00000000-0008-0000-0700-00004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772" name="Picture 1771">
          <a:extLst>
            <a:ext uri="{FF2B5EF4-FFF2-40B4-BE49-F238E27FC236}">
              <a16:creationId xmlns:a16="http://schemas.microsoft.com/office/drawing/2014/main" xmlns="" id="{00000000-0008-0000-0700-00004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73" name="Picture 1772">
          <a:extLst>
            <a:ext uri="{FF2B5EF4-FFF2-40B4-BE49-F238E27FC236}">
              <a16:creationId xmlns:a16="http://schemas.microsoft.com/office/drawing/2014/main" xmlns="" id="{00000000-0008-0000-0700-00004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774" name="Picture 1773">
          <a:extLst>
            <a:ext uri="{FF2B5EF4-FFF2-40B4-BE49-F238E27FC236}">
              <a16:creationId xmlns:a16="http://schemas.microsoft.com/office/drawing/2014/main" xmlns="" id="{00000000-0008-0000-0700-00004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75" name="Picture 1774">
          <a:extLst>
            <a:ext uri="{FF2B5EF4-FFF2-40B4-BE49-F238E27FC236}">
              <a16:creationId xmlns:a16="http://schemas.microsoft.com/office/drawing/2014/main" xmlns="" id="{00000000-0008-0000-0700-00004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76" name="Picture 1775">
          <a:extLst>
            <a:ext uri="{FF2B5EF4-FFF2-40B4-BE49-F238E27FC236}">
              <a16:creationId xmlns:a16="http://schemas.microsoft.com/office/drawing/2014/main" xmlns="" id="{00000000-0008-0000-0700-00004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77" name="Picture 1776">
          <a:extLst>
            <a:ext uri="{FF2B5EF4-FFF2-40B4-BE49-F238E27FC236}">
              <a16:creationId xmlns:a16="http://schemas.microsoft.com/office/drawing/2014/main" xmlns="" id="{00000000-0008-0000-0700-00004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78" name="Picture 1777">
          <a:extLst>
            <a:ext uri="{FF2B5EF4-FFF2-40B4-BE49-F238E27FC236}">
              <a16:creationId xmlns:a16="http://schemas.microsoft.com/office/drawing/2014/main" xmlns="" id="{00000000-0008-0000-0700-00004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79" name="Picture 1778">
          <a:extLst>
            <a:ext uri="{FF2B5EF4-FFF2-40B4-BE49-F238E27FC236}">
              <a16:creationId xmlns:a16="http://schemas.microsoft.com/office/drawing/2014/main" xmlns="" id="{00000000-0008-0000-0700-00004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80" name="Picture 1779">
          <a:extLst>
            <a:ext uri="{FF2B5EF4-FFF2-40B4-BE49-F238E27FC236}">
              <a16:creationId xmlns:a16="http://schemas.microsoft.com/office/drawing/2014/main" xmlns="" id="{00000000-0008-0000-0700-00004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81" name="Picture 1780">
          <a:extLst>
            <a:ext uri="{FF2B5EF4-FFF2-40B4-BE49-F238E27FC236}">
              <a16:creationId xmlns:a16="http://schemas.microsoft.com/office/drawing/2014/main" xmlns="" id="{00000000-0008-0000-0700-00004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82" name="Picture 1781">
          <a:extLst>
            <a:ext uri="{FF2B5EF4-FFF2-40B4-BE49-F238E27FC236}">
              <a16:creationId xmlns:a16="http://schemas.microsoft.com/office/drawing/2014/main" xmlns="" id="{00000000-0008-0000-0700-00004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83" name="Picture 1782">
          <a:extLst>
            <a:ext uri="{FF2B5EF4-FFF2-40B4-BE49-F238E27FC236}">
              <a16:creationId xmlns:a16="http://schemas.microsoft.com/office/drawing/2014/main" xmlns="" id="{00000000-0008-0000-0700-00004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784" name="Picture 1783">
          <a:extLst>
            <a:ext uri="{FF2B5EF4-FFF2-40B4-BE49-F238E27FC236}">
              <a16:creationId xmlns:a16="http://schemas.microsoft.com/office/drawing/2014/main" xmlns="" id="{00000000-0008-0000-0700-00004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85" name="Picture 1784">
          <a:extLst>
            <a:ext uri="{FF2B5EF4-FFF2-40B4-BE49-F238E27FC236}">
              <a16:creationId xmlns:a16="http://schemas.microsoft.com/office/drawing/2014/main" xmlns="" id="{00000000-0008-0000-0700-00004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786" name="Picture 1785">
          <a:extLst>
            <a:ext uri="{FF2B5EF4-FFF2-40B4-BE49-F238E27FC236}">
              <a16:creationId xmlns:a16="http://schemas.microsoft.com/office/drawing/2014/main" xmlns="" id="{00000000-0008-0000-0700-00005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87" name="Picture 1786">
          <a:extLst>
            <a:ext uri="{FF2B5EF4-FFF2-40B4-BE49-F238E27FC236}">
              <a16:creationId xmlns:a16="http://schemas.microsoft.com/office/drawing/2014/main" xmlns="" id="{00000000-0008-0000-0700-00005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88" name="Picture 1787">
          <a:extLst>
            <a:ext uri="{FF2B5EF4-FFF2-40B4-BE49-F238E27FC236}">
              <a16:creationId xmlns:a16="http://schemas.microsoft.com/office/drawing/2014/main" xmlns="" id="{00000000-0008-0000-0700-00005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89" name="Picture 1788">
          <a:extLst>
            <a:ext uri="{FF2B5EF4-FFF2-40B4-BE49-F238E27FC236}">
              <a16:creationId xmlns:a16="http://schemas.microsoft.com/office/drawing/2014/main" xmlns="" id="{00000000-0008-0000-0700-00005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90" name="Picture 1789">
          <a:extLst>
            <a:ext uri="{FF2B5EF4-FFF2-40B4-BE49-F238E27FC236}">
              <a16:creationId xmlns:a16="http://schemas.microsoft.com/office/drawing/2014/main" xmlns="" id="{00000000-0008-0000-0700-00005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91" name="Picture 1790">
          <a:extLst>
            <a:ext uri="{FF2B5EF4-FFF2-40B4-BE49-F238E27FC236}">
              <a16:creationId xmlns:a16="http://schemas.microsoft.com/office/drawing/2014/main" xmlns="" id="{00000000-0008-0000-0700-00005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92" name="Picture 1791">
          <a:extLst>
            <a:ext uri="{FF2B5EF4-FFF2-40B4-BE49-F238E27FC236}">
              <a16:creationId xmlns:a16="http://schemas.microsoft.com/office/drawing/2014/main" xmlns="" id="{00000000-0008-0000-0700-00005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93" name="Picture 1792">
          <a:extLst>
            <a:ext uri="{FF2B5EF4-FFF2-40B4-BE49-F238E27FC236}">
              <a16:creationId xmlns:a16="http://schemas.microsoft.com/office/drawing/2014/main" xmlns="" id="{00000000-0008-0000-0700-00005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794" name="Picture 1793">
          <a:extLst>
            <a:ext uri="{FF2B5EF4-FFF2-40B4-BE49-F238E27FC236}">
              <a16:creationId xmlns:a16="http://schemas.microsoft.com/office/drawing/2014/main" xmlns="" id="{00000000-0008-0000-0700-00005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95" name="Picture 1794">
          <a:extLst>
            <a:ext uri="{FF2B5EF4-FFF2-40B4-BE49-F238E27FC236}">
              <a16:creationId xmlns:a16="http://schemas.microsoft.com/office/drawing/2014/main" xmlns="" id="{00000000-0008-0000-0700-00005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796" name="Picture 1795">
          <a:extLst>
            <a:ext uri="{FF2B5EF4-FFF2-40B4-BE49-F238E27FC236}">
              <a16:creationId xmlns:a16="http://schemas.microsoft.com/office/drawing/2014/main" xmlns="" id="{00000000-0008-0000-0700-00005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97" name="Picture 1796">
          <a:extLst>
            <a:ext uri="{FF2B5EF4-FFF2-40B4-BE49-F238E27FC236}">
              <a16:creationId xmlns:a16="http://schemas.microsoft.com/office/drawing/2014/main" xmlns="" id="{00000000-0008-0000-0700-00005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98" name="Picture 1797">
          <a:extLst>
            <a:ext uri="{FF2B5EF4-FFF2-40B4-BE49-F238E27FC236}">
              <a16:creationId xmlns:a16="http://schemas.microsoft.com/office/drawing/2014/main" xmlns="" id="{00000000-0008-0000-0700-00005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799" name="Picture 1798">
          <a:extLst>
            <a:ext uri="{FF2B5EF4-FFF2-40B4-BE49-F238E27FC236}">
              <a16:creationId xmlns:a16="http://schemas.microsoft.com/office/drawing/2014/main" xmlns="" id="{00000000-0008-0000-0700-00005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00" name="Picture 1799">
          <a:extLst>
            <a:ext uri="{FF2B5EF4-FFF2-40B4-BE49-F238E27FC236}">
              <a16:creationId xmlns:a16="http://schemas.microsoft.com/office/drawing/2014/main" xmlns="" id="{00000000-0008-0000-0700-00005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01" name="Picture 1800">
          <a:extLst>
            <a:ext uri="{FF2B5EF4-FFF2-40B4-BE49-F238E27FC236}">
              <a16:creationId xmlns:a16="http://schemas.microsoft.com/office/drawing/2014/main" xmlns="" id="{00000000-0008-0000-0700-00005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02" name="Picture 1801">
          <a:extLst>
            <a:ext uri="{FF2B5EF4-FFF2-40B4-BE49-F238E27FC236}">
              <a16:creationId xmlns:a16="http://schemas.microsoft.com/office/drawing/2014/main" xmlns="" id="{00000000-0008-0000-0700-00006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03" name="Picture 1802">
          <a:extLst>
            <a:ext uri="{FF2B5EF4-FFF2-40B4-BE49-F238E27FC236}">
              <a16:creationId xmlns:a16="http://schemas.microsoft.com/office/drawing/2014/main" xmlns="" id="{00000000-0008-0000-0700-00006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04" name="Picture 1803">
          <a:extLst>
            <a:ext uri="{FF2B5EF4-FFF2-40B4-BE49-F238E27FC236}">
              <a16:creationId xmlns:a16="http://schemas.microsoft.com/office/drawing/2014/main" xmlns="" id="{00000000-0008-0000-0700-00006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05" name="Picture 1804">
          <a:extLst>
            <a:ext uri="{FF2B5EF4-FFF2-40B4-BE49-F238E27FC236}">
              <a16:creationId xmlns:a16="http://schemas.microsoft.com/office/drawing/2014/main" xmlns="" id="{00000000-0008-0000-0700-00006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06" name="Picture 1805">
          <a:extLst>
            <a:ext uri="{FF2B5EF4-FFF2-40B4-BE49-F238E27FC236}">
              <a16:creationId xmlns:a16="http://schemas.microsoft.com/office/drawing/2014/main" xmlns="" id="{00000000-0008-0000-0700-00006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07" name="Picture 1806">
          <a:extLst>
            <a:ext uri="{FF2B5EF4-FFF2-40B4-BE49-F238E27FC236}">
              <a16:creationId xmlns:a16="http://schemas.microsoft.com/office/drawing/2014/main" xmlns="" id="{00000000-0008-0000-0700-00006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808" name="Picture 1807">
          <a:extLst>
            <a:ext uri="{FF2B5EF4-FFF2-40B4-BE49-F238E27FC236}">
              <a16:creationId xmlns:a16="http://schemas.microsoft.com/office/drawing/2014/main" xmlns="" id="{00000000-0008-0000-0700-00006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09" name="Picture 1808">
          <a:extLst>
            <a:ext uri="{FF2B5EF4-FFF2-40B4-BE49-F238E27FC236}">
              <a16:creationId xmlns:a16="http://schemas.microsoft.com/office/drawing/2014/main" xmlns="" id="{00000000-0008-0000-07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810" name="Picture 1809">
          <a:extLst>
            <a:ext uri="{FF2B5EF4-FFF2-40B4-BE49-F238E27FC236}">
              <a16:creationId xmlns:a16="http://schemas.microsoft.com/office/drawing/2014/main" xmlns="" id="{00000000-0008-0000-0700-00007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11" name="Picture 1810">
          <a:extLst>
            <a:ext uri="{FF2B5EF4-FFF2-40B4-BE49-F238E27FC236}">
              <a16:creationId xmlns:a16="http://schemas.microsoft.com/office/drawing/2014/main" xmlns="" id="{00000000-0008-0000-07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12" name="Picture 1811">
          <a:extLst>
            <a:ext uri="{FF2B5EF4-FFF2-40B4-BE49-F238E27FC236}">
              <a16:creationId xmlns:a16="http://schemas.microsoft.com/office/drawing/2014/main" xmlns="" id="{00000000-0008-0000-07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13" name="Picture 1812">
          <a:extLst>
            <a:ext uri="{FF2B5EF4-FFF2-40B4-BE49-F238E27FC236}">
              <a16:creationId xmlns:a16="http://schemas.microsoft.com/office/drawing/2014/main" xmlns="" id="{00000000-0008-0000-07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14" name="Picture 1813">
          <a:extLst>
            <a:ext uri="{FF2B5EF4-FFF2-40B4-BE49-F238E27FC236}">
              <a16:creationId xmlns:a16="http://schemas.microsoft.com/office/drawing/2014/main" xmlns="" id="{00000000-0008-0000-0700-00007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15" name="Picture 1814">
          <a:extLst>
            <a:ext uri="{FF2B5EF4-FFF2-40B4-BE49-F238E27FC236}">
              <a16:creationId xmlns:a16="http://schemas.microsoft.com/office/drawing/2014/main" xmlns="" id="{00000000-0008-0000-0700-00007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16" name="Picture 1815">
          <a:extLst>
            <a:ext uri="{FF2B5EF4-FFF2-40B4-BE49-F238E27FC236}">
              <a16:creationId xmlns:a16="http://schemas.microsoft.com/office/drawing/2014/main" xmlns="" id="{00000000-0008-0000-0700-00007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17" name="Picture 1816">
          <a:extLst>
            <a:ext uri="{FF2B5EF4-FFF2-40B4-BE49-F238E27FC236}">
              <a16:creationId xmlns:a16="http://schemas.microsoft.com/office/drawing/2014/main" xmlns="" id="{00000000-0008-0000-0700-00007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818" name="Picture 1817">
          <a:extLst>
            <a:ext uri="{FF2B5EF4-FFF2-40B4-BE49-F238E27FC236}">
              <a16:creationId xmlns:a16="http://schemas.microsoft.com/office/drawing/2014/main" xmlns="" id="{00000000-0008-0000-0700-00007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19" name="Picture 1818">
          <a:extLst>
            <a:ext uri="{FF2B5EF4-FFF2-40B4-BE49-F238E27FC236}">
              <a16:creationId xmlns:a16="http://schemas.microsoft.com/office/drawing/2014/main" xmlns="" id="{00000000-0008-0000-0700-00007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820" name="Picture 1819">
          <a:extLst>
            <a:ext uri="{FF2B5EF4-FFF2-40B4-BE49-F238E27FC236}">
              <a16:creationId xmlns:a16="http://schemas.microsoft.com/office/drawing/2014/main" xmlns="" id="{00000000-0008-0000-07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21" name="Picture 1820">
          <a:extLst>
            <a:ext uri="{FF2B5EF4-FFF2-40B4-BE49-F238E27FC236}">
              <a16:creationId xmlns:a16="http://schemas.microsoft.com/office/drawing/2014/main" xmlns="" id="{00000000-0008-0000-07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22" name="Picture 1821">
          <a:extLst>
            <a:ext uri="{FF2B5EF4-FFF2-40B4-BE49-F238E27FC236}">
              <a16:creationId xmlns:a16="http://schemas.microsoft.com/office/drawing/2014/main" xmlns="" id="{00000000-0008-0000-07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23" name="Picture 1822">
          <a:extLst>
            <a:ext uri="{FF2B5EF4-FFF2-40B4-BE49-F238E27FC236}">
              <a16:creationId xmlns:a16="http://schemas.microsoft.com/office/drawing/2014/main" xmlns="" id="{00000000-0008-0000-07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24" name="Picture 1823">
          <a:extLst>
            <a:ext uri="{FF2B5EF4-FFF2-40B4-BE49-F238E27FC236}">
              <a16:creationId xmlns:a16="http://schemas.microsoft.com/office/drawing/2014/main" xmlns="" id="{00000000-0008-0000-07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25" name="Picture 1824">
          <a:extLst>
            <a:ext uri="{FF2B5EF4-FFF2-40B4-BE49-F238E27FC236}">
              <a16:creationId xmlns:a16="http://schemas.microsoft.com/office/drawing/2014/main" xmlns="" id="{00000000-0008-0000-07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26" name="Picture 1825">
          <a:extLst>
            <a:ext uri="{FF2B5EF4-FFF2-40B4-BE49-F238E27FC236}">
              <a16:creationId xmlns:a16="http://schemas.microsoft.com/office/drawing/2014/main" xmlns="" id="{00000000-0008-0000-07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27" name="Picture 1826">
          <a:extLst>
            <a:ext uri="{FF2B5EF4-FFF2-40B4-BE49-F238E27FC236}">
              <a16:creationId xmlns:a16="http://schemas.microsoft.com/office/drawing/2014/main" xmlns="" id="{00000000-0008-0000-07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28" name="Picture 1827">
          <a:extLst>
            <a:ext uri="{FF2B5EF4-FFF2-40B4-BE49-F238E27FC236}">
              <a16:creationId xmlns:a16="http://schemas.microsoft.com/office/drawing/2014/main" xmlns="" id="{00000000-0008-0000-07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29" name="Picture 1828">
          <a:extLst>
            <a:ext uri="{FF2B5EF4-FFF2-40B4-BE49-F238E27FC236}">
              <a16:creationId xmlns:a16="http://schemas.microsoft.com/office/drawing/2014/main" xmlns="" id="{00000000-0008-0000-07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830" name="Picture 1829">
          <a:extLst>
            <a:ext uri="{FF2B5EF4-FFF2-40B4-BE49-F238E27FC236}">
              <a16:creationId xmlns:a16="http://schemas.microsoft.com/office/drawing/2014/main" xmlns="" id="{00000000-0008-0000-07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31" name="Picture 1830">
          <a:extLst>
            <a:ext uri="{FF2B5EF4-FFF2-40B4-BE49-F238E27FC236}">
              <a16:creationId xmlns:a16="http://schemas.microsoft.com/office/drawing/2014/main" xmlns="" id="{00000000-0008-0000-07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832" name="Picture 1831">
          <a:extLst>
            <a:ext uri="{FF2B5EF4-FFF2-40B4-BE49-F238E27FC236}">
              <a16:creationId xmlns:a16="http://schemas.microsoft.com/office/drawing/2014/main" xmlns="" id="{00000000-0008-0000-07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33" name="Picture 1832">
          <a:extLst>
            <a:ext uri="{FF2B5EF4-FFF2-40B4-BE49-F238E27FC236}">
              <a16:creationId xmlns:a16="http://schemas.microsoft.com/office/drawing/2014/main" xmlns="" id="{00000000-0008-0000-07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34" name="Picture 1833">
          <a:extLst>
            <a:ext uri="{FF2B5EF4-FFF2-40B4-BE49-F238E27FC236}">
              <a16:creationId xmlns:a16="http://schemas.microsoft.com/office/drawing/2014/main" xmlns="" id="{00000000-0008-0000-07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35" name="Picture 1834">
          <a:extLst>
            <a:ext uri="{FF2B5EF4-FFF2-40B4-BE49-F238E27FC236}">
              <a16:creationId xmlns:a16="http://schemas.microsoft.com/office/drawing/2014/main" xmlns="" id="{00000000-0008-0000-07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36" name="Picture 1835">
          <a:extLst>
            <a:ext uri="{FF2B5EF4-FFF2-40B4-BE49-F238E27FC236}">
              <a16:creationId xmlns:a16="http://schemas.microsoft.com/office/drawing/2014/main" xmlns="" id="{00000000-0008-0000-07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37" name="Picture 1836">
          <a:extLst>
            <a:ext uri="{FF2B5EF4-FFF2-40B4-BE49-F238E27FC236}">
              <a16:creationId xmlns:a16="http://schemas.microsoft.com/office/drawing/2014/main" xmlns="" id="{00000000-0008-0000-07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38" name="Picture 1837">
          <a:extLst>
            <a:ext uri="{FF2B5EF4-FFF2-40B4-BE49-F238E27FC236}">
              <a16:creationId xmlns:a16="http://schemas.microsoft.com/office/drawing/2014/main" xmlns="" id="{00000000-0008-0000-07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39" name="Picture 1838">
          <a:extLst>
            <a:ext uri="{FF2B5EF4-FFF2-40B4-BE49-F238E27FC236}">
              <a16:creationId xmlns:a16="http://schemas.microsoft.com/office/drawing/2014/main" xmlns="" id="{00000000-0008-0000-07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840" name="Picture 1839">
          <a:extLst>
            <a:ext uri="{FF2B5EF4-FFF2-40B4-BE49-F238E27FC236}">
              <a16:creationId xmlns:a16="http://schemas.microsoft.com/office/drawing/2014/main" xmlns="" id="{00000000-0008-0000-07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41" name="Picture 1840">
          <a:extLst>
            <a:ext uri="{FF2B5EF4-FFF2-40B4-BE49-F238E27FC236}">
              <a16:creationId xmlns:a16="http://schemas.microsoft.com/office/drawing/2014/main" xmlns="" id="{00000000-0008-0000-07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842" name="Picture 1841">
          <a:extLst>
            <a:ext uri="{FF2B5EF4-FFF2-40B4-BE49-F238E27FC236}">
              <a16:creationId xmlns:a16="http://schemas.microsoft.com/office/drawing/2014/main" xmlns="" id="{00000000-0008-0000-07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43" name="Picture 1842">
          <a:extLst>
            <a:ext uri="{FF2B5EF4-FFF2-40B4-BE49-F238E27FC236}">
              <a16:creationId xmlns:a16="http://schemas.microsoft.com/office/drawing/2014/main" xmlns="" id="{00000000-0008-0000-07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44" name="Picture 1843">
          <a:extLst>
            <a:ext uri="{FF2B5EF4-FFF2-40B4-BE49-F238E27FC236}">
              <a16:creationId xmlns:a16="http://schemas.microsoft.com/office/drawing/2014/main" xmlns="" id="{00000000-0008-0000-07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45" name="Picture 1844">
          <a:extLst>
            <a:ext uri="{FF2B5EF4-FFF2-40B4-BE49-F238E27FC236}">
              <a16:creationId xmlns:a16="http://schemas.microsoft.com/office/drawing/2014/main" xmlns="" id="{00000000-0008-0000-07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46" name="Picture 1845">
          <a:extLst>
            <a:ext uri="{FF2B5EF4-FFF2-40B4-BE49-F238E27FC236}">
              <a16:creationId xmlns:a16="http://schemas.microsoft.com/office/drawing/2014/main" xmlns="" id="{00000000-0008-0000-07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47" name="Picture 1846">
          <a:extLst>
            <a:ext uri="{FF2B5EF4-FFF2-40B4-BE49-F238E27FC236}">
              <a16:creationId xmlns:a16="http://schemas.microsoft.com/office/drawing/2014/main" xmlns="" id="{00000000-0008-0000-07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48" name="Picture 1847">
          <a:extLst>
            <a:ext uri="{FF2B5EF4-FFF2-40B4-BE49-F238E27FC236}">
              <a16:creationId xmlns:a16="http://schemas.microsoft.com/office/drawing/2014/main" xmlns="" id="{00000000-0008-0000-07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49" name="Picture 1848">
          <a:extLst>
            <a:ext uri="{FF2B5EF4-FFF2-40B4-BE49-F238E27FC236}">
              <a16:creationId xmlns:a16="http://schemas.microsoft.com/office/drawing/2014/main" xmlns="" id="{00000000-0008-0000-07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50" name="Picture 1849">
          <a:extLst>
            <a:ext uri="{FF2B5EF4-FFF2-40B4-BE49-F238E27FC236}">
              <a16:creationId xmlns:a16="http://schemas.microsoft.com/office/drawing/2014/main" xmlns="" id="{00000000-0008-0000-0700-00009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51" name="Picture 1850">
          <a:extLst>
            <a:ext uri="{FF2B5EF4-FFF2-40B4-BE49-F238E27FC236}">
              <a16:creationId xmlns:a16="http://schemas.microsoft.com/office/drawing/2014/main" xmlns="" id="{00000000-0008-0000-0700-00009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52" name="Picture 1851">
          <a:extLst>
            <a:ext uri="{FF2B5EF4-FFF2-40B4-BE49-F238E27FC236}">
              <a16:creationId xmlns:a16="http://schemas.microsoft.com/office/drawing/2014/main" xmlns="" id="{00000000-0008-0000-0700-00009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53" name="Picture 1852">
          <a:extLst>
            <a:ext uri="{FF2B5EF4-FFF2-40B4-BE49-F238E27FC236}">
              <a16:creationId xmlns:a16="http://schemas.microsoft.com/office/drawing/2014/main" xmlns="" id="{00000000-0008-0000-0700-00009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854" name="Picture 1853">
          <a:extLst>
            <a:ext uri="{FF2B5EF4-FFF2-40B4-BE49-F238E27FC236}">
              <a16:creationId xmlns:a16="http://schemas.microsoft.com/office/drawing/2014/main" xmlns="" id="{00000000-0008-0000-0700-00009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55" name="Picture 1854">
          <a:extLst>
            <a:ext uri="{FF2B5EF4-FFF2-40B4-BE49-F238E27FC236}">
              <a16:creationId xmlns:a16="http://schemas.microsoft.com/office/drawing/2014/main" xmlns="" id="{00000000-0008-0000-0700-00009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856" name="Picture 1855">
          <a:extLst>
            <a:ext uri="{FF2B5EF4-FFF2-40B4-BE49-F238E27FC236}">
              <a16:creationId xmlns:a16="http://schemas.microsoft.com/office/drawing/2014/main" xmlns="" id="{00000000-0008-0000-0700-00009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57" name="Picture 1856">
          <a:extLst>
            <a:ext uri="{FF2B5EF4-FFF2-40B4-BE49-F238E27FC236}">
              <a16:creationId xmlns:a16="http://schemas.microsoft.com/office/drawing/2014/main" xmlns="" id="{00000000-0008-0000-0700-00009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58" name="Picture 1857">
          <a:extLst>
            <a:ext uri="{FF2B5EF4-FFF2-40B4-BE49-F238E27FC236}">
              <a16:creationId xmlns:a16="http://schemas.microsoft.com/office/drawing/2014/main" xmlns="" id="{00000000-0008-0000-0700-0000A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59" name="Picture 1858">
          <a:extLst>
            <a:ext uri="{FF2B5EF4-FFF2-40B4-BE49-F238E27FC236}">
              <a16:creationId xmlns:a16="http://schemas.microsoft.com/office/drawing/2014/main" xmlns="" id="{00000000-0008-0000-0700-0000A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60" name="Picture 1859">
          <a:extLst>
            <a:ext uri="{FF2B5EF4-FFF2-40B4-BE49-F238E27FC236}">
              <a16:creationId xmlns:a16="http://schemas.microsoft.com/office/drawing/2014/main" xmlns="" id="{00000000-0008-0000-0700-0000A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61" name="Picture 1860">
          <a:extLst>
            <a:ext uri="{FF2B5EF4-FFF2-40B4-BE49-F238E27FC236}">
              <a16:creationId xmlns:a16="http://schemas.microsoft.com/office/drawing/2014/main" xmlns="" id="{00000000-0008-0000-0700-0000A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62" name="Picture 1861">
          <a:extLst>
            <a:ext uri="{FF2B5EF4-FFF2-40B4-BE49-F238E27FC236}">
              <a16:creationId xmlns:a16="http://schemas.microsoft.com/office/drawing/2014/main" xmlns="" id="{00000000-0008-0000-0700-0000A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63" name="Picture 1862">
          <a:extLst>
            <a:ext uri="{FF2B5EF4-FFF2-40B4-BE49-F238E27FC236}">
              <a16:creationId xmlns:a16="http://schemas.microsoft.com/office/drawing/2014/main" xmlns="" id="{00000000-0008-0000-0700-0000A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864" name="Picture 1863">
          <a:extLst>
            <a:ext uri="{FF2B5EF4-FFF2-40B4-BE49-F238E27FC236}">
              <a16:creationId xmlns:a16="http://schemas.microsoft.com/office/drawing/2014/main" xmlns="" id="{00000000-0008-0000-0700-0000A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65" name="Picture 1864">
          <a:extLst>
            <a:ext uri="{FF2B5EF4-FFF2-40B4-BE49-F238E27FC236}">
              <a16:creationId xmlns:a16="http://schemas.microsoft.com/office/drawing/2014/main" xmlns="" id="{00000000-0008-0000-0700-0000A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866" name="Picture 1865">
          <a:extLst>
            <a:ext uri="{FF2B5EF4-FFF2-40B4-BE49-F238E27FC236}">
              <a16:creationId xmlns:a16="http://schemas.microsoft.com/office/drawing/2014/main" xmlns="" id="{00000000-0008-0000-0700-0000A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67" name="Picture 1866">
          <a:extLst>
            <a:ext uri="{FF2B5EF4-FFF2-40B4-BE49-F238E27FC236}">
              <a16:creationId xmlns:a16="http://schemas.microsoft.com/office/drawing/2014/main" xmlns="" id="{00000000-0008-0000-0700-0000A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68" name="Picture 1867">
          <a:extLst>
            <a:ext uri="{FF2B5EF4-FFF2-40B4-BE49-F238E27FC236}">
              <a16:creationId xmlns:a16="http://schemas.microsoft.com/office/drawing/2014/main" xmlns="" id="{00000000-0008-0000-0700-0000A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69" name="Picture 1868">
          <a:extLst>
            <a:ext uri="{FF2B5EF4-FFF2-40B4-BE49-F238E27FC236}">
              <a16:creationId xmlns:a16="http://schemas.microsoft.com/office/drawing/2014/main" xmlns="" id="{00000000-0008-0000-0700-0000A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70" name="Picture 1869">
          <a:extLst>
            <a:ext uri="{FF2B5EF4-FFF2-40B4-BE49-F238E27FC236}">
              <a16:creationId xmlns:a16="http://schemas.microsoft.com/office/drawing/2014/main" xmlns="" id="{00000000-0008-0000-0700-0000A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71" name="Picture 1870">
          <a:extLst>
            <a:ext uri="{FF2B5EF4-FFF2-40B4-BE49-F238E27FC236}">
              <a16:creationId xmlns:a16="http://schemas.microsoft.com/office/drawing/2014/main" xmlns="" id="{00000000-0008-0000-0700-0000A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72" name="Picture 1871">
          <a:extLst>
            <a:ext uri="{FF2B5EF4-FFF2-40B4-BE49-F238E27FC236}">
              <a16:creationId xmlns:a16="http://schemas.microsoft.com/office/drawing/2014/main" xmlns="" id="{00000000-0008-0000-0700-0000A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73" name="Picture 1872">
          <a:extLst>
            <a:ext uri="{FF2B5EF4-FFF2-40B4-BE49-F238E27FC236}">
              <a16:creationId xmlns:a16="http://schemas.microsoft.com/office/drawing/2014/main" xmlns="" id="{00000000-0008-0000-0700-0000A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74" name="Picture 1873">
          <a:extLst>
            <a:ext uri="{FF2B5EF4-FFF2-40B4-BE49-F238E27FC236}">
              <a16:creationId xmlns:a16="http://schemas.microsoft.com/office/drawing/2014/main" xmlns="" id="{00000000-0008-0000-0700-0000B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75" name="Picture 1874">
          <a:extLst>
            <a:ext uri="{FF2B5EF4-FFF2-40B4-BE49-F238E27FC236}">
              <a16:creationId xmlns:a16="http://schemas.microsoft.com/office/drawing/2014/main" xmlns="" id="{00000000-0008-0000-0700-0000B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876" name="Picture 1875">
          <a:extLst>
            <a:ext uri="{FF2B5EF4-FFF2-40B4-BE49-F238E27FC236}">
              <a16:creationId xmlns:a16="http://schemas.microsoft.com/office/drawing/2014/main" xmlns="" id="{00000000-0008-0000-0700-0000B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77" name="Picture 1876">
          <a:extLst>
            <a:ext uri="{FF2B5EF4-FFF2-40B4-BE49-F238E27FC236}">
              <a16:creationId xmlns:a16="http://schemas.microsoft.com/office/drawing/2014/main" xmlns="" id="{00000000-0008-0000-0700-0000B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878" name="Picture 1877">
          <a:extLst>
            <a:ext uri="{FF2B5EF4-FFF2-40B4-BE49-F238E27FC236}">
              <a16:creationId xmlns:a16="http://schemas.microsoft.com/office/drawing/2014/main" xmlns="" id="{00000000-0008-0000-0700-0000B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79" name="Picture 1878">
          <a:extLst>
            <a:ext uri="{FF2B5EF4-FFF2-40B4-BE49-F238E27FC236}">
              <a16:creationId xmlns:a16="http://schemas.microsoft.com/office/drawing/2014/main" xmlns="" id="{00000000-0008-0000-0700-0000B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80" name="Picture 1879">
          <a:extLst>
            <a:ext uri="{FF2B5EF4-FFF2-40B4-BE49-F238E27FC236}">
              <a16:creationId xmlns:a16="http://schemas.microsoft.com/office/drawing/2014/main" xmlns="" id="{00000000-0008-0000-0700-0000B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81" name="Picture 1880">
          <a:extLst>
            <a:ext uri="{FF2B5EF4-FFF2-40B4-BE49-F238E27FC236}">
              <a16:creationId xmlns:a16="http://schemas.microsoft.com/office/drawing/2014/main" xmlns="" id="{00000000-0008-0000-0700-0000B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82" name="Picture 1881">
          <a:extLst>
            <a:ext uri="{FF2B5EF4-FFF2-40B4-BE49-F238E27FC236}">
              <a16:creationId xmlns:a16="http://schemas.microsoft.com/office/drawing/2014/main" xmlns="" id="{00000000-0008-0000-0700-0000B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83" name="Picture 1882">
          <a:extLst>
            <a:ext uri="{FF2B5EF4-FFF2-40B4-BE49-F238E27FC236}">
              <a16:creationId xmlns:a16="http://schemas.microsoft.com/office/drawing/2014/main" xmlns="" id="{00000000-0008-0000-0700-0000B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84" name="Picture 1883">
          <a:extLst>
            <a:ext uri="{FF2B5EF4-FFF2-40B4-BE49-F238E27FC236}">
              <a16:creationId xmlns:a16="http://schemas.microsoft.com/office/drawing/2014/main" xmlns="" id="{00000000-0008-0000-0700-0000B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85" name="Picture 1884">
          <a:extLst>
            <a:ext uri="{FF2B5EF4-FFF2-40B4-BE49-F238E27FC236}">
              <a16:creationId xmlns:a16="http://schemas.microsoft.com/office/drawing/2014/main" xmlns="" id="{00000000-0008-0000-0700-0000B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886" name="Picture 1885">
          <a:extLst>
            <a:ext uri="{FF2B5EF4-FFF2-40B4-BE49-F238E27FC236}">
              <a16:creationId xmlns:a16="http://schemas.microsoft.com/office/drawing/2014/main" xmlns="" id="{00000000-0008-0000-0700-0000B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87" name="Picture 1886">
          <a:extLst>
            <a:ext uri="{FF2B5EF4-FFF2-40B4-BE49-F238E27FC236}">
              <a16:creationId xmlns:a16="http://schemas.microsoft.com/office/drawing/2014/main" xmlns="" id="{00000000-0008-0000-0700-0000B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888" name="Picture 1887">
          <a:extLst>
            <a:ext uri="{FF2B5EF4-FFF2-40B4-BE49-F238E27FC236}">
              <a16:creationId xmlns:a16="http://schemas.microsoft.com/office/drawing/2014/main" xmlns="" id="{00000000-0008-0000-0700-0000B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89" name="Picture 1888">
          <a:extLst>
            <a:ext uri="{FF2B5EF4-FFF2-40B4-BE49-F238E27FC236}">
              <a16:creationId xmlns:a16="http://schemas.microsoft.com/office/drawing/2014/main" xmlns="" id="{00000000-0008-0000-0700-0000B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90" name="Picture 1889">
          <a:extLst>
            <a:ext uri="{FF2B5EF4-FFF2-40B4-BE49-F238E27FC236}">
              <a16:creationId xmlns:a16="http://schemas.microsoft.com/office/drawing/2014/main" xmlns="" id="{00000000-0008-0000-0700-0000C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91" name="Picture 1890">
          <a:extLst>
            <a:ext uri="{FF2B5EF4-FFF2-40B4-BE49-F238E27FC236}">
              <a16:creationId xmlns:a16="http://schemas.microsoft.com/office/drawing/2014/main" xmlns="" id="{00000000-0008-0000-0700-0000C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92" name="Picture 1891">
          <a:extLst>
            <a:ext uri="{FF2B5EF4-FFF2-40B4-BE49-F238E27FC236}">
              <a16:creationId xmlns:a16="http://schemas.microsoft.com/office/drawing/2014/main" xmlns="" id="{00000000-0008-0000-0700-0000C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93" name="Picture 1892">
          <a:extLst>
            <a:ext uri="{FF2B5EF4-FFF2-40B4-BE49-F238E27FC236}">
              <a16:creationId xmlns:a16="http://schemas.microsoft.com/office/drawing/2014/main" xmlns="" id="{00000000-0008-0000-0700-0000C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94" name="Picture 1893">
          <a:extLst>
            <a:ext uri="{FF2B5EF4-FFF2-40B4-BE49-F238E27FC236}">
              <a16:creationId xmlns:a16="http://schemas.microsoft.com/office/drawing/2014/main" xmlns="" id="{00000000-0008-0000-0700-0000C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95" name="Picture 1894">
          <a:extLst>
            <a:ext uri="{FF2B5EF4-FFF2-40B4-BE49-F238E27FC236}">
              <a16:creationId xmlns:a16="http://schemas.microsoft.com/office/drawing/2014/main" xmlns="" id="{00000000-0008-0000-0700-0000C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96" name="Picture 1895">
          <a:extLst>
            <a:ext uri="{FF2B5EF4-FFF2-40B4-BE49-F238E27FC236}">
              <a16:creationId xmlns:a16="http://schemas.microsoft.com/office/drawing/2014/main" xmlns="" id="{00000000-0008-0000-0700-0000C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97" name="Picture 1896">
          <a:extLst>
            <a:ext uri="{FF2B5EF4-FFF2-40B4-BE49-F238E27FC236}">
              <a16:creationId xmlns:a16="http://schemas.microsoft.com/office/drawing/2014/main" xmlns="" id="{00000000-0008-0000-0700-0000C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98" name="Picture 1897">
          <a:extLst>
            <a:ext uri="{FF2B5EF4-FFF2-40B4-BE49-F238E27FC236}">
              <a16:creationId xmlns:a16="http://schemas.microsoft.com/office/drawing/2014/main" xmlns="" id="{00000000-0008-0000-0700-0000C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899" name="Picture 1898">
          <a:extLst>
            <a:ext uri="{FF2B5EF4-FFF2-40B4-BE49-F238E27FC236}">
              <a16:creationId xmlns:a16="http://schemas.microsoft.com/office/drawing/2014/main" xmlns="" id="{00000000-0008-0000-0700-0000C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9"/>
  <sheetViews>
    <sheetView tabSelected="1" zoomScaleNormal="100" workbookViewId="0">
      <selection activeCell="B6" sqref="B6:C6"/>
    </sheetView>
  </sheetViews>
  <sheetFormatPr defaultRowHeight="17.25"/>
  <cols>
    <col min="1" max="1" width="7.5" style="1" customWidth="1"/>
    <col min="2" max="2" width="11.1640625" style="1" customWidth="1"/>
    <col min="3" max="3" width="10.1640625" style="1" customWidth="1"/>
    <col min="4" max="4" width="30.33203125" style="1" customWidth="1"/>
    <col min="5" max="5" width="46.6640625" style="3" customWidth="1"/>
    <col min="6" max="6" width="41" style="3" customWidth="1"/>
    <col min="7" max="7" width="33.33203125" style="1" customWidth="1"/>
    <col min="8" max="8" width="13.1640625" style="1" customWidth="1"/>
    <col min="9" max="16384" width="9.33203125" style="1"/>
  </cols>
  <sheetData>
    <row r="1" spans="1:38">
      <c r="A1" s="34"/>
      <c r="B1" s="34"/>
      <c r="C1" s="34"/>
      <c r="D1" s="34"/>
      <c r="E1" s="38"/>
      <c r="F1" s="38"/>
      <c r="G1" s="9" t="s">
        <v>59</v>
      </c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</row>
    <row r="2" spans="1:38">
      <c r="A2" s="34"/>
      <c r="B2" s="34"/>
      <c r="C2" s="34"/>
      <c r="D2" s="34"/>
      <c r="E2" s="34"/>
      <c r="F2" s="34"/>
      <c r="G2" s="37" t="s">
        <v>93</v>
      </c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</row>
    <row r="3" spans="1:38" ht="21.75" customHeight="1">
      <c r="A3" s="34"/>
      <c r="B3" s="34"/>
      <c r="C3" s="34"/>
      <c r="D3" s="34"/>
      <c r="E3" s="34"/>
      <c r="F3" s="34"/>
      <c r="G3" s="37" t="s">
        <v>52</v>
      </c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</row>
    <row r="4" spans="1:38" ht="87" customHeight="1">
      <c r="A4" s="170" t="s">
        <v>94</v>
      </c>
      <c r="B4" s="170"/>
      <c r="C4" s="170"/>
      <c r="D4" s="170"/>
      <c r="E4" s="170"/>
      <c r="F4" s="170"/>
      <c r="G4" s="170"/>
    </row>
    <row r="5" spans="1:38" ht="28.5" customHeight="1">
      <c r="A5" s="34"/>
      <c r="B5" s="36"/>
      <c r="C5" s="36"/>
      <c r="D5" s="36"/>
      <c r="E5" s="39"/>
      <c r="F5" s="39"/>
      <c r="G5" s="26" t="s">
        <v>67</v>
      </c>
    </row>
    <row r="6" spans="1:38" ht="118.5" customHeight="1">
      <c r="A6" s="171" t="s">
        <v>60</v>
      </c>
      <c r="B6" s="173" t="s">
        <v>61</v>
      </c>
      <c r="C6" s="174"/>
      <c r="D6" s="171" t="s">
        <v>62</v>
      </c>
      <c r="E6" s="171" t="s">
        <v>63</v>
      </c>
      <c r="F6" s="171" t="s">
        <v>64</v>
      </c>
      <c r="G6" s="135" t="s">
        <v>21</v>
      </c>
    </row>
    <row r="7" spans="1:38" s="47" customFormat="1" ht="60" customHeight="1">
      <c r="A7" s="172"/>
      <c r="B7" s="51" t="s">
        <v>22</v>
      </c>
      <c r="C7" s="51" t="s">
        <v>23</v>
      </c>
      <c r="D7" s="172"/>
      <c r="E7" s="172"/>
      <c r="F7" s="172"/>
      <c r="G7" s="66" t="s">
        <v>65</v>
      </c>
    </row>
    <row r="8" spans="1:38" s="49" customFormat="1" ht="28.5" customHeight="1">
      <c r="A8" s="169" t="s">
        <v>18</v>
      </c>
      <c r="B8" s="169"/>
      <c r="C8" s="169"/>
      <c r="D8" s="169"/>
      <c r="E8" s="169"/>
      <c r="F8" s="169"/>
      <c r="G8" s="75">
        <f>+G9+G15+G18</f>
        <v>0</v>
      </c>
    </row>
    <row r="9" spans="1:38" s="61" customFormat="1" ht="26.25" customHeight="1">
      <c r="A9" s="169" t="s">
        <v>1</v>
      </c>
      <c r="B9" s="169"/>
      <c r="C9" s="169"/>
      <c r="D9" s="169"/>
      <c r="E9" s="169"/>
      <c r="F9" s="169"/>
      <c r="G9" s="75">
        <f>G10+G13</f>
        <v>2488800</v>
      </c>
    </row>
    <row r="10" spans="1:38" s="49" customFormat="1" ht="117" customHeight="1">
      <c r="A10" s="52"/>
      <c r="B10" s="48" t="s">
        <v>66</v>
      </c>
      <c r="C10" s="52"/>
      <c r="D10" s="53" t="s">
        <v>2</v>
      </c>
      <c r="E10" s="53" t="s">
        <v>19</v>
      </c>
      <c r="F10" s="53" t="s">
        <v>20</v>
      </c>
      <c r="G10" s="75">
        <f>SUM(G11:G12)</f>
        <v>88800</v>
      </c>
    </row>
    <row r="11" spans="1:38" s="49" customFormat="1" ht="110.25" customHeight="1">
      <c r="A11" s="63"/>
      <c r="B11" s="54"/>
      <c r="C11" s="54" t="s">
        <v>85</v>
      </c>
      <c r="D11" s="52" t="s">
        <v>2</v>
      </c>
      <c r="E11" s="52" t="s">
        <v>86</v>
      </c>
      <c r="F11" s="52" t="s">
        <v>53</v>
      </c>
      <c r="G11" s="55">
        <f>+'Հավելված 3'!G20</f>
        <v>79375.399999999994</v>
      </c>
    </row>
    <row r="12" spans="1:38" s="49" customFormat="1" ht="106.5" customHeight="1">
      <c r="A12" s="52"/>
      <c r="B12" s="52"/>
      <c r="C12" s="54" t="s">
        <v>68</v>
      </c>
      <c r="D12" s="52" t="s">
        <v>69</v>
      </c>
      <c r="E12" s="52" t="s">
        <v>69</v>
      </c>
      <c r="F12" s="52" t="s">
        <v>70</v>
      </c>
      <c r="G12" s="55">
        <f>+'Հավելված 3'!G32</f>
        <v>9424.6</v>
      </c>
      <c r="J12" s="111"/>
    </row>
    <row r="13" spans="1:38" s="133" customFormat="1" ht="134.25" customHeight="1">
      <c r="A13" s="116"/>
      <c r="B13" s="119" t="s">
        <v>150</v>
      </c>
      <c r="C13" s="116"/>
      <c r="D13" s="116" t="s">
        <v>151</v>
      </c>
      <c r="E13" s="116" t="s">
        <v>152</v>
      </c>
      <c r="F13" s="116" t="s">
        <v>153</v>
      </c>
      <c r="G13" s="132">
        <f>+G14</f>
        <v>2400000</v>
      </c>
      <c r="J13" s="134"/>
    </row>
    <row r="14" spans="1:38" s="49" customFormat="1" ht="129" customHeight="1">
      <c r="A14" s="112"/>
      <c r="B14" s="112"/>
      <c r="C14" s="131" t="s">
        <v>154</v>
      </c>
      <c r="D14" s="112" t="s">
        <v>155</v>
      </c>
      <c r="E14" s="112" t="s">
        <v>152</v>
      </c>
      <c r="F14" s="112" t="s">
        <v>156</v>
      </c>
      <c r="G14" s="130">
        <f>+'Հավելված 3'!G46</f>
        <v>2400000</v>
      </c>
      <c r="J14" s="111"/>
    </row>
    <row r="15" spans="1:38" s="2" customFormat="1" ht="32.25" customHeight="1">
      <c r="A15" s="166" t="s">
        <v>103</v>
      </c>
      <c r="B15" s="167"/>
      <c r="C15" s="167"/>
      <c r="D15" s="167"/>
      <c r="E15" s="167"/>
      <c r="F15" s="168"/>
      <c r="G15" s="75">
        <f>+G16</f>
        <v>-88800</v>
      </c>
    </row>
    <row r="16" spans="1:38" ht="74.25" customHeight="1">
      <c r="A16" s="63"/>
      <c r="B16" s="119" t="s">
        <v>104</v>
      </c>
      <c r="C16" s="112"/>
      <c r="D16" s="116" t="s">
        <v>105</v>
      </c>
      <c r="E16" s="116" t="s">
        <v>106</v>
      </c>
      <c r="F16" s="116" t="s">
        <v>107</v>
      </c>
      <c r="G16" s="75">
        <f>+G17</f>
        <v>-88800</v>
      </c>
    </row>
    <row r="17" spans="1:8" ht="84" customHeight="1">
      <c r="A17" s="63"/>
      <c r="B17" s="63"/>
      <c r="C17" s="105" t="s">
        <v>109</v>
      </c>
      <c r="D17" s="63" t="s">
        <v>110</v>
      </c>
      <c r="E17" s="63" t="s">
        <v>111</v>
      </c>
      <c r="F17" s="63" t="s">
        <v>70</v>
      </c>
      <c r="G17" s="55">
        <f>+'Հավելված 3'!G63</f>
        <v>-88800</v>
      </c>
    </row>
    <row r="18" spans="1:8">
      <c r="A18" s="165" t="s">
        <v>101</v>
      </c>
      <c r="B18" s="165"/>
      <c r="C18" s="165"/>
      <c r="D18" s="165"/>
      <c r="E18" s="165"/>
      <c r="F18" s="165"/>
      <c r="G18" s="55">
        <f>G19</f>
        <v>-2400000</v>
      </c>
    </row>
    <row r="19" spans="1:8" ht="90" customHeight="1">
      <c r="A19" s="63"/>
      <c r="B19" s="126">
        <v>1139</v>
      </c>
      <c r="C19" s="105"/>
      <c r="D19" s="126" t="s">
        <v>132</v>
      </c>
      <c r="E19" s="127" t="s">
        <v>133</v>
      </c>
      <c r="F19" s="127" t="s">
        <v>134</v>
      </c>
      <c r="G19" s="55">
        <f>SUM(G20:G22)</f>
        <v>-2400000</v>
      </c>
      <c r="H19" s="161"/>
    </row>
    <row r="20" spans="1:8" ht="111" customHeight="1">
      <c r="A20" s="63"/>
      <c r="B20" s="63"/>
      <c r="C20" s="105" t="s">
        <v>135</v>
      </c>
      <c r="D20" s="63" t="s">
        <v>132</v>
      </c>
      <c r="E20" s="63" t="s">
        <v>136</v>
      </c>
      <c r="F20" s="63" t="s">
        <v>53</v>
      </c>
      <c r="G20" s="55">
        <f>+'Հավելված 3'!G82</f>
        <v>-2400000</v>
      </c>
      <c r="H20" s="161"/>
    </row>
    <row r="21" spans="1:8" ht="114.75" customHeight="1">
      <c r="A21" s="63"/>
      <c r="B21" s="63"/>
      <c r="C21" s="105" t="s">
        <v>135</v>
      </c>
      <c r="D21" s="63" t="s">
        <v>132</v>
      </c>
      <c r="E21" s="63" t="s">
        <v>136</v>
      </c>
      <c r="F21" s="63" t="s">
        <v>53</v>
      </c>
      <c r="G21" s="55">
        <f>+'Հավելված 3'!G90</f>
        <v>2464000</v>
      </c>
      <c r="H21" s="161"/>
    </row>
    <row r="22" spans="1:8" ht="71.25" customHeight="1">
      <c r="A22" s="63"/>
      <c r="B22" s="63"/>
      <c r="C22" s="105" t="s">
        <v>213</v>
      </c>
      <c r="D22" s="63" t="s">
        <v>209</v>
      </c>
      <c r="E22" s="63" t="s">
        <v>210</v>
      </c>
      <c r="F22" s="63" t="s">
        <v>53</v>
      </c>
      <c r="G22" s="55">
        <f>+'Հավելված 3'!G98</f>
        <v>-2464000</v>
      </c>
      <c r="H22" s="161"/>
    </row>
    <row r="23" spans="1:8">
      <c r="H23" s="161"/>
    </row>
    <row r="24" spans="1:8">
      <c r="H24" s="161"/>
    </row>
    <row r="25" spans="1:8">
      <c r="H25" s="161"/>
    </row>
    <row r="26" spans="1:8">
      <c r="H26" s="161"/>
    </row>
    <row r="27" spans="1:8">
      <c r="H27" s="161"/>
    </row>
    <row r="28" spans="1:8">
      <c r="H28" s="161"/>
    </row>
    <row r="29" spans="1:8">
      <c r="H29" s="161"/>
    </row>
  </sheetData>
  <mergeCells count="10">
    <mergeCell ref="A18:F18"/>
    <mergeCell ref="A15:F15"/>
    <mergeCell ref="A8:F8"/>
    <mergeCell ref="A9:F9"/>
    <mergeCell ref="A4:G4"/>
    <mergeCell ref="A6:A7"/>
    <mergeCell ref="B6:C6"/>
    <mergeCell ref="D6:D7"/>
    <mergeCell ref="E6:E7"/>
    <mergeCell ref="F6:F7"/>
  </mergeCells>
  <pageMargins left="0.31" right="0.2" top="0.43307086614173201" bottom="0.41" header="0.15748031496063" footer="0.15748031496063"/>
  <pageSetup scale="66" firstPageNumber="2" orientation="landscape" useFirstPageNumber="1" r:id="rId1"/>
  <headerFooter>
    <oddFooter>&amp;C&amp;P</oddFooter>
  </headerFooter>
  <rowBreaks count="1" manualBreakCount="1">
    <brk id="11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6"/>
  <sheetViews>
    <sheetView zoomScaleNormal="100" workbookViewId="0">
      <selection activeCell="D22" sqref="D22"/>
    </sheetView>
  </sheetViews>
  <sheetFormatPr defaultColWidth="10.6640625" defaultRowHeight="17.25"/>
  <cols>
    <col min="1" max="2" width="10.6640625" style="1"/>
    <col min="3" max="3" width="45" style="1" customWidth="1"/>
    <col min="4" max="5" width="21.1640625" style="1" customWidth="1"/>
    <col min="6" max="6" width="24.6640625" style="1" customWidth="1"/>
    <col min="7" max="7" width="31.33203125" style="1" customWidth="1"/>
    <col min="8" max="8" width="21.5" style="1" customWidth="1"/>
    <col min="9" max="9" width="10.6640625" style="1"/>
    <col min="10" max="10" width="17.1640625" style="1" bestFit="1" customWidth="1"/>
    <col min="11" max="11" width="15.33203125" style="1" bestFit="1" customWidth="1"/>
    <col min="12" max="16384" width="10.6640625" style="1"/>
  </cols>
  <sheetData>
    <row r="1" spans="1:45">
      <c r="A1" s="8"/>
      <c r="B1" s="8"/>
      <c r="C1" s="8"/>
      <c r="D1" s="8"/>
      <c r="E1" s="8"/>
      <c r="F1" s="8"/>
      <c r="G1" s="6"/>
      <c r="H1" s="9" t="s">
        <v>17</v>
      </c>
    </row>
    <row r="2" spans="1:45">
      <c r="A2" s="34"/>
      <c r="B2" s="34"/>
      <c r="C2" s="34"/>
      <c r="D2" s="34"/>
      <c r="E2" s="34"/>
      <c r="F2" s="34"/>
      <c r="G2" s="34"/>
      <c r="H2" s="37" t="s">
        <v>93</v>
      </c>
      <c r="I2" s="24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</row>
    <row r="3" spans="1:45">
      <c r="A3" s="34"/>
      <c r="B3" s="34"/>
      <c r="C3" s="34"/>
      <c r="D3" s="34"/>
      <c r="E3" s="34"/>
      <c r="F3" s="34"/>
      <c r="G3" s="34"/>
      <c r="H3" s="37" t="s">
        <v>52</v>
      </c>
      <c r="I3" s="24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</row>
    <row r="4" spans="1:45" ht="52.5" customHeight="1">
      <c r="A4" s="175" t="s">
        <v>98</v>
      </c>
      <c r="B4" s="175"/>
      <c r="C4" s="175"/>
      <c r="D4" s="175"/>
      <c r="E4" s="175"/>
      <c r="F4" s="175"/>
      <c r="G4" s="175"/>
      <c r="H4" s="175"/>
    </row>
    <row r="5" spans="1:45">
      <c r="A5" s="10"/>
      <c r="B5" s="10"/>
      <c r="C5" s="11"/>
      <c r="D5" s="12"/>
      <c r="E5" s="12"/>
      <c r="F5" s="12"/>
      <c r="G5" s="13"/>
      <c r="H5" s="14" t="s">
        <v>67</v>
      </c>
    </row>
    <row r="6" spans="1:45" ht="40.5" customHeight="1">
      <c r="A6" s="176" t="s">
        <v>36</v>
      </c>
      <c r="B6" s="177"/>
      <c r="C6" s="182" t="s">
        <v>37</v>
      </c>
      <c r="D6" s="185" t="s">
        <v>21</v>
      </c>
      <c r="E6" s="186"/>
      <c r="F6" s="186"/>
      <c r="G6" s="186"/>
      <c r="H6" s="187"/>
    </row>
    <row r="7" spans="1:45" ht="18.75" customHeight="1">
      <c r="A7" s="178"/>
      <c r="B7" s="179"/>
      <c r="C7" s="183"/>
      <c r="D7" s="188" t="s">
        <v>38</v>
      </c>
      <c r="E7" s="191" t="s">
        <v>3</v>
      </c>
      <c r="F7" s="192"/>
      <c r="G7" s="192"/>
      <c r="H7" s="193"/>
    </row>
    <row r="8" spans="1:45" ht="18.75" customHeight="1">
      <c r="A8" s="180"/>
      <c r="B8" s="181"/>
      <c r="C8" s="183"/>
      <c r="D8" s="189"/>
      <c r="E8" s="194" t="s">
        <v>39</v>
      </c>
      <c r="F8" s="194" t="s">
        <v>40</v>
      </c>
      <c r="G8" s="194" t="s">
        <v>41</v>
      </c>
      <c r="H8" s="195" t="s">
        <v>42</v>
      </c>
    </row>
    <row r="9" spans="1:45" ht="80.25" customHeight="1">
      <c r="A9" s="15" t="s">
        <v>22</v>
      </c>
      <c r="B9" s="15" t="s">
        <v>23</v>
      </c>
      <c r="C9" s="184"/>
      <c r="D9" s="190"/>
      <c r="E9" s="194"/>
      <c r="F9" s="194"/>
      <c r="G9" s="194"/>
      <c r="H9" s="195"/>
    </row>
    <row r="10" spans="1:45" s="2" customFormat="1" ht="28.5" customHeight="1">
      <c r="A10" s="16"/>
      <c r="B10" s="16"/>
      <c r="C10" s="17" t="s">
        <v>18</v>
      </c>
      <c r="D10" s="18">
        <f>D11+D14</f>
        <v>-79375.399999999994</v>
      </c>
      <c r="E10" s="18">
        <f t="shared" ref="E10:H10" si="0">E11+E14</f>
        <v>0</v>
      </c>
      <c r="F10" s="18">
        <f t="shared" si="0"/>
        <v>0</v>
      </c>
      <c r="G10" s="18">
        <f t="shared" si="0"/>
        <v>0</v>
      </c>
      <c r="H10" s="18">
        <f t="shared" si="0"/>
        <v>-79375.399999999994</v>
      </c>
    </row>
    <row r="11" spans="1:45" s="2" customFormat="1" ht="66" customHeight="1">
      <c r="A11" s="19"/>
      <c r="B11" s="20"/>
      <c r="C11" s="20" t="s">
        <v>103</v>
      </c>
      <c r="D11" s="18">
        <f>+D13</f>
        <v>-88800</v>
      </c>
      <c r="E11" s="18">
        <f t="shared" ref="E11:H11" si="1">+E13</f>
        <v>0</v>
      </c>
      <c r="F11" s="18">
        <f t="shared" si="1"/>
        <v>0</v>
      </c>
      <c r="G11" s="18">
        <f t="shared" si="1"/>
        <v>0</v>
      </c>
      <c r="H11" s="18">
        <f t="shared" si="1"/>
        <v>-88800</v>
      </c>
    </row>
    <row r="12" spans="1:45" ht="25.5" customHeight="1">
      <c r="A12" s="44"/>
      <c r="B12" s="44"/>
      <c r="C12" s="44" t="s">
        <v>125</v>
      </c>
      <c r="D12" s="21"/>
      <c r="E12" s="72"/>
      <c r="F12" s="72"/>
      <c r="G12" s="72"/>
      <c r="H12" s="22"/>
    </row>
    <row r="13" spans="1:45" ht="43.5" customHeight="1">
      <c r="A13" s="115" t="s">
        <v>114</v>
      </c>
      <c r="B13" s="115" t="s">
        <v>30</v>
      </c>
      <c r="C13" s="7" t="s">
        <v>108</v>
      </c>
      <c r="D13" s="4">
        <f>E13+F13+G13+H13</f>
        <v>-88800</v>
      </c>
      <c r="E13" s="4">
        <v>0</v>
      </c>
      <c r="F13" s="4">
        <v>0</v>
      </c>
      <c r="G13" s="4">
        <v>0</v>
      </c>
      <c r="H13" s="4">
        <f>+'Հավելված 4'!D12</f>
        <v>-88800</v>
      </c>
      <c r="K13" s="23"/>
    </row>
    <row r="14" spans="1:45" s="2" customFormat="1" ht="47.25" customHeight="1">
      <c r="A14" s="19"/>
      <c r="B14" s="20"/>
      <c r="C14" s="20" t="s">
        <v>13</v>
      </c>
      <c r="D14" s="18">
        <f>D16</f>
        <v>9424.6</v>
      </c>
      <c r="E14" s="18">
        <f t="shared" ref="E14:H14" si="2">E16</f>
        <v>0</v>
      </c>
      <c r="F14" s="18">
        <f t="shared" si="2"/>
        <v>0</v>
      </c>
      <c r="G14" s="18">
        <f t="shared" si="2"/>
        <v>0</v>
      </c>
      <c r="H14" s="18">
        <f t="shared" si="2"/>
        <v>9424.6</v>
      </c>
    </row>
    <row r="15" spans="1:45" ht="25.5" customHeight="1">
      <c r="A15" s="44"/>
      <c r="B15" s="44"/>
      <c r="C15" s="44" t="s">
        <v>43</v>
      </c>
      <c r="D15" s="21"/>
      <c r="E15" s="72"/>
      <c r="F15" s="72"/>
      <c r="G15" s="72"/>
      <c r="H15" s="22"/>
    </row>
    <row r="16" spans="1:45" ht="62.25" customHeight="1">
      <c r="A16" s="46">
        <v>1023</v>
      </c>
      <c r="B16" s="46">
        <v>31001</v>
      </c>
      <c r="C16" s="7" t="s">
        <v>44</v>
      </c>
      <c r="D16" s="4">
        <f>E16+F16+G16+H16</f>
        <v>9424.6</v>
      </c>
      <c r="E16" s="4">
        <v>0</v>
      </c>
      <c r="F16" s="4">
        <v>0</v>
      </c>
      <c r="G16" s="4">
        <v>0</v>
      </c>
      <c r="H16" s="4">
        <f>+'Հավելված 4'!D17</f>
        <v>9424.6</v>
      </c>
      <c r="K16" s="23"/>
    </row>
  </sheetData>
  <mergeCells count="10">
    <mergeCell ref="A4:H4"/>
    <mergeCell ref="A6:B8"/>
    <mergeCell ref="C6:C9"/>
    <mergeCell ref="D6:H6"/>
    <mergeCell ref="D7:D9"/>
    <mergeCell ref="E7:H7"/>
    <mergeCell ref="E8:E9"/>
    <mergeCell ref="F8:F9"/>
    <mergeCell ref="G8:G9"/>
    <mergeCell ref="H8:H9"/>
  </mergeCells>
  <pageMargins left="0.17" right="0.17" top="0.44" bottom="0.45" header="0.3" footer="0.17"/>
  <pageSetup scale="76" firstPageNumber="4" orientation="landscape" useFirstPageNumber="1" verticalDpi="0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5"/>
  <sheetViews>
    <sheetView zoomScaleNormal="100" zoomScaleSheetLayoutView="100" workbookViewId="0">
      <selection activeCell="I100" sqref="I100"/>
    </sheetView>
  </sheetViews>
  <sheetFormatPr defaultRowHeight="13.5"/>
  <cols>
    <col min="1" max="1" width="9" style="88" customWidth="1"/>
    <col min="2" max="2" width="9.5" style="88" customWidth="1"/>
    <col min="3" max="3" width="6.83203125" style="88" customWidth="1"/>
    <col min="4" max="4" width="11" style="88" customWidth="1"/>
    <col min="5" max="5" width="10.83203125" style="88" customWidth="1"/>
    <col min="6" max="6" width="71.5" style="88" customWidth="1"/>
    <col min="7" max="7" width="26.1640625" style="89" customWidth="1"/>
    <col min="8" max="8" width="15.83203125" style="88" customWidth="1"/>
    <col min="9" max="9" width="20.5" style="88" bestFit="1" customWidth="1"/>
    <col min="10" max="10" width="9.33203125" style="88"/>
    <col min="11" max="11" width="14.5" style="88" bestFit="1" customWidth="1"/>
    <col min="12" max="12" width="9.33203125" style="88"/>
    <col min="13" max="13" width="12.1640625" style="88" bestFit="1" customWidth="1"/>
    <col min="14" max="16384" width="9.33203125" style="88"/>
  </cols>
  <sheetData>
    <row r="1" spans="1:9" ht="16.5" customHeight="1">
      <c r="G1" s="76" t="s">
        <v>71</v>
      </c>
    </row>
    <row r="2" spans="1:9" s="33" customFormat="1" ht="17.25">
      <c r="A2" s="90"/>
      <c r="B2" s="90"/>
      <c r="C2" s="90"/>
      <c r="D2" s="90"/>
      <c r="E2" s="90"/>
      <c r="F2" s="90"/>
      <c r="G2" s="91" t="s">
        <v>93</v>
      </c>
      <c r="H2" s="92"/>
      <c r="I2" s="92"/>
    </row>
    <row r="3" spans="1:9" s="33" customFormat="1" ht="21.75" customHeight="1">
      <c r="A3" s="90"/>
      <c r="B3" s="90"/>
      <c r="C3" s="90"/>
      <c r="D3" s="90"/>
      <c r="E3" s="90"/>
      <c r="F3" s="90"/>
      <c r="G3" s="91" t="s">
        <v>52</v>
      </c>
      <c r="H3" s="92"/>
      <c r="I3" s="92"/>
    </row>
    <row r="4" spans="1:9" ht="41.25" customHeight="1">
      <c r="A4" s="196" t="s">
        <v>100</v>
      </c>
      <c r="B4" s="196"/>
      <c r="C4" s="196"/>
      <c r="D4" s="196"/>
      <c r="E4" s="196"/>
      <c r="F4" s="196"/>
      <c r="G4" s="196"/>
    </row>
    <row r="5" spans="1:9" ht="22.5" customHeight="1">
      <c r="A5" s="93"/>
      <c r="B5" s="93"/>
      <c r="C5" s="93"/>
      <c r="D5" s="93"/>
      <c r="E5" s="93"/>
      <c r="F5" s="93"/>
      <c r="G5" s="77" t="s">
        <v>67</v>
      </c>
    </row>
    <row r="6" spans="1:9" ht="126.75" customHeight="1">
      <c r="A6" s="197" t="s">
        <v>7</v>
      </c>
      <c r="B6" s="197"/>
      <c r="C6" s="197"/>
      <c r="D6" s="197" t="s">
        <v>0</v>
      </c>
      <c r="E6" s="197"/>
      <c r="F6" s="197" t="s">
        <v>6</v>
      </c>
      <c r="G6" s="151" t="s">
        <v>21</v>
      </c>
    </row>
    <row r="7" spans="1:9" s="95" customFormat="1" ht="76.5" customHeight="1">
      <c r="A7" s="78" t="s">
        <v>26</v>
      </c>
      <c r="B7" s="78" t="s">
        <v>27</v>
      </c>
      <c r="C7" s="78" t="s">
        <v>28</v>
      </c>
      <c r="D7" s="78" t="s">
        <v>24</v>
      </c>
      <c r="E7" s="78" t="s">
        <v>25</v>
      </c>
      <c r="F7" s="197"/>
      <c r="G7" s="94" t="s">
        <v>65</v>
      </c>
    </row>
    <row r="8" spans="1:9" s="95" customFormat="1" ht="25.5" customHeight="1">
      <c r="A8" s="87"/>
      <c r="B8" s="87"/>
      <c r="C8" s="87"/>
      <c r="D8" s="87"/>
      <c r="E8" s="87"/>
      <c r="F8" s="32" t="s">
        <v>8</v>
      </c>
      <c r="G8" s="4">
        <f>+G10+G72</f>
        <v>0</v>
      </c>
      <c r="H8" s="113"/>
    </row>
    <row r="9" spans="1:9" s="95" customFormat="1" ht="24" customHeight="1">
      <c r="A9" s="87"/>
      <c r="B9" s="87"/>
      <c r="C9" s="87"/>
      <c r="D9" s="87"/>
      <c r="E9" s="87"/>
      <c r="F9" s="32" t="s">
        <v>3</v>
      </c>
      <c r="G9" s="4"/>
    </row>
    <row r="10" spans="1:9" s="95" customFormat="1" ht="44.25" customHeight="1">
      <c r="A10" s="74" t="s">
        <v>4</v>
      </c>
      <c r="B10" s="87"/>
      <c r="C10" s="87"/>
      <c r="D10" s="87"/>
      <c r="E10" s="87"/>
      <c r="F10" s="32" t="s">
        <v>9</v>
      </c>
      <c r="G10" s="4">
        <f>+G12+G55</f>
        <v>2400000</v>
      </c>
      <c r="I10" s="163"/>
    </row>
    <row r="11" spans="1:9" s="95" customFormat="1" ht="17.25">
      <c r="A11" s="74"/>
      <c r="B11" s="87"/>
      <c r="C11" s="87"/>
      <c r="D11" s="87"/>
      <c r="E11" s="87"/>
      <c r="F11" s="32" t="s">
        <v>3</v>
      </c>
      <c r="G11" s="4"/>
    </row>
    <row r="12" spans="1:9" s="95" customFormat="1" ht="62.25" customHeight="1">
      <c r="A12" s="87"/>
      <c r="B12" s="74" t="s">
        <v>4</v>
      </c>
      <c r="C12" s="87"/>
      <c r="D12" s="87"/>
      <c r="E12" s="87"/>
      <c r="F12" s="32" t="s">
        <v>10</v>
      </c>
      <c r="G12" s="4">
        <f t="shared" ref="G12" si="0">G14</f>
        <v>2488800</v>
      </c>
      <c r="I12" s="163"/>
    </row>
    <row r="13" spans="1:9" s="95" customFormat="1" ht="17.25">
      <c r="A13" s="87"/>
      <c r="B13" s="74"/>
      <c r="C13" s="87"/>
      <c r="D13" s="87"/>
      <c r="E13" s="87"/>
      <c r="F13" s="32" t="s">
        <v>3</v>
      </c>
      <c r="G13" s="4"/>
    </row>
    <row r="14" spans="1:9" s="95" customFormat="1" ht="39.75" customHeight="1">
      <c r="A14" s="87"/>
      <c r="B14" s="87"/>
      <c r="C14" s="74" t="s">
        <v>5</v>
      </c>
      <c r="D14" s="87"/>
      <c r="E14" s="87"/>
      <c r="F14" s="32" t="s">
        <v>11</v>
      </c>
      <c r="G14" s="4">
        <f t="shared" ref="G14" si="1">G16</f>
        <v>2488800</v>
      </c>
    </row>
    <row r="15" spans="1:9" s="95" customFormat="1" ht="17.25">
      <c r="A15" s="87"/>
      <c r="B15" s="87"/>
      <c r="C15" s="74"/>
      <c r="D15" s="87"/>
      <c r="E15" s="87"/>
      <c r="F15" s="32" t="s">
        <v>3</v>
      </c>
      <c r="G15" s="4"/>
    </row>
    <row r="16" spans="1:9" s="97" customFormat="1" ht="28.5" customHeight="1">
      <c r="A16" s="87"/>
      <c r="B16" s="87"/>
      <c r="C16" s="74"/>
      <c r="D16" s="87"/>
      <c r="E16" s="87"/>
      <c r="F16" s="96" t="s">
        <v>13</v>
      </c>
      <c r="G16" s="4">
        <f>G18+G44</f>
        <v>2488800</v>
      </c>
    </row>
    <row r="17" spans="1:13" ht="17.25">
      <c r="A17" s="98"/>
      <c r="B17" s="98"/>
      <c r="C17" s="98"/>
      <c r="D17" s="98"/>
      <c r="E17" s="98"/>
      <c r="F17" s="99" t="s">
        <v>55</v>
      </c>
      <c r="G17" s="70"/>
    </row>
    <row r="18" spans="1:13" s="95" customFormat="1" ht="24.75" customHeight="1">
      <c r="A18" s="87"/>
      <c r="B18" s="87"/>
      <c r="C18" s="74"/>
      <c r="D18" s="87">
        <v>1023</v>
      </c>
      <c r="E18" s="87"/>
      <c r="F18" s="32" t="s">
        <v>12</v>
      </c>
      <c r="G18" s="4">
        <f>+G20+G32</f>
        <v>88800</v>
      </c>
      <c r="H18" s="110"/>
    </row>
    <row r="19" spans="1:13" s="95" customFormat="1" ht="17.25">
      <c r="A19" s="87"/>
      <c r="B19" s="87"/>
      <c r="C19" s="74"/>
      <c r="D19" s="87"/>
      <c r="E19" s="87"/>
      <c r="F19" s="32" t="s">
        <v>3</v>
      </c>
      <c r="G19" s="70"/>
    </row>
    <row r="20" spans="1:13" s="95" customFormat="1" ht="29.25" customHeight="1">
      <c r="A20" s="81"/>
      <c r="B20" s="81"/>
      <c r="C20" s="79"/>
      <c r="D20" s="81"/>
      <c r="E20" s="81">
        <v>11001</v>
      </c>
      <c r="F20" s="100" t="s">
        <v>87</v>
      </c>
      <c r="G20" s="70">
        <f t="shared" ref="G20" si="2">G22</f>
        <v>79375.399999999994</v>
      </c>
      <c r="H20" s="113"/>
    </row>
    <row r="21" spans="1:13" s="95" customFormat="1" ht="26.25" customHeight="1">
      <c r="A21" s="81"/>
      <c r="B21" s="81"/>
      <c r="C21" s="79"/>
      <c r="D21" s="81"/>
      <c r="E21" s="81"/>
      <c r="F21" s="100" t="s">
        <v>14</v>
      </c>
      <c r="G21" s="70"/>
    </row>
    <row r="22" spans="1:13" s="95" customFormat="1" ht="30" customHeight="1">
      <c r="A22" s="81"/>
      <c r="B22" s="81"/>
      <c r="C22" s="79"/>
      <c r="D22" s="81"/>
      <c r="E22" s="81"/>
      <c r="F22" s="100" t="s">
        <v>13</v>
      </c>
      <c r="G22" s="70">
        <f t="shared" ref="G22" si="3">G24</f>
        <v>79375.399999999994</v>
      </c>
    </row>
    <row r="23" spans="1:13" s="95" customFormat="1" ht="45.75" customHeight="1">
      <c r="A23" s="81"/>
      <c r="B23" s="81"/>
      <c r="C23" s="79"/>
      <c r="D23" s="81"/>
      <c r="E23" s="81"/>
      <c r="F23" s="100" t="s">
        <v>15</v>
      </c>
      <c r="G23" s="70"/>
      <c r="K23" s="113"/>
      <c r="M23" s="110"/>
    </row>
    <row r="24" spans="1:13" s="95" customFormat="1" ht="23.25" customHeight="1">
      <c r="A24" s="81"/>
      <c r="B24" s="81"/>
      <c r="C24" s="79"/>
      <c r="D24" s="81"/>
      <c r="E24" s="81"/>
      <c r="F24" s="100" t="s">
        <v>16</v>
      </c>
      <c r="G24" s="70">
        <f>G25</f>
        <v>79375.399999999994</v>
      </c>
    </row>
    <row r="25" spans="1:13" s="95" customFormat="1" ht="21.75" customHeight="1">
      <c r="A25" s="81"/>
      <c r="B25" s="81"/>
      <c r="C25" s="79"/>
      <c r="D25" s="81"/>
      <c r="E25" s="81"/>
      <c r="F25" s="100" t="s">
        <v>51</v>
      </c>
      <c r="G25" s="70">
        <f t="shared" ref="G25" si="4">G26</f>
        <v>79375.399999999994</v>
      </c>
    </row>
    <row r="26" spans="1:13" s="95" customFormat="1" ht="35.25" customHeight="1">
      <c r="A26" s="81"/>
      <c r="B26" s="81"/>
      <c r="C26" s="79"/>
      <c r="D26" s="81"/>
      <c r="E26" s="81"/>
      <c r="F26" s="100" t="s">
        <v>88</v>
      </c>
      <c r="G26" s="4">
        <f>+G27+G29</f>
        <v>79375.399999999994</v>
      </c>
    </row>
    <row r="27" spans="1:13" s="95" customFormat="1" ht="28.5" customHeight="1">
      <c r="A27" s="81"/>
      <c r="B27" s="81"/>
      <c r="C27" s="79"/>
      <c r="D27" s="81"/>
      <c r="E27" s="81"/>
      <c r="F27" s="100" t="s">
        <v>121</v>
      </c>
      <c r="G27" s="4">
        <f>+G28</f>
        <v>-4624.6000000000004</v>
      </c>
    </row>
    <row r="28" spans="1:13" s="95" customFormat="1" ht="24" customHeight="1">
      <c r="A28" s="81"/>
      <c r="B28" s="81"/>
      <c r="C28" s="79"/>
      <c r="D28" s="81"/>
      <c r="E28" s="81"/>
      <c r="F28" s="100" t="s">
        <v>122</v>
      </c>
      <c r="G28" s="4">
        <f>-G40-G43</f>
        <v>-4624.6000000000004</v>
      </c>
      <c r="H28" s="114"/>
    </row>
    <row r="29" spans="1:13" s="97" customFormat="1" ht="21" customHeight="1">
      <c r="A29" s="101"/>
      <c r="B29" s="101"/>
      <c r="C29" s="101"/>
      <c r="D29" s="81"/>
      <c r="E29" s="81"/>
      <c r="F29" s="100" t="s">
        <v>123</v>
      </c>
      <c r="G29" s="118">
        <f>G30+G31</f>
        <v>84000</v>
      </c>
      <c r="H29" s="149"/>
    </row>
    <row r="30" spans="1:13" s="97" customFormat="1" ht="21" customHeight="1">
      <c r="A30" s="101"/>
      <c r="B30" s="101"/>
      <c r="C30" s="101"/>
      <c r="D30" s="81"/>
      <c r="E30" s="81"/>
      <c r="F30" s="100" t="s">
        <v>124</v>
      </c>
      <c r="G30" s="71">
        <v>88800</v>
      </c>
    </row>
    <row r="31" spans="1:13" s="97" customFormat="1" ht="21" customHeight="1">
      <c r="A31" s="101"/>
      <c r="B31" s="101"/>
      <c r="C31" s="101"/>
      <c r="D31" s="81"/>
      <c r="E31" s="81"/>
      <c r="F31" s="100" t="s">
        <v>170</v>
      </c>
      <c r="G31" s="71">
        <f>+-G41</f>
        <v>-4800</v>
      </c>
      <c r="H31" s="150"/>
    </row>
    <row r="32" spans="1:13" s="95" customFormat="1" ht="36" customHeight="1">
      <c r="A32" s="74"/>
      <c r="B32" s="74"/>
      <c r="C32" s="74"/>
      <c r="D32" s="74"/>
      <c r="E32" s="87" t="s">
        <v>30</v>
      </c>
      <c r="F32" s="32" t="s">
        <v>29</v>
      </c>
      <c r="G32" s="4">
        <f t="shared" ref="G32" si="5">G34</f>
        <v>9424.6</v>
      </c>
      <c r="H32" s="113"/>
    </row>
    <row r="33" spans="1:7" s="95" customFormat="1" ht="27.75" customHeight="1">
      <c r="A33" s="98"/>
      <c r="B33" s="98"/>
      <c r="C33" s="98"/>
      <c r="D33" s="87"/>
      <c r="E33" s="87"/>
      <c r="F33" s="32" t="s">
        <v>14</v>
      </c>
      <c r="G33" s="4"/>
    </row>
    <row r="34" spans="1:7" s="95" customFormat="1" ht="27.75" customHeight="1">
      <c r="A34" s="98"/>
      <c r="B34" s="98"/>
      <c r="C34" s="98"/>
      <c r="D34" s="87"/>
      <c r="E34" s="87"/>
      <c r="F34" s="32" t="s">
        <v>13</v>
      </c>
      <c r="G34" s="4">
        <f t="shared" ref="G34" si="6">G36</f>
        <v>9424.6</v>
      </c>
    </row>
    <row r="35" spans="1:7" s="95" customFormat="1" ht="34.5">
      <c r="A35" s="98"/>
      <c r="B35" s="98"/>
      <c r="C35" s="98"/>
      <c r="D35" s="87"/>
      <c r="E35" s="87"/>
      <c r="F35" s="32" t="s">
        <v>15</v>
      </c>
      <c r="G35" s="4"/>
    </row>
    <row r="36" spans="1:7" s="97" customFormat="1" ht="17.25">
      <c r="A36" s="98"/>
      <c r="B36" s="98"/>
      <c r="C36" s="98"/>
      <c r="D36" s="87"/>
      <c r="E36" s="87"/>
      <c r="F36" s="32" t="s">
        <v>16</v>
      </c>
      <c r="G36" s="4">
        <f t="shared" ref="G36" si="7">G37</f>
        <v>9424.6</v>
      </c>
    </row>
    <row r="37" spans="1:7" s="97" customFormat="1" ht="17.25">
      <c r="A37" s="98"/>
      <c r="B37" s="98"/>
      <c r="C37" s="98"/>
      <c r="D37" s="87"/>
      <c r="E37" s="87"/>
      <c r="F37" s="32" t="s">
        <v>31</v>
      </c>
      <c r="G37" s="4">
        <f t="shared" ref="G37" si="8">G38</f>
        <v>9424.6</v>
      </c>
    </row>
    <row r="38" spans="1:7" s="97" customFormat="1" ht="17.25">
      <c r="A38" s="98"/>
      <c r="B38" s="98"/>
      <c r="C38" s="98"/>
      <c r="D38" s="87"/>
      <c r="E38" s="87"/>
      <c r="F38" s="32" t="s">
        <v>32</v>
      </c>
      <c r="G38" s="4">
        <f>G39+G42</f>
        <v>9424.6</v>
      </c>
    </row>
    <row r="39" spans="1:7" s="97" customFormat="1" ht="17.25">
      <c r="A39" s="98"/>
      <c r="B39" s="98"/>
      <c r="C39" s="98"/>
      <c r="D39" s="87"/>
      <c r="E39" s="87"/>
      <c r="F39" s="73" t="s">
        <v>54</v>
      </c>
      <c r="G39" s="4">
        <f>+G40+G41</f>
        <v>8219</v>
      </c>
    </row>
    <row r="40" spans="1:7" s="97" customFormat="1" ht="21" customHeight="1">
      <c r="A40" s="101"/>
      <c r="B40" s="101"/>
      <c r="C40" s="101"/>
      <c r="D40" s="81"/>
      <c r="E40" s="81"/>
      <c r="F40" s="32" t="s">
        <v>84</v>
      </c>
      <c r="G40" s="71">
        <f>2880+539</f>
        <v>3419</v>
      </c>
    </row>
    <row r="41" spans="1:7" s="97" customFormat="1" ht="17.25">
      <c r="A41" s="101"/>
      <c r="B41" s="101"/>
      <c r="C41" s="101"/>
      <c r="D41" s="81"/>
      <c r="E41" s="81"/>
      <c r="F41" s="100" t="s">
        <v>169</v>
      </c>
      <c r="G41" s="71">
        <v>4800</v>
      </c>
    </row>
    <row r="42" spans="1:7" s="97" customFormat="1" ht="17.25">
      <c r="A42" s="101"/>
      <c r="B42" s="101"/>
      <c r="C42" s="101"/>
      <c r="D42" s="81"/>
      <c r="E42" s="81"/>
      <c r="F42" s="100" t="s">
        <v>203</v>
      </c>
      <c r="G42" s="71">
        <f>+G43</f>
        <v>1205.5999999999999</v>
      </c>
    </row>
    <row r="43" spans="1:7" s="97" customFormat="1" ht="17.25">
      <c r="A43" s="101"/>
      <c r="B43" s="101"/>
      <c r="C43" s="101"/>
      <c r="D43" s="81"/>
      <c r="E43" s="81"/>
      <c r="F43" s="100" t="s">
        <v>113</v>
      </c>
      <c r="G43" s="71">
        <v>1205.5999999999999</v>
      </c>
    </row>
    <row r="44" spans="1:7" s="97" customFormat="1" ht="36.75" customHeight="1">
      <c r="A44" s="101"/>
      <c r="B44" s="101"/>
      <c r="C44" s="101"/>
      <c r="D44" s="81" t="s">
        <v>157</v>
      </c>
      <c r="E44" s="81"/>
      <c r="F44" s="100" t="s">
        <v>158</v>
      </c>
      <c r="G44" s="118">
        <f>+G46</f>
        <v>2400000</v>
      </c>
    </row>
    <row r="45" spans="1:7" s="97" customFormat="1" ht="21" customHeight="1">
      <c r="A45" s="101"/>
      <c r="B45" s="101"/>
      <c r="C45" s="101"/>
      <c r="D45" s="81"/>
      <c r="E45" s="81"/>
      <c r="F45" s="100" t="s">
        <v>55</v>
      </c>
      <c r="G45" s="118"/>
    </row>
    <row r="46" spans="1:7" s="97" customFormat="1" ht="33" customHeight="1">
      <c r="A46" s="101"/>
      <c r="B46" s="101"/>
      <c r="C46" s="101"/>
      <c r="D46" s="81"/>
      <c r="E46" s="81" t="s">
        <v>159</v>
      </c>
      <c r="F46" s="100" t="s">
        <v>160</v>
      </c>
      <c r="G46" s="118">
        <f>+G48</f>
        <v>2400000</v>
      </c>
    </row>
    <row r="47" spans="1:7" s="97" customFormat="1" ht="21" customHeight="1">
      <c r="A47" s="101"/>
      <c r="B47" s="101"/>
      <c r="C47" s="101"/>
      <c r="D47" s="81"/>
      <c r="E47" s="81"/>
      <c r="F47" s="100" t="s">
        <v>14</v>
      </c>
      <c r="G47" s="118"/>
    </row>
    <row r="48" spans="1:7" s="97" customFormat="1" ht="21" customHeight="1">
      <c r="A48" s="101"/>
      <c r="B48" s="101"/>
      <c r="C48" s="101"/>
      <c r="D48" s="81"/>
      <c r="E48" s="81"/>
      <c r="F48" s="100" t="s">
        <v>13</v>
      </c>
      <c r="G48" s="118">
        <f>+G50</f>
        <v>2400000</v>
      </c>
    </row>
    <row r="49" spans="1:7" s="97" customFormat="1" ht="47.25" customHeight="1">
      <c r="A49" s="101"/>
      <c r="B49" s="101"/>
      <c r="C49" s="101"/>
      <c r="D49" s="81"/>
      <c r="E49" s="81"/>
      <c r="F49" s="100" t="s">
        <v>15</v>
      </c>
      <c r="G49" s="118"/>
    </row>
    <row r="50" spans="1:7" s="97" customFormat="1" ht="21" customHeight="1">
      <c r="A50" s="101"/>
      <c r="B50" s="101"/>
      <c r="C50" s="101"/>
      <c r="D50" s="81"/>
      <c r="E50" s="81"/>
      <c r="F50" s="100" t="s">
        <v>16</v>
      </c>
      <c r="G50" s="118">
        <f t="shared" ref="G50:G53" si="9">+G51</f>
        <v>2400000</v>
      </c>
    </row>
    <row r="51" spans="1:7" s="97" customFormat="1" ht="21" customHeight="1">
      <c r="A51" s="101"/>
      <c r="B51" s="101"/>
      <c r="C51" s="101"/>
      <c r="D51" s="81"/>
      <c r="E51" s="81"/>
      <c r="F51" s="100" t="s">
        <v>51</v>
      </c>
      <c r="G51" s="118">
        <f t="shared" si="9"/>
        <v>2400000</v>
      </c>
    </row>
    <row r="52" spans="1:7" s="97" customFormat="1" ht="21" customHeight="1">
      <c r="A52" s="101"/>
      <c r="B52" s="101"/>
      <c r="C52" s="101"/>
      <c r="D52" s="81"/>
      <c r="E52" s="81"/>
      <c r="F52" s="100" t="s">
        <v>161</v>
      </c>
      <c r="G52" s="118">
        <f t="shared" si="9"/>
        <v>2400000</v>
      </c>
    </row>
    <row r="53" spans="1:7" s="97" customFormat="1" ht="42" customHeight="1">
      <c r="A53" s="101"/>
      <c r="B53" s="101"/>
      <c r="C53" s="101"/>
      <c r="D53" s="81"/>
      <c r="E53" s="81"/>
      <c r="F53" s="100" t="s">
        <v>162</v>
      </c>
      <c r="G53" s="118">
        <f t="shared" si="9"/>
        <v>2400000</v>
      </c>
    </row>
    <row r="54" spans="1:7" s="97" customFormat="1" ht="21" customHeight="1">
      <c r="A54" s="101"/>
      <c r="B54" s="101"/>
      <c r="C54" s="101"/>
      <c r="D54" s="81"/>
      <c r="E54" s="81"/>
      <c r="F54" s="100" t="s">
        <v>163</v>
      </c>
      <c r="G54" s="118">
        <v>2400000</v>
      </c>
    </row>
    <row r="55" spans="1:7" ht="24.75" customHeight="1">
      <c r="A55" s="108"/>
      <c r="B55" s="79" t="s">
        <v>116</v>
      </c>
      <c r="C55" s="108"/>
      <c r="D55" s="106"/>
      <c r="E55" s="106"/>
      <c r="F55" s="100" t="s">
        <v>117</v>
      </c>
      <c r="G55" s="4">
        <f t="shared" ref="G55" si="10">+G57</f>
        <v>-88800</v>
      </c>
    </row>
    <row r="56" spans="1:7" ht="17.25">
      <c r="A56" s="108"/>
      <c r="B56" s="108"/>
      <c r="C56" s="108"/>
      <c r="D56" s="106"/>
      <c r="E56" s="106"/>
      <c r="F56" s="100" t="s">
        <v>55</v>
      </c>
      <c r="G56" s="4"/>
    </row>
    <row r="57" spans="1:7" ht="36.75" customHeight="1">
      <c r="A57" s="108"/>
      <c r="B57" s="108"/>
      <c r="C57" s="79" t="s">
        <v>118</v>
      </c>
      <c r="D57" s="106"/>
      <c r="E57" s="106"/>
      <c r="F57" s="100" t="s">
        <v>119</v>
      </c>
      <c r="G57" s="4">
        <f>+G59</f>
        <v>-88800</v>
      </c>
    </row>
    <row r="58" spans="1:7" ht="24.75" customHeight="1">
      <c r="A58" s="108"/>
      <c r="B58" s="108"/>
      <c r="C58" s="108"/>
      <c r="D58" s="106"/>
      <c r="E58" s="106"/>
      <c r="F58" s="100" t="s">
        <v>55</v>
      </c>
      <c r="G58" s="4"/>
    </row>
    <row r="59" spans="1:7" ht="45.75" customHeight="1">
      <c r="A59" s="108"/>
      <c r="B59" s="108"/>
      <c r="C59" s="108"/>
      <c r="D59" s="106"/>
      <c r="E59" s="106"/>
      <c r="F59" s="120" t="s">
        <v>120</v>
      </c>
      <c r="G59" s="4">
        <f t="shared" ref="G59" si="11">+G61</f>
        <v>-88800</v>
      </c>
    </row>
    <row r="60" spans="1:7" ht="17.25">
      <c r="A60" s="108"/>
      <c r="B60" s="108"/>
      <c r="C60" s="108"/>
      <c r="D60" s="106"/>
      <c r="E60" s="106"/>
      <c r="F60" s="100" t="s">
        <v>43</v>
      </c>
      <c r="G60" s="4"/>
    </row>
    <row r="61" spans="1:7" ht="26.25" customHeight="1">
      <c r="A61" s="108"/>
      <c r="B61" s="108"/>
      <c r="C61" s="108"/>
      <c r="D61" s="106" t="s">
        <v>114</v>
      </c>
      <c r="E61" s="106"/>
      <c r="F61" s="100" t="s">
        <v>115</v>
      </c>
      <c r="G61" s="4">
        <f>+G63</f>
        <v>-88800</v>
      </c>
    </row>
    <row r="62" spans="1:7" ht="17.25">
      <c r="A62" s="108"/>
      <c r="B62" s="108"/>
      <c r="C62" s="108"/>
      <c r="D62" s="106"/>
      <c r="E62" s="106"/>
      <c r="F62" s="100" t="s">
        <v>43</v>
      </c>
      <c r="G62" s="4"/>
    </row>
    <row r="63" spans="1:7" ht="17.25">
      <c r="A63" s="108"/>
      <c r="B63" s="108"/>
      <c r="C63" s="108"/>
      <c r="D63" s="106"/>
      <c r="E63" s="106" t="s">
        <v>30</v>
      </c>
      <c r="F63" s="100" t="s">
        <v>108</v>
      </c>
      <c r="G63" s="4">
        <f t="shared" ref="G63" si="12">+G65</f>
        <v>-88800</v>
      </c>
    </row>
    <row r="64" spans="1:7" ht="17.25">
      <c r="A64" s="79"/>
      <c r="B64" s="79"/>
      <c r="C64" s="79"/>
      <c r="D64" s="79"/>
      <c r="E64" s="106"/>
      <c r="F64" s="107" t="s">
        <v>49</v>
      </c>
      <c r="G64" s="4"/>
    </row>
    <row r="65" spans="1:7" ht="17.25">
      <c r="A65" s="108"/>
      <c r="B65" s="108"/>
      <c r="C65" s="108"/>
      <c r="D65" s="106"/>
      <c r="E65" s="106"/>
      <c r="F65" s="109" t="s">
        <v>102</v>
      </c>
      <c r="G65" s="4">
        <f t="shared" ref="G65" si="13">+G67</f>
        <v>-88800</v>
      </c>
    </row>
    <row r="66" spans="1:7" ht="34.5">
      <c r="A66" s="108"/>
      <c r="B66" s="108"/>
      <c r="C66" s="108"/>
      <c r="D66" s="106"/>
      <c r="E66" s="106"/>
      <c r="F66" s="100" t="s">
        <v>15</v>
      </c>
      <c r="G66" s="4"/>
    </row>
    <row r="67" spans="1:7" ht="17.25">
      <c r="A67" s="108"/>
      <c r="B67" s="108"/>
      <c r="C67" s="108"/>
      <c r="D67" s="106"/>
      <c r="E67" s="106"/>
      <c r="F67" s="100" t="s">
        <v>16</v>
      </c>
      <c r="G67" s="4">
        <f t="shared" ref="G67:G70" si="14">G68</f>
        <v>-88800</v>
      </c>
    </row>
    <row r="68" spans="1:7" ht="17.25">
      <c r="A68" s="108"/>
      <c r="B68" s="108"/>
      <c r="C68" s="108"/>
      <c r="D68" s="106"/>
      <c r="E68" s="106"/>
      <c r="F68" s="100" t="s">
        <v>31</v>
      </c>
      <c r="G68" s="4">
        <f t="shared" si="14"/>
        <v>-88800</v>
      </c>
    </row>
    <row r="69" spans="1:7" ht="17.25">
      <c r="A69" s="108"/>
      <c r="B69" s="108"/>
      <c r="C69" s="108"/>
      <c r="D69" s="106"/>
      <c r="E69" s="106"/>
      <c r="F69" s="100" t="s">
        <v>32</v>
      </c>
      <c r="G69" s="4">
        <f t="shared" si="14"/>
        <v>-88800</v>
      </c>
    </row>
    <row r="70" spans="1:7" ht="17.25">
      <c r="A70" s="108"/>
      <c r="B70" s="108"/>
      <c r="C70" s="108"/>
      <c r="D70" s="106"/>
      <c r="E70" s="106"/>
      <c r="F70" s="100" t="s">
        <v>112</v>
      </c>
      <c r="G70" s="4">
        <f t="shared" si="14"/>
        <v>-88800</v>
      </c>
    </row>
    <row r="71" spans="1:7" ht="23.25" customHeight="1">
      <c r="A71" s="108"/>
      <c r="B71" s="108"/>
      <c r="C71" s="108"/>
      <c r="D71" s="106"/>
      <c r="E71" s="106"/>
      <c r="F71" s="100" t="s">
        <v>113</v>
      </c>
      <c r="G71" s="4">
        <f>-G30</f>
        <v>-88800</v>
      </c>
    </row>
    <row r="72" spans="1:7" ht="34.5">
      <c r="A72" s="79" t="s">
        <v>137</v>
      </c>
      <c r="B72" s="79"/>
      <c r="C72" s="79"/>
      <c r="D72" s="79"/>
      <c r="E72" s="106"/>
      <c r="F72" s="107" t="s">
        <v>138</v>
      </c>
      <c r="G72" s="4">
        <f>+G74</f>
        <v>-2400000</v>
      </c>
    </row>
    <row r="73" spans="1:7" ht="17.25">
      <c r="A73" s="108"/>
      <c r="B73" s="108"/>
      <c r="C73" s="108"/>
      <c r="D73" s="106"/>
      <c r="E73" s="106"/>
      <c r="F73" s="109" t="s">
        <v>43</v>
      </c>
      <c r="G73" s="4"/>
    </row>
    <row r="74" spans="1:7" ht="34.5">
      <c r="A74" s="108"/>
      <c r="B74" s="79" t="s">
        <v>4</v>
      </c>
      <c r="C74" s="108"/>
      <c r="D74" s="106"/>
      <c r="E74" s="106"/>
      <c r="F74" s="100" t="s">
        <v>139</v>
      </c>
      <c r="G74" s="4">
        <f>+G76</f>
        <v>-2400000</v>
      </c>
    </row>
    <row r="75" spans="1:7" ht="17.25">
      <c r="A75" s="108"/>
      <c r="B75" s="108"/>
      <c r="C75" s="108"/>
      <c r="D75" s="106"/>
      <c r="E75" s="106"/>
      <c r="F75" s="100" t="s">
        <v>43</v>
      </c>
      <c r="G75" s="4"/>
    </row>
    <row r="76" spans="1:7" ht="17.25">
      <c r="A76" s="108"/>
      <c r="B76" s="108"/>
      <c r="C76" s="79" t="s">
        <v>4</v>
      </c>
      <c r="D76" s="106"/>
      <c r="E76" s="106"/>
      <c r="F76" s="100" t="s">
        <v>140</v>
      </c>
      <c r="G76" s="4">
        <f>G78</f>
        <v>-2400000</v>
      </c>
    </row>
    <row r="77" spans="1:7" ht="17.25">
      <c r="A77" s="108"/>
      <c r="B77" s="108"/>
      <c r="C77" s="108"/>
      <c r="D77" s="106"/>
      <c r="E77" s="106"/>
      <c r="F77" s="100" t="s">
        <v>43</v>
      </c>
      <c r="G77" s="4"/>
    </row>
    <row r="78" spans="1:7" ht="17.25">
      <c r="A78" s="108"/>
      <c r="B78" s="108"/>
      <c r="C78" s="108"/>
      <c r="D78" s="106"/>
      <c r="E78" s="106"/>
      <c r="F78" s="100" t="s">
        <v>101</v>
      </c>
      <c r="G78" s="4">
        <f>G80</f>
        <v>-2400000</v>
      </c>
    </row>
    <row r="79" spans="1:7" ht="17.25">
      <c r="A79" s="108"/>
      <c r="B79" s="108"/>
      <c r="C79" s="108"/>
      <c r="D79" s="106"/>
      <c r="E79" s="106"/>
      <c r="F79" s="100" t="s">
        <v>43</v>
      </c>
      <c r="G79" s="4"/>
    </row>
    <row r="80" spans="1:7" ht="17.25">
      <c r="A80" s="108"/>
      <c r="B80" s="108"/>
      <c r="C80" s="108"/>
      <c r="D80" s="106">
        <v>1139</v>
      </c>
      <c r="E80" s="106"/>
      <c r="F80" s="100" t="s">
        <v>132</v>
      </c>
      <c r="G80" s="4">
        <f>G82+G90+G98</f>
        <v>-2400000</v>
      </c>
    </row>
    <row r="81" spans="1:7" ht="17.25">
      <c r="A81" s="108"/>
      <c r="B81" s="108"/>
      <c r="C81" s="108"/>
      <c r="D81" s="106"/>
      <c r="E81" s="106"/>
      <c r="F81" s="100" t="s">
        <v>43</v>
      </c>
      <c r="G81" s="4"/>
    </row>
    <row r="82" spans="1:7" ht="17.25">
      <c r="A82" s="108"/>
      <c r="B82" s="108"/>
      <c r="C82" s="108"/>
      <c r="D82" s="106"/>
      <c r="E82" s="106">
        <v>11001</v>
      </c>
      <c r="F82" s="100" t="s">
        <v>132</v>
      </c>
      <c r="G82" s="4">
        <f>+G84</f>
        <v>-2400000</v>
      </c>
    </row>
    <row r="83" spans="1:7" ht="17.25">
      <c r="A83" s="79"/>
      <c r="B83" s="79"/>
      <c r="C83" s="79"/>
      <c r="D83" s="79"/>
      <c r="E83" s="106"/>
      <c r="F83" s="107" t="s">
        <v>49</v>
      </c>
      <c r="G83" s="4"/>
    </row>
    <row r="84" spans="1:7" ht="17.25">
      <c r="A84" s="108"/>
      <c r="B84" s="108"/>
      <c r="C84" s="108"/>
      <c r="D84" s="106"/>
      <c r="E84" s="106"/>
      <c r="F84" s="109" t="s">
        <v>102</v>
      </c>
      <c r="G84" s="4">
        <f>+G86</f>
        <v>-2400000</v>
      </c>
    </row>
    <row r="85" spans="1:7" ht="34.5">
      <c r="A85" s="108"/>
      <c r="B85" s="108"/>
      <c r="C85" s="108"/>
      <c r="D85" s="106"/>
      <c r="E85" s="106"/>
      <c r="F85" s="100" t="s">
        <v>141</v>
      </c>
      <c r="G85" s="4"/>
    </row>
    <row r="86" spans="1:7" ht="17.25">
      <c r="A86" s="108"/>
      <c r="B86" s="108"/>
      <c r="C86" s="108"/>
      <c r="D86" s="106"/>
      <c r="E86" s="106"/>
      <c r="F86" s="100" t="s">
        <v>16</v>
      </c>
      <c r="G86" s="4">
        <f t="shared" ref="G86:G88" si="15">+G87</f>
        <v>-2400000</v>
      </c>
    </row>
    <row r="87" spans="1:7" ht="17.25">
      <c r="A87" s="108"/>
      <c r="B87" s="108"/>
      <c r="C87" s="108"/>
      <c r="D87" s="106"/>
      <c r="E87" s="106"/>
      <c r="F87" s="100" t="s">
        <v>51</v>
      </c>
      <c r="G87" s="4">
        <f t="shared" si="15"/>
        <v>-2400000</v>
      </c>
    </row>
    <row r="88" spans="1:7" ht="17.25">
      <c r="A88" s="108"/>
      <c r="B88" s="108"/>
      <c r="C88" s="108"/>
      <c r="D88" s="106"/>
      <c r="E88" s="106"/>
      <c r="F88" s="100" t="s">
        <v>142</v>
      </c>
      <c r="G88" s="4">
        <f t="shared" si="15"/>
        <v>-2400000</v>
      </c>
    </row>
    <row r="89" spans="1:7" ht="20.25" customHeight="1">
      <c r="A89" s="108"/>
      <c r="B89" s="108"/>
      <c r="C89" s="108"/>
      <c r="D89" s="106"/>
      <c r="E89" s="106"/>
      <c r="F89" s="100" t="s">
        <v>143</v>
      </c>
      <c r="G89" s="4">
        <f>-G54</f>
        <v>-2400000</v>
      </c>
    </row>
    <row r="90" spans="1:7" ht="17.25">
      <c r="A90" s="108"/>
      <c r="B90" s="108"/>
      <c r="C90" s="108"/>
      <c r="D90" s="106"/>
      <c r="E90" s="106">
        <v>11001</v>
      </c>
      <c r="F90" s="100" t="s">
        <v>132</v>
      </c>
      <c r="G90" s="4">
        <f>+G92</f>
        <v>2464000</v>
      </c>
    </row>
    <row r="91" spans="1:7" ht="17.25">
      <c r="A91" s="79"/>
      <c r="B91" s="79"/>
      <c r="C91" s="79"/>
      <c r="D91" s="79"/>
      <c r="E91" s="106"/>
      <c r="F91" s="107" t="s">
        <v>49</v>
      </c>
      <c r="G91" s="4"/>
    </row>
    <row r="92" spans="1:7" ht="17.25">
      <c r="A92" s="108"/>
      <c r="B92" s="108"/>
      <c r="C92" s="108"/>
      <c r="D92" s="106"/>
      <c r="E92" s="106"/>
      <c r="F92" s="109" t="s">
        <v>102</v>
      </c>
      <c r="G92" s="4">
        <f>+G94</f>
        <v>2464000</v>
      </c>
    </row>
    <row r="93" spans="1:7" ht="34.5">
      <c r="A93" s="108"/>
      <c r="B93" s="108"/>
      <c r="C93" s="108"/>
      <c r="D93" s="106"/>
      <c r="E93" s="106"/>
      <c r="F93" s="100" t="s">
        <v>141</v>
      </c>
      <c r="G93" s="4"/>
    </row>
    <row r="94" spans="1:7" ht="17.25">
      <c r="A94" s="108"/>
      <c r="B94" s="108"/>
      <c r="C94" s="108"/>
      <c r="D94" s="106"/>
      <c r="E94" s="106"/>
      <c r="F94" s="100" t="s">
        <v>16</v>
      </c>
      <c r="G94" s="4">
        <f t="shared" ref="G94:G96" si="16">+G95</f>
        <v>2464000</v>
      </c>
    </row>
    <row r="95" spans="1:7" ht="17.25">
      <c r="A95" s="108"/>
      <c r="B95" s="108"/>
      <c r="C95" s="108"/>
      <c r="D95" s="106"/>
      <c r="E95" s="106"/>
      <c r="F95" s="100" t="s">
        <v>51</v>
      </c>
      <c r="G95" s="4">
        <f t="shared" si="16"/>
        <v>2464000</v>
      </c>
    </row>
    <row r="96" spans="1:7" ht="17.25">
      <c r="A96" s="108"/>
      <c r="B96" s="108"/>
      <c r="C96" s="108"/>
      <c r="D96" s="106"/>
      <c r="E96" s="106"/>
      <c r="F96" s="100" t="s">
        <v>142</v>
      </c>
      <c r="G96" s="4">
        <f t="shared" si="16"/>
        <v>2464000</v>
      </c>
    </row>
    <row r="97" spans="1:7" ht="20.25" customHeight="1">
      <c r="A97" s="108"/>
      <c r="B97" s="108"/>
      <c r="C97" s="108"/>
      <c r="D97" s="106"/>
      <c r="E97" s="106"/>
      <c r="F97" s="100" t="s">
        <v>143</v>
      </c>
      <c r="G97" s="4">
        <v>2464000</v>
      </c>
    </row>
    <row r="98" spans="1:7" ht="24.75" customHeight="1">
      <c r="A98" s="108"/>
      <c r="B98" s="108"/>
      <c r="C98" s="108"/>
      <c r="D98" s="106"/>
      <c r="E98" s="106">
        <v>11003</v>
      </c>
      <c r="F98" s="100" t="s">
        <v>209</v>
      </c>
      <c r="G98" s="4">
        <f>+G100</f>
        <v>-2464000</v>
      </c>
    </row>
    <row r="99" spans="1:7" ht="24" customHeight="1">
      <c r="A99" s="79"/>
      <c r="B99" s="79"/>
      <c r="C99" s="79"/>
      <c r="D99" s="79"/>
      <c r="E99" s="106"/>
      <c r="F99" s="107" t="s">
        <v>49</v>
      </c>
      <c r="G99" s="4"/>
    </row>
    <row r="100" spans="1:7" ht="24.75" customHeight="1">
      <c r="A100" s="108"/>
      <c r="B100" s="108"/>
      <c r="C100" s="108"/>
      <c r="D100" s="106"/>
      <c r="E100" s="106"/>
      <c r="F100" s="109" t="s">
        <v>102</v>
      </c>
      <c r="G100" s="4">
        <f>+G102</f>
        <v>-2464000</v>
      </c>
    </row>
    <row r="101" spans="1:7" ht="41.25" customHeight="1">
      <c r="A101" s="108"/>
      <c r="B101" s="108"/>
      <c r="C101" s="108"/>
      <c r="D101" s="106"/>
      <c r="E101" s="106"/>
      <c r="F101" s="100" t="s">
        <v>141</v>
      </c>
      <c r="G101" s="4"/>
    </row>
    <row r="102" spans="1:7" ht="21.75" customHeight="1">
      <c r="A102" s="108"/>
      <c r="B102" s="108"/>
      <c r="C102" s="108"/>
      <c r="D102" s="106"/>
      <c r="E102" s="106"/>
      <c r="F102" s="100" t="s">
        <v>16</v>
      </c>
      <c r="G102" s="4">
        <f t="shared" ref="G102:G104" si="17">+G103</f>
        <v>-2464000</v>
      </c>
    </row>
    <row r="103" spans="1:7" ht="21.75" customHeight="1">
      <c r="A103" s="108"/>
      <c r="B103" s="108"/>
      <c r="C103" s="108"/>
      <c r="D103" s="106"/>
      <c r="E103" s="106"/>
      <c r="F103" s="100" t="s">
        <v>51</v>
      </c>
      <c r="G103" s="4">
        <f t="shared" si="17"/>
        <v>-2464000</v>
      </c>
    </row>
    <row r="104" spans="1:7" ht="21.75" customHeight="1">
      <c r="A104" s="108"/>
      <c r="B104" s="108"/>
      <c r="C104" s="108"/>
      <c r="D104" s="106"/>
      <c r="E104" s="106"/>
      <c r="F104" s="100" t="s">
        <v>142</v>
      </c>
      <c r="G104" s="4">
        <f t="shared" si="17"/>
        <v>-2464000</v>
      </c>
    </row>
    <row r="105" spans="1:7" ht="21.75" customHeight="1">
      <c r="A105" s="108"/>
      <c r="B105" s="108"/>
      <c r="C105" s="108"/>
      <c r="D105" s="106"/>
      <c r="E105" s="106"/>
      <c r="F105" s="100" t="s">
        <v>143</v>
      </c>
      <c r="G105" s="4">
        <v>-2464000</v>
      </c>
    </row>
  </sheetData>
  <mergeCells count="4">
    <mergeCell ref="A4:G4"/>
    <mergeCell ref="A6:C6"/>
    <mergeCell ref="D6:E6"/>
    <mergeCell ref="F6:F7"/>
  </mergeCells>
  <pageMargins left="0.2" right="0.23622047244094499" top="0.47244094488188998" bottom="0.511811023622047" header="0.31496062992126" footer="0.31496062992126"/>
  <pageSetup paperSize="9" scale="71" firstPageNumber="5" orientation="portrait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"/>
  <sheetViews>
    <sheetView zoomScaleNormal="100" workbookViewId="0">
      <selection activeCell="C34" sqref="C34"/>
    </sheetView>
  </sheetViews>
  <sheetFormatPr defaultColWidth="10.6640625" defaultRowHeight="17.25"/>
  <cols>
    <col min="1" max="1" width="14.1640625" style="1" customWidth="1"/>
    <col min="2" max="2" width="18" style="1" customWidth="1"/>
    <col min="3" max="3" width="61.5" style="1" customWidth="1"/>
    <col min="4" max="4" width="41.5" style="1" customWidth="1"/>
    <col min="5" max="5" width="18.5" style="1" customWidth="1"/>
    <col min="6" max="6" width="14" style="1" bestFit="1" customWidth="1"/>
    <col min="7" max="8" width="10.6640625" style="1"/>
    <col min="9" max="9" width="18.33203125" style="1" bestFit="1" customWidth="1"/>
    <col min="10" max="16384" width="10.6640625" style="1"/>
  </cols>
  <sheetData>
    <row r="1" spans="1:43">
      <c r="D1" s="9" t="s">
        <v>45</v>
      </c>
    </row>
    <row r="2" spans="1:43">
      <c r="A2" s="34"/>
      <c r="B2" s="34"/>
      <c r="C2" s="34"/>
      <c r="D2" s="37" t="s">
        <v>93</v>
      </c>
      <c r="E2" s="34"/>
      <c r="G2" s="24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</row>
    <row r="3" spans="1:43">
      <c r="A3" s="34"/>
      <c r="B3" s="34"/>
      <c r="C3" s="34"/>
      <c r="D3" s="37" t="s">
        <v>52</v>
      </c>
      <c r="E3" s="34"/>
      <c r="G3" s="24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</row>
    <row r="4" spans="1:43" ht="62.25" customHeight="1">
      <c r="A4" s="175" t="s">
        <v>99</v>
      </c>
      <c r="B4" s="175"/>
      <c r="C4" s="175"/>
      <c r="D4" s="175"/>
    </row>
    <row r="5" spans="1:43" ht="27" customHeight="1">
      <c r="B5" s="35"/>
      <c r="C5" s="35"/>
      <c r="D5" s="14" t="s">
        <v>67</v>
      </c>
    </row>
    <row r="6" spans="1:43" ht="93.75" customHeight="1">
      <c r="A6" s="198" t="s">
        <v>0</v>
      </c>
      <c r="B6" s="199"/>
      <c r="C6" s="200" t="s">
        <v>46</v>
      </c>
      <c r="D6" s="136" t="s">
        <v>21</v>
      </c>
    </row>
    <row r="7" spans="1:43" ht="51.75" customHeight="1">
      <c r="A7" s="137" t="s">
        <v>47</v>
      </c>
      <c r="B7" s="137" t="s">
        <v>48</v>
      </c>
      <c r="C7" s="201"/>
      <c r="D7" s="135" t="s">
        <v>65</v>
      </c>
    </row>
    <row r="8" spans="1:43" s="2" customFormat="1" ht="24.75" customHeight="1">
      <c r="A8" s="27"/>
      <c r="B8" s="27"/>
      <c r="C8" s="56" t="s">
        <v>18</v>
      </c>
      <c r="D8" s="30">
        <f>D10+D15</f>
        <v>-79375.399999999994</v>
      </c>
      <c r="E8" s="31"/>
      <c r="F8" s="31"/>
      <c r="G8" s="31"/>
      <c r="H8" s="31"/>
      <c r="I8" s="31"/>
    </row>
    <row r="9" spans="1:43">
      <c r="A9" s="29"/>
      <c r="B9" s="29"/>
      <c r="C9" s="57" t="s">
        <v>3</v>
      </c>
      <c r="D9" s="45"/>
    </row>
    <row r="10" spans="1:43" ht="49.5" customHeight="1">
      <c r="A10" s="43"/>
      <c r="B10" s="28"/>
      <c r="C10" s="28" t="s">
        <v>103</v>
      </c>
      <c r="D10" s="4">
        <f>D12</f>
        <v>-88800</v>
      </c>
    </row>
    <row r="11" spans="1:43">
      <c r="A11" s="43"/>
      <c r="B11" s="43"/>
      <c r="C11" s="43" t="s">
        <v>125</v>
      </c>
      <c r="D11" s="4"/>
    </row>
    <row r="12" spans="1:43" ht="43.5" customHeight="1">
      <c r="A12" s="43" t="s">
        <v>114</v>
      </c>
      <c r="B12" s="43" t="s">
        <v>30</v>
      </c>
      <c r="C12" s="7" t="s">
        <v>108</v>
      </c>
      <c r="D12" s="4">
        <f>D13</f>
        <v>-88800</v>
      </c>
      <c r="E12" s="80"/>
    </row>
    <row r="13" spans="1:43" ht="24" customHeight="1">
      <c r="A13" s="67"/>
      <c r="B13" s="67"/>
      <c r="C13" s="121" t="s">
        <v>102</v>
      </c>
      <c r="D13" s="4">
        <f>+'Հավելված 3'!G63</f>
        <v>-88800</v>
      </c>
    </row>
    <row r="14" spans="1:43" ht="24" customHeight="1">
      <c r="A14" s="43"/>
      <c r="B14" s="43"/>
      <c r="C14" s="43" t="s">
        <v>14</v>
      </c>
      <c r="D14" s="4"/>
    </row>
    <row r="15" spans="1:43" ht="20.25" customHeight="1">
      <c r="A15" s="43"/>
      <c r="B15" s="28"/>
      <c r="C15" s="28" t="s">
        <v>13</v>
      </c>
      <c r="D15" s="4">
        <f t="shared" ref="D15" si="0">D17</f>
        <v>9424.6</v>
      </c>
    </row>
    <row r="16" spans="1:43">
      <c r="A16" s="43"/>
      <c r="B16" s="43"/>
      <c r="C16" s="43" t="s">
        <v>43</v>
      </c>
      <c r="D16" s="4"/>
    </row>
    <row r="17" spans="1:5" ht="43.5" customHeight="1">
      <c r="A17" s="43">
        <v>1023</v>
      </c>
      <c r="B17" s="43">
        <v>31001</v>
      </c>
      <c r="C17" s="7" t="s">
        <v>44</v>
      </c>
      <c r="D17" s="4">
        <f>D19</f>
        <v>9424.6</v>
      </c>
      <c r="E17" s="80"/>
    </row>
    <row r="18" spans="1:5" ht="24" customHeight="1">
      <c r="A18" s="43"/>
      <c r="B18" s="43"/>
      <c r="C18" s="43" t="s">
        <v>49</v>
      </c>
      <c r="D18" s="4"/>
    </row>
    <row r="19" spans="1:5" ht="22.5" customHeight="1">
      <c r="A19" s="43"/>
      <c r="B19" s="43"/>
      <c r="C19" s="7" t="s">
        <v>1</v>
      </c>
      <c r="D19" s="4">
        <f>+'Հավելված 3'!G32</f>
        <v>9424.6</v>
      </c>
    </row>
  </sheetData>
  <mergeCells count="3">
    <mergeCell ref="A4:D4"/>
    <mergeCell ref="A6:B6"/>
    <mergeCell ref="C6:C7"/>
  </mergeCells>
  <pageMargins left="0.56999999999999995" right="0.17" top="0.46" bottom="0.44" header="0.3" footer="0.2"/>
  <pageSetup scale="80" firstPageNumber="8" orientation="landscape" useFirstPageNumber="1" verticalDpi="0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"/>
  <sheetViews>
    <sheetView zoomScaleNormal="100" zoomScaleSheetLayoutView="100" workbookViewId="0">
      <selection activeCell="M8" sqref="M8"/>
    </sheetView>
  </sheetViews>
  <sheetFormatPr defaultColWidth="10.6640625" defaultRowHeight="17.25"/>
  <cols>
    <col min="1" max="1" width="8.5" style="33" customWidth="1"/>
    <col min="2" max="2" width="10.33203125" style="33" customWidth="1"/>
    <col min="3" max="3" width="8" style="33" customWidth="1"/>
    <col min="4" max="4" width="11.1640625" style="33" customWidth="1"/>
    <col min="5" max="5" width="12.5" style="33" customWidth="1"/>
    <col min="6" max="6" width="19.33203125" style="33" customWidth="1"/>
    <col min="7" max="7" width="14.83203125" style="33" bestFit="1" customWidth="1"/>
    <col min="8" max="8" width="17.1640625" style="33" customWidth="1"/>
    <col min="9" max="9" width="39.5" style="33" customWidth="1"/>
    <col min="10" max="10" width="28.1640625" style="33" customWidth="1"/>
    <col min="11" max="11" width="24.83203125" style="33" customWidth="1"/>
    <col min="12" max="12" width="19.6640625" style="33" bestFit="1" customWidth="1"/>
    <col min="13" max="13" width="15" style="33" bestFit="1" customWidth="1"/>
    <col min="14" max="16384" width="10.6640625" style="33"/>
  </cols>
  <sheetData>
    <row r="1" spans="1:24">
      <c r="J1" s="5" t="s">
        <v>50</v>
      </c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</row>
    <row r="2" spans="1:24">
      <c r="J2" s="41" t="s">
        <v>93</v>
      </c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</row>
    <row r="3" spans="1:24">
      <c r="J3" s="41" t="s">
        <v>52</v>
      </c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</row>
    <row r="4" spans="1:24" ht="53.25" customHeight="1">
      <c r="A4" s="203" t="s">
        <v>205</v>
      </c>
      <c r="B4" s="203"/>
      <c r="C4" s="203"/>
      <c r="D4" s="203"/>
      <c r="E4" s="203"/>
      <c r="F4" s="203"/>
      <c r="G4" s="203"/>
      <c r="H4" s="203"/>
      <c r="I4" s="203"/>
      <c r="J4" s="203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</row>
    <row r="5" spans="1:24" ht="25.5" customHeight="1">
      <c r="A5" s="40"/>
      <c r="B5" s="40"/>
      <c r="C5" s="40"/>
      <c r="D5" s="40"/>
      <c r="E5" s="40"/>
      <c r="F5" s="40"/>
      <c r="J5" s="59" t="s">
        <v>67</v>
      </c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</row>
    <row r="6" spans="1:24" s="50" customFormat="1" ht="124.5" customHeight="1">
      <c r="A6" s="205" t="s">
        <v>60</v>
      </c>
      <c r="B6" s="205" t="s">
        <v>72</v>
      </c>
      <c r="C6" s="205"/>
      <c r="D6" s="205" t="s">
        <v>73</v>
      </c>
      <c r="E6" s="205"/>
      <c r="F6" s="205"/>
      <c r="G6" s="205"/>
      <c r="H6" s="205" t="s">
        <v>74</v>
      </c>
      <c r="I6" s="205" t="s">
        <v>75</v>
      </c>
      <c r="J6" s="125" t="s">
        <v>21</v>
      </c>
    </row>
    <row r="7" spans="1:24" s="50" customFormat="1" ht="73.5" customHeight="1">
      <c r="A7" s="205"/>
      <c r="B7" s="104" t="s">
        <v>76</v>
      </c>
      <c r="C7" s="104" t="s">
        <v>80</v>
      </c>
      <c r="D7" s="104" t="s">
        <v>76</v>
      </c>
      <c r="E7" s="104" t="s">
        <v>77</v>
      </c>
      <c r="F7" s="104" t="s">
        <v>78</v>
      </c>
      <c r="G7" s="104" t="s">
        <v>79</v>
      </c>
      <c r="H7" s="205"/>
      <c r="I7" s="205"/>
      <c r="J7" s="104" t="s">
        <v>65</v>
      </c>
    </row>
    <row r="8" spans="1:24" s="50" customFormat="1" ht="21.75" customHeight="1">
      <c r="A8" s="206" t="s">
        <v>18</v>
      </c>
      <c r="B8" s="206"/>
      <c r="C8" s="206"/>
      <c r="D8" s="206"/>
      <c r="E8" s="206"/>
      <c r="F8" s="206"/>
      <c r="G8" s="206"/>
      <c r="H8" s="206"/>
      <c r="I8" s="206"/>
      <c r="J8" s="64">
        <f>+J9+J27+J33</f>
        <v>0</v>
      </c>
    </row>
    <row r="9" spans="1:24" s="50" customFormat="1" ht="23.25" customHeight="1">
      <c r="A9" s="209" t="s">
        <v>35</v>
      </c>
      <c r="B9" s="209"/>
      <c r="C9" s="209"/>
      <c r="D9" s="209"/>
      <c r="E9" s="209"/>
      <c r="F9" s="209"/>
      <c r="G9" s="209"/>
      <c r="H9" s="209"/>
      <c r="I9" s="209"/>
      <c r="J9" s="64">
        <f>J10+J21</f>
        <v>2488800</v>
      </c>
      <c r="K9" s="60"/>
      <c r="L9" s="60"/>
      <c r="M9" s="60"/>
    </row>
    <row r="10" spans="1:24" s="50" customFormat="1" ht="30" customHeight="1">
      <c r="A10" s="42"/>
      <c r="B10" s="102" t="s">
        <v>58</v>
      </c>
      <c r="C10" s="204" t="s">
        <v>57</v>
      </c>
      <c r="D10" s="204"/>
      <c r="E10" s="204"/>
      <c r="F10" s="204"/>
      <c r="G10" s="204"/>
      <c r="H10" s="204"/>
      <c r="I10" s="204"/>
      <c r="J10" s="64">
        <f t="shared" ref="J10" si="0">+J11+J15</f>
        <v>88800</v>
      </c>
      <c r="K10" s="62"/>
      <c r="L10" s="62"/>
    </row>
    <row r="11" spans="1:24" s="50" customFormat="1" ht="33" customHeight="1">
      <c r="A11" s="207"/>
      <c r="B11" s="207"/>
      <c r="C11" s="207"/>
      <c r="D11" s="103" t="s">
        <v>89</v>
      </c>
      <c r="E11" s="208" t="s">
        <v>2</v>
      </c>
      <c r="F11" s="208"/>
      <c r="G11" s="208"/>
      <c r="H11" s="208"/>
      <c r="I11" s="208"/>
      <c r="J11" s="64">
        <f>+'Հավելված 3'!G20</f>
        <v>79375.399999999994</v>
      </c>
      <c r="K11" s="62"/>
      <c r="L11" s="62"/>
    </row>
    <row r="12" spans="1:24" s="50" customFormat="1" ht="45.75" customHeight="1">
      <c r="A12" s="207"/>
      <c r="B12" s="207"/>
      <c r="C12" s="207"/>
      <c r="D12" s="207"/>
      <c r="E12" s="207"/>
      <c r="F12" s="208" t="s">
        <v>90</v>
      </c>
      <c r="G12" s="208"/>
      <c r="H12" s="208"/>
      <c r="I12" s="208"/>
      <c r="J12" s="208"/>
      <c r="K12" s="62"/>
      <c r="L12" s="62"/>
    </row>
    <row r="13" spans="1:24" s="50" customFormat="1" ht="30" customHeight="1">
      <c r="A13" s="207"/>
      <c r="B13" s="207"/>
      <c r="C13" s="207"/>
      <c r="D13" s="207"/>
      <c r="E13" s="207"/>
      <c r="F13" s="207"/>
      <c r="G13" s="208" t="s">
        <v>56</v>
      </c>
      <c r="H13" s="208"/>
      <c r="I13" s="208"/>
      <c r="J13" s="208"/>
    </row>
    <row r="14" spans="1:24" s="50" customFormat="1" ht="42.75" customHeight="1">
      <c r="A14" s="207"/>
      <c r="B14" s="207"/>
      <c r="C14" s="207"/>
      <c r="D14" s="207"/>
      <c r="E14" s="207"/>
      <c r="F14" s="207"/>
      <c r="G14" s="207"/>
      <c r="H14" s="208" t="s">
        <v>91</v>
      </c>
      <c r="I14" s="208"/>
      <c r="J14" s="208"/>
    </row>
    <row r="15" spans="1:24" s="50" customFormat="1" ht="39" customHeight="1">
      <c r="A15" s="202"/>
      <c r="B15" s="202"/>
      <c r="C15" s="202"/>
      <c r="D15" s="102" t="s">
        <v>81</v>
      </c>
      <c r="E15" s="204" t="s">
        <v>69</v>
      </c>
      <c r="F15" s="204"/>
      <c r="G15" s="204"/>
      <c r="H15" s="204"/>
      <c r="I15" s="204"/>
      <c r="J15" s="58">
        <f>+'Հավելված 3'!G32</f>
        <v>9424.6</v>
      </c>
    </row>
    <row r="16" spans="1:24" s="50" customFormat="1" ht="26.25" customHeight="1">
      <c r="A16" s="202"/>
      <c r="B16" s="202"/>
      <c r="C16" s="202"/>
      <c r="D16" s="202"/>
      <c r="E16" s="202"/>
      <c r="F16" s="204" t="s">
        <v>33</v>
      </c>
      <c r="G16" s="204"/>
      <c r="H16" s="204"/>
      <c r="I16" s="204"/>
      <c r="J16" s="204"/>
    </row>
    <row r="17" spans="1:13" s="50" customFormat="1" ht="37.5" customHeight="1">
      <c r="A17" s="202"/>
      <c r="B17" s="202"/>
      <c r="C17" s="202"/>
      <c r="D17" s="202"/>
      <c r="E17" s="202"/>
      <c r="F17" s="202"/>
      <c r="G17" s="204" t="s">
        <v>34</v>
      </c>
      <c r="H17" s="204"/>
      <c r="I17" s="204"/>
      <c r="J17" s="204"/>
    </row>
    <row r="18" spans="1:13" s="50" customFormat="1" ht="38.25" customHeight="1">
      <c r="A18" s="202"/>
      <c r="B18" s="202"/>
      <c r="C18" s="202"/>
      <c r="D18" s="202"/>
      <c r="E18" s="202"/>
      <c r="F18" s="202"/>
      <c r="G18" s="202"/>
      <c r="H18" s="204" t="s">
        <v>82</v>
      </c>
      <c r="I18" s="204"/>
      <c r="J18" s="204"/>
    </row>
    <row r="19" spans="1:13" s="50" customFormat="1" ht="48.75" customHeight="1">
      <c r="A19" s="202"/>
      <c r="B19" s="202"/>
      <c r="C19" s="202"/>
      <c r="D19" s="202"/>
      <c r="E19" s="202"/>
      <c r="F19" s="202"/>
      <c r="G19" s="202"/>
      <c r="H19" s="202"/>
      <c r="I19" s="42" t="s">
        <v>96</v>
      </c>
      <c r="J19" s="68">
        <f>2+4</f>
        <v>6</v>
      </c>
    </row>
    <row r="20" spans="1:13" s="50" customFormat="1" ht="48.75" customHeight="1">
      <c r="A20" s="202"/>
      <c r="B20" s="202"/>
      <c r="C20" s="202"/>
      <c r="D20" s="202"/>
      <c r="E20" s="202"/>
      <c r="F20" s="202"/>
      <c r="G20" s="202"/>
      <c r="H20" s="202"/>
      <c r="I20" s="42" t="s">
        <v>204</v>
      </c>
      <c r="J20" s="68">
        <v>1</v>
      </c>
    </row>
    <row r="21" spans="1:13" s="50" customFormat="1" ht="30" customHeight="1">
      <c r="A21" s="42"/>
      <c r="B21" s="124">
        <v>1239</v>
      </c>
      <c r="C21" s="204" t="s">
        <v>158</v>
      </c>
      <c r="D21" s="204"/>
      <c r="E21" s="204"/>
      <c r="F21" s="204"/>
      <c r="G21" s="204"/>
      <c r="H21" s="204"/>
      <c r="I21" s="204"/>
      <c r="J21" s="64">
        <f>J22</f>
        <v>2400000</v>
      </c>
      <c r="K21" s="62"/>
      <c r="L21" s="62"/>
    </row>
    <row r="22" spans="1:13" s="50" customFormat="1" ht="39" customHeight="1">
      <c r="A22" s="202"/>
      <c r="B22" s="202"/>
      <c r="C22" s="202"/>
      <c r="D22" s="124" t="s">
        <v>168</v>
      </c>
      <c r="E22" s="204" t="s">
        <v>155</v>
      </c>
      <c r="F22" s="204"/>
      <c r="G22" s="204"/>
      <c r="H22" s="204"/>
      <c r="I22" s="204"/>
      <c r="J22" s="58">
        <f>+'Հավելված 3'!G46</f>
        <v>2400000</v>
      </c>
    </row>
    <row r="23" spans="1:13" s="50" customFormat="1" ht="66.75" customHeight="1">
      <c r="A23" s="202"/>
      <c r="B23" s="202"/>
      <c r="C23" s="202"/>
      <c r="D23" s="202"/>
      <c r="E23" s="202"/>
      <c r="F23" s="204" t="s">
        <v>164</v>
      </c>
      <c r="G23" s="204"/>
      <c r="H23" s="204"/>
      <c r="I23" s="204"/>
      <c r="J23" s="204"/>
    </row>
    <row r="24" spans="1:13" s="50" customFormat="1" ht="33" customHeight="1">
      <c r="A24" s="202"/>
      <c r="B24" s="202"/>
      <c r="C24" s="202"/>
      <c r="D24" s="202"/>
      <c r="E24" s="202"/>
      <c r="F24" s="202"/>
      <c r="G24" s="204" t="s">
        <v>165</v>
      </c>
      <c r="H24" s="204"/>
      <c r="I24" s="204"/>
      <c r="J24" s="204"/>
    </row>
    <row r="25" spans="1:13" s="50" customFormat="1" ht="39" customHeight="1">
      <c r="A25" s="202"/>
      <c r="B25" s="202"/>
      <c r="C25" s="202"/>
      <c r="D25" s="202"/>
      <c r="E25" s="202"/>
      <c r="F25" s="202"/>
      <c r="G25" s="202"/>
      <c r="H25" s="204" t="s">
        <v>166</v>
      </c>
      <c r="I25" s="204"/>
      <c r="J25" s="204"/>
    </row>
    <row r="26" spans="1:13" s="50" customFormat="1" ht="49.5" customHeight="1">
      <c r="A26" s="202"/>
      <c r="B26" s="202"/>
      <c r="C26" s="202"/>
      <c r="D26" s="202"/>
      <c r="E26" s="202"/>
      <c r="F26" s="202"/>
      <c r="G26" s="202"/>
      <c r="H26" s="202"/>
      <c r="I26" s="42" t="s">
        <v>167</v>
      </c>
      <c r="J26" s="68">
        <v>5484</v>
      </c>
    </row>
    <row r="27" spans="1:13" s="50" customFormat="1" ht="30" customHeight="1">
      <c r="A27" s="213" t="s">
        <v>120</v>
      </c>
      <c r="B27" s="213"/>
      <c r="C27" s="213"/>
      <c r="D27" s="213"/>
      <c r="E27" s="213"/>
      <c r="F27" s="213"/>
      <c r="G27" s="213"/>
      <c r="H27" s="213"/>
      <c r="I27" s="213"/>
      <c r="J27" s="122">
        <f t="shared" ref="J27:J28" si="1">J28</f>
        <v>-88800</v>
      </c>
      <c r="K27" s="60"/>
      <c r="L27" s="60"/>
      <c r="M27" s="60"/>
    </row>
    <row r="28" spans="1:13" s="50" customFormat="1" ht="30" customHeight="1">
      <c r="A28" s="69"/>
      <c r="B28" s="117" t="s">
        <v>126</v>
      </c>
      <c r="C28" s="206" t="s">
        <v>127</v>
      </c>
      <c r="D28" s="206"/>
      <c r="E28" s="206"/>
      <c r="F28" s="206"/>
      <c r="G28" s="206"/>
      <c r="H28" s="206"/>
      <c r="I28" s="206"/>
      <c r="J28" s="122">
        <f t="shared" si="1"/>
        <v>-88800</v>
      </c>
      <c r="K28" s="62"/>
      <c r="L28" s="62"/>
    </row>
    <row r="29" spans="1:13" s="50" customFormat="1" ht="33" customHeight="1">
      <c r="A29" s="205"/>
      <c r="B29" s="205"/>
      <c r="C29" s="205"/>
      <c r="D29" s="117" t="s">
        <v>128</v>
      </c>
      <c r="E29" s="206" t="s">
        <v>110</v>
      </c>
      <c r="F29" s="206"/>
      <c r="G29" s="206"/>
      <c r="H29" s="206"/>
      <c r="I29" s="206"/>
      <c r="J29" s="122">
        <f>+'Հավելված 3'!G63</f>
        <v>-88800</v>
      </c>
      <c r="K29" s="62"/>
      <c r="L29" s="62"/>
    </row>
    <row r="30" spans="1:13" s="50" customFormat="1" ht="52.5" customHeight="1">
      <c r="A30" s="205"/>
      <c r="B30" s="205"/>
      <c r="C30" s="205"/>
      <c r="D30" s="205"/>
      <c r="E30" s="205"/>
      <c r="F30" s="206" t="s">
        <v>129</v>
      </c>
      <c r="G30" s="206"/>
      <c r="H30" s="206"/>
      <c r="I30" s="206"/>
      <c r="J30" s="206"/>
      <c r="K30" s="62"/>
      <c r="L30" s="62"/>
    </row>
    <row r="31" spans="1:13" s="50" customFormat="1" ht="41.25" customHeight="1">
      <c r="A31" s="205"/>
      <c r="B31" s="205"/>
      <c r="C31" s="205"/>
      <c r="D31" s="205"/>
      <c r="E31" s="205"/>
      <c r="F31" s="205"/>
      <c r="G31" s="206" t="s">
        <v>130</v>
      </c>
      <c r="H31" s="206"/>
      <c r="I31" s="206"/>
      <c r="J31" s="206"/>
    </row>
    <row r="32" spans="1:13" s="50" customFormat="1" ht="43.5" customHeight="1">
      <c r="A32" s="205"/>
      <c r="B32" s="205"/>
      <c r="C32" s="205"/>
      <c r="D32" s="205"/>
      <c r="E32" s="205"/>
      <c r="F32" s="205"/>
      <c r="G32" s="205"/>
      <c r="H32" s="206" t="s">
        <v>131</v>
      </c>
      <c r="I32" s="206"/>
      <c r="J32" s="206"/>
    </row>
    <row r="33" spans="1:10">
      <c r="A33" s="213" t="s">
        <v>144</v>
      </c>
      <c r="B33" s="213"/>
      <c r="C33" s="213"/>
      <c r="D33" s="213"/>
      <c r="E33" s="213"/>
      <c r="F33" s="213"/>
      <c r="G33" s="213"/>
      <c r="H33" s="213"/>
      <c r="I33" s="213"/>
      <c r="J33" s="64">
        <f>+J34</f>
        <v>-2400000</v>
      </c>
    </row>
    <row r="34" spans="1:10">
      <c r="A34" s="69"/>
      <c r="B34" s="123">
        <v>1139</v>
      </c>
      <c r="C34" s="206" t="s">
        <v>145</v>
      </c>
      <c r="D34" s="206"/>
      <c r="E34" s="206"/>
      <c r="F34" s="206"/>
      <c r="G34" s="206"/>
      <c r="H34" s="206"/>
      <c r="I34" s="206"/>
      <c r="J34" s="64">
        <f>J35</f>
        <v>-2400000</v>
      </c>
    </row>
    <row r="35" spans="1:10" ht="33">
      <c r="A35" s="214"/>
      <c r="B35" s="215"/>
      <c r="C35" s="216"/>
      <c r="D35" s="128" t="s">
        <v>146</v>
      </c>
      <c r="E35" s="217" t="s">
        <v>132</v>
      </c>
      <c r="F35" s="217"/>
      <c r="G35" s="217"/>
      <c r="H35" s="217"/>
      <c r="I35" s="217"/>
      <c r="J35" s="129">
        <f>'Հավելված 3'!G82</f>
        <v>-2400000</v>
      </c>
    </row>
    <row r="36" spans="1:10" ht="61.5" customHeight="1">
      <c r="A36" s="210"/>
      <c r="B36" s="211"/>
      <c r="C36" s="211"/>
      <c r="D36" s="211"/>
      <c r="E36" s="212"/>
      <c r="F36" s="217" t="s">
        <v>147</v>
      </c>
      <c r="G36" s="217"/>
      <c r="H36" s="217"/>
      <c r="I36" s="217"/>
      <c r="J36" s="217"/>
    </row>
    <row r="37" spans="1:10" ht="30" customHeight="1">
      <c r="A37" s="210"/>
      <c r="B37" s="211"/>
      <c r="C37" s="211"/>
      <c r="D37" s="211"/>
      <c r="E37" s="211"/>
      <c r="F37" s="212"/>
      <c r="G37" s="208" t="s">
        <v>148</v>
      </c>
      <c r="H37" s="208"/>
      <c r="I37" s="208"/>
      <c r="J37" s="208"/>
    </row>
    <row r="38" spans="1:10" ht="24.75" customHeight="1">
      <c r="A38" s="210"/>
      <c r="B38" s="211"/>
      <c r="C38" s="211"/>
      <c r="D38" s="211"/>
      <c r="E38" s="211"/>
      <c r="F38" s="211"/>
      <c r="G38" s="212"/>
      <c r="H38" s="208" t="s">
        <v>149</v>
      </c>
      <c r="I38" s="208"/>
      <c r="J38" s="208"/>
    </row>
    <row r="39" spans="1:10" ht="33">
      <c r="A39" s="214"/>
      <c r="B39" s="215"/>
      <c r="C39" s="216"/>
      <c r="D39" s="159" t="s">
        <v>146</v>
      </c>
      <c r="E39" s="217" t="s">
        <v>132</v>
      </c>
      <c r="F39" s="217"/>
      <c r="G39" s="217"/>
      <c r="H39" s="217"/>
      <c r="I39" s="217"/>
      <c r="J39" s="129">
        <f>+'Հավելված 3'!G90</f>
        <v>2464000</v>
      </c>
    </row>
    <row r="40" spans="1:10" ht="61.5" customHeight="1">
      <c r="A40" s="210"/>
      <c r="B40" s="211"/>
      <c r="C40" s="211"/>
      <c r="D40" s="211"/>
      <c r="E40" s="212"/>
      <c r="F40" s="217" t="s">
        <v>147</v>
      </c>
      <c r="G40" s="217"/>
      <c r="H40" s="217"/>
      <c r="I40" s="217"/>
      <c r="J40" s="217"/>
    </row>
    <row r="41" spans="1:10" ht="25.5" customHeight="1">
      <c r="A41" s="210"/>
      <c r="B41" s="211"/>
      <c r="C41" s="211"/>
      <c r="D41" s="211"/>
      <c r="E41" s="211"/>
      <c r="F41" s="212"/>
      <c r="G41" s="208" t="s">
        <v>53</v>
      </c>
      <c r="H41" s="208"/>
      <c r="I41" s="208"/>
      <c r="J41" s="208"/>
    </row>
    <row r="42" spans="1:10" ht="24.75" customHeight="1">
      <c r="A42" s="210"/>
      <c r="B42" s="211"/>
      <c r="C42" s="211"/>
      <c r="D42" s="211"/>
      <c r="E42" s="211"/>
      <c r="F42" s="211"/>
      <c r="G42" s="212"/>
      <c r="H42" s="208" t="s">
        <v>149</v>
      </c>
      <c r="I42" s="208"/>
      <c r="J42" s="208"/>
    </row>
    <row r="43" spans="1:10" ht="40.5" customHeight="1">
      <c r="A43" s="214"/>
      <c r="B43" s="215"/>
      <c r="C43" s="216"/>
      <c r="D43" s="159" t="s">
        <v>211</v>
      </c>
      <c r="E43" s="217" t="s">
        <v>209</v>
      </c>
      <c r="F43" s="217"/>
      <c r="G43" s="217"/>
      <c r="H43" s="217"/>
      <c r="I43" s="217"/>
      <c r="J43" s="129">
        <f>+'Հավելված 3'!G98</f>
        <v>-2464000</v>
      </c>
    </row>
    <row r="44" spans="1:10" ht="22.5" customHeight="1">
      <c r="A44" s="210"/>
      <c r="B44" s="211"/>
      <c r="C44" s="211"/>
      <c r="D44" s="211"/>
      <c r="E44" s="212"/>
      <c r="F44" s="217" t="s">
        <v>212</v>
      </c>
      <c r="G44" s="217"/>
      <c r="H44" s="217"/>
      <c r="I44" s="217"/>
      <c r="J44" s="217"/>
    </row>
    <row r="45" spans="1:10" ht="30" customHeight="1">
      <c r="A45" s="210"/>
      <c r="B45" s="211"/>
      <c r="C45" s="211"/>
      <c r="D45" s="211"/>
      <c r="E45" s="211"/>
      <c r="F45" s="212"/>
      <c r="G45" s="208" t="s">
        <v>53</v>
      </c>
      <c r="H45" s="208"/>
      <c r="I45" s="208"/>
      <c r="J45" s="208"/>
    </row>
    <row r="46" spans="1:10" ht="24.75" customHeight="1">
      <c r="A46" s="210"/>
      <c r="B46" s="211"/>
      <c r="C46" s="211"/>
      <c r="D46" s="211"/>
      <c r="E46" s="211"/>
      <c r="F46" s="211"/>
      <c r="G46" s="212"/>
      <c r="H46" s="208" t="s">
        <v>149</v>
      </c>
      <c r="I46" s="208"/>
      <c r="J46" s="208"/>
    </row>
  </sheetData>
  <mergeCells count="73">
    <mergeCell ref="A45:F45"/>
    <mergeCell ref="G45:J45"/>
    <mergeCell ref="A46:G46"/>
    <mergeCell ref="H46:J46"/>
    <mergeCell ref="A42:G42"/>
    <mergeCell ref="H42:J42"/>
    <mergeCell ref="A43:C43"/>
    <mergeCell ref="E43:I43"/>
    <mergeCell ref="A44:E44"/>
    <mergeCell ref="F44:J44"/>
    <mergeCell ref="A39:C39"/>
    <mergeCell ref="E39:I39"/>
    <mergeCell ref="A40:E40"/>
    <mergeCell ref="F40:J40"/>
    <mergeCell ref="A41:F41"/>
    <mergeCell ref="G41:J41"/>
    <mergeCell ref="A22:C22"/>
    <mergeCell ref="E22:I22"/>
    <mergeCell ref="A23:E23"/>
    <mergeCell ref="F23:J23"/>
    <mergeCell ref="A24:F24"/>
    <mergeCell ref="G24:J24"/>
    <mergeCell ref="A25:G25"/>
    <mergeCell ref="H25:J25"/>
    <mergeCell ref="A26:H26"/>
    <mergeCell ref="C21:I21"/>
    <mergeCell ref="A37:F37"/>
    <mergeCell ref="G37:J37"/>
    <mergeCell ref="A31:F31"/>
    <mergeCell ref="G31:J31"/>
    <mergeCell ref="A32:G32"/>
    <mergeCell ref="H32:J32"/>
    <mergeCell ref="A27:I27"/>
    <mergeCell ref="C28:I28"/>
    <mergeCell ref="A29:C29"/>
    <mergeCell ref="E29:I29"/>
    <mergeCell ref="A30:E30"/>
    <mergeCell ref="F30:J30"/>
    <mergeCell ref="A38:G38"/>
    <mergeCell ref="H38:J38"/>
    <mergeCell ref="A33:I33"/>
    <mergeCell ref="C34:I34"/>
    <mergeCell ref="A35:C35"/>
    <mergeCell ref="E35:I35"/>
    <mergeCell ref="A36:E36"/>
    <mergeCell ref="F36:J36"/>
    <mergeCell ref="C10:I10"/>
    <mergeCell ref="A13:F13"/>
    <mergeCell ref="G13:J13"/>
    <mergeCell ref="A14:G14"/>
    <mergeCell ref="H14:J14"/>
    <mergeCell ref="E11:I11"/>
    <mergeCell ref="A19:H19"/>
    <mergeCell ref="A17:F17"/>
    <mergeCell ref="A18:G18"/>
    <mergeCell ref="A15:C15"/>
    <mergeCell ref="A16:E16"/>
    <mergeCell ref="A20:H20"/>
    <mergeCell ref="A4:J4"/>
    <mergeCell ref="E15:I15"/>
    <mergeCell ref="F16:J16"/>
    <mergeCell ref="G17:J17"/>
    <mergeCell ref="H18:J18"/>
    <mergeCell ref="A6:A7"/>
    <mergeCell ref="B6:C6"/>
    <mergeCell ref="D6:G6"/>
    <mergeCell ref="H6:H7"/>
    <mergeCell ref="I6:I7"/>
    <mergeCell ref="A8:I8"/>
    <mergeCell ref="A11:C11"/>
    <mergeCell ref="A12:E12"/>
    <mergeCell ref="F12:J12"/>
    <mergeCell ref="A9:I9"/>
  </mergeCells>
  <pageMargins left="0.39370078740157499" right="0.23622047244094499" top="0.47244094488188998" bottom="0.511811023622047" header="0.31496062992126" footer="0.31496062992126"/>
  <pageSetup paperSize="9" scale="69" firstPageNumber="9" orientation="landscape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zoomScaleNormal="100" workbookViewId="0">
      <selection activeCell="L11" sqref="L11"/>
    </sheetView>
  </sheetViews>
  <sheetFormatPr defaultColWidth="10.6640625" defaultRowHeight="17.25"/>
  <cols>
    <col min="1" max="1" width="8.5" style="33" customWidth="1"/>
    <col min="2" max="2" width="10.33203125" style="33" customWidth="1"/>
    <col min="3" max="3" width="8" style="33" customWidth="1"/>
    <col min="4" max="4" width="11.1640625" style="33" customWidth="1"/>
    <col min="5" max="5" width="12.5" style="33" customWidth="1"/>
    <col min="6" max="6" width="19.33203125" style="33" customWidth="1"/>
    <col min="7" max="7" width="14.83203125" style="33" bestFit="1" customWidth="1"/>
    <col min="8" max="8" width="17.1640625" style="33" customWidth="1"/>
    <col min="9" max="9" width="36.1640625" style="33" customWidth="1"/>
    <col min="10" max="10" width="27" style="33" customWidth="1"/>
    <col min="11" max="11" width="17" style="33" customWidth="1"/>
    <col min="12" max="12" width="24.83203125" style="33" customWidth="1"/>
    <col min="13" max="13" width="19.6640625" style="33" bestFit="1" customWidth="1"/>
    <col min="14" max="14" width="15" style="33" bestFit="1" customWidth="1"/>
    <col min="15" max="16384" width="10.6640625" style="33"/>
  </cols>
  <sheetData>
    <row r="1" spans="1:14">
      <c r="J1" s="5" t="s">
        <v>83</v>
      </c>
    </row>
    <row r="2" spans="1:14">
      <c r="J2" s="41" t="s">
        <v>93</v>
      </c>
    </row>
    <row r="3" spans="1:14">
      <c r="J3" s="41" t="s">
        <v>52</v>
      </c>
    </row>
    <row r="4" spans="1:14" ht="53.25" customHeight="1">
      <c r="A4" s="203" t="s">
        <v>206</v>
      </c>
      <c r="B4" s="203"/>
      <c r="C4" s="203"/>
      <c r="D4" s="203"/>
      <c r="E4" s="203"/>
      <c r="F4" s="203"/>
      <c r="G4" s="203"/>
      <c r="H4" s="203"/>
      <c r="I4" s="203"/>
      <c r="J4" s="203"/>
    </row>
    <row r="5" spans="1:14" ht="25.5" customHeight="1">
      <c r="A5" s="65"/>
      <c r="B5" s="65"/>
      <c r="C5" s="65"/>
      <c r="D5" s="65"/>
      <c r="E5" s="65"/>
      <c r="F5" s="65"/>
      <c r="J5" s="59" t="s">
        <v>67</v>
      </c>
      <c r="L5" s="218"/>
    </row>
    <row r="6" spans="1:14" s="50" customFormat="1" ht="128.25" customHeight="1">
      <c r="A6" s="205" t="s">
        <v>95</v>
      </c>
      <c r="B6" s="205" t="s">
        <v>72</v>
      </c>
      <c r="C6" s="205"/>
      <c r="D6" s="205" t="s">
        <v>73</v>
      </c>
      <c r="E6" s="205"/>
      <c r="F6" s="205"/>
      <c r="G6" s="205"/>
      <c r="H6" s="205" t="s">
        <v>74</v>
      </c>
      <c r="I6" s="205" t="s">
        <v>75</v>
      </c>
      <c r="J6" s="125" t="s">
        <v>21</v>
      </c>
      <c r="L6" s="218"/>
    </row>
    <row r="7" spans="1:14" s="50" customFormat="1" ht="73.5" customHeight="1">
      <c r="A7" s="205"/>
      <c r="B7" s="104" t="s">
        <v>76</v>
      </c>
      <c r="C7" s="104" t="s">
        <v>80</v>
      </c>
      <c r="D7" s="104" t="s">
        <v>76</v>
      </c>
      <c r="E7" s="104" t="s">
        <v>77</v>
      </c>
      <c r="F7" s="104" t="s">
        <v>78</v>
      </c>
      <c r="G7" s="104" t="s">
        <v>79</v>
      </c>
      <c r="H7" s="205"/>
      <c r="I7" s="205"/>
      <c r="J7" s="104" t="s">
        <v>65</v>
      </c>
    </row>
    <row r="8" spans="1:14" s="50" customFormat="1" ht="21.75" customHeight="1">
      <c r="A8" s="206" t="s">
        <v>18</v>
      </c>
      <c r="B8" s="206"/>
      <c r="C8" s="206"/>
      <c r="D8" s="206"/>
      <c r="E8" s="206"/>
      <c r="F8" s="206"/>
      <c r="G8" s="206"/>
      <c r="H8" s="206"/>
      <c r="I8" s="206"/>
      <c r="J8" s="64">
        <f>+J9+J27</f>
        <v>0</v>
      </c>
      <c r="K8" s="60"/>
      <c r="L8" s="60"/>
      <c r="M8" s="60"/>
    </row>
    <row r="9" spans="1:14" s="50" customFormat="1" ht="23.25" customHeight="1">
      <c r="A9" s="209" t="s">
        <v>35</v>
      </c>
      <c r="B9" s="209"/>
      <c r="C9" s="209"/>
      <c r="D9" s="209"/>
      <c r="E9" s="209"/>
      <c r="F9" s="209"/>
      <c r="G9" s="209"/>
      <c r="H9" s="209"/>
      <c r="I9" s="209"/>
      <c r="J9" s="64">
        <f>J10+J21</f>
        <v>2488800</v>
      </c>
      <c r="K9" s="60"/>
      <c r="L9" s="60"/>
      <c r="M9" s="60"/>
      <c r="N9" s="60"/>
    </row>
    <row r="10" spans="1:14" s="50" customFormat="1" ht="30" customHeight="1">
      <c r="A10" s="42"/>
      <c r="B10" s="102" t="s">
        <v>58</v>
      </c>
      <c r="C10" s="204" t="s">
        <v>57</v>
      </c>
      <c r="D10" s="204"/>
      <c r="E10" s="204"/>
      <c r="F10" s="204"/>
      <c r="G10" s="204"/>
      <c r="H10" s="204"/>
      <c r="I10" s="204"/>
      <c r="J10" s="64">
        <f t="shared" ref="J10" si="0">+J11+J15</f>
        <v>88800</v>
      </c>
      <c r="K10" s="60"/>
      <c r="L10" s="60"/>
      <c r="M10" s="60"/>
    </row>
    <row r="11" spans="1:14" s="50" customFormat="1" ht="33" customHeight="1">
      <c r="A11" s="207"/>
      <c r="B11" s="207"/>
      <c r="C11" s="207"/>
      <c r="D11" s="103" t="s">
        <v>89</v>
      </c>
      <c r="E11" s="208" t="s">
        <v>2</v>
      </c>
      <c r="F11" s="208"/>
      <c r="G11" s="208"/>
      <c r="H11" s="208"/>
      <c r="I11" s="208"/>
      <c r="J11" s="64">
        <f>+'Հավելված 5 '!J11</f>
        <v>79375.399999999994</v>
      </c>
      <c r="K11" s="60"/>
      <c r="L11" s="60"/>
      <c r="M11" s="60"/>
    </row>
    <row r="12" spans="1:14" s="50" customFormat="1" ht="45.75" customHeight="1">
      <c r="A12" s="207"/>
      <c r="B12" s="207"/>
      <c r="C12" s="207"/>
      <c r="D12" s="207"/>
      <c r="E12" s="207"/>
      <c r="F12" s="208" t="s">
        <v>90</v>
      </c>
      <c r="G12" s="208"/>
      <c r="H12" s="208"/>
      <c r="I12" s="208"/>
      <c r="J12" s="208"/>
      <c r="K12" s="60"/>
      <c r="L12" s="60"/>
      <c r="M12" s="60"/>
    </row>
    <row r="13" spans="1:14" s="50" customFormat="1" ht="30" customHeight="1">
      <c r="A13" s="207"/>
      <c r="B13" s="207"/>
      <c r="C13" s="207"/>
      <c r="D13" s="207"/>
      <c r="E13" s="207"/>
      <c r="F13" s="207"/>
      <c r="G13" s="208" t="s">
        <v>56</v>
      </c>
      <c r="H13" s="208"/>
      <c r="I13" s="208"/>
      <c r="J13" s="208"/>
      <c r="K13" s="60"/>
      <c r="L13" s="60"/>
      <c r="M13" s="60"/>
    </row>
    <row r="14" spans="1:14" s="50" customFormat="1" ht="42.75" customHeight="1">
      <c r="A14" s="207"/>
      <c r="B14" s="207"/>
      <c r="C14" s="207"/>
      <c r="D14" s="207"/>
      <c r="E14" s="207"/>
      <c r="F14" s="207"/>
      <c r="G14" s="207"/>
      <c r="H14" s="208" t="s">
        <v>91</v>
      </c>
      <c r="I14" s="208"/>
      <c r="J14" s="208"/>
      <c r="K14" s="60"/>
      <c r="L14" s="60"/>
      <c r="M14" s="60"/>
    </row>
    <row r="15" spans="1:14" s="50" customFormat="1" ht="48.75" customHeight="1">
      <c r="A15" s="202"/>
      <c r="B15" s="202"/>
      <c r="C15" s="202"/>
      <c r="D15" s="102" t="s">
        <v>81</v>
      </c>
      <c r="E15" s="204" t="s">
        <v>69</v>
      </c>
      <c r="F15" s="204"/>
      <c r="G15" s="204"/>
      <c r="H15" s="204"/>
      <c r="I15" s="204"/>
      <c r="J15" s="58">
        <f>+'Հավելված 5 '!J15</f>
        <v>9424.6</v>
      </c>
      <c r="K15" s="60"/>
      <c r="L15" s="60"/>
      <c r="M15" s="60"/>
    </row>
    <row r="16" spans="1:14" s="50" customFormat="1" ht="32.25" customHeight="1">
      <c r="A16" s="202"/>
      <c r="B16" s="202"/>
      <c r="C16" s="202"/>
      <c r="D16" s="202"/>
      <c r="E16" s="202"/>
      <c r="F16" s="204" t="s">
        <v>33</v>
      </c>
      <c r="G16" s="204"/>
      <c r="H16" s="204"/>
      <c r="I16" s="204"/>
      <c r="J16" s="204"/>
      <c r="K16" s="60"/>
      <c r="L16" s="60"/>
      <c r="M16" s="60"/>
    </row>
    <row r="17" spans="1:13" s="50" customFormat="1" ht="42" customHeight="1">
      <c r="A17" s="202"/>
      <c r="B17" s="202"/>
      <c r="C17" s="202"/>
      <c r="D17" s="202"/>
      <c r="E17" s="202"/>
      <c r="F17" s="202"/>
      <c r="G17" s="204" t="s">
        <v>34</v>
      </c>
      <c r="H17" s="204"/>
      <c r="I17" s="204"/>
      <c r="J17" s="204"/>
      <c r="K17" s="60"/>
      <c r="L17" s="60"/>
      <c r="M17" s="60"/>
    </row>
    <row r="18" spans="1:13" s="50" customFormat="1" ht="48.75" customHeight="1">
      <c r="A18" s="202"/>
      <c r="B18" s="202"/>
      <c r="C18" s="202"/>
      <c r="D18" s="202"/>
      <c r="E18" s="202"/>
      <c r="F18" s="202"/>
      <c r="G18" s="202"/>
      <c r="H18" s="204" t="s">
        <v>82</v>
      </c>
      <c r="I18" s="204"/>
      <c r="J18" s="204"/>
      <c r="K18" s="60"/>
      <c r="L18" s="60"/>
      <c r="M18" s="60"/>
    </row>
    <row r="19" spans="1:13" s="50" customFormat="1" ht="33">
      <c r="A19" s="225"/>
      <c r="B19" s="226"/>
      <c r="C19" s="226"/>
      <c r="D19" s="226"/>
      <c r="E19" s="226"/>
      <c r="F19" s="226"/>
      <c r="G19" s="226"/>
      <c r="H19" s="227"/>
      <c r="I19" s="69" t="str">
        <f>+'Հավելված 5 '!I19</f>
        <v>Այլ սարքավորումների քանակ, հատ</v>
      </c>
      <c r="J19" s="68">
        <f>+'Հավելված 5 '!J19</f>
        <v>6</v>
      </c>
      <c r="K19" s="60"/>
      <c r="L19" s="60"/>
      <c r="M19" s="60"/>
    </row>
    <row r="20" spans="1:13" s="50" customFormat="1" ht="33">
      <c r="A20" s="138"/>
      <c r="B20" s="139"/>
      <c r="C20" s="139"/>
      <c r="D20" s="139"/>
      <c r="E20" s="139"/>
      <c r="F20" s="139"/>
      <c r="G20" s="139"/>
      <c r="H20" s="140"/>
      <c r="I20" s="69" t="s">
        <v>204</v>
      </c>
      <c r="J20" s="68">
        <f>+'Հավելված 5 '!J20</f>
        <v>1</v>
      </c>
      <c r="K20" s="60"/>
      <c r="L20" s="60"/>
      <c r="M20" s="60"/>
    </row>
    <row r="21" spans="1:13" s="50" customFormat="1" ht="30" customHeight="1">
      <c r="A21" s="42"/>
      <c r="B21" s="124">
        <v>1239</v>
      </c>
      <c r="C21" s="204" t="s">
        <v>158</v>
      </c>
      <c r="D21" s="204"/>
      <c r="E21" s="204"/>
      <c r="F21" s="204"/>
      <c r="G21" s="204"/>
      <c r="H21" s="204"/>
      <c r="I21" s="204"/>
      <c r="J21" s="162">
        <f>J22</f>
        <v>2400000</v>
      </c>
      <c r="K21" s="62"/>
      <c r="L21" s="62"/>
    </row>
    <row r="22" spans="1:13" s="50" customFormat="1" ht="39" customHeight="1">
      <c r="A22" s="202"/>
      <c r="B22" s="202"/>
      <c r="C22" s="202"/>
      <c r="D22" s="124" t="s">
        <v>168</v>
      </c>
      <c r="E22" s="204" t="s">
        <v>155</v>
      </c>
      <c r="F22" s="204"/>
      <c r="G22" s="204"/>
      <c r="H22" s="204"/>
      <c r="I22" s="204"/>
      <c r="J22" s="122">
        <f>+'Հավելված 5 '!J22</f>
        <v>2400000</v>
      </c>
    </row>
    <row r="23" spans="1:13" s="50" customFormat="1" ht="52.5" customHeight="1">
      <c r="A23" s="202"/>
      <c r="B23" s="202"/>
      <c r="C23" s="202"/>
      <c r="D23" s="202"/>
      <c r="E23" s="202"/>
      <c r="F23" s="204" t="s">
        <v>164</v>
      </c>
      <c r="G23" s="204"/>
      <c r="H23" s="204"/>
      <c r="I23" s="204"/>
      <c r="J23" s="204"/>
    </row>
    <row r="24" spans="1:13" s="50" customFormat="1" ht="23.25" customHeight="1">
      <c r="A24" s="202"/>
      <c r="B24" s="202"/>
      <c r="C24" s="202"/>
      <c r="D24" s="202"/>
      <c r="E24" s="202"/>
      <c r="F24" s="202"/>
      <c r="G24" s="204" t="s">
        <v>165</v>
      </c>
      <c r="H24" s="204"/>
      <c r="I24" s="204"/>
      <c r="J24" s="204"/>
    </row>
    <row r="25" spans="1:13" s="50" customFormat="1" ht="39" customHeight="1">
      <c r="A25" s="202"/>
      <c r="B25" s="202"/>
      <c r="C25" s="202"/>
      <c r="D25" s="202"/>
      <c r="E25" s="202"/>
      <c r="F25" s="202"/>
      <c r="G25" s="202"/>
      <c r="H25" s="204" t="s">
        <v>166</v>
      </c>
      <c r="I25" s="204"/>
      <c r="J25" s="204"/>
    </row>
    <row r="26" spans="1:13" s="50" customFormat="1" ht="78" customHeight="1">
      <c r="A26" s="202"/>
      <c r="B26" s="202"/>
      <c r="C26" s="202"/>
      <c r="D26" s="202"/>
      <c r="E26" s="202"/>
      <c r="F26" s="202"/>
      <c r="G26" s="202"/>
      <c r="H26" s="202"/>
      <c r="I26" s="42" t="s">
        <v>167</v>
      </c>
      <c r="J26" s="68">
        <v>5484</v>
      </c>
      <c r="K26" s="160"/>
    </row>
    <row r="27" spans="1:13" ht="37.5" customHeight="1">
      <c r="A27" s="222" t="s">
        <v>101</v>
      </c>
      <c r="B27" s="223"/>
      <c r="C27" s="223"/>
      <c r="D27" s="223"/>
      <c r="E27" s="223"/>
      <c r="F27" s="223"/>
      <c r="G27" s="223"/>
      <c r="H27" s="223"/>
      <c r="I27" s="224"/>
      <c r="J27" s="122">
        <f>J41+J28</f>
        <v>-2488800</v>
      </c>
    </row>
    <row r="28" spans="1:13" ht="30.75" customHeight="1">
      <c r="A28" s="69"/>
      <c r="B28" s="123">
        <v>1139</v>
      </c>
      <c r="C28" s="206" t="s">
        <v>145</v>
      </c>
      <c r="D28" s="206"/>
      <c r="E28" s="206"/>
      <c r="F28" s="206"/>
      <c r="G28" s="206"/>
      <c r="H28" s="206"/>
      <c r="I28" s="206"/>
      <c r="J28" s="122">
        <f>J29</f>
        <v>-2400000</v>
      </c>
    </row>
    <row r="29" spans="1:13" ht="44.25" customHeight="1">
      <c r="A29" s="214"/>
      <c r="B29" s="215"/>
      <c r="C29" s="216"/>
      <c r="D29" s="128" t="s">
        <v>146</v>
      </c>
      <c r="E29" s="217" t="s">
        <v>132</v>
      </c>
      <c r="F29" s="217"/>
      <c r="G29" s="217"/>
      <c r="H29" s="217"/>
      <c r="I29" s="217"/>
      <c r="J29" s="122">
        <f>+'Հավելված 5 '!J35</f>
        <v>-2400000</v>
      </c>
    </row>
    <row r="30" spans="1:13" ht="55.5" customHeight="1">
      <c r="A30" s="210"/>
      <c r="B30" s="211"/>
      <c r="C30" s="211"/>
      <c r="D30" s="211"/>
      <c r="E30" s="212"/>
      <c r="F30" s="217" t="s">
        <v>147</v>
      </c>
      <c r="G30" s="217"/>
      <c r="H30" s="217"/>
      <c r="I30" s="217"/>
      <c r="J30" s="217"/>
    </row>
    <row r="31" spans="1:13" ht="31.5" customHeight="1">
      <c r="A31" s="210"/>
      <c r="B31" s="211"/>
      <c r="C31" s="211"/>
      <c r="D31" s="211"/>
      <c r="E31" s="211"/>
      <c r="F31" s="212"/>
      <c r="G31" s="208" t="s">
        <v>148</v>
      </c>
      <c r="H31" s="208"/>
      <c r="I31" s="208"/>
      <c r="J31" s="208"/>
    </row>
    <row r="32" spans="1:13" ht="31.5" customHeight="1">
      <c r="A32" s="210"/>
      <c r="B32" s="211"/>
      <c r="C32" s="211"/>
      <c r="D32" s="211"/>
      <c r="E32" s="211"/>
      <c r="F32" s="211"/>
      <c r="G32" s="212"/>
      <c r="H32" s="208" t="s">
        <v>149</v>
      </c>
      <c r="I32" s="208"/>
      <c r="J32" s="208"/>
    </row>
    <row r="33" spans="1:10" ht="44.25" customHeight="1">
      <c r="A33" s="214"/>
      <c r="B33" s="215"/>
      <c r="C33" s="216"/>
      <c r="D33" s="159" t="s">
        <v>146</v>
      </c>
      <c r="E33" s="217" t="s">
        <v>132</v>
      </c>
      <c r="F33" s="217"/>
      <c r="G33" s="217"/>
      <c r="H33" s="217"/>
      <c r="I33" s="217"/>
      <c r="J33" s="129">
        <f>+'Հավելված 5 '!J39</f>
        <v>2464000</v>
      </c>
    </row>
    <row r="34" spans="1:10" ht="55.5" customHeight="1">
      <c r="A34" s="210"/>
      <c r="B34" s="211"/>
      <c r="C34" s="211"/>
      <c r="D34" s="211"/>
      <c r="E34" s="212"/>
      <c r="F34" s="217" t="s">
        <v>147</v>
      </c>
      <c r="G34" s="217"/>
      <c r="H34" s="217"/>
      <c r="I34" s="217"/>
      <c r="J34" s="217"/>
    </row>
    <row r="35" spans="1:10" ht="31.5" customHeight="1">
      <c r="A35" s="214"/>
      <c r="B35" s="215"/>
      <c r="C35" s="215"/>
      <c r="D35" s="215"/>
      <c r="E35" s="215"/>
      <c r="F35" s="216"/>
      <c r="G35" s="217" t="s">
        <v>148</v>
      </c>
      <c r="H35" s="217"/>
      <c r="I35" s="217"/>
      <c r="J35" s="217"/>
    </row>
    <row r="36" spans="1:10" ht="31.5" customHeight="1">
      <c r="A36" s="214"/>
      <c r="B36" s="215"/>
      <c r="C36" s="215"/>
      <c r="D36" s="215"/>
      <c r="E36" s="215"/>
      <c r="F36" s="215"/>
      <c r="G36" s="216"/>
      <c r="H36" s="217" t="s">
        <v>149</v>
      </c>
      <c r="I36" s="217"/>
      <c r="J36" s="217"/>
    </row>
    <row r="37" spans="1:10" ht="31.5" customHeight="1">
      <c r="A37" s="214"/>
      <c r="B37" s="215"/>
      <c r="C37" s="216"/>
      <c r="D37" s="159" t="s">
        <v>211</v>
      </c>
      <c r="E37" s="217" t="s">
        <v>209</v>
      </c>
      <c r="F37" s="217"/>
      <c r="G37" s="217"/>
      <c r="H37" s="217"/>
      <c r="I37" s="217"/>
      <c r="J37" s="129">
        <f>+'Հավելված 5 '!J43</f>
        <v>-2464000</v>
      </c>
    </row>
    <row r="38" spans="1:10" ht="31.5" customHeight="1">
      <c r="A38" s="210"/>
      <c r="B38" s="211"/>
      <c r="C38" s="211"/>
      <c r="D38" s="211"/>
      <c r="E38" s="212"/>
      <c r="F38" s="217" t="s">
        <v>212</v>
      </c>
      <c r="G38" s="217"/>
      <c r="H38" s="217"/>
      <c r="I38" s="217"/>
      <c r="J38" s="217"/>
    </row>
    <row r="39" spans="1:10" ht="31.5" customHeight="1">
      <c r="A39" s="210"/>
      <c r="B39" s="211"/>
      <c r="C39" s="211"/>
      <c r="D39" s="211"/>
      <c r="E39" s="211"/>
      <c r="F39" s="212"/>
      <c r="G39" s="217" t="s">
        <v>53</v>
      </c>
      <c r="H39" s="217"/>
      <c r="I39" s="217"/>
      <c r="J39" s="217"/>
    </row>
    <row r="40" spans="1:10" ht="31.5" customHeight="1">
      <c r="A40" s="210"/>
      <c r="B40" s="211"/>
      <c r="C40" s="211"/>
      <c r="D40" s="211"/>
      <c r="E40" s="211"/>
      <c r="F40" s="211"/>
      <c r="G40" s="212"/>
      <c r="H40" s="217" t="s">
        <v>149</v>
      </c>
      <c r="I40" s="217"/>
      <c r="J40" s="217"/>
    </row>
    <row r="41" spans="1:10" ht="27.75" customHeight="1">
      <c r="A41" s="69"/>
      <c r="B41" s="117" t="s">
        <v>126</v>
      </c>
      <c r="C41" s="166" t="s">
        <v>127</v>
      </c>
      <c r="D41" s="167"/>
      <c r="E41" s="167"/>
      <c r="F41" s="167"/>
      <c r="G41" s="167"/>
      <c r="H41" s="167"/>
      <c r="I41" s="168"/>
      <c r="J41" s="122">
        <f>J42</f>
        <v>-88800</v>
      </c>
    </row>
    <row r="42" spans="1:10" ht="46.5" customHeight="1">
      <c r="A42" s="219"/>
      <c r="B42" s="220"/>
      <c r="C42" s="221"/>
      <c r="D42" s="117" t="s">
        <v>128</v>
      </c>
      <c r="E42" s="166" t="s">
        <v>110</v>
      </c>
      <c r="F42" s="167"/>
      <c r="G42" s="167"/>
      <c r="H42" s="167"/>
      <c r="I42" s="168"/>
      <c r="J42" s="122">
        <f>+'Հավելված 5 '!J29</f>
        <v>-88800</v>
      </c>
    </row>
    <row r="43" spans="1:10" ht="49.5" customHeight="1">
      <c r="A43" s="219"/>
      <c r="B43" s="220"/>
      <c r="C43" s="220"/>
      <c r="D43" s="220"/>
      <c r="E43" s="221"/>
      <c r="F43" s="166" t="s">
        <v>129</v>
      </c>
      <c r="G43" s="167"/>
      <c r="H43" s="167"/>
      <c r="I43" s="167"/>
      <c r="J43" s="168"/>
    </row>
    <row r="44" spans="1:10" ht="42" customHeight="1">
      <c r="A44" s="219"/>
      <c r="B44" s="220"/>
      <c r="C44" s="220"/>
      <c r="D44" s="220"/>
      <c r="E44" s="220"/>
      <c r="F44" s="221"/>
      <c r="G44" s="166" t="s">
        <v>130</v>
      </c>
      <c r="H44" s="167"/>
      <c r="I44" s="167"/>
      <c r="J44" s="168"/>
    </row>
    <row r="45" spans="1:10" ht="49.5" customHeight="1">
      <c r="A45" s="219"/>
      <c r="B45" s="220"/>
      <c r="C45" s="220"/>
      <c r="D45" s="220"/>
      <c r="E45" s="220"/>
      <c r="F45" s="220"/>
      <c r="G45" s="221"/>
      <c r="H45" s="166" t="s">
        <v>131</v>
      </c>
      <c r="I45" s="167"/>
      <c r="J45" s="168"/>
    </row>
  </sheetData>
  <mergeCells count="72">
    <mergeCell ref="A38:E38"/>
    <mergeCell ref="F38:J38"/>
    <mergeCell ref="A39:F39"/>
    <mergeCell ref="G39:J39"/>
    <mergeCell ref="A40:G40"/>
    <mergeCell ref="H40:J40"/>
    <mergeCell ref="C28:I28"/>
    <mergeCell ref="A29:C29"/>
    <mergeCell ref="A24:F24"/>
    <mergeCell ref="G24:J24"/>
    <mergeCell ref="A25:G25"/>
    <mergeCell ref="H25:J25"/>
    <mergeCell ref="A26:H26"/>
    <mergeCell ref="C21:I21"/>
    <mergeCell ref="A22:C22"/>
    <mergeCell ref="E22:I22"/>
    <mergeCell ref="A23:E23"/>
    <mergeCell ref="F23:J23"/>
    <mergeCell ref="A44:F44"/>
    <mergeCell ref="G44:J44"/>
    <mergeCell ref="A31:F31"/>
    <mergeCell ref="G31:J31"/>
    <mergeCell ref="A32:G32"/>
    <mergeCell ref="H32:J32"/>
    <mergeCell ref="A33:C33"/>
    <mergeCell ref="E33:I33"/>
    <mergeCell ref="A34:E34"/>
    <mergeCell ref="F34:J34"/>
    <mergeCell ref="A35:F35"/>
    <mergeCell ref="G35:J35"/>
    <mergeCell ref="A36:G36"/>
    <mergeCell ref="H36:J36"/>
    <mergeCell ref="A37:C37"/>
    <mergeCell ref="E37:I37"/>
    <mergeCell ref="L5:L6"/>
    <mergeCell ref="A14:G14"/>
    <mergeCell ref="H14:J14"/>
    <mergeCell ref="F16:J16"/>
    <mergeCell ref="A45:G45"/>
    <mergeCell ref="H45:J45"/>
    <mergeCell ref="A27:I27"/>
    <mergeCell ref="C41:I41"/>
    <mergeCell ref="A42:C42"/>
    <mergeCell ref="E42:I42"/>
    <mergeCell ref="A43:E43"/>
    <mergeCell ref="F43:J43"/>
    <mergeCell ref="E29:I29"/>
    <mergeCell ref="A30:E30"/>
    <mergeCell ref="F30:J30"/>
    <mergeCell ref="A19:H19"/>
    <mergeCell ref="A4:J4"/>
    <mergeCell ref="A6:A7"/>
    <mergeCell ref="B6:C6"/>
    <mergeCell ref="D6:G6"/>
    <mergeCell ref="H6:H7"/>
    <mergeCell ref="I6:I7"/>
    <mergeCell ref="A17:F17"/>
    <mergeCell ref="G17:J17"/>
    <mergeCell ref="A18:G18"/>
    <mergeCell ref="H18:J18"/>
    <mergeCell ref="A8:I8"/>
    <mergeCell ref="A9:I9"/>
    <mergeCell ref="C10:I10"/>
    <mergeCell ref="A11:C11"/>
    <mergeCell ref="E11:I11"/>
    <mergeCell ref="A15:C15"/>
    <mergeCell ref="E15:I15"/>
    <mergeCell ref="A16:E16"/>
    <mergeCell ref="A12:E12"/>
    <mergeCell ref="F12:J12"/>
    <mergeCell ref="A13:F13"/>
    <mergeCell ref="G13:J13"/>
  </mergeCells>
  <pageMargins left="0.17" right="0.17" top="0.43" bottom="0.54" header="0.3" footer="0.3"/>
  <pageSetup scale="75" firstPageNumber="11" orientation="landscape" useFirstPageNumber="1" verticalDpi="0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zoomScaleNormal="100" workbookViewId="0">
      <selection activeCell="G35" sqref="G35"/>
    </sheetView>
  </sheetViews>
  <sheetFormatPr defaultRowHeight="15" customHeight="1"/>
  <cols>
    <col min="1" max="1" width="24" style="84" customWidth="1"/>
    <col min="2" max="2" width="49.5" style="84" customWidth="1"/>
    <col min="3" max="3" width="20.83203125" style="84" customWidth="1"/>
    <col min="4" max="4" width="22.5" style="84" customWidth="1"/>
    <col min="5" max="5" width="22" style="84" customWidth="1"/>
    <col min="6" max="6" width="14.5" style="84" customWidth="1"/>
    <col min="7" max="7" width="24" style="86" customWidth="1"/>
    <col min="8" max="8" width="14.6640625" style="84" bestFit="1" customWidth="1"/>
    <col min="9" max="16384" width="9.33203125" style="84"/>
  </cols>
  <sheetData>
    <row r="1" spans="1:8" ht="27" customHeight="1">
      <c r="A1" s="82"/>
      <c r="B1" s="82"/>
      <c r="C1" s="82"/>
      <c r="D1" s="82"/>
      <c r="E1" s="82"/>
      <c r="F1" s="82"/>
      <c r="G1" s="83" t="s">
        <v>92</v>
      </c>
    </row>
    <row r="2" spans="1:8" s="33" customFormat="1" ht="17.25">
      <c r="G2" s="41" t="s">
        <v>93</v>
      </c>
    </row>
    <row r="3" spans="1:8" s="33" customFormat="1" ht="17.25">
      <c r="G3" s="41" t="s">
        <v>52</v>
      </c>
    </row>
    <row r="4" spans="1:8" ht="15" customHeight="1">
      <c r="F4" s="82"/>
      <c r="G4" s="85"/>
    </row>
    <row r="5" spans="1:8" ht="42" customHeight="1">
      <c r="A5" s="228" t="s">
        <v>97</v>
      </c>
      <c r="B5" s="228"/>
      <c r="C5" s="228"/>
      <c r="D5" s="228"/>
      <c r="E5" s="228"/>
      <c r="F5" s="228"/>
      <c r="G5" s="228"/>
    </row>
    <row r="7" spans="1:8" s="82" customFormat="1" ht="60.75" customHeight="1">
      <c r="A7" s="229" t="s">
        <v>171</v>
      </c>
      <c r="B7" s="229"/>
      <c r="C7" s="229"/>
      <c r="D7" s="229"/>
      <c r="E7" s="230" t="s">
        <v>21</v>
      </c>
      <c r="F7" s="230"/>
      <c r="G7" s="230"/>
    </row>
    <row r="8" spans="1:8" s="82" customFormat="1" ht="42.75" customHeight="1">
      <c r="A8" s="136" t="s">
        <v>172</v>
      </c>
      <c r="B8" s="136" t="s">
        <v>173</v>
      </c>
      <c r="C8" s="136" t="s">
        <v>174</v>
      </c>
      <c r="D8" s="136" t="s">
        <v>175</v>
      </c>
      <c r="E8" s="136" t="s">
        <v>176</v>
      </c>
      <c r="F8" s="136" t="s">
        <v>177</v>
      </c>
      <c r="G8" s="136" t="s">
        <v>178</v>
      </c>
    </row>
    <row r="9" spans="1:8" s="82" customFormat="1" ht="35.25" customHeight="1">
      <c r="A9" s="229" t="s">
        <v>13</v>
      </c>
      <c r="B9" s="229"/>
      <c r="C9" s="229"/>
      <c r="D9" s="229"/>
      <c r="E9" s="229"/>
      <c r="F9" s="229"/>
      <c r="G9" s="141">
        <f>+G10</f>
        <v>88800</v>
      </c>
    </row>
    <row r="10" spans="1:8" s="82" customFormat="1" ht="45" customHeight="1">
      <c r="A10" s="153" t="s">
        <v>179</v>
      </c>
      <c r="B10" s="153" t="s">
        <v>180</v>
      </c>
      <c r="C10" s="152" t="s">
        <v>181</v>
      </c>
      <c r="D10" s="230" t="s">
        <v>182</v>
      </c>
      <c r="E10" s="230"/>
      <c r="F10" s="230"/>
      <c r="G10" s="141">
        <f>+G11+G16</f>
        <v>88800</v>
      </c>
    </row>
    <row r="11" spans="1:8" s="142" customFormat="1" ht="30.75" customHeight="1">
      <c r="A11" s="152" t="s">
        <v>183</v>
      </c>
      <c r="B11" s="230" t="s">
        <v>87</v>
      </c>
      <c r="C11" s="230"/>
      <c r="D11" s="230"/>
      <c r="E11" s="230"/>
      <c r="F11" s="230"/>
      <c r="G11" s="141">
        <f>+G12</f>
        <v>79375.399999999994</v>
      </c>
    </row>
    <row r="12" spans="1:8" s="82" customFormat="1" ht="30.75" customHeight="1">
      <c r="A12" s="143"/>
      <c r="B12" s="234" t="s">
        <v>184</v>
      </c>
      <c r="C12" s="235"/>
      <c r="D12" s="235"/>
      <c r="E12" s="235"/>
      <c r="F12" s="236"/>
      <c r="G12" s="156">
        <f>+G13+G14+G15</f>
        <v>79375.399999999994</v>
      </c>
      <c r="H12" s="154"/>
    </row>
    <row r="13" spans="1:8" s="82" customFormat="1" ht="51.75">
      <c r="A13" s="143" t="s">
        <v>185</v>
      </c>
      <c r="B13" s="143" t="s">
        <v>186</v>
      </c>
      <c r="C13" s="152" t="s">
        <v>187</v>
      </c>
      <c r="D13" s="152" t="s">
        <v>188</v>
      </c>
      <c r="E13" s="157">
        <v>88800000</v>
      </c>
      <c r="F13" s="145">
        <v>1</v>
      </c>
      <c r="G13" s="141">
        <f>E13*F13/1000</f>
        <v>88800</v>
      </c>
    </row>
    <row r="14" spans="1:8" s="82" customFormat="1" ht="34.5">
      <c r="A14" s="143" t="s">
        <v>189</v>
      </c>
      <c r="B14" s="143" t="s">
        <v>190</v>
      </c>
      <c r="C14" s="152" t="s">
        <v>187</v>
      </c>
      <c r="D14" s="152" t="s">
        <v>188</v>
      </c>
      <c r="E14" s="144"/>
      <c r="F14" s="145"/>
      <c r="G14" s="141">
        <f>-4800000/1000</f>
        <v>-4800</v>
      </c>
    </row>
    <row r="15" spans="1:8" s="82" customFormat="1" ht="34.5">
      <c r="A15" s="143" t="s">
        <v>191</v>
      </c>
      <c r="B15" s="143" t="s">
        <v>192</v>
      </c>
      <c r="C15" s="152" t="s">
        <v>193</v>
      </c>
      <c r="D15" s="152" t="s">
        <v>188</v>
      </c>
      <c r="E15" s="144"/>
      <c r="F15" s="145"/>
      <c r="G15" s="141">
        <f>-4624600/1000</f>
        <v>-4624.6000000000004</v>
      </c>
    </row>
    <row r="16" spans="1:8" s="142" customFormat="1" ht="24.75" customHeight="1">
      <c r="A16" s="152" t="s">
        <v>194</v>
      </c>
      <c r="B16" s="230" t="s">
        <v>29</v>
      </c>
      <c r="C16" s="230"/>
      <c r="D16" s="230"/>
      <c r="E16" s="230"/>
      <c r="F16" s="230"/>
      <c r="G16" s="141">
        <f>+G17+G21</f>
        <v>9424.6</v>
      </c>
    </row>
    <row r="17" spans="1:7" s="82" customFormat="1" ht="30.75" customHeight="1">
      <c r="A17" s="153"/>
      <c r="B17" s="230" t="s">
        <v>195</v>
      </c>
      <c r="C17" s="230"/>
      <c r="D17" s="230"/>
      <c r="E17" s="230"/>
      <c r="F17" s="230"/>
      <c r="G17" s="141">
        <f>SUM(G18:G20)</f>
        <v>8219</v>
      </c>
    </row>
    <row r="18" spans="1:7" s="82" customFormat="1" ht="22.5" customHeight="1">
      <c r="A18" s="145" t="s">
        <v>196</v>
      </c>
      <c r="B18" s="145" t="s">
        <v>197</v>
      </c>
      <c r="C18" s="146" t="s">
        <v>193</v>
      </c>
      <c r="D18" s="146" t="s">
        <v>198</v>
      </c>
      <c r="E18" s="157">
        <v>2880000</v>
      </c>
      <c r="F18" s="146">
        <v>1</v>
      </c>
      <c r="G18" s="141">
        <f t="shared" ref="G18:G20" si="0">E18*F18/1000</f>
        <v>2880</v>
      </c>
    </row>
    <row r="19" spans="1:7" s="82" customFormat="1" ht="31.5" customHeight="1">
      <c r="A19" s="145" t="s">
        <v>199</v>
      </c>
      <c r="B19" s="145" t="s">
        <v>200</v>
      </c>
      <c r="C19" s="146" t="s">
        <v>193</v>
      </c>
      <c r="D19" s="146" t="s">
        <v>198</v>
      </c>
      <c r="E19" s="157">
        <v>539000</v>
      </c>
      <c r="F19" s="146">
        <v>1</v>
      </c>
      <c r="G19" s="141">
        <f t="shared" si="0"/>
        <v>539</v>
      </c>
    </row>
    <row r="20" spans="1:7" s="82" customFormat="1" ht="22.5" customHeight="1">
      <c r="A20" s="155" t="s">
        <v>201</v>
      </c>
      <c r="B20" s="147" t="s">
        <v>202</v>
      </c>
      <c r="C20" s="148" t="s">
        <v>193</v>
      </c>
      <c r="D20" s="148" t="s">
        <v>198</v>
      </c>
      <c r="E20" s="157">
        <v>1200000</v>
      </c>
      <c r="F20" s="146">
        <v>4</v>
      </c>
      <c r="G20" s="141">
        <f t="shared" si="0"/>
        <v>4800</v>
      </c>
    </row>
    <row r="21" spans="1:7" s="82" customFormat="1" ht="22.5" customHeight="1">
      <c r="A21" s="155"/>
      <c r="B21" s="231" t="s">
        <v>184</v>
      </c>
      <c r="C21" s="232"/>
      <c r="D21" s="232"/>
      <c r="E21" s="232"/>
      <c r="F21" s="233"/>
      <c r="G21" s="141">
        <f>+G22</f>
        <v>1205.5999999999999</v>
      </c>
    </row>
    <row r="22" spans="1:7" s="82" customFormat="1" ht="37.5" customHeight="1">
      <c r="A22" s="143">
        <v>72261110</v>
      </c>
      <c r="B22" s="143" t="s">
        <v>207</v>
      </c>
      <c r="C22" s="152" t="s">
        <v>208</v>
      </c>
      <c r="D22" s="152" t="s">
        <v>188</v>
      </c>
      <c r="E22" s="158">
        <v>1205600</v>
      </c>
      <c r="F22" s="145">
        <v>1</v>
      </c>
      <c r="G22" s="141">
        <f>E22*F22/1000</f>
        <v>1205.5999999999999</v>
      </c>
    </row>
    <row r="23" spans="1:7" ht="24.75" customHeight="1"/>
  </sheetData>
  <mergeCells count="10">
    <mergeCell ref="B17:F17"/>
    <mergeCell ref="B21:F21"/>
    <mergeCell ref="B11:F11"/>
    <mergeCell ref="B12:F12"/>
    <mergeCell ref="B16:F16"/>
    <mergeCell ref="A5:G5"/>
    <mergeCell ref="A7:D7"/>
    <mergeCell ref="E7:G7"/>
    <mergeCell ref="A9:F9"/>
    <mergeCell ref="D10:F10"/>
  </mergeCells>
  <pageMargins left="0.2" right="0.2" top="0.46" bottom="0.4" header="0.3" footer="0.3"/>
  <pageSetup paperSize="9" scale="60" firstPageNumber="14" orientation="portrait" useFirstPageNumber="1" verticalDpi="0" r:id="rId1"/>
  <headerFooter>
    <oddFooter>&amp;C&amp;P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workbookViewId="0">
      <selection activeCell="J43" sqref="J43"/>
    </sheetView>
  </sheetViews>
  <sheetFormatPr defaultRowHeight="13.5"/>
  <cols>
    <col min="1" max="1" width="9" style="88" customWidth="1"/>
    <col min="2" max="2" width="9.5" style="88" customWidth="1"/>
    <col min="3" max="3" width="6.83203125" style="88" customWidth="1"/>
    <col min="4" max="4" width="11" style="88" customWidth="1"/>
    <col min="5" max="5" width="10.83203125" style="88" customWidth="1"/>
    <col min="6" max="6" width="71.5" style="88" customWidth="1"/>
    <col min="7" max="7" width="26.1640625" style="89" customWidth="1"/>
    <col min="8" max="8" width="15.83203125" style="88" customWidth="1"/>
    <col min="9" max="9" width="20.5" style="88" bestFit="1" customWidth="1"/>
    <col min="10" max="10" width="9.33203125" style="88"/>
    <col min="11" max="11" width="14.5" style="88" bestFit="1" customWidth="1"/>
    <col min="12" max="12" width="9.33203125" style="88"/>
    <col min="13" max="13" width="12.1640625" style="88" bestFit="1" customWidth="1"/>
    <col min="14" max="16384" width="9.33203125" style="88"/>
  </cols>
  <sheetData>
    <row r="1" spans="1:9" ht="17.25">
      <c r="G1" s="76" t="s">
        <v>214</v>
      </c>
    </row>
    <row r="2" spans="1:9" s="33" customFormat="1" ht="17.25">
      <c r="A2" s="90"/>
      <c r="B2" s="90"/>
      <c r="C2" s="90"/>
      <c r="D2" s="90"/>
      <c r="E2" s="90"/>
      <c r="F2" s="90"/>
      <c r="G2" s="91" t="s">
        <v>93</v>
      </c>
      <c r="H2" s="92"/>
      <c r="I2" s="92"/>
    </row>
    <row r="3" spans="1:9" s="33" customFormat="1" ht="17.25">
      <c r="A3" s="90"/>
      <c r="B3" s="90"/>
      <c r="C3" s="90"/>
      <c r="D3" s="90"/>
      <c r="E3" s="90"/>
      <c r="F3" s="90"/>
      <c r="G3" s="91" t="s">
        <v>52</v>
      </c>
      <c r="H3" s="92"/>
      <c r="I3" s="92"/>
    </row>
    <row r="4" spans="1:9" ht="60" customHeight="1">
      <c r="A4" s="196" t="s">
        <v>215</v>
      </c>
      <c r="B4" s="196"/>
      <c r="C4" s="196"/>
      <c r="D4" s="196"/>
      <c r="E4" s="196"/>
      <c r="F4" s="196"/>
      <c r="G4" s="196"/>
    </row>
    <row r="5" spans="1:9" ht="17.25">
      <c r="A5" s="93"/>
      <c r="B5" s="93"/>
      <c r="C5" s="93"/>
      <c r="D5" s="93"/>
      <c r="E5" s="93"/>
      <c r="F5" s="93"/>
      <c r="G5" s="77" t="s">
        <v>67</v>
      </c>
    </row>
    <row r="6" spans="1:9" ht="147.75" customHeight="1">
      <c r="A6" s="197" t="s">
        <v>7</v>
      </c>
      <c r="B6" s="197"/>
      <c r="C6" s="197"/>
      <c r="D6" s="197" t="s">
        <v>0</v>
      </c>
      <c r="E6" s="197"/>
      <c r="F6" s="197" t="s">
        <v>6</v>
      </c>
      <c r="G6" s="151" t="s">
        <v>21</v>
      </c>
    </row>
    <row r="7" spans="1:9" s="95" customFormat="1" ht="92.25" customHeight="1">
      <c r="A7" s="78" t="s">
        <v>26</v>
      </c>
      <c r="B7" s="78" t="s">
        <v>27</v>
      </c>
      <c r="C7" s="78" t="s">
        <v>28</v>
      </c>
      <c r="D7" s="78" t="s">
        <v>24</v>
      </c>
      <c r="E7" s="78" t="s">
        <v>25</v>
      </c>
      <c r="F7" s="197"/>
      <c r="G7" s="94" t="s">
        <v>65</v>
      </c>
    </row>
    <row r="8" spans="1:9" s="95" customFormat="1" ht="17.25">
      <c r="A8" s="164"/>
      <c r="B8" s="164"/>
      <c r="C8" s="164"/>
      <c r="D8" s="164"/>
      <c r="E8" s="164"/>
      <c r="F8" s="32" t="s">
        <v>8</v>
      </c>
      <c r="G8" s="4">
        <f>+G11+G30</f>
        <v>0</v>
      </c>
      <c r="H8" s="113"/>
    </row>
    <row r="9" spans="1:9" s="95" customFormat="1" ht="17.25">
      <c r="A9" s="164"/>
      <c r="B9" s="164"/>
      <c r="C9" s="164"/>
      <c r="D9" s="164"/>
      <c r="E9" s="164"/>
      <c r="F9" s="32" t="s">
        <v>3</v>
      </c>
      <c r="G9" s="4"/>
    </row>
    <row r="10" spans="1:9" s="95" customFormat="1" ht="33.75" customHeight="1">
      <c r="A10" s="81"/>
      <c r="B10" s="81"/>
      <c r="C10" s="81"/>
      <c r="D10" s="81"/>
      <c r="E10" s="81"/>
      <c r="F10" s="96" t="s">
        <v>13</v>
      </c>
      <c r="G10" s="118"/>
    </row>
    <row r="11" spans="1:9" s="95" customFormat="1" ht="34.5">
      <c r="A11" s="74" t="s">
        <v>4</v>
      </c>
      <c r="B11" s="164"/>
      <c r="C11" s="164"/>
      <c r="D11" s="164"/>
      <c r="E11" s="164"/>
      <c r="F11" s="32" t="s">
        <v>9</v>
      </c>
      <c r="G11" s="4">
        <f>+G13</f>
        <v>2400000</v>
      </c>
      <c r="I11" s="163"/>
    </row>
    <row r="12" spans="1:9" s="95" customFormat="1" ht="17.25">
      <c r="A12" s="74"/>
      <c r="B12" s="164"/>
      <c r="C12" s="164"/>
      <c r="D12" s="164"/>
      <c r="E12" s="164"/>
      <c r="F12" s="32" t="s">
        <v>3</v>
      </c>
      <c r="G12" s="4"/>
    </row>
    <row r="13" spans="1:9" s="95" customFormat="1" ht="62.25" customHeight="1">
      <c r="A13" s="164"/>
      <c r="B13" s="74" t="s">
        <v>4</v>
      </c>
      <c r="C13" s="164"/>
      <c r="D13" s="164"/>
      <c r="E13" s="164"/>
      <c r="F13" s="32" t="s">
        <v>10</v>
      </c>
      <c r="G13" s="4">
        <f t="shared" ref="G13" si="0">G15</f>
        <v>2400000</v>
      </c>
      <c r="I13" s="163"/>
    </row>
    <row r="14" spans="1:9" s="95" customFormat="1" ht="29.25" customHeight="1">
      <c r="A14" s="164"/>
      <c r="B14" s="74"/>
      <c r="C14" s="164"/>
      <c r="D14" s="164"/>
      <c r="E14" s="164"/>
      <c r="F14" s="32" t="s">
        <v>3</v>
      </c>
      <c r="G14" s="4"/>
    </row>
    <row r="15" spans="1:9" s="95" customFormat="1" ht="42.75" customHeight="1">
      <c r="A15" s="164"/>
      <c r="B15" s="164"/>
      <c r="C15" s="74" t="s">
        <v>5</v>
      </c>
      <c r="D15" s="164"/>
      <c r="E15" s="164"/>
      <c r="F15" s="32" t="s">
        <v>11</v>
      </c>
      <c r="G15" s="4">
        <f t="shared" ref="G15" si="1">G17</f>
        <v>2400000</v>
      </c>
    </row>
    <row r="16" spans="1:9" s="95" customFormat="1" ht="17.25">
      <c r="A16" s="164"/>
      <c r="B16" s="164"/>
      <c r="C16" s="74"/>
      <c r="D16" s="164"/>
      <c r="E16" s="164"/>
      <c r="F16" s="32" t="s">
        <v>3</v>
      </c>
      <c r="G16" s="4"/>
    </row>
    <row r="17" spans="1:7" s="97" customFormat="1" ht="17.25">
      <c r="A17" s="164"/>
      <c r="B17" s="164"/>
      <c r="C17" s="74"/>
      <c r="D17" s="164"/>
      <c r="E17" s="164"/>
      <c r="F17" s="96" t="s">
        <v>13</v>
      </c>
      <c r="G17" s="4">
        <f>+G19</f>
        <v>2400000</v>
      </c>
    </row>
    <row r="18" spans="1:7" ht="17.25">
      <c r="A18" s="98"/>
      <c r="B18" s="98"/>
      <c r="C18" s="98"/>
      <c r="D18" s="98"/>
      <c r="E18" s="98"/>
      <c r="F18" s="99" t="s">
        <v>55</v>
      </c>
      <c r="G18" s="70"/>
    </row>
    <row r="19" spans="1:7" s="97" customFormat="1" ht="34.5">
      <c r="A19" s="101"/>
      <c r="B19" s="101"/>
      <c r="C19" s="101"/>
      <c r="D19" s="81" t="s">
        <v>157</v>
      </c>
      <c r="E19" s="81"/>
      <c r="F19" s="100" t="s">
        <v>158</v>
      </c>
      <c r="G19" s="118">
        <f>+G21</f>
        <v>2400000</v>
      </c>
    </row>
    <row r="20" spans="1:7" s="97" customFormat="1" ht="17.25">
      <c r="A20" s="101"/>
      <c r="B20" s="101"/>
      <c r="C20" s="101"/>
      <c r="D20" s="81"/>
      <c r="E20" s="81"/>
      <c r="F20" s="100" t="s">
        <v>55</v>
      </c>
      <c r="G20" s="118"/>
    </row>
    <row r="21" spans="1:7" s="97" customFormat="1" ht="47.25" customHeight="1">
      <c r="A21" s="101"/>
      <c r="B21" s="101"/>
      <c r="C21" s="101"/>
      <c r="D21" s="81"/>
      <c r="E21" s="81" t="s">
        <v>159</v>
      </c>
      <c r="F21" s="100" t="s">
        <v>160</v>
      </c>
      <c r="G21" s="118">
        <f>+G23</f>
        <v>2400000</v>
      </c>
    </row>
    <row r="22" spans="1:7" s="97" customFormat="1" ht="25.5" customHeight="1">
      <c r="A22" s="101"/>
      <c r="B22" s="101"/>
      <c r="C22" s="101"/>
      <c r="D22" s="81"/>
      <c r="E22" s="81"/>
      <c r="F22" s="100" t="s">
        <v>14</v>
      </c>
      <c r="G22" s="118"/>
    </row>
    <row r="23" spans="1:7" s="97" customFormat="1" ht="30" customHeight="1">
      <c r="A23" s="101"/>
      <c r="B23" s="101"/>
      <c r="C23" s="101"/>
      <c r="D23" s="81"/>
      <c r="E23" s="81"/>
      <c r="F23" s="100" t="s">
        <v>13</v>
      </c>
      <c r="G23" s="118">
        <f>+G25</f>
        <v>2400000</v>
      </c>
    </row>
    <row r="24" spans="1:7" s="97" customFormat="1" ht="45" customHeight="1">
      <c r="A24" s="101"/>
      <c r="B24" s="101"/>
      <c r="C24" s="101"/>
      <c r="D24" s="81"/>
      <c r="E24" s="81"/>
      <c r="F24" s="100" t="s">
        <v>15</v>
      </c>
      <c r="G24" s="118"/>
    </row>
    <row r="25" spans="1:7" s="97" customFormat="1" ht="26.25" customHeight="1">
      <c r="A25" s="101"/>
      <c r="B25" s="101"/>
      <c r="C25" s="101"/>
      <c r="D25" s="81"/>
      <c r="E25" s="81"/>
      <c r="F25" s="100" t="s">
        <v>16</v>
      </c>
      <c r="G25" s="118">
        <f t="shared" ref="G25:G28" si="2">+G26</f>
        <v>2400000</v>
      </c>
    </row>
    <row r="26" spans="1:7" s="97" customFormat="1" ht="27" customHeight="1">
      <c r="A26" s="101"/>
      <c r="B26" s="101"/>
      <c r="C26" s="101"/>
      <c r="D26" s="81"/>
      <c r="E26" s="81"/>
      <c r="F26" s="100" t="s">
        <v>51</v>
      </c>
      <c r="G26" s="118">
        <f t="shared" si="2"/>
        <v>2400000</v>
      </c>
    </row>
    <row r="27" spans="1:7" s="97" customFormat="1" ht="34.5">
      <c r="A27" s="101"/>
      <c r="B27" s="101"/>
      <c r="C27" s="101"/>
      <c r="D27" s="81"/>
      <c r="E27" s="81"/>
      <c r="F27" s="100" t="s">
        <v>161</v>
      </c>
      <c r="G27" s="118">
        <f t="shared" si="2"/>
        <v>2400000</v>
      </c>
    </row>
    <row r="28" spans="1:7" s="97" customFormat="1" ht="43.5" customHeight="1">
      <c r="A28" s="101"/>
      <c r="B28" s="101"/>
      <c r="C28" s="101"/>
      <c r="D28" s="81"/>
      <c r="E28" s="81"/>
      <c r="F28" s="100" t="s">
        <v>162</v>
      </c>
      <c r="G28" s="118">
        <f t="shared" si="2"/>
        <v>2400000</v>
      </c>
    </row>
    <row r="29" spans="1:7" s="97" customFormat="1" ht="32.25" customHeight="1">
      <c r="A29" s="101"/>
      <c r="B29" s="101"/>
      <c r="C29" s="101"/>
      <c r="D29" s="81"/>
      <c r="E29" s="81"/>
      <c r="F29" s="100" t="s">
        <v>163</v>
      </c>
      <c r="G29" s="118">
        <v>2400000</v>
      </c>
    </row>
    <row r="30" spans="1:7" ht="42.75" customHeight="1">
      <c r="A30" s="79" t="s">
        <v>137</v>
      </c>
      <c r="B30" s="79"/>
      <c r="C30" s="79"/>
      <c r="D30" s="79"/>
      <c r="E30" s="106"/>
      <c r="F30" s="107" t="s">
        <v>138</v>
      </c>
      <c r="G30" s="4">
        <f>+G32</f>
        <v>-2400000</v>
      </c>
    </row>
    <row r="31" spans="1:7" ht="17.25">
      <c r="A31" s="108"/>
      <c r="B31" s="108"/>
      <c r="C31" s="108"/>
      <c r="D31" s="106"/>
      <c r="E31" s="106"/>
      <c r="F31" s="109" t="s">
        <v>43</v>
      </c>
      <c r="G31" s="4"/>
    </row>
    <row r="32" spans="1:7" ht="41.25" customHeight="1">
      <c r="A32" s="108"/>
      <c r="B32" s="79" t="s">
        <v>4</v>
      </c>
      <c r="C32" s="108"/>
      <c r="D32" s="106"/>
      <c r="E32" s="106"/>
      <c r="F32" s="100" t="s">
        <v>139</v>
      </c>
      <c r="G32" s="4">
        <f>+G34</f>
        <v>-2400000</v>
      </c>
    </row>
    <row r="33" spans="1:7" ht="17.25">
      <c r="A33" s="108"/>
      <c r="B33" s="108"/>
      <c r="C33" s="108"/>
      <c r="D33" s="106"/>
      <c r="E33" s="106"/>
      <c r="F33" s="100" t="s">
        <v>43</v>
      </c>
      <c r="G33" s="4"/>
    </row>
    <row r="34" spans="1:7" ht="32.25" customHeight="1">
      <c r="A34" s="108"/>
      <c r="B34" s="108"/>
      <c r="C34" s="79" t="s">
        <v>4</v>
      </c>
      <c r="D34" s="106"/>
      <c r="E34" s="106"/>
      <c r="F34" s="100" t="s">
        <v>140</v>
      </c>
      <c r="G34" s="4">
        <f>G36</f>
        <v>-2400000</v>
      </c>
    </row>
    <row r="35" spans="1:7" ht="17.25">
      <c r="A35" s="108"/>
      <c r="B35" s="108"/>
      <c r="C35" s="108"/>
      <c r="D35" s="106"/>
      <c r="E35" s="106"/>
      <c r="F35" s="100" t="s">
        <v>43</v>
      </c>
      <c r="G35" s="4"/>
    </row>
    <row r="36" spans="1:7" ht="17.25">
      <c r="A36" s="108"/>
      <c r="B36" s="108"/>
      <c r="C36" s="108"/>
      <c r="D36" s="106"/>
      <c r="E36" s="106"/>
      <c r="F36" s="100" t="s">
        <v>101</v>
      </c>
      <c r="G36" s="4">
        <f>G38</f>
        <v>-2400000</v>
      </c>
    </row>
    <row r="37" spans="1:7" ht="17.25">
      <c r="A37" s="108"/>
      <c r="B37" s="108"/>
      <c r="C37" s="108"/>
      <c r="D37" s="106"/>
      <c r="E37" s="106"/>
      <c r="F37" s="100" t="s">
        <v>43</v>
      </c>
      <c r="G37" s="4"/>
    </row>
    <row r="38" spans="1:7" ht="24.75" customHeight="1">
      <c r="A38" s="108"/>
      <c r="B38" s="108"/>
      <c r="C38" s="108"/>
      <c r="D38" s="106">
        <v>1139</v>
      </c>
      <c r="E38" s="106"/>
      <c r="F38" s="100" t="s">
        <v>132</v>
      </c>
      <c r="G38" s="4">
        <f>G40</f>
        <v>-2400000</v>
      </c>
    </row>
    <row r="39" spans="1:7" ht="17.25">
      <c r="A39" s="108"/>
      <c r="B39" s="108"/>
      <c r="C39" s="108"/>
      <c r="D39" s="106"/>
      <c r="E39" s="106"/>
      <c r="F39" s="100" t="s">
        <v>43</v>
      </c>
      <c r="G39" s="4"/>
    </row>
    <row r="40" spans="1:7" ht="32.25" customHeight="1">
      <c r="A40" s="108"/>
      <c r="B40" s="108"/>
      <c r="C40" s="108"/>
      <c r="D40" s="106"/>
      <c r="E40" s="106">
        <v>11001</v>
      </c>
      <c r="F40" s="100" t="s">
        <v>132</v>
      </c>
      <c r="G40" s="4">
        <f>+G42</f>
        <v>-2400000</v>
      </c>
    </row>
    <row r="41" spans="1:7" ht="17.25">
      <c r="A41" s="79"/>
      <c r="B41" s="79"/>
      <c r="C41" s="79"/>
      <c r="D41" s="79"/>
      <c r="E41" s="106"/>
      <c r="F41" s="107" t="s">
        <v>49</v>
      </c>
      <c r="G41" s="4"/>
    </row>
    <row r="42" spans="1:7" ht="17.25">
      <c r="A42" s="108"/>
      <c r="B42" s="108"/>
      <c r="C42" s="108"/>
      <c r="D42" s="106"/>
      <c r="E42" s="106"/>
      <c r="F42" s="109" t="s">
        <v>102</v>
      </c>
      <c r="G42" s="4">
        <f>+G44</f>
        <v>-2400000</v>
      </c>
    </row>
    <row r="43" spans="1:7" ht="34.5">
      <c r="A43" s="108"/>
      <c r="B43" s="108"/>
      <c r="C43" s="108"/>
      <c r="D43" s="106"/>
      <c r="E43" s="106"/>
      <c r="F43" s="100" t="s">
        <v>141</v>
      </c>
      <c r="G43" s="4"/>
    </row>
    <row r="44" spans="1:7" ht="17.25">
      <c r="A44" s="108"/>
      <c r="B44" s="108"/>
      <c r="C44" s="108"/>
      <c r="D44" s="106"/>
      <c r="E44" s="106"/>
      <c r="F44" s="100" t="s">
        <v>16</v>
      </c>
      <c r="G44" s="4">
        <f t="shared" ref="G44:G46" si="3">+G45</f>
        <v>-2400000</v>
      </c>
    </row>
    <row r="45" spans="1:7" ht="17.25">
      <c r="A45" s="108"/>
      <c r="B45" s="108"/>
      <c r="C45" s="108"/>
      <c r="D45" s="106"/>
      <c r="E45" s="106"/>
      <c r="F45" s="100" t="s">
        <v>51</v>
      </c>
      <c r="G45" s="4">
        <f t="shared" si="3"/>
        <v>-2400000</v>
      </c>
    </row>
    <row r="46" spans="1:7" ht="17.25">
      <c r="A46" s="108"/>
      <c r="B46" s="108"/>
      <c r="C46" s="108"/>
      <c r="D46" s="106"/>
      <c r="E46" s="106"/>
      <c r="F46" s="100" t="s">
        <v>142</v>
      </c>
      <c r="G46" s="4">
        <f t="shared" si="3"/>
        <v>-2400000</v>
      </c>
    </row>
    <row r="47" spans="1:7" ht="17.25">
      <c r="A47" s="108"/>
      <c r="B47" s="108"/>
      <c r="C47" s="108"/>
      <c r="D47" s="106"/>
      <c r="E47" s="106"/>
      <c r="F47" s="100" t="s">
        <v>143</v>
      </c>
      <c r="G47" s="4">
        <f>-G29</f>
        <v>-2400000</v>
      </c>
    </row>
  </sheetData>
  <mergeCells count="4">
    <mergeCell ref="A4:G4"/>
    <mergeCell ref="A6:C6"/>
    <mergeCell ref="D6:E6"/>
    <mergeCell ref="F6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 Հավելված 1</vt:lpstr>
      <vt:lpstr>Հավելված 2</vt:lpstr>
      <vt:lpstr>Հավելված 3</vt:lpstr>
      <vt:lpstr>Հավելված 4</vt:lpstr>
      <vt:lpstr>Հավելված 5 </vt:lpstr>
      <vt:lpstr>Հավելված 6</vt:lpstr>
      <vt:lpstr>Հավելված 7</vt:lpstr>
      <vt:lpstr>Հավելված 8</vt:lpstr>
      <vt:lpstr>' Հավելված 1'!Print_Area</vt:lpstr>
      <vt:lpstr>'Հավելված 3'!Print_Area</vt:lpstr>
      <vt:lpstr>'Հավելված 5 '!Print_Area</vt:lpstr>
      <vt:lpstr>'Հավելված 6'!Print_Area</vt:lpstr>
      <vt:lpstr>'Հավելված 7'!Print_Area</vt:lpstr>
      <vt:lpstr>'Հավելված 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Hetum Hamamchyan</cp:lastModifiedBy>
  <cp:lastPrinted>2026-09-25T08:33:38Z</cp:lastPrinted>
  <dcterms:created xsi:type="dcterms:W3CDTF">2018-09-30T11:43:43Z</dcterms:created>
  <dcterms:modified xsi:type="dcterms:W3CDTF">2026-10-20T14:43:30Z</dcterms:modified>
</cp:coreProperties>
</file>