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20-COP17-10-hamadzaynagrer-9 hat\Karavarutyun-9927\"/>
    </mc:Choice>
  </mc:AlternateContent>
  <bookViews>
    <workbookView xWindow="0" yWindow="0" windowWidth="28800" windowHeight="11280" activeTab="3"/>
  </bookViews>
  <sheets>
    <sheet name="ծրագիր միջոցառում" sheetId="5" r:id="rId1"/>
    <sheet name="Տնտեսագիտական ծրագիր միջոցառում" sheetId="1" r:id="rId2"/>
    <sheet name="Արդյունքային ԲՍԿ" sheetId="2" r:id="rId3"/>
    <sheet name="Գնումներ" sheetId="4" r:id="rId4"/>
  </sheets>
  <definedNames>
    <definedName name="_xlnm._FilterDatabase" localSheetId="2" hidden="1">'Արդյունքային ԲՍԿ'!$A$7:$J$19</definedName>
    <definedName name="_xlnm.Print_Area" localSheetId="0">'ծրագիր միջոցառում'!$A$1:$G$16</definedName>
  </definedNames>
  <calcPr calcId="162913"/>
</workbook>
</file>

<file path=xl/calcChain.xml><?xml version="1.0" encoding="utf-8"?>
<calcChain xmlns="http://schemas.openxmlformats.org/spreadsheetml/2006/main">
  <c r="G58" i="1" l="1"/>
  <c r="J16" i="2"/>
  <c r="G16" i="5" l="1"/>
  <c r="G11" i="5"/>
  <c r="J24" i="2" l="1"/>
  <c r="J20" i="2" s="1"/>
  <c r="G61" i="1"/>
  <c r="G60" i="1" s="1"/>
  <c r="G59" i="1" s="1"/>
  <c r="G56" i="1" s="1"/>
  <c r="G54" i="1" s="1"/>
  <c r="G53" i="1" s="1"/>
  <c r="G52" i="1" s="1"/>
  <c r="G51" i="1" s="1"/>
  <c r="G50" i="1" s="1"/>
  <c r="G48" i="1" s="1"/>
  <c r="G46" i="1" s="1"/>
  <c r="G15" i="5"/>
  <c r="G11" i="4" l="1"/>
  <c r="J10" i="2" l="1"/>
  <c r="J15" i="2" s="1"/>
  <c r="J14" i="2" s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G10" i="5"/>
  <c r="G9" i="5" l="1"/>
  <c r="G14" i="5" l="1"/>
  <c r="G13" i="5" s="1"/>
  <c r="G12" i="5" s="1"/>
  <c r="G8" i="5" s="1"/>
  <c r="I11" i="4"/>
  <c r="I10" i="4" s="1"/>
  <c r="I9" i="4" s="1"/>
  <c r="I8" i="4" s="1"/>
  <c r="I7" i="4" s="1"/>
  <c r="J9" i="2" l="1"/>
  <c r="J8" i="2" s="1"/>
  <c r="J7" i="2" s="1"/>
  <c r="G26" i="1" l="1"/>
  <c r="G25" i="1" s="1"/>
  <c r="G24" i="1" s="1"/>
  <c r="G23" i="1" s="1"/>
  <c r="G21" i="1" s="1"/>
  <c r="G19" i="1" s="1"/>
  <c r="G17" i="1" l="1"/>
  <c r="G15" i="1" l="1"/>
  <c r="G13" i="1" s="1"/>
  <c r="G11" i="1" s="1"/>
  <c r="G9" i="1" s="1"/>
  <c r="G7" i="1" s="1"/>
</calcChain>
</file>

<file path=xl/sharedStrings.xml><?xml version="1.0" encoding="utf-8"?>
<sst xmlns="http://schemas.openxmlformats.org/spreadsheetml/2006/main" count="188" uniqueCount="116">
  <si>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</si>
  <si>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</si>
  <si>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</si>
  <si>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</si>
  <si>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</si>
  <si>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</si>
  <si>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</si>
  <si>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</si>
  <si>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</si>
  <si>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</si>
  <si>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</si>
  <si>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</si>
  <si>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</si>
  <si>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</si>
  <si>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</si>
  <si>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</si>
  <si>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</si>
  <si>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</si>
  <si>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</si>
  <si>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</si>
  <si>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</si>
  <si>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</si>
  <si>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</si>
  <si>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</si>
  <si>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</si>
  <si>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</si>
  <si>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</si>
  <si>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</si>
  <si>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</si>
  <si>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</si>
  <si>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</si>
  <si>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</si>
  <si>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</si>
  <si>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</si>
  <si>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</si>
  <si>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</si>
  <si>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</si>
  <si>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</si>
  <si>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</si>
  <si>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</si>
  <si>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</si>
  <si>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</si>
  <si>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</si>
  <si>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</si>
  <si>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</si>
  <si>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</si>
  <si>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</si>
  <si>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</si>
  <si>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</si>
  <si>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</si>
  <si>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</si>
  <si>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</si>
  <si>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</si>
  <si>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</si>
  <si>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</si>
  <si>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</si>
  <si>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</si>
  <si>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</si>
  <si>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</si>
  <si>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</si>
  <si>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</si>
  <si>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</si>
  <si>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</si>
  <si>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</si>
  <si>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</si>
  <si>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</si>
  <si>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</si>
  <si>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</si>
  <si>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</si>
  <si>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</si>
  <si>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</si>
  <si>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</si>
  <si>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</si>
  <si>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</si>
  <si>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</si>
  <si>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</si>
  <si>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</si>
  <si>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</si>
  <si>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</si>
  <si>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</si>
  <si>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</si>
  <si>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</si>
  <si>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</si>
  <si>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</si>
  <si>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</si>
  <si>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</si>
  <si>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</si>
  <si>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</si>
  <si>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</si>
  <si>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</si>
  <si>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</si>
  <si>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</si>
  <si>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</si>
  <si>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</si>
  <si>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</si>
  <si>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</si>
  <si>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</si>
  <si>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</si>
  <si>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</si>
  <si>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</si>
  <si>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</si>
  <si>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</si>
  <si>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</si>
  <si>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</si>
  <si>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</si>
  <si>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</si>
  <si>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</si>
  <si>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ՎԵՐԱԲԱՇԽՈՒՄ ԵՎ ՀԱՅԱՍՏԱՆԻ ՀԱՆՐԱՊԵՏՈՒԹՅԱՆ ԿԱՌԱՎԱՐՈՒԹՅԱՆ 2025 ԹՎԱԿԱՆԻ ԴԵԿՏԵՄԲԵՐԻ 25-Ի N 1910-Ն ՈՐՈՇՄԱՆ N 5 ՀԱՎԵԼՎԱԾԻ N 1 ԱՂՅՈՒՍԱԿՈՒՄ ԿԱՏԱՐՎՈՂ ՓՈՓՈԽՈՒԹՅՈՒՆՆԵՐԸ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</si>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</sst>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</numFmts>
  <fonts count="46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164" fontId="24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0" fontId="30" fillId="0" borderId="0"/>
    <xf numFmtId="0" fontId="4" fillId="0" borderId="0"/>
    <xf numFmtId="0" fontId="36" fillId="0" borderId="0"/>
    <xf numFmtId="164" fontId="38" fillId="0" borderId="0" applyFill="0" applyBorder="0" applyProtection="0">
      <alignment horizontal="right" vertical="top"/>
    </xf>
    <xf numFmtId="0" fontId="3" fillId="0" borderId="0"/>
    <xf numFmtId="43" fontId="22" fillId="0" borderId="0" applyFont="0" applyFill="0" applyBorder="0" applyAlignment="0" applyProtection="0"/>
    <xf numFmtId="164" fontId="42" fillId="0" borderId="0" applyFill="0" applyBorder="0" applyProtection="0">
      <alignment horizontal="right" vertical="top"/>
    </xf>
    <xf numFmtId="164" fontId="43" fillId="0" borderId="0" applyFill="0" applyBorder="0" applyProtection="0">
      <alignment horizontal="right" vertical="top"/>
    </xf>
    <xf numFmtId="0" fontId="44" fillId="0" borderId="0"/>
    <xf numFmtId="0" fontId="44" fillId="0" borderId="0"/>
    <xf numFmtId="0" fontId="2" fillId="0" borderId="0"/>
    <xf numFmtId="43" fontId="2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2" fillId="0" borderId="0">
      <alignment horizontal="left" vertical="top" wrapText="1"/>
    </xf>
    <xf numFmtId="0" fontId="2" fillId="22" borderId="0" applyNumberFormat="0" applyBorder="0" applyAlignment="0" applyProtection="0"/>
    <xf numFmtId="0" fontId="12" fillId="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82">
    <xf numFmtId="0" fontId="0" fillId="0" borderId="0" xfId="0">
      <alignment horizontal="left" vertical="top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>
      <alignment horizontal="left" vertical="top" wrapText="1"/>
    </xf>
    <xf numFmtId="0" fontId="26" fillId="0" borderId="0" xfId="0" applyFont="1" applyAlignment="1">
      <alignment horizontal="right"/>
    </xf>
    <xf numFmtId="0" fontId="27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4" fontId="28" fillId="0" borderId="10" xfId="44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2" applyNumberFormat="1" applyFont="1" applyBorder="1" applyAlignment="1">
      <alignment horizontal="right" vertical="top"/>
    </xf>
    <xf numFmtId="0" fontId="29" fillId="0" borderId="10" xfId="0" applyFont="1" applyBorder="1" applyAlignment="1">
      <alignment horizontal="left" vertical="top" wrapText="1"/>
    </xf>
    <xf numFmtId="164" fontId="29" fillId="0" borderId="10" xfId="43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31" fillId="0" borderId="0" xfId="45" applyFont="1"/>
    <xf numFmtId="0" fontId="34" fillId="0" borderId="0" xfId="46" applyFont="1"/>
    <xf numFmtId="0" fontId="35" fillId="0" borderId="0" xfId="45" applyFont="1" applyAlignment="1">
      <alignment horizontal="center" wrapText="1"/>
    </xf>
    <xf numFmtId="165" fontId="34" fillId="0" borderId="0" xfId="46" applyNumberFormat="1" applyFont="1"/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7" fillId="0" borderId="10" xfId="0" applyFont="1" applyBorder="1">
      <alignment horizontal="left" vertical="top" wrapText="1"/>
    </xf>
    <xf numFmtId="0" fontId="26" fillId="0" borderId="0" xfId="0" applyFont="1" applyAlignment="1">
      <alignment horizontal="right" vertical="center"/>
    </xf>
    <xf numFmtId="164" fontId="28" fillId="0" borderId="10" xfId="48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32" fillId="0" borderId="0" xfId="45" applyFont="1" applyAlignment="1">
      <alignment vertical="top" wrapText="1"/>
    </xf>
    <xf numFmtId="0" fontId="34" fillId="0" borderId="0" xfId="49" applyFont="1"/>
    <xf numFmtId="165" fontId="34" fillId="0" borderId="0" xfId="49" applyNumberFormat="1" applyFont="1"/>
    <xf numFmtId="0" fontId="39" fillId="0" borderId="0" xfId="0" applyFont="1" applyBorder="1" applyAlignment="1">
      <alignment horizontal="center" vertical="top" wrapText="1"/>
    </xf>
    <xf numFmtId="0" fontId="40" fillId="0" borderId="0" xfId="0" applyFont="1" applyBorder="1" applyAlignment="1">
      <alignment horizontal="right" vertical="center"/>
    </xf>
    <xf numFmtId="0" fontId="39" fillId="0" borderId="0" xfId="0" applyFont="1">
      <alignment horizontal="left" vertical="top" wrapText="1"/>
    </xf>
    <xf numFmtId="0" fontId="34" fillId="0" borderId="10" xfId="49" applyFont="1" applyBorder="1" applyAlignment="1">
      <alignment horizontal="center" vertical="center" wrapText="1"/>
    </xf>
    <xf numFmtId="39" fontId="34" fillId="0" borderId="10" xfId="49" applyNumberFormat="1" applyFont="1" applyBorder="1" applyAlignment="1">
      <alignment horizontal="center" vertical="center" wrapText="1"/>
    </xf>
    <xf numFmtId="164" fontId="41" fillId="0" borderId="10" xfId="42" applyNumberFormat="1" applyFont="1" applyBorder="1" applyAlignment="1">
      <alignment horizontal="right" vertical="top"/>
    </xf>
    <xf numFmtId="0" fontId="41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center" vertical="top" wrapText="1"/>
    </xf>
    <xf numFmtId="166" fontId="41" fillId="0" borderId="10" xfId="42" applyNumberFormat="1" applyFont="1" applyBorder="1" applyAlignment="1">
      <alignment horizontal="center" vertical="top"/>
    </xf>
    <xf numFmtId="49" fontId="37" fillId="0" borderId="10" xfId="0" applyNumberFormat="1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7" fillId="0" borderId="0" xfId="0" applyFont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64" fontId="28" fillId="0" borderId="10" xfId="51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64" fontId="27" fillId="0" borderId="10" xfId="52" applyNumberFormat="1" applyFont="1" applyBorder="1" applyAlignment="1">
      <alignment horizontal="right" vertical="top"/>
    </xf>
    <xf numFmtId="0" fontId="43" fillId="0" borderId="0" xfId="0" applyFont="1" applyAlignment="1">
      <alignment horizontal="left" vertical="top" wrapText="1"/>
    </xf>
    <xf numFmtId="0" fontId="27" fillId="0" borderId="0" xfId="0" applyFont="1" applyBorder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164" fontId="27" fillId="0" borderId="0" xfId="52" applyNumberFormat="1" applyFont="1" applyBorder="1" applyAlignment="1">
      <alignment horizontal="right" vertical="top"/>
    </xf>
    <xf numFmtId="167" fontId="25" fillId="0" borderId="10" xfId="50" applyNumberFormat="1" applyFont="1" applyBorder="1" applyAlignment="1">
      <alignment horizontal="right" vertical="top"/>
    </xf>
    <xf numFmtId="167" fontId="37" fillId="0" borderId="10" xfId="50" applyNumberFormat="1" applyFont="1" applyBorder="1" applyAlignment="1">
      <alignment horizontal="right" vertical="top"/>
    </xf>
    <xf numFmtId="164" fontId="37" fillId="0" borderId="10" xfId="5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7" fillId="0" borderId="10" xfId="0" applyNumberFormat="1" applyFont="1" applyBorder="1" applyAlignment="1">
      <alignment horizontal="left" vertical="top" wrapText="1"/>
    </xf>
    <xf numFmtId="164" fontId="28" fillId="0" borderId="10" xfId="0" applyNumberFormat="1" applyFont="1" applyBorder="1" applyAlignment="1">
      <alignment vertical="top" wrapText="1"/>
    </xf>
    <xf numFmtId="166" fontId="41" fillId="0" borderId="10" xfId="4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32" fillId="0" borderId="0" xfId="45" applyFont="1" applyAlignment="1">
      <alignment horizontal="right" vertical="top" wrapText="1"/>
    </xf>
    <xf numFmtId="0" fontId="32" fillId="0" borderId="0" xfId="47" applyFont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/>
    </xf>
    <xf numFmtId="0" fontId="28" fillId="0" borderId="16" xfId="0" applyFont="1" applyBorder="1" applyAlignment="1">
      <alignment horizontal="left" vertical="top"/>
    </xf>
    <xf numFmtId="0" fontId="28" fillId="0" borderId="14" xfId="0" applyFont="1" applyBorder="1" applyAlignment="1">
      <alignment horizontal="left" vertical="top"/>
    </xf>
    <xf numFmtId="0" fontId="28" fillId="0" borderId="15" xfId="0" applyFont="1" applyBorder="1" applyAlignment="1">
      <alignment horizontal="left" vertical="top"/>
    </xf>
    <xf numFmtId="0" fontId="41" fillId="0" borderId="10" xfId="0" applyFont="1" applyBorder="1" applyAlignment="1">
      <alignment horizontal="left" vertical="top" wrapText="1"/>
    </xf>
    <xf numFmtId="0" fontId="34" fillId="0" borderId="10" xfId="49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</cellXfs>
  <cellStyles count="6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4 2" xfId="59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Comma 2" xfId="56"/>
    <cellStyle name="Comma 3" xfId="62"/>
    <cellStyle name="Comma 9" xfId="5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2" xfId="58"/>
    <cellStyle name="Normal 2" xfId="55"/>
    <cellStyle name="Normal 3" xfId="61"/>
    <cellStyle name="Normal 3 2 7" xfId="45"/>
    <cellStyle name="Normal 5 3" xfId="53"/>
    <cellStyle name="Normal 52 2 2" xfId="46"/>
    <cellStyle name="Normal 52 2 2 2" xfId="49"/>
    <cellStyle name="Normal 8" xfId="54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Нейтральный 5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workbookViewId="0">
      <selection activeCell="G17" sqref="G17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7" width="41.42578125" style="46" customWidth="1"/>
  </cols>
  <sheetData>
    <row r="1" spans="1:7" s="13" customFormat="1" ht="63.75" customHeight="1" x14ac:dyDescent="0.3">
      <c r="A1" s="12"/>
      <c r="B1" s="12"/>
      <c r="C1" s="12"/>
      <c r="D1" s="12"/>
      <c r="E1" s="12"/>
      <c r="F1" s="64" t="s">
        <v>21</v>
      </c>
      <c r="G1" s="64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65" t="s">
        <v>107</v>
      </c>
      <c r="B3" s="65"/>
      <c r="C3" s="65"/>
      <c r="D3" s="65"/>
      <c r="E3" s="65"/>
      <c r="F3" s="65"/>
      <c r="G3" s="65"/>
    </row>
    <row r="4" spans="1:7" s="39" customFormat="1" ht="16.5" x14ac:dyDescent="0.25"/>
    <row r="5" spans="1:7" s="39" customFormat="1" ht="16.5" x14ac:dyDescent="0.25">
      <c r="A5" s="40"/>
      <c r="B5" s="40"/>
      <c r="C5" s="40"/>
      <c r="D5" s="40"/>
      <c r="E5" s="40"/>
      <c r="F5" s="40"/>
      <c r="G5" s="41" t="s">
        <v>73</v>
      </c>
    </row>
    <row r="6" spans="1:7" s="39" customFormat="1" ht="69" customHeight="1" x14ac:dyDescent="0.25">
      <c r="A6" s="67" t="s">
        <v>74</v>
      </c>
      <c r="B6" s="67" t="s">
        <v>0</v>
      </c>
      <c r="C6" s="67"/>
      <c r="D6" s="67" t="s">
        <v>75</v>
      </c>
      <c r="E6" s="67" t="s">
        <v>76</v>
      </c>
      <c r="F6" s="67" t="s">
        <v>77</v>
      </c>
      <c r="G6" s="59" t="s">
        <v>24</v>
      </c>
    </row>
    <row r="7" spans="1:7" s="39" customFormat="1" ht="32.25" customHeight="1" x14ac:dyDescent="0.25">
      <c r="A7" s="67"/>
      <c r="B7" s="42" t="s">
        <v>10</v>
      </c>
      <c r="C7" s="42" t="s">
        <v>11</v>
      </c>
      <c r="D7" s="67"/>
      <c r="E7" s="67"/>
      <c r="F7" s="67"/>
      <c r="G7" s="42" t="s">
        <v>2</v>
      </c>
    </row>
    <row r="8" spans="1:7" ht="16.5" x14ac:dyDescent="0.25">
      <c r="A8" s="66" t="s">
        <v>78</v>
      </c>
      <c r="B8" s="66"/>
      <c r="C8" s="66"/>
      <c r="D8" s="66"/>
      <c r="E8" s="66"/>
      <c r="F8" s="66"/>
      <c r="G8" s="43">
        <f>G9+G12</f>
        <v>0</v>
      </c>
    </row>
    <row r="9" spans="1:7" ht="16.5" x14ac:dyDescent="0.25">
      <c r="A9" s="66" t="s">
        <v>80</v>
      </c>
      <c r="B9" s="66"/>
      <c r="C9" s="66"/>
      <c r="D9" s="66"/>
      <c r="E9" s="66"/>
      <c r="F9" s="66"/>
      <c r="G9" s="43">
        <f>G10</f>
        <v>1695658.4000000001</v>
      </c>
    </row>
    <row r="10" spans="1:7" ht="66" x14ac:dyDescent="0.25">
      <c r="A10" s="4"/>
      <c r="B10" s="44" t="s">
        <v>81</v>
      </c>
      <c r="C10" s="4"/>
      <c r="D10" s="38" t="s">
        <v>82</v>
      </c>
      <c r="E10" s="38" t="s">
        <v>83</v>
      </c>
      <c r="F10" s="38" t="s">
        <v>84</v>
      </c>
      <c r="G10" s="43">
        <f>G11</f>
        <v>1695658.4000000001</v>
      </c>
    </row>
    <row r="11" spans="1:7" ht="49.5" x14ac:dyDescent="0.25">
      <c r="A11" s="4"/>
      <c r="B11" s="4"/>
      <c r="C11" s="37" t="s">
        <v>85</v>
      </c>
      <c r="D11" s="7" t="s">
        <v>46</v>
      </c>
      <c r="E11" s="7" t="s">
        <v>86</v>
      </c>
      <c r="F11" s="7" t="s">
        <v>79</v>
      </c>
      <c r="G11" s="45">
        <f>106566.18+32982+19800+105414.504+83449.106+103248+598118.527+642000+4080+0.083</f>
        <v>1695658.4000000001</v>
      </c>
    </row>
    <row r="12" spans="1:7" ht="16.5" x14ac:dyDescent="0.25">
      <c r="A12" s="66" t="s">
        <v>87</v>
      </c>
      <c r="B12" s="66"/>
      <c r="C12" s="66"/>
      <c r="D12" s="66"/>
      <c r="E12" s="66"/>
      <c r="F12" s="66"/>
      <c r="G12" s="52">
        <f t="shared" ref="G12" si="0">G13</f>
        <v>-1695658.4000000001</v>
      </c>
    </row>
    <row r="13" spans="1:7" ht="66" x14ac:dyDescent="0.25">
      <c r="A13" s="4"/>
      <c r="B13" s="44" t="s">
        <v>88</v>
      </c>
      <c r="C13" s="4"/>
      <c r="D13" s="38" t="s">
        <v>89</v>
      </c>
      <c r="E13" s="38" t="s">
        <v>90</v>
      </c>
      <c r="F13" s="38" t="s">
        <v>91</v>
      </c>
      <c r="G13" s="51">
        <f>G14</f>
        <v>-1695658.4000000001</v>
      </c>
    </row>
    <row r="14" spans="1:7" ht="82.5" x14ac:dyDescent="0.25">
      <c r="A14" s="4"/>
      <c r="B14" s="4"/>
      <c r="C14" s="61" t="s">
        <v>92</v>
      </c>
      <c r="D14" s="7" t="s">
        <v>89</v>
      </c>
      <c r="E14" s="7" t="s">
        <v>93</v>
      </c>
      <c r="F14" s="7" t="s">
        <v>79</v>
      </c>
      <c r="G14" s="51">
        <f>-G9</f>
        <v>-1695658.4000000001</v>
      </c>
    </row>
    <row r="15" spans="1:7" ht="82.5" x14ac:dyDescent="0.25">
      <c r="A15" s="4"/>
      <c r="B15" s="4"/>
      <c r="C15" s="61" t="s">
        <v>92</v>
      </c>
      <c r="D15" s="7" t="s">
        <v>89</v>
      </c>
      <c r="E15" s="7" t="s">
        <v>93</v>
      </c>
      <c r="F15" s="7" t="s">
        <v>79</v>
      </c>
      <c r="G15" s="51">
        <f>-G16</f>
        <v>1695658.4000000001</v>
      </c>
    </row>
    <row r="16" spans="1:7" ht="33" x14ac:dyDescent="0.25">
      <c r="A16" s="4"/>
      <c r="B16" s="4"/>
      <c r="C16" s="37" t="s">
        <v>108</v>
      </c>
      <c r="D16" s="7" t="s">
        <v>109</v>
      </c>
      <c r="E16" s="7" t="s">
        <v>110</v>
      </c>
      <c r="F16" s="7" t="s">
        <v>79</v>
      </c>
      <c r="G16" s="51">
        <f>-G11</f>
        <v>-1695658.4000000001</v>
      </c>
    </row>
    <row r="17" spans="1:7" ht="16.5" x14ac:dyDescent="0.25">
      <c r="A17" s="47"/>
      <c r="B17" s="47"/>
      <c r="C17" s="48"/>
      <c r="D17" s="49"/>
      <c r="E17" s="49"/>
      <c r="F17" s="49"/>
      <c r="G17" s="50"/>
    </row>
  </sheetData>
  <mergeCells count="10">
    <mergeCell ref="F1:G1"/>
    <mergeCell ref="A3:G3"/>
    <mergeCell ref="A12:F12"/>
    <mergeCell ref="A9:F9"/>
    <mergeCell ref="A8:F8"/>
    <mergeCell ref="A6:A7"/>
    <mergeCell ref="B6:C6"/>
    <mergeCell ref="D6:D7"/>
    <mergeCell ref="E6:E7"/>
    <mergeCell ref="F6:F7"/>
  </mergeCells>
  <printOptions horizontalCentered="1"/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D1" zoomScaleNormal="100" workbookViewId="0">
      <selection activeCell="G59" sqref="G59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7" width="36.140625" style="2" customWidth="1"/>
    <col min="8" max="16384" width="9.140625" style="2"/>
  </cols>
  <sheetData>
    <row r="1" spans="1:7" s="13" customFormat="1" ht="63.75" customHeight="1" x14ac:dyDescent="0.3">
      <c r="A1" s="12"/>
      <c r="B1" s="12"/>
      <c r="C1" s="12"/>
      <c r="D1" s="12"/>
      <c r="E1" s="12"/>
      <c r="F1" s="64" t="s">
        <v>48</v>
      </c>
      <c r="G1" s="64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65" t="s">
        <v>22</v>
      </c>
      <c r="B3" s="65"/>
      <c r="C3" s="65"/>
      <c r="D3" s="65"/>
      <c r="E3" s="65"/>
      <c r="F3" s="65"/>
      <c r="G3" s="65"/>
    </row>
    <row r="4" spans="1:7" ht="21" customHeight="1" x14ac:dyDescent="0.3">
      <c r="A4" s="1"/>
      <c r="B4" s="1"/>
      <c r="C4" s="1"/>
      <c r="D4" s="1"/>
      <c r="E4" s="1"/>
      <c r="G4" s="3" t="s">
        <v>9</v>
      </c>
    </row>
    <row r="5" spans="1:7" ht="72.95" customHeight="1" x14ac:dyDescent="0.25">
      <c r="A5" s="68" t="s">
        <v>23</v>
      </c>
      <c r="B5" s="69"/>
      <c r="C5" s="70"/>
      <c r="D5" s="71" t="s">
        <v>0</v>
      </c>
      <c r="E5" s="71"/>
      <c r="F5" s="71" t="s">
        <v>1</v>
      </c>
      <c r="G5" s="61" t="s">
        <v>24</v>
      </c>
    </row>
    <row r="6" spans="1:7" ht="20.45" customHeight="1" x14ac:dyDescent="0.25">
      <c r="A6" s="11" t="s">
        <v>25</v>
      </c>
      <c r="B6" s="11" t="s">
        <v>26</v>
      </c>
      <c r="C6" s="11" t="s">
        <v>27</v>
      </c>
      <c r="D6" s="11" t="s">
        <v>10</v>
      </c>
      <c r="E6" s="11" t="s">
        <v>11</v>
      </c>
      <c r="F6" s="71"/>
      <c r="G6" s="58" t="s">
        <v>2</v>
      </c>
    </row>
    <row r="7" spans="1:7" x14ac:dyDescent="0.25">
      <c r="A7" s="4"/>
      <c r="B7" s="4"/>
      <c r="C7" s="4"/>
      <c r="D7" s="4"/>
      <c r="E7" s="4"/>
      <c r="F7" s="5" t="s">
        <v>3</v>
      </c>
      <c r="G7" s="6">
        <f t="shared" ref="G7" si="0">G9+G28</f>
        <v>0</v>
      </c>
    </row>
    <row r="8" spans="1:7" x14ac:dyDescent="0.25">
      <c r="A8" s="5"/>
      <c r="B8" s="4"/>
      <c r="C8" s="4"/>
      <c r="D8" s="4"/>
      <c r="E8" s="4"/>
      <c r="F8" s="7" t="s">
        <v>4</v>
      </c>
      <c r="G8" s="7"/>
    </row>
    <row r="9" spans="1:7" x14ac:dyDescent="0.25">
      <c r="A9" s="18" t="s">
        <v>28</v>
      </c>
      <c r="B9" s="19"/>
      <c r="C9" s="19"/>
      <c r="D9" s="4"/>
      <c r="E9" s="4"/>
      <c r="F9" s="5" t="s">
        <v>29</v>
      </c>
      <c r="G9" s="6">
        <f t="shared" ref="G9:G13" si="1">G11</f>
        <v>1695658.4000000001</v>
      </c>
    </row>
    <row r="10" spans="1:7" x14ac:dyDescent="0.25">
      <c r="A10" s="18"/>
      <c r="B10" s="19"/>
      <c r="C10" s="19"/>
      <c r="D10" s="4"/>
      <c r="E10" s="4"/>
      <c r="F10" s="7" t="s">
        <v>4</v>
      </c>
      <c r="G10" s="7"/>
    </row>
    <row r="11" spans="1:7" x14ac:dyDescent="0.25">
      <c r="A11" s="18"/>
      <c r="B11" s="35" t="s">
        <v>72</v>
      </c>
      <c r="C11" s="19"/>
      <c r="D11" s="4"/>
      <c r="E11" s="4"/>
      <c r="F11" s="5" t="s">
        <v>68</v>
      </c>
      <c r="G11" s="6">
        <f t="shared" si="1"/>
        <v>1695658.4000000001</v>
      </c>
    </row>
    <row r="12" spans="1:7" x14ac:dyDescent="0.25">
      <c r="A12" s="19"/>
      <c r="B12" s="18"/>
      <c r="C12" s="19"/>
      <c r="D12" s="4"/>
      <c r="E12" s="4"/>
      <c r="F12" s="7" t="s">
        <v>4</v>
      </c>
      <c r="G12" s="7"/>
    </row>
    <row r="13" spans="1:7" x14ac:dyDescent="0.25">
      <c r="A13" s="18"/>
      <c r="B13" s="18"/>
      <c r="C13" s="18" t="s">
        <v>30</v>
      </c>
      <c r="D13" s="4"/>
      <c r="E13" s="4"/>
      <c r="F13" s="5" t="s">
        <v>68</v>
      </c>
      <c r="G13" s="6">
        <f t="shared" si="1"/>
        <v>1695658.4000000001</v>
      </c>
    </row>
    <row r="14" spans="1:7" x14ac:dyDescent="0.25">
      <c r="A14" s="4"/>
      <c r="B14" s="5"/>
      <c r="C14" s="4"/>
      <c r="D14" s="4"/>
      <c r="E14" s="4"/>
      <c r="F14" s="7" t="s">
        <v>4</v>
      </c>
      <c r="G14" s="7"/>
    </row>
    <row r="15" spans="1:7" x14ac:dyDescent="0.25">
      <c r="A15" s="4"/>
      <c r="B15" s="4"/>
      <c r="C15" s="4"/>
      <c r="D15" s="4"/>
      <c r="E15" s="4"/>
      <c r="F15" s="5" t="s">
        <v>17</v>
      </c>
      <c r="G15" s="6">
        <f t="shared" ref="G15" si="2">G17</f>
        <v>1695658.4000000001</v>
      </c>
    </row>
    <row r="16" spans="1:7" x14ac:dyDescent="0.25">
      <c r="A16" s="4"/>
      <c r="B16" s="4"/>
      <c r="C16" s="5"/>
      <c r="D16" s="7"/>
      <c r="E16" s="4"/>
      <c r="F16" s="7" t="s">
        <v>4</v>
      </c>
      <c r="G16" s="7"/>
    </row>
    <row r="17" spans="1:7" ht="33" x14ac:dyDescent="0.25">
      <c r="A17" s="17"/>
      <c r="B17" s="17"/>
      <c r="C17" s="17"/>
      <c r="D17" s="7" t="s">
        <v>18</v>
      </c>
      <c r="E17" s="4"/>
      <c r="F17" s="7" t="s">
        <v>19</v>
      </c>
      <c r="G17" s="8">
        <f t="shared" ref="G17" si="3">G19</f>
        <v>1695658.4000000001</v>
      </c>
    </row>
    <row r="18" spans="1:7" x14ac:dyDescent="0.25">
      <c r="A18" s="17"/>
      <c r="B18" s="17"/>
      <c r="C18" s="17"/>
      <c r="D18" s="4"/>
      <c r="E18" s="4"/>
      <c r="F18" s="7" t="s">
        <v>4</v>
      </c>
      <c r="G18" s="7"/>
    </row>
    <row r="19" spans="1:7" ht="33" x14ac:dyDescent="0.25">
      <c r="A19" s="17"/>
      <c r="B19" s="17"/>
      <c r="C19" s="17"/>
      <c r="D19" s="4"/>
      <c r="E19" s="7" t="s">
        <v>15</v>
      </c>
      <c r="F19" s="7" t="s">
        <v>20</v>
      </c>
      <c r="G19" s="8">
        <f>G21</f>
        <v>1695658.4000000001</v>
      </c>
    </row>
    <row r="20" spans="1:7" x14ac:dyDescent="0.25">
      <c r="A20" s="17"/>
      <c r="B20" s="17"/>
      <c r="C20" s="17"/>
      <c r="D20" s="4"/>
      <c r="E20" s="4"/>
      <c r="F20" s="7" t="s">
        <v>5</v>
      </c>
      <c r="G20" s="7"/>
    </row>
    <row r="21" spans="1:7" x14ac:dyDescent="0.25">
      <c r="A21" s="17"/>
      <c r="B21" s="17"/>
      <c r="C21" s="17"/>
      <c r="D21" s="4"/>
      <c r="E21" s="4"/>
      <c r="F21" s="9" t="s">
        <v>17</v>
      </c>
      <c r="G21" s="10">
        <f t="shared" ref="G21" si="4">G23</f>
        <v>1695658.4000000001</v>
      </c>
    </row>
    <row r="22" spans="1:7" ht="33" x14ac:dyDescent="0.25">
      <c r="A22" s="17"/>
      <c r="B22" s="17"/>
      <c r="C22" s="17"/>
      <c r="D22" s="4"/>
      <c r="E22" s="4"/>
      <c r="F22" s="7" t="s">
        <v>6</v>
      </c>
      <c r="G22" s="7"/>
    </row>
    <row r="23" spans="1:7" x14ac:dyDescent="0.25">
      <c r="A23" s="17"/>
      <c r="B23" s="17"/>
      <c r="C23" s="17"/>
      <c r="D23" s="4"/>
      <c r="E23" s="4"/>
      <c r="F23" s="7" t="s">
        <v>7</v>
      </c>
      <c r="G23" s="8">
        <f t="shared" ref="G23:G26" si="5">G24</f>
        <v>1695658.4000000001</v>
      </c>
    </row>
    <row r="24" spans="1:7" x14ac:dyDescent="0.25">
      <c r="A24" s="17"/>
      <c r="B24" s="17"/>
      <c r="C24" s="17"/>
      <c r="D24" s="4"/>
      <c r="E24" s="4"/>
      <c r="F24" s="7" t="s">
        <v>8</v>
      </c>
      <c r="G24" s="8">
        <f t="shared" si="5"/>
        <v>1695658.4000000001</v>
      </c>
    </row>
    <row r="25" spans="1:7" x14ac:dyDescent="0.25">
      <c r="A25" s="17"/>
      <c r="B25" s="17"/>
      <c r="C25" s="17"/>
      <c r="D25" s="4"/>
      <c r="E25" s="4"/>
      <c r="F25" s="7" t="s">
        <v>12</v>
      </c>
      <c r="G25" s="8">
        <f t="shared" si="5"/>
        <v>1695658.4000000001</v>
      </c>
    </row>
    <row r="26" spans="1:7" x14ac:dyDescent="0.25">
      <c r="A26" s="17"/>
      <c r="B26" s="17"/>
      <c r="C26" s="17"/>
      <c r="D26" s="4"/>
      <c r="E26" s="4"/>
      <c r="F26" s="7" t="s">
        <v>13</v>
      </c>
      <c r="G26" s="8">
        <f t="shared" si="5"/>
        <v>1695658.4000000001</v>
      </c>
    </row>
    <row r="27" spans="1:7" x14ac:dyDescent="0.25">
      <c r="A27" s="17"/>
      <c r="B27" s="17"/>
      <c r="C27" s="17"/>
      <c r="D27" s="4"/>
      <c r="E27" s="4"/>
      <c r="F27" s="7" t="s">
        <v>14</v>
      </c>
      <c r="G27" s="8">
        <f>'ծրագիր միջոցառում'!G11</f>
        <v>1695658.4000000001</v>
      </c>
    </row>
    <row r="28" spans="1:7" x14ac:dyDescent="0.25">
      <c r="A28" s="38" t="s">
        <v>95</v>
      </c>
      <c r="B28" s="4"/>
      <c r="C28" s="4"/>
      <c r="D28" s="4"/>
      <c r="E28" s="4"/>
      <c r="F28" s="38" t="s">
        <v>96</v>
      </c>
      <c r="G28" s="53">
        <f>G30</f>
        <v>-1695658.4000000001</v>
      </c>
    </row>
    <row r="29" spans="1:7" x14ac:dyDescent="0.25">
      <c r="A29" s="4"/>
      <c r="B29" s="4"/>
      <c r="C29" s="4"/>
      <c r="D29" s="4"/>
      <c r="E29" s="4"/>
      <c r="F29" s="7" t="s">
        <v>4</v>
      </c>
      <c r="G29" s="21"/>
    </row>
    <row r="30" spans="1:7" x14ac:dyDescent="0.25">
      <c r="A30" s="4"/>
      <c r="B30" s="38" t="s">
        <v>30</v>
      </c>
      <c r="C30" s="4"/>
      <c r="D30" s="4"/>
      <c r="E30" s="4"/>
      <c r="F30" s="38" t="s">
        <v>97</v>
      </c>
      <c r="G30" s="53">
        <f t="shared" ref="G30" si="6">G32</f>
        <v>-1695658.4000000001</v>
      </c>
    </row>
    <row r="31" spans="1:7" x14ac:dyDescent="0.25">
      <c r="A31" s="4"/>
      <c r="B31" s="4"/>
      <c r="C31" s="4"/>
      <c r="D31" s="4"/>
      <c r="E31" s="4"/>
      <c r="F31" s="7" t="s">
        <v>4</v>
      </c>
      <c r="G31" s="21"/>
    </row>
    <row r="32" spans="1:7" x14ac:dyDescent="0.25">
      <c r="A32" s="4"/>
      <c r="B32" s="4"/>
      <c r="C32" s="38" t="s">
        <v>30</v>
      </c>
      <c r="D32" s="4"/>
      <c r="E32" s="4"/>
      <c r="F32" s="18" t="s">
        <v>98</v>
      </c>
      <c r="G32" s="53">
        <f t="shared" ref="G32" si="7">G34</f>
        <v>-1695658.4000000001</v>
      </c>
    </row>
    <row r="33" spans="1:7" x14ac:dyDescent="0.25">
      <c r="A33" s="4"/>
      <c r="B33" s="4"/>
      <c r="C33" s="4"/>
      <c r="D33" s="4"/>
      <c r="E33" s="4"/>
      <c r="F33" s="7" t="s">
        <v>4</v>
      </c>
      <c r="G33" s="21"/>
    </row>
    <row r="34" spans="1:7" x14ac:dyDescent="0.25">
      <c r="A34" s="38"/>
      <c r="B34" s="4"/>
      <c r="C34" s="4"/>
      <c r="D34" s="4"/>
      <c r="E34" s="4"/>
      <c r="F34" s="54" t="s">
        <v>16</v>
      </c>
      <c r="G34" s="45">
        <f t="shared" ref="G34" si="8">G36</f>
        <v>-1695658.4000000001</v>
      </c>
    </row>
    <row r="35" spans="1:7" x14ac:dyDescent="0.25">
      <c r="A35" s="4"/>
      <c r="B35" s="4"/>
      <c r="C35" s="4"/>
      <c r="D35" s="4"/>
      <c r="E35" s="4"/>
      <c r="F35" s="7" t="s">
        <v>4</v>
      </c>
      <c r="G35" s="21"/>
    </row>
    <row r="36" spans="1:7" x14ac:dyDescent="0.25">
      <c r="A36" s="4"/>
      <c r="B36" s="38"/>
      <c r="C36" s="4"/>
      <c r="D36" s="7" t="s">
        <v>99</v>
      </c>
      <c r="E36" s="4"/>
      <c r="F36" s="7" t="s">
        <v>98</v>
      </c>
      <c r="G36" s="45">
        <f t="shared" ref="G36" si="9">G38</f>
        <v>-1695658.4000000001</v>
      </c>
    </row>
    <row r="37" spans="1:7" x14ac:dyDescent="0.25">
      <c r="A37" s="4"/>
      <c r="B37" s="4"/>
      <c r="C37" s="4"/>
      <c r="D37" s="4"/>
      <c r="E37" s="4"/>
      <c r="F37" s="7" t="s">
        <v>4</v>
      </c>
      <c r="G37" s="55"/>
    </row>
    <row r="38" spans="1:7" x14ac:dyDescent="0.25">
      <c r="A38" s="4"/>
      <c r="B38" s="4"/>
      <c r="C38" s="38"/>
      <c r="D38" s="4"/>
      <c r="E38" s="7" t="s">
        <v>100</v>
      </c>
      <c r="F38" s="7" t="s">
        <v>98</v>
      </c>
      <c r="G38" s="45">
        <f t="shared" ref="G38" si="10">G40</f>
        <v>-1695658.4000000001</v>
      </c>
    </row>
    <row r="39" spans="1:7" x14ac:dyDescent="0.25">
      <c r="A39" s="4"/>
      <c r="B39" s="4"/>
      <c r="C39" s="4"/>
      <c r="D39" s="4"/>
      <c r="E39" s="4"/>
      <c r="F39" s="7" t="s">
        <v>5</v>
      </c>
      <c r="G39" s="55"/>
    </row>
    <row r="40" spans="1:7" x14ac:dyDescent="0.25">
      <c r="A40" s="4"/>
      <c r="B40" s="4"/>
      <c r="C40" s="4"/>
      <c r="D40" s="4"/>
      <c r="E40" s="4"/>
      <c r="F40" s="9" t="s">
        <v>16</v>
      </c>
      <c r="G40" s="10">
        <f t="shared" ref="G40" si="11">G42</f>
        <v>-1695658.4000000001</v>
      </c>
    </row>
    <row r="41" spans="1:7" ht="33" x14ac:dyDescent="0.25">
      <c r="A41" s="4"/>
      <c r="B41" s="4"/>
      <c r="C41" s="4"/>
      <c r="D41" s="4"/>
      <c r="E41" s="4"/>
      <c r="F41" s="7" t="s">
        <v>6</v>
      </c>
      <c r="G41" s="55"/>
    </row>
    <row r="42" spans="1:7" x14ac:dyDescent="0.25">
      <c r="A42" s="36"/>
      <c r="B42" s="36"/>
      <c r="C42" s="36"/>
      <c r="D42" s="4"/>
      <c r="E42" s="4"/>
      <c r="F42" s="7" t="s">
        <v>7</v>
      </c>
      <c r="G42" s="45">
        <f t="shared" ref="G42:G44" si="12">G43</f>
        <v>-1695658.4000000001</v>
      </c>
    </row>
    <row r="43" spans="1:7" x14ac:dyDescent="0.25">
      <c r="A43" s="36"/>
      <c r="B43" s="36"/>
      <c r="C43" s="36"/>
      <c r="D43" s="4"/>
      <c r="E43" s="4"/>
      <c r="F43" s="7" t="s">
        <v>8</v>
      </c>
      <c r="G43" s="45">
        <f t="shared" si="12"/>
        <v>-1695658.4000000001</v>
      </c>
    </row>
    <row r="44" spans="1:7" x14ac:dyDescent="0.25">
      <c r="A44" s="36"/>
      <c r="B44" s="36"/>
      <c r="C44" s="36"/>
      <c r="D44" s="4"/>
      <c r="E44" s="4"/>
      <c r="F44" s="7" t="s">
        <v>101</v>
      </c>
      <c r="G44" s="45">
        <f t="shared" si="12"/>
        <v>-1695658.4000000001</v>
      </c>
    </row>
    <row r="45" spans="1:7" x14ac:dyDescent="0.25">
      <c r="A45" s="36"/>
      <c r="B45" s="36"/>
      <c r="C45" s="36"/>
      <c r="D45" s="4"/>
      <c r="E45" s="4"/>
      <c r="F45" s="7" t="s">
        <v>102</v>
      </c>
      <c r="G45" s="45">
        <f>-G27</f>
        <v>-1695658.4000000001</v>
      </c>
    </row>
    <row r="46" spans="1:7" x14ac:dyDescent="0.25">
      <c r="A46" s="4"/>
      <c r="B46" s="4"/>
      <c r="C46" s="62"/>
      <c r="D46" s="4"/>
      <c r="E46" s="7" t="s">
        <v>100</v>
      </c>
      <c r="F46" s="7" t="s">
        <v>98</v>
      </c>
      <c r="G46" s="45">
        <f t="shared" ref="G46" si="13">G48</f>
        <v>1695658.4000000001</v>
      </c>
    </row>
    <row r="47" spans="1:7" x14ac:dyDescent="0.25">
      <c r="A47" s="4"/>
      <c r="B47" s="4"/>
      <c r="C47" s="4"/>
      <c r="D47" s="4"/>
      <c r="E47" s="4"/>
      <c r="F47" s="7" t="s">
        <v>5</v>
      </c>
      <c r="G47" s="55"/>
    </row>
    <row r="48" spans="1:7" x14ac:dyDescent="0.25">
      <c r="A48" s="4"/>
      <c r="B48" s="4"/>
      <c r="C48" s="4"/>
      <c r="D48" s="4"/>
      <c r="E48" s="4"/>
      <c r="F48" s="9" t="s">
        <v>16</v>
      </c>
      <c r="G48" s="10">
        <f t="shared" ref="G48" si="14">G50</f>
        <v>1695658.4000000001</v>
      </c>
    </row>
    <row r="49" spans="1:7" ht="33" x14ac:dyDescent="0.25">
      <c r="A49" s="4"/>
      <c r="B49" s="4"/>
      <c r="C49" s="4"/>
      <c r="D49" s="4"/>
      <c r="E49" s="4"/>
      <c r="F49" s="7" t="s">
        <v>6</v>
      </c>
      <c r="G49" s="55"/>
    </row>
    <row r="50" spans="1:7" x14ac:dyDescent="0.25">
      <c r="A50" s="63"/>
      <c r="B50" s="63"/>
      <c r="C50" s="63"/>
      <c r="D50" s="4"/>
      <c r="E50" s="4"/>
      <c r="F50" s="7" t="s">
        <v>7</v>
      </c>
      <c r="G50" s="45">
        <f t="shared" ref="G50:G52" si="15">G51</f>
        <v>1695658.4000000001</v>
      </c>
    </row>
    <row r="51" spans="1:7" x14ac:dyDescent="0.25">
      <c r="A51" s="63"/>
      <c r="B51" s="63"/>
      <c r="C51" s="63"/>
      <c r="D51" s="4"/>
      <c r="E51" s="4"/>
      <c r="F51" s="7" t="s">
        <v>8</v>
      </c>
      <c r="G51" s="45">
        <f t="shared" si="15"/>
        <v>1695658.4000000001</v>
      </c>
    </row>
    <row r="52" spans="1:7" x14ac:dyDescent="0.25">
      <c r="A52" s="63"/>
      <c r="B52" s="63"/>
      <c r="C52" s="63"/>
      <c r="D52" s="4"/>
      <c r="E52" s="4"/>
      <c r="F52" s="7" t="s">
        <v>101</v>
      </c>
      <c r="G52" s="45">
        <f t="shared" si="15"/>
        <v>1695658.4000000001</v>
      </c>
    </row>
    <row r="53" spans="1:7" x14ac:dyDescent="0.25">
      <c r="A53" s="63"/>
      <c r="B53" s="63"/>
      <c r="C53" s="63"/>
      <c r="D53" s="4"/>
      <c r="E53" s="4"/>
      <c r="F53" s="7" t="s">
        <v>102</v>
      </c>
      <c r="G53" s="45">
        <f>-G54</f>
        <v>1695658.4000000001</v>
      </c>
    </row>
    <row r="54" spans="1:7" x14ac:dyDescent="0.25">
      <c r="A54" s="4"/>
      <c r="B54" s="4"/>
      <c r="C54" s="62"/>
      <c r="D54" s="4"/>
      <c r="E54" s="7" t="s">
        <v>111</v>
      </c>
      <c r="F54" s="7" t="s">
        <v>112</v>
      </c>
      <c r="G54" s="45">
        <f>G56</f>
        <v>-1695658.4000000001</v>
      </c>
    </row>
    <row r="55" spans="1:7" x14ac:dyDescent="0.25">
      <c r="A55" s="4"/>
      <c r="B55" s="4"/>
      <c r="C55" s="4"/>
      <c r="D55" s="4"/>
      <c r="E55" s="4"/>
      <c r="F55" s="7" t="s">
        <v>5</v>
      </c>
      <c r="G55" s="55"/>
    </row>
    <row r="56" spans="1:7" x14ac:dyDescent="0.25">
      <c r="A56" s="4"/>
      <c r="B56" s="4"/>
      <c r="C56" s="4"/>
      <c r="D56" s="4"/>
      <c r="E56" s="4"/>
      <c r="F56" s="9" t="s">
        <v>16</v>
      </c>
      <c r="G56" s="10">
        <f>G58</f>
        <v>-1695658.4000000001</v>
      </c>
    </row>
    <row r="57" spans="1:7" ht="33" x14ac:dyDescent="0.25">
      <c r="A57" s="4"/>
      <c r="B57" s="4"/>
      <c r="C57" s="4"/>
      <c r="D57" s="4"/>
      <c r="E57" s="4"/>
      <c r="F57" s="7" t="s">
        <v>6</v>
      </c>
      <c r="G57" s="55"/>
    </row>
    <row r="58" spans="1:7" x14ac:dyDescent="0.25">
      <c r="A58" s="63"/>
      <c r="B58" s="63"/>
      <c r="C58" s="63"/>
      <c r="D58" s="4"/>
      <c r="E58" s="4"/>
      <c r="F58" s="7" t="s">
        <v>7</v>
      </c>
      <c r="G58" s="45">
        <f>G59</f>
        <v>-1695658.4000000001</v>
      </c>
    </row>
    <row r="59" spans="1:7" x14ac:dyDescent="0.25">
      <c r="A59" s="63"/>
      <c r="B59" s="63"/>
      <c r="C59" s="63"/>
      <c r="D59" s="4"/>
      <c r="E59" s="4"/>
      <c r="F59" s="7" t="s">
        <v>8</v>
      </c>
      <c r="G59" s="45">
        <f>G60</f>
        <v>-1695658.4000000001</v>
      </c>
    </row>
    <row r="60" spans="1:7" x14ac:dyDescent="0.25">
      <c r="A60" s="63"/>
      <c r="B60" s="63"/>
      <c r="C60" s="63"/>
      <c r="D60" s="4"/>
      <c r="E60" s="4"/>
      <c r="F60" s="7" t="s">
        <v>101</v>
      </c>
      <c r="G60" s="45">
        <f>G61</f>
        <v>-1695658.4000000001</v>
      </c>
    </row>
    <row r="61" spans="1:7" x14ac:dyDescent="0.25">
      <c r="A61" s="63"/>
      <c r="B61" s="63"/>
      <c r="C61" s="63"/>
      <c r="D61" s="4"/>
      <c r="E61" s="4"/>
      <c r="F61" s="7" t="s">
        <v>102</v>
      </c>
      <c r="G61" s="45">
        <f>'ծրագիր միջոցառում'!G16</f>
        <v>-1695658.4000000001</v>
      </c>
    </row>
  </sheetData>
  <mergeCells count="5">
    <mergeCell ref="F1:G1"/>
    <mergeCell ref="A3:G3"/>
    <mergeCell ref="A5:C5"/>
    <mergeCell ref="D5:E5"/>
    <mergeCell ref="F5:F6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I2" sqref="I2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1.42578125" style="22" customWidth="1"/>
    <col min="7" max="7" width="9.5703125" style="22" customWidth="1"/>
    <col min="8" max="8" width="20.7109375" style="22" customWidth="1"/>
    <col min="9" max="9" width="51.42578125" style="22" customWidth="1"/>
    <col min="10" max="10" width="35" style="2" customWidth="1"/>
    <col min="11" max="16384" width="9.140625" style="2"/>
  </cols>
  <sheetData>
    <row r="1" spans="1:10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64" t="s">
        <v>49</v>
      </c>
      <c r="J1" s="64"/>
    </row>
    <row r="2" spans="1:10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0" s="13" customFormat="1" ht="45.75" customHeight="1" x14ac:dyDescent="0.3">
      <c r="A3" s="65" t="s">
        <v>94</v>
      </c>
      <c r="B3" s="65"/>
      <c r="C3" s="65"/>
      <c r="D3" s="65"/>
      <c r="E3" s="65"/>
      <c r="F3" s="65"/>
      <c r="G3" s="65"/>
      <c r="H3" s="65"/>
      <c r="I3" s="65"/>
      <c r="J3" s="65"/>
    </row>
    <row r="4" spans="1:10" x14ac:dyDescent="0.25">
      <c r="C4" s="2"/>
      <c r="D4" s="2"/>
      <c r="E4" s="2"/>
      <c r="F4" s="2"/>
      <c r="G4" s="2"/>
      <c r="H4" s="2"/>
      <c r="I4" s="2"/>
      <c r="J4" s="20" t="s">
        <v>31</v>
      </c>
    </row>
    <row r="5" spans="1:10" ht="74.099999999999994" customHeight="1" x14ac:dyDescent="0.25">
      <c r="A5" s="71" t="s">
        <v>50</v>
      </c>
      <c r="B5" s="71" t="s">
        <v>32</v>
      </c>
      <c r="C5" s="71"/>
      <c r="D5" s="71" t="s">
        <v>33</v>
      </c>
      <c r="E5" s="71"/>
      <c r="F5" s="71"/>
      <c r="G5" s="71"/>
      <c r="H5" s="71" t="s">
        <v>34</v>
      </c>
      <c r="I5" s="71" t="s">
        <v>35</v>
      </c>
      <c r="J5" s="60" t="s">
        <v>24</v>
      </c>
    </row>
    <row r="6" spans="1:10" ht="56.25" customHeight="1" x14ac:dyDescent="0.25">
      <c r="A6" s="71"/>
      <c r="B6" s="16" t="s">
        <v>36</v>
      </c>
      <c r="C6" s="16" t="s">
        <v>51</v>
      </c>
      <c r="D6" s="16" t="s">
        <v>37</v>
      </c>
      <c r="E6" s="16" t="s">
        <v>51</v>
      </c>
      <c r="F6" s="16" t="s">
        <v>52</v>
      </c>
      <c r="G6" s="16" t="s">
        <v>38</v>
      </c>
      <c r="H6" s="71"/>
      <c r="I6" s="71"/>
      <c r="J6" s="16" t="s">
        <v>39</v>
      </c>
    </row>
    <row r="7" spans="1:10" x14ac:dyDescent="0.25">
      <c r="A7" s="74" t="s">
        <v>40</v>
      </c>
      <c r="B7" s="74"/>
      <c r="C7" s="74"/>
      <c r="D7" s="74"/>
      <c r="E7" s="74"/>
      <c r="F7" s="74"/>
      <c r="G7" s="74"/>
      <c r="H7" s="74"/>
      <c r="I7" s="74"/>
      <c r="J7" s="21">
        <f>J8+J14</f>
        <v>0</v>
      </c>
    </row>
    <row r="8" spans="1:10" x14ac:dyDescent="0.25">
      <c r="A8" s="74" t="s">
        <v>17</v>
      </c>
      <c r="B8" s="74"/>
      <c r="C8" s="74"/>
      <c r="D8" s="74"/>
      <c r="E8" s="74"/>
      <c r="F8" s="74"/>
      <c r="G8" s="74"/>
      <c r="H8" s="74"/>
      <c r="I8" s="74"/>
      <c r="J8" s="21">
        <f t="shared" ref="J8:J9" si="0">J9</f>
        <v>1695658.4000000001</v>
      </c>
    </row>
    <row r="9" spans="1:10" x14ac:dyDescent="0.25">
      <c r="A9" s="4"/>
      <c r="B9" s="5" t="s">
        <v>43</v>
      </c>
      <c r="C9" s="66" t="s">
        <v>44</v>
      </c>
      <c r="D9" s="66"/>
      <c r="E9" s="66"/>
      <c r="F9" s="66"/>
      <c r="G9" s="66"/>
      <c r="H9" s="66"/>
      <c r="I9" s="66"/>
      <c r="J9" s="21">
        <f t="shared" si="0"/>
        <v>1695658.4000000001</v>
      </c>
    </row>
    <row r="10" spans="1:10" x14ac:dyDescent="0.25">
      <c r="A10" s="4"/>
      <c r="B10" s="4"/>
      <c r="C10" s="7"/>
      <c r="D10" s="5" t="s">
        <v>45</v>
      </c>
      <c r="E10" s="66" t="s">
        <v>46</v>
      </c>
      <c r="F10" s="66"/>
      <c r="G10" s="66"/>
      <c r="H10" s="66"/>
      <c r="I10" s="66"/>
      <c r="J10" s="21">
        <f>'ծրագիր միջոցառում'!G11</f>
        <v>1695658.4000000001</v>
      </c>
    </row>
    <row r="11" spans="1:10" x14ac:dyDescent="0.25">
      <c r="A11" s="4"/>
      <c r="B11" s="4"/>
      <c r="C11" s="7"/>
      <c r="D11" s="7"/>
      <c r="E11" s="7"/>
      <c r="F11" s="66" t="s">
        <v>47</v>
      </c>
      <c r="G11" s="66"/>
      <c r="H11" s="66"/>
      <c r="I11" s="66"/>
      <c r="J11" s="66"/>
    </row>
    <row r="12" spans="1:10" x14ac:dyDescent="0.25">
      <c r="A12" s="4"/>
      <c r="B12" s="4"/>
      <c r="C12" s="7"/>
      <c r="D12" s="7"/>
      <c r="E12" s="7"/>
      <c r="F12" s="7"/>
      <c r="G12" s="66" t="s">
        <v>41</v>
      </c>
      <c r="H12" s="66"/>
      <c r="I12" s="66"/>
      <c r="J12" s="66"/>
    </row>
    <row r="13" spans="1:10" x14ac:dyDescent="0.25">
      <c r="A13" s="4"/>
      <c r="B13" s="4"/>
      <c r="C13" s="7"/>
      <c r="D13" s="7"/>
      <c r="E13" s="7"/>
      <c r="F13" s="7"/>
      <c r="G13" s="7"/>
      <c r="H13" s="66" t="s">
        <v>42</v>
      </c>
      <c r="I13" s="66"/>
      <c r="J13" s="66"/>
    </row>
    <row r="14" spans="1:10" x14ac:dyDescent="0.25">
      <c r="A14" s="75" t="s">
        <v>87</v>
      </c>
      <c r="B14" s="76"/>
      <c r="C14" s="76"/>
      <c r="D14" s="76"/>
      <c r="E14" s="76"/>
      <c r="F14" s="76"/>
      <c r="G14" s="76"/>
      <c r="H14" s="76"/>
      <c r="I14" s="77"/>
      <c r="J14" s="43">
        <f t="shared" ref="J14" si="1">J15</f>
        <v>-1695658.4000000001</v>
      </c>
    </row>
    <row r="15" spans="1:10" ht="16.5" customHeight="1" x14ac:dyDescent="0.25">
      <c r="A15" s="4"/>
      <c r="B15" s="38">
        <v>1139</v>
      </c>
      <c r="C15" s="66" t="s">
        <v>98</v>
      </c>
      <c r="D15" s="66"/>
      <c r="E15" s="66"/>
      <c r="F15" s="66"/>
      <c r="G15" s="66"/>
      <c r="H15" s="66"/>
      <c r="I15" s="66"/>
      <c r="J15" s="43">
        <f t="shared" ref="J15" si="2">J16</f>
        <v>-1695658.4000000001</v>
      </c>
    </row>
    <row r="16" spans="1:10" ht="16.5" customHeight="1" x14ac:dyDescent="0.25">
      <c r="A16" s="4"/>
      <c r="B16" s="4"/>
      <c r="C16" s="7"/>
      <c r="D16" s="38" t="s">
        <v>103</v>
      </c>
      <c r="E16" s="66" t="s">
        <v>89</v>
      </c>
      <c r="F16" s="66"/>
      <c r="G16" s="66"/>
      <c r="H16" s="66"/>
      <c r="I16" s="66"/>
      <c r="J16" s="43">
        <f>-J20</f>
        <v>-1695658.4000000001</v>
      </c>
    </row>
    <row r="17" spans="1:10" ht="36" customHeight="1" x14ac:dyDescent="0.25">
      <c r="A17" s="4"/>
      <c r="B17" s="4"/>
      <c r="C17" s="7"/>
      <c r="D17" s="7"/>
      <c r="E17" s="7"/>
      <c r="F17" s="66" t="s">
        <v>93</v>
      </c>
      <c r="G17" s="66"/>
      <c r="H17" s="66"/>
      <c r="I17" s="66"/>
      <c r="J17" s="66"/>
    </row>
    <row r="18" spans="1:10" ht="16.5" customHeight="1" x14ac:dyDescent="0.25">
      <c r="A18" s="4"/>
      <c r="B18" s="4"/>
      <c r="C18" s="7"/>
      <c r="D18" s="7"/>
      <c r="E18" s="7"/>
      <c r="F18" s="7"/>
      <c r="G18" s="66" t="s">
        <v>41</v>
      </c>
      <c r="H18" s="66"/>
      <c r="I18" s="66"/>
      <c r="J18" s="66"/>
    </row>
    <row r="19" spans="1:10" ht="16.5" customHeight="1" x14ac:dyDescent="0.25">
      <c r="A19" s="4"/>
      <c r="B19" s="4"/>
      <c r="C19" s="7"/>
      <c r="D19" s="7"/>
      <c r="E19" s="7"/>
      <c r="F19" s="7"/>
      <c r="G19" s="7"/>
      <c r="H19" s="72" t="s">
        <v>104</v>
      </c>
      <c r="I19" s="73"/>
      <c r="J19" s="56"/>
    </row>
    <row r="20" spans="1:10" ht="16.5" customHeight="1" x14ac:dyDescent="0.25">
      <c r="A20" s="4"/>
      <c r="B20" s="4"/>
      <c r="C20" s="7"/>
      <c r="D20" s="62" t="s">
        <v>103</v>
      </c>
      <c r="E20" s="66" t="s">
        <v>89</v>
      </c>
      <c r="F20" s="66"/>
      <c r="G20" s="66"/>
      <c r="H20" s="66"/>
      <c r="I20" s="66"/>
      <c r="J20" s="43">
        <f>-J24</f>
        <v>1695658.4000000001</v>
      </c>
    </row>
    <row r="21" spans="1:10" ht="36" customHeight="1" x14ac:dyDescent="0.25">
      <c r="A21" s="4"/>
      <c r="B21" s="4"/>
      <c r="C21" s="7"/>
      <c r="D21" s="7"/>
      <c r="E21" s="7"/>
      <c r="F21" s="66" t="s">
        <v>93</v>
      </c>
      <c r="G21" s="66"/>
      <c r="H21" s="66"/>
      <c r="I21" s="66"/>
      <c r="J21" s="66"/>
    </row>
    <row r="22" spans="1:10" ht="16.5" customHeight="1" x14ac:dyDescent="0.25">
      <c r="A22" s="4"/>
      <c r="B22" s="4"/>
      <c r="C22" s="7"/>
      <c r="D22" s="7"/>
      <c r="E22" s="7"/>
      <c r="F22" s="7"/>
      <c r="G22" s="66" t="s">
        <v>41</v>
      </c>
      <c r="H22" s="66"/>
      <c r="I22" s="66"/>
      <c r="J22" s="66"/>
    </row>
    <row r="23" spans="1:10" ht="16.5" customHeight="1" x14ac:dyDescent="0.25">
      <c r="A23" s="4"/>
      <c r="B23" s="4"/>
      <c r="C23" s="7"/>
      <c r="D23" s="7"/>
      <c r="E23" s="7"/>
      <c r="F23" s="7"/>
      <c r="G23" s="7"/>
      <c r="H23" s="72" t="s">
        <v>104</v>
      </c>
      <c r="I23" s="73"/>
      <c r="J23" s="56"/>
    </row>
    <row r="24" spans="1:10" ht="16.5" customHeight="1" x14ac:dyDescent="0.25">
      <c r="A24" s="4"/>
      <c r="B24" s="4"/>
      <c r="C24" s="7"/>
      <c r="D24" s="62" t="s">
        <v>113</v>
      </c>
      <c r="E24" s="66" t="s">
        <v>109</v>
      </c>
      <c r="F24" s="66"/>
      <c r="G24" s="66"/>
      <c r="H24" s="66"/>
      <c r="I24" s="66"/>
      <c r="J24" s="43">
        <f>'ծրագիր միջոցառում'!G16</f>
        <v>-1695658.4000000001</v>
      </c>
    </row>
    <row r="25" spans="1:10" ht="36" customHeight="1" x14ac:dyDescent="0.25">
      <c r="A25" s="4"/>
      <c r="B25" s="4"/>
      <c r="C25" s="7"/>
      <c r="D25" s="7"/>
      <c r="E25" s="7"/>
      <c r="F25" s="66" t="s">
        <v>114</v>
      </c>
      <c r="G25" s="66"/>
      <c r="H25" s="66"/>
      <c r="I25" s="66"/>
      <c r="J25" s="66"/>
    </row>
    <row r="26" spans="1:10" ht="16.5" customHeight="1" x14ac:dyDescent="0.25">
      <c r="A26" s="4"/>
      <c r="B26" s="4"/>
      <c r="C26" s="7"/>
      <c r="D26" s="7"/>
      <c r="E26" s="7"/>
      <c r="F26" s="7"/>
      <c r="G26" s="66" t="s">
        <v>41</v>
      </c>
      <c r="H26" s="66"/>
      <c r="I26" s="66"/>
      <c r="J26" s="66"/>
    </row>
    <row r="27" spans="1:10" ht="16.5" customHeight="1" x14ac:dyDescent="0.25">
      <c r="A27" s="4"/>
      <c r="B27" s="4"/>
      <c r="C27" s="7"/>
      <c r="D27" s="7"/>
      <c r="E27" s="7"/>
      <c r="F27" s="7"/>
      <c r="G27" s="7"/>
      <c r="H27" s="72" t="s">
        <v>115</v>
      </c>
      <c r="I27" s="73"/>
      <c r="J27" s="56"/>
    </row>
  </sheetData>
  <mergeCells count="28">
    <mergeCell ref="G18:J18"/>
    <mergeCell ref="H19:I19"/>
    <mergeCell ref="E10:I10"/>
    <mergeCell ref="F11:J11"/>
    <mergeCell ref="G12:J12"/>
    <mergeCell ref="H13:J13"/>
    <mergeCell ref="A14:I14"/>
    <mergeCell ref="F25:J25"/>
    <mergeCell ref="G26:J26"/>
    <mergeCell ref="H27:I27"/>
    <mergeCell ref="I1:J1"/>
    <mergeCell ref="A3:J3"/>
    <mergeCell ref="A5:A6"/>
    <mergeCell ref="B5:C5"/>
    <mergeCell ref="C9:I9"/>
    <mergeCell ref="A7:I7"/>
    <mergeCell ref="D5:G5"/>
    <mergeCell ref="H5:H6"/>
    <mergeCell ref="I5:I6"/>
    <mergeCell ref="A8:I8"/>
    <mergeCell ref="C15:I15"/>
    <mergeCell ref="E16:I16"/>
    <mergeCell ref="F17:J17"/>
    <mergeCell ref="E20:I20"/>
    <mergeCell ref="F21:J21"/>
    <mergeCell ref="G22:J22"/>
    <mergeCell ref="H23:I23"/>
    <mergeCell ref="E24:I24"/>
  </mergeCells>
  <pageMargins left="0.2" right="0.2" top="0.26" bottom="0.32" header="0.2" footer="0.2"/>
  <pageSetup paperSize="9" scale="7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workbookViewId="0">
      <selection activeCell="D12" sqref="D12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64" t="s">
        <v>106</v>
      </c>
      <c r="E1" s="64"/>
      <c r="F1" s="64"/>
      <c r="G1" s="64"/>
      <c r="H1" s="64"/>
      <c r="I1" s="64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65" t="s">
        <v>53</v>
      </c>
      <c r="B3" s="65"/>
      <c r="C3" s="65"/>
      <c r="D3" s="65"/>
      <c r="E3" s="65"/>
      <c r="F3" s="65"/>
      <c r="G3" s="65"/>
      <c r="H3" s="65"/>
      <c r="I3" s="65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79" t="s">
        <v>54</v>
      </c>
      <c r="B5" s="79" t="s">
        <v>55</v>
      </c>
      <c r="C5" s="79"/>
      <c r="D5" s="79"/>
      <c r="E5" s="79" t="s">
        <v>56</v>
      </c>
      <c r="F5" s="79" t="s">
        <v>57</v>
      </c>
      <c r="G5" s="80" t="s">
        <v>105</v>
      </c>
      <c r="H5" s="80"/>
      <c r="I5" s="81"/>
    </row>
    <row r="6" spans="1:9" s="24" customFormat="1" ht="60" customHeight="1" x14ac:dyDescent="0.3">
      <c r="A6" s="79"/>
      <c r="B6" s="79"/>
      <c r="C6" s="79"/>
      <c r="D6" s="79"/>
      <c r="E6" s="79"/>
      <c r="F6" s="79"/>
      <c r="G6" s="29" t="s">
        <v>58</v>
      </c>
      <c r="H6" s="29" t="s">
        <v>59</v>
      </c>
      <c r="I6" s="30" t="s">
        <v>60</v>
      </c>
    </row>
    <row r="7" spans="1:9" ht="17.25" x14ac:dyDescent="0.25">
      <c r="A7" s="78" t="s">
        <v>17</v>
      </c>
      <c r="B7" s="78"/>
      <c r="C7" s="78"/>
      <c r="D7" s="78"/>
      <c r="E7" s="78"/>
      <c r="F7" s="78"/>
      <c r="G7" s="78"/>
      <c r="H7" s="78"/>
      <c r="I7" s="31">
        <f>I8</f>
        <v>1695658.4000000001</v>
      </c>
    </row>
    <row r="8" spans="1:9" ht="17.25" x14ac:dyDescent="0.25">
      <c r="A8" s="32" t="s">
        <v>65</v>
      </c>
      <c r="B8" s="32" t="s">
        <v>66</v>
      </c>
      <c r="C8" s="32" t="s">
        <v>67</v>
      </c>
      <c r="D8" s="78" t="s">
        <v>68</v>
      </c>
      <c r="E8" s="78"/>
      <c r="F8" s="78"/>
      <c r="G8" s="78"/>
      <c r="H8" s="78"/>
      <c r="I8" s="31">
        <f t="shared" ref="I8:I10" si="0">I9</f>
        <v>1695658.4000000001</v>
      </c>
    </row>
    <row r="9" spans="1:9" ht="36" customHeight="1" x14ac:dyDescent="0.25">
      <c r="A9" s="32" t="s">
        <v>69</v>
      </c>
      <c r="B9" s="78" t="s">
        <v>20</v>
      </c>
      <c r="C9" s="78"/>
      <c r="D9" s="78"/>
      <c r="E9" s="78"/>
      <c r="F9" s="78"/>
      <c r="G9" s="78"/>
      <c r="H9" s="78"/>
      <c r="I9" s="31">
        <f t="shared" si="0"/>
        <v>1695658.4000000001</v>
      </c>
    </row>
    <row r="10" spans="1:9" ht="17.25" x14ac:dyDescent="0.25">
      <c r="A10" s="32" t="s">
        <v>61</v>
      </c>
      <c r="B10" s="78" t="s">
        <v>63</v>
      </c>
      <c r="C10" s="78"/>
      <c r="D10" s="78"/>
      <c r="E10" s="33" t="s">
        <v>61</v>
      </c>
      <c r="F10" s="33" t="s">
        <v>61</v>
      </c>
      <c r="G10" s="32" t="s">
        <v>61</v>
      </c>
      <c r="H10" s="32" t="s">
        <v>61</v>
      </c>
      <c r="I10" s="31">
        <f t="shared" si="0"/>
        <v>1695658.4000000001</v>
      </c>
    </row>
    <row r="11" spans="1:9" ht="39.75" customHeight="1" x14ac:dyDescent="0.25">
      <c r="A11" s="32" t="s">
        <v>70</v>
      </c>
      <c r="B11" s="78" t="s">
        <v>71</v>
      </c>
      <c r="C11" s="78"/>
      <c r="D11" s="78"/>
      <c r="E11" s="33" t="s">
        <v>64</v>
      </c>
      <c r="F11" s="33" t="s">
        <v>62</v>
      </c>
      <c r="G11" s="57">
        <f>'ծրագիր միջոցառում'!G11*1000</f>
        <v>1695658400.0000002</v>
      </c>
      <c r="H11" s="34">
        <v>1</v>
      </c>
      <c r="I11" s="31">
        <f>G11*H11/1000</f>
        <v>1695658.4000000001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D1:I1"/>
    <mergeCell ref="A3:I3"/>
    <mergeCell ref="A5:A6"/>
    <mergeCell ref="B5:D6"/>
    <mergeCell ref="E5:E6"/>
    <mergeCell ref="F5:F6"/>
    <mergeCell ref="G5:I5"/>
    <mergeCell ref="B10:D10"/>
    <mergeCell ref="B11:D11"/>
    <mergeCell ref="B9:H9"/>
    <mergeCell ref="A7:H7"/>
    <mergeCell ref="D8:H8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ծրագիր միջոցառում</vt:lpstr>
      <vt:lpstr>Տնտեսագիտական ծրագիր միջոցառում</vt:lpstr>
      <vt:lpstr>Արդյունքային ԲՍԿ</vt:lpstr>
      <vt:lpstr>Գնումներ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2026-10-07T10:22:37Z</cp:lastPrinted>
  <dcterms:created xsi:type="dcterms:W3CDTF">2024-12-26T07:20:28Z</dcterms:created>
  <dcterms:modified xsi:type="dcterms:W3CDTF">2026-10-20T13:18:13Z</dcterms:modified>
</cp:coreProperties>
</file>