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-120" yWindow="-120" windowWidth="29040" windowHeight="15720" activeTab="6"/>
  </bookViews>
  <sheets>
    <sheet name="1" sheetId="19" r:id="rId1"/>
    <sheet name="2" sheetId="28" r:id="rId2"/>
    <sheet name="3" sheetId="15" r:id="rId3"/>
    <sheet name="4" sheetId="27" r:id="rId4"/>
    <sheet name="5" sheetId="23" r:id="rId5"/>
    <sheet name="6" sheetId="7" r:id="rId6"/>
    <sheet name="7" sheetId="2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29" l="1"/>
  <c r="G13" i="29" l="1"/>
  <c r="G17" i="29"/>
  <c r="G53" i="15" l="1"/>
  <c r="G52" i="15"/>
  <c r="G51" i="15" s="1"/>
  <c r="G50" i="15" s="1"/>
  <c r="G48" i="15" s="1"/>
  <c r="J18" i="7" l="1"/>
  <c r="J17" i="7" s="1"/>
  <c r="D17" i="27"/>
  <c r="G29" i="15"/>
  <c r="G28" i="15" s="1"/>
  <c r="G27" i="15" s="1"/>
  <c r="G46" i="15"/>
  <c r="G45" i="15" l="1"/>
  <c r="G44" i="15" s="1"/>
  <c r="G43" i="15" s="1"/>
  <c r="G41" i="15" s="1"/>
  <c r="D16" i="27" l="1"/>
  <c r="D14" i="27" s="1"/>
  <c r="J25" i="7"/>
  <c r="G39" i="15"/>
  <c r="G16" i="19"/>
  <c r="H15" i="28"/>
  <c r="J19" i="23"/>
  <c r="J18" i="23" s="1"/>
  <c r="J17" i="23" s="1"/>
  <c r="G37" i="15"/>
  <c r="G35" i="15" l="1"/>
  <c r="G33" i="15"/>
  <c r="G31" i="15" s="1"/>
  <c r="J24" i="7"/>
  <c r="J23" i="7" s="1"/>
  <c r="G15" i="19"/>
  <c r="G14" i="19" s="1"/>
  <c r="G12" i="29" l="1"/>
  <c r="G11" i="29" s="1"/>
  <c r="G10" i="29" s="1"/>
  <c r="F13" i="28" l="1"/>
  <c r="F11" i="28" s="1"/>
  <c r="E13" i="28"/>
  <c r="E11" i="28" s="1"/>
  <c r="G13" i="28" l="1"/>
  <c r="G11" i="28" s="1"/>
  <c r="D12" i="27" l="1"/>
  <c r="D10" i="27" s="1"/>
  <c r="D15" i="28" l="1"/>
  <c r="D13" i="28" s="1"/>
  <c r="D11" i="28" s="1"/>
  <c r="H13" i="28"/>
  <c r="H11" i="28" s="1"/>
  <c r="G26" i="15" l="1"/>
  <c r="G24" i="15" s="1"/>
  <c r="G22" i="15" s="1"/>
  <c r="G13" i="19" l="1"/>
  <c r="G20" i="15"/>
  <c r="J13" i="23"/>
  <c r="J12" i="23" s="1"/>
  <c r="J11" i="23" s="1"/>
  <c r="J13" i="7"/>
  <c r="J12" i="7" s="1"/>
  <c r="J11" i="7" s="1"/>
  <c r="J10" i="7" s="1"/>
  <c r="G12" i="19" l="1"/>
  <c r="G11" i="19" s="1"/>
  <c r="G10" i="19" s="1"/>
  <c r="J10" i="23"/>
  <c r="G18" i="15"/>
  <c r="G16" i="15"/>
  <c r="G14" i="15" s="1"/>
  <c r="G12" i="15" s="1"/>
  <c r="G10" i="15" s="1"/>
</calcChain>
</file>

<file path=xl/sharedStrings.xml><?xml version="1.0" encoding="utf-8"?>
<sst xmlns="http://schemas.openxmlformats.org/spreadsheetml/2006/main" count="253" uniqueCount="165">
  <si>
    <t>Միջոցառում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</si>
  <si>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</si>
  <si>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</si>
  <si>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</si>
  <si>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</si>
  <si>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ՀՀ արդարադատության նախարարություն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</si>
  <si>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</si>
  <si>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</si>
  <si>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</si>
  <si>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</si>
  <si>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</si>
  <si>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</si>
  <si>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</si>
  <si>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</si>
  <si>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</si>
  <si>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</si>
  <si>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</si>
  <si>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01</t>
  </si>
  <si>
    <t>Ցուցանիշների փոփոխությունը (ավելացումները նշված են դրական նշանով,իսկ նվազեցումները՝ փակագծերում)</t>
  </si>
  <si>
    <t xml:space="preserve"> ՀՀ  արդարադատության նախարարություն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</si>
  <si>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</si>
  <si>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</si>
  <si>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</si>
  <si>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</si>
  <si>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</si>
  <si>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ԸՆԹԱՑԻԿ ԾԱԽՍԵՐ</t>
  </si>
  <si>
    <t>Արդարադատության ոլորտում քաղաքականության, խորհրդատվության, մոնիտորինգի, գնման և աջակցության իրականացում</t>
  </si>
  <si>
    <t xml:space="preserve"> Արդարադատության ոլորտում քաղաքականության  մշակում, ծրագրերի համակարգում, խորհրդատվության և մոնիտորինգի իրականացում </t>
  </si>
  <si>
    <t xml:space="preserve"> 1057 </t>
  </si>
  <si>
    <t xml:space="preserve"> Ոլորտի քաղաքականության, խորհրդատվության, մոնիտորինգի, արդարադատության ծրագրերի համակարգման ծառայություններ </t>
  </si>
  <si>
    <t xml:space="preserve"> Ծառայությունների մատուցում </t>
  </si>
  <si>
    <t>Ծրագիր</t>
  </si>
  <si>
    <t>հազար դրամներով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</si>
  <si>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</si>
  <si>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</si>
  <si>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</si>
  <si>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</si>
  <si>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</si>
  <si>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1057</t>
  </si>
  <si>
    <t>Արդարադատության ոլորտում քաղաքականության  մշակում, ծրագրերի համակարգում, խորհրդատվության և մոնիտորինգի իրականացում</t>
  </si>
  <si>
    <t>Արդարադատության քաղաքականության իրագործմանն ուղղված ծրագրերի արդյունավետության բարելավում</t>
  </si>
  <si>
    <t>1057 - 11001</t>
  </si>
  <si>
    <t>Ոլորտի քաղաքականության, խորհրդատվության, մոնիտորինգի, արդարադատության ծրագրերի համակարգման ծառայություններ</t>
  </si>
  <si>
    <t>Ծառայությունների մատուցում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</si>
  <si>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</si>
  <si>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</si>
  <si>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</si>
  <si>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</si>
  <si>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</si>
  <si>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</si>
  <si>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</si>
  <si>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</si>
  <si>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</si>
  <si>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</si>
  <si>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</si>
  <si>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1057 - 11001 </t>
  </si>
  <si>
    <t xml:space="preserve"> Ծառայությունը մատուցողի անվանումը` ՀՀ արդարադատության նախարարություն </t>
  </si>
  <si>
    <t xml:space="preserve"> ՀՀ  արդարադատության նախարարություն </t>
  </si>
  <si>
    <t xml:space="preserve">Դասիչը </t>
  </si>
  <si>
    <t xml:space="preserve">Անվանումը </t>
  </si>
  <si>
    <t xml:space="preserve">Նկարագրությունը </t>
  </si>
  <si>
    <t xml:space="preserve"> ԲՍԿ </t>
  </si>
  <si>
    <t>ՀՀ  արդարադատության նախարարություն</t>
  </si>
  <si>
    <t>ԸՆԴԱՄԵՆԸ</t>
  </si>
  <si>
    <t xml:space="preserve">ՀՀ կառավարության 2026թվականի </t>
  </si>
  <si>
    <t>№ ---------- որոշման</t>
  </si>
  <si>
    <t>այդ թվում`</t>
  </si>
  <si>
    <t>Պետական մարմինների կողմից օգտագործվող ոչ ֆինանսական ակտիվների հետ գործառնություններ</t>
  </si>
  <si>
    <t>ՀՀ կառավարության 2026 թվականի ----------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</si>
  <si>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</si>
  <si>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</si>
  <si>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</si>
  <si>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</si>
  <si>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Ցուցանիշների փոփոխությունը (ավելացումները նշված են դրական նշանով)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</si>
  <si>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</si>
  <si>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</si>
  <si>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</si>
  <si>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</si>
  <si>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</si>
  <si>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 xml:space="preserve"> ՈՉ ՖԻՆԱՆՍԱԿԱՆ ԱԿՏԻՎՆԵՐԻ ԳԾՈՎ ԾԱԽՍԵՐ</t>
  </si>
  <si>
    <t xml:space="preserve"> ՀԻՄՆԱԿԱՆ ՄԻՋՈՑՆԵՐ</t>
  </si>
  <si>
    <t xml:space="preserve">ՀՀ կառավարության  2026թվականի </t>
  </si>
  <si>
    <t>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</si>
  <si>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</si>
  <si>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</si>
  <si>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Միջոց առում</t>
  </si>
  <si>
    <t xml:space="preserve">ԸՆԴԱՄԵՆԸ </t>
  </si>
  <si>
    <t xml:space="preserve"> </t>
  </si>
  <si>
    <t xml:space="preserve"> ՀՀ արդարադատության նախարարություն </t>
  </si>
  <si>
    <t xml:space="preserve">ՀՀ կառավարության 2026 թվականի  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</si>
  <si>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</si>
  <si>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</si>
  <si>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</si>
  <si>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</si>
  <si>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</si>
  <si>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</si>
  <si>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</si>
  <si>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</si>
  <si>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Դաս N 01  </t>
  </si>
  <si>
    <t>1057   11001</t>
  </si>
  <si>
    <t>դրամ</t>
  </si>
  <si>
    <t xml:space="preserve"> Պետական մարմինների կողմից օգտագործվող ոչ ֆինանսական ակտիվների հետ գործառնություններ </t>
  </si>
  <si>
    <t xml:space="preserve"> ԾԱՌԱՅՈՒԹՅՈՒՆՆԵՐԻ  ԵՎ   ԱՊՐԱՆՔՆԵՐԻ  ՁԵՌՔԲԵՐՈՒՄ</t>
  </si>
  <si>
    <t>Օրենսդիր և  գործադիր մարմիններ, պետական կառավարում</t>
  </si>
  <si>
    <t xml:space="preserve">Բաժին N 01 </t>
  </si>
  <si>
    <t>Խումբ N 01</t>
  </si>
  <si>
    <t>Հավելված N 5</t>
  </si>
  <si>
    <t xml:space="preserve"> ՀՀ կառավարություն</t>
  </si>
  <si>
    <t>03</t>
  </si>
  <si>
    <t>02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</si>
  <si>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</si>
  <si>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</si>
  <si>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ՀՀ բարձր տեխնոլոգիական արդյունաբերության նախարարություն</t>
  </si>
  <si>
    <t xml:space="preserve"> Թվային փոխակերպման գործընթացի իրականացում</t>
  </si>
  <si>
    <t>ՀՀ բարձր տեխնոլոգիական արդյունաբերության նախարարություն</t>
  </si>
  <si>
    <t>1235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</si>
  <si>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</si>
  <si>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</si>
  <si>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</si>
  <si>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1235 - 31001</t>
  </si>
  <si>
    <t>Միասնական թվային միջավայրի ձևավորում</t>
  </si>
  <si>
    <t>Թվային փոխակերպման գործընթացի շրջանակներում թվայնացման համակարգերի ներդրում և կայքերի արդիականացում</t>
  </si>
  <si>
    <t xml:space="preserve"> Միասնական թվային միջավայրի ձևավորում</t>
  </si>
  <si>
    <t>այդ թվում՝ ըստ կատարողների</t>
  </si>
  <si>
    <t xml:space="preserve"> ԱՅԼ ՀԻՄՆԱԿԱՆ ՄԻՋՈՑՆԵՐ</t>
  </si>
  <si>
    <t xml:space="preserve"> - Ոչ նյութական հիմնական միջոցներ</t>
  </si>
  <si>
    <t xml:space="preserve"> ՀՀ բարձր տեխնոլոգիական արդյունաբերության նախարարություն </t>
  </si>
  <si>
    <t xml:space="preserve"> Թվային փոխակերպման գործընթացի իրականացում </t>
  </si>
  <si>
    <t>1235-31001</t>
  </si>
  <si>
    <t xml:space="preserve">Թվային փոխակերպման գործընթացի շրջանակներում թվայնացման համակարգերի ներդրում և կայքերի արդիականացում </t>
  </si>
  <si>
    <t xml:space="preserve">Ակտիվն օգտագործող կազմակերպության անվանումը` Հանրային իշխանության մարմիններ </t>
  </si>
  <si>
    <t>Հավելված N1</t>
  </si>
  <si>
    <t xml:space="preserve"> Պայմանագրային այլ ծառայությունների ձեռքբերում</t>
  </si>
  <si>
    <t xml:space="preserve"> - Համակարգչային ծառայություններ</t>
  </si>
  <si>
    <t>Ցուցանիշների փոփոխությունը (նվազեցումները նշված են  փակագծերում )</t>
  </si>
  <si>
    <t xml:space="preserve"> Ցուցանիշների փոփոխությունը (ավելացումները նշված են դրական նշանով,իսկ նվազեցումները՝ փակագծերում )</t>
  </si>
  <si>
    <t>Ցուցանիշների փոփոխությունը (նվազեցումները նշված են  փակագծերում)</t>
  </si>
  <si>
    <t>Հավելված  №  2</t>
  </si>
  <si>
    <t>Հավելված N 3</t>
  </si>
  <si>
    <t>Հավելված № 4</t>
  </si>
  <si>
    <t>Հավելված N 6</t>
  </si>
  <si>
    <t>Հավելված  N 7</t>
  </si>
  <si>
    <t>ՄԱՍ III. ԾԱՌԱՅՈՒԹՅՈՒՆՆԵՐ</t>
  </si>
  <si>
    <t>ՀԱՅԱՍՏԱՆԻ ՀԱՆՐԱՊԵՏՈՒԹՅԱՆ 2026 ԹՎԱԿԱՆԻ ՊԵՏԱԿԱՆ ԲՅՈՒՋԵԻ ՄԱՍԻՆ ՕՐԵՆՔԻ N 1 ՀԱՎԵԼՎԱԾԻ N 3 ԱՂՅՈՒՍԱԿՈՒՄ ԿԱՏԱՐՎՈՂ ՓՈՓՈԽՈՒԹՅՈՒՆԸ</t>
  </si>
  <si>
    <t xml:space="preserve">ՀԱՅԱՍՏԱՆԻ ՀԱՆՐԱՊԵՏՈՒԹՅԱՆ ԿԱՌԱՎԱՐՈՒԹՅԱՆ 2025 ԹՎԱԿԱՆԻ ԴԵԿՏԵՄԲԵՐԻ 25-Ի N 1910-Ն ՈՐՈՇՄԱՆ N 3  և N 4 ՀԱՎԵԼՎԱԾՆԵՐՈՒՄ ԿԱՏԱՐՎՈՂ ՓՈՓՈԽՈՒԹՅՈՒՆՆԵՐԸ  </t>
  </si>
  <si>
    <t xml:space="preserve">ՀԱՅԱՍՏԱՆԻ ՀԱՆՐԱՊԵՏՈՒԹՅԱՆ ԿԱՌԱՎԱՐՈՒԹՅԱՆ 2025 ԹՎԱԿԱՆԻ ԴԵԿՏԵՄԲԵՐԻ 25-Ի N 1910-Ն ՈՐՈՇՄԱՆ N5 ՀԱՎԵԼՎԱԾԻ N2 ԱՂՅՈՒՍԱԿՈՒՄ ԿԱՏԱՐՎՈՂ ՓՈՓՈԽՈՒԹՅՈՒՆԸ </t>
  </si>
  <si>
    <t xml:space="preserve">ՀԱՅԱՍՏԱՆԻ ՀԱՆՐԱՊԵՏՈՒԹՅԱՆ ԿԱՌԱՎԱՐՈՒԹՅԱՆ 2025 ԹՎԱԿԱՆԻ ԴԵԿՏԵՄԲԵՐԻ 25-Ի ԹԻՎ 1910-Ն ՈՐՈՇՄԱՆ N 9 ՀԱՎԵԼՎԱԾՈՒՄ ԿԱՏԱՐՎՈՂ ՓՈՓՈԽՈՒԹՅՈՒՆՆԵՐԸ </t>
  </si>
  <si>
    <t>ՀԱՅԱՍՏԱՆԻ ՀԱՆՐԱՊԵՏՈՒԹՅԱՆ ԿԱՌԱՎԱՐՈՒԹՅԱՆ 2025 ԹՎԱԿԱՆԻ ԴԵԿՏԵՄԲԵՐԻ 25-Ի ԹԻՎ 1910-Ն ՈՐՈՇՄԱՆ N 9․1 ՀԱՎԵԼՎԱԾՈՒՄ ԿԱՏԱՐՎՈՂ ՓՈՓՈԽՈՒԹՅՈՒՆՆԵՐԸ</t>
  </si>
  <si>
    <t xml:space="preserve">«ՀԱՅԱՍՏԱՆԻ ՀԱՆՐԱՊԵՏՈՒԹՅԱՆ 2026 ԹՎԱԿԱՆԻ ՊԵՏԱԿԱՆ ԲՅՈՒՋԵԻ ՄԱՍԻՆ» ՀՀ ՕՐԵՆՔԻ N 1 ՀԱՎԵԼՎԱԾԻ  N 2 ԱՂՅՈՒՍԱԿՈՒՄ ՎԵՐԱԲԱՇԽՈՒՄԸ  ԵՎ ՀԱՅԱՍՏԱՆԻ ՀԱՆՐԱՊԵՏՈՒԹՅԱՆ ԿԱՌԱՎԱՐՈՒԹՅԱՆ 2025 ԹՎԱԿԱՆԻ ԴԵԿՏԵՄԲԵՐԻ 25-Ի N 1910-Ն ՈՐՈՇՄԱՆ N 5 ՀԱՎԵԼՎԱԾԻ N1 ԱՂՅՈՒՍԱԿՈՒՄ  ԿԱՏԱՐՎՈՂ ՓՈՓՈԽՈՒԹՅՈՒՆՆԵՐԸ </t>
  </si>
  <si>
    <t xml:space="preserve"> ՀՀ արդարադատության  նախարարություն</t>
  </si>
  <si>
    <t>Արդիականացվող ծրագրերի քանակ, հատ</t>
  </si>
  <si>
    <t>Ակտիվն օգտագործող կազմակերպության անվանումը` ՀՀ արդարադատության նախարարություն</t>
  </si>
  <si>
    <t>ծրագրային ապահովման սպասարկման ծառայություններ</t>
  </si>
  <si>
    <t>ՄԱ</t>
  </si>
  <si>
    <t>72261160-4</t>
  </si>
  <si>
    <t>72261160-5</t>
  </si>
  <si>
    <t xml:space="preserve"> ՄԱՍ III. ԾԱՌԱՅՈՒԹՅՈՒՆՆԵՐ</t>
  </si>
  <si>
    <t>72261110/1</t>
  </si>
  <si>
    <t>ծրագրային ապահովման մշակման ծառայություններ</t>
  </si>
  <si>
    <t>Բաժին N 01</t>
  </si>
  <si>
    <t>Խումբ N 03</t>
  </si>
  <si>
    <t>Դաս N 02</t>
  </si>
  <si>
    <t>Ծրագրման և վիճակագրական ընդհանուր
ծառայություններ</t>
  </si>
  <si>
    <t>1235  31001</t>
  </si>
  <si>
    <t>ՀԱՅԱՍՏԱՆԻ ՀԱՆՐԱՊԵՏՈՒԹՅԱՆ ԿԱՌԱՎԱՐՈՒԹՅԱՆ 2025ԹՎԱԿԱՆԻ ԴԵԿՏԵՄԲԵՐԻ 25-Ի N 1910-Ն ՈՐՈՇՄԱՆ N 10 ՀԱՎԵԼՎԱԾԻ ՑՈՒՑԱՆԻՇՆԵՐՈՒՄ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</si>
</sst>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#,##0.0"/>
    <numFmt numFmtId="169" formatCode="_-* #,##0.0\ _ _-;\-* #,##0.0\ _ _-;_-* &quot;-&quot;??\ _ _-;_-@_-"/>
    <numFmt numFmtId="170" formatCode="_(* #,##0.0_);_(* \(#,##0.0\);_(* &quot;-&quot;?_);_(@_)"/>
  </numFmts>
  <fonts count="52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1"/>
      <name val="GHEA Grapalat"/>
      <family val="2"/>
    </font>
    <font>
      <i/>
      <sz val="11"/>
      <name val="GHEA Grapalat"/>
      <family val="3"/>
    </font>
    <font>
      <sz val="11"/>
      <name val="GHEA Grapalat"/>
      <family val="3"/>
    </font>
    <font>
      <b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1"/>
      <scheme val="minor"/>
    </font>
    <font>
      <b/>
      <sz val="11"/>
      <name val="GHEA Grapalat"/>
      <family val="3"/>
    </font>
    <font>
      <b/>
      <sz val="10"/>
      <color theme="1"/>
      <name val="GHEA Grapalat"/>
      <family val="3"/>
    </font>
    <font>
      <b/>
      <u/>
      <sz val="12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sz val="8"/>
      <color indexed="8"/>
      <name val="GHEA Grapalat"/>
      <family val="3"/>
    </font>
    <font>
      <sz val="10"/>
      <color indexed="8"/>
      <name val="GHEA Grapalat"/>
      <family val="3"/>
    </font>
    <font>
      <i/>
      <sz val="12"/>
      <color rgb="FF000000"/>
      <name val="GHEA Grapalat"/>
      <family val="3"/>
    </font>
    <font>
      <i/>
      <sz val="12"/>
      <color theme="1"/>
      <name val="GHEA Grapalat"/>
      <family val="3"/>
    </font>
    <font>
      <b/>
      <sz val="11"/>
      <name val="GHEA Grapalat"/>
      <family val="2"/>
    </font>
    <font>
      <i/>
      <sz val="12"/>
      <name val="GHEA Grapalat"/>
      <family val="2"/>
    </font>
    <font>
      <sz val="12"/>
      <color rgb="FF333333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6" fontId="18" fillId="0" borderId="0" applyFill="0" applyBorder="0" applyProtection="0">
      <alignment horizontal="right" vertical="top"/>
    </xf>
    <xf numFmtId="0" fontId="6" fillId="0" borderId="0"/>
    <xf numFmtId="0" fontId="4" fillId="0" borderId="0"/>
    <xf numFmtId="167" fontId="19" fillId="0" borderId="0" applyFont="0" applyFill="0" applyBorder="0" applyAlignment="0" applyProtection="0"/>
    <xf numFmtId="0" fontId="19" fillId="0" borderId="0"/>
    <xf numFmtId="0" fontId="18" fillId="0" borderId="0">
      <alignment horizontal="left" vertical="top" wrapText="1"/>
    </xf>
    <xf numFmtId="0" fontId="6" fillId="0" borderId="0"/>
    <xf numFmtId="0" fontId="21" fillId="0" borderId="0"/>
    <xf numFmtId="0" fontId="6" fillId="0" borderId="0"/>
    <xf numFmtId="0" fontId="30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6" fontId="31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44" fillId="0" borderId="0"/>
  </cellStyleXfs>
  <cellXfs count="239">
    <xf numFmtId="0" fontId="0" fillId="0" borderId="0" xfId="0" applyAlignment="1">
      <alignment horizontal="left" vertical="top"/>
    </xf>
    <xf numFmtId="0" fontId="12" fillId="0" borderId="0" xfId="0" applyFont="1"/>
    <xf numFmtId="0" fontId="13" fillId="0" borderId="0" xfId="0" applyFont="1"/>
    <xf numFmtId="0" fontId="1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wrapText="1"/>
    </xf>
    <xf numFmtId="0" fontId="16" fillId="0" borderId="0" xfId="0" applyFont="1" applyAlignment="1">
      <alignment horizontal="left" vertical="top"/>
    </xf>
    <xf numFmtId="165" fontId="15" fillId="0" borderId="0" xfId="5" applyNumberFormat="1" applyFont="1" applyAlignment="1">
      <alignment horizontal="right" vertical="center"/>
    </xf>
    <xf numFmtId="0" fontId="17" fillId="0" borderId="0" xfId="0" applyFont="1" applyAlignment="1">
      <alignment horizontal="right"/>
    </xf>
    <xf numFmtId="165" fontId="15" fillId="0" borderId="0" xfId="3" applyNumberFormat="1" applyFont="1" applyAlignment="1">
      <alignment horizontal="right" vertical="center"/>
    </xf>
    <xf numFmtId="0" fontId="1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5" fontId="17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left" vertical="top"/>
    </xf>
    <xf numFmtId="0" fontId="27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13" fillId="0" borderId="6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top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left" vertical="top" wrapText="1"/>
    </xf>
    <xf numFmtId="0" fontId="13" fillId="0" borderId="4" xfId="0" applyFont="1" applyBorder="1" applyAlignment="1">
      <alignment vertical="center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65" fontId="24" fillId="2" borderId="1" xfId="3" applyNumberFormat="1" applyFont="1" applyFill="1" applyBorder="1" applyAlignment="1">
      <alignment horizontal="center" vertical="center"/>
    </xf>
    <xf numFmtId="0" fontId="24" fillId="2" borderId="12" xfId="0" applyFont="1" applyFill="1" applyBorder="1" applyAlignment="1">
      <alignment vertical="center"/>
    </xf>
    <xf numFmtId="0" fontId="20" fillId="2" borderId="12" xfId="0" applyFont="1" applyFill="1" applyBorder="1" applyAlignment="1">
      <alignment vertical="center"/>
    </xf>
    <xf numFmtId="0" fontId="24" fillId="0" borderId="10" xfId="0" applyFont="1" applyBorder="1" applyAlignment="1">
      <alignment horizontal="left" vertical="top" wrapText="1"/>
    </xf>
    <xf numFmtId="165" fontId="24" fillId="2" borderId="10" xfId="3" applyNumberFormat="1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left" vertical="center" wrapText="1"/>
    </xf>
    <xf numFmtId="0" fontId="25" fillId="2" borderId="12" xfId="0" applyFont="1" applyFill="1" applyBorder="1" applyAlignment="1">
      <alignment horizontal="left" vertical="center" wrapText="1"/>
    </xf>
    <xf numFmtId="0" fontId="7" fillId="2" borderId="0" xfId="16" applyFont="1" applyFill="1">
      <alignment horizontal="left" vertical="top" wrapText="1"/>
    </xf>
    <xf numFmtId="165" fontId="24" fillId="2" borderId="12" xfId="3" applyNumberFormat="1" applyFont="1" applyFill="1" applyBorder="1" applyAlignment="1">
      <alignment horizontal="center" vertical="center"/>
    </xf>
    <xf numFmtId="0" fontId="24" fillId="2" borderId="12" xfId="0" applyFont="1" applyFill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43" fontId="0" fillId="0" borderId="0" xfId="0" applyNumberForma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 vertical="top" wrapText="1"/>
    </xf>
    <xf numFmtId="0" fontId="13" fillId="0" borderId="16" xfId="0" applyFont="1" applyBorder="1" applyAlignment="1">
      <alignment vertical="center" wrapText="1"/>
    </xf>
    <xf numFmtId="165" fontId="24" fillId="2" borderId="15" xfId="3" applyNumberFormat="1" applyFont="1" applyFill="1" applyBorder="1" applyAlignment="1">
      <alignment horizontal="center" vertical="center"/>
    </xf>
    <xf numFmtId="0" fontId="26" fillId="0" borderId="17" xfId="0" applyFont="1" applyBorder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0" fontId="13" fillId="2" borderId="13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26" fillId="2" borderId="13" xfId="0" applyFont="1" applyFill="1" applyBorder="1" applyAlignment="1">
      <alignment vertical="top" wrapText="1"/>
    </xf>
    <xf numFmtId="0" fontId="26" fillId="2" borderId="4" xfId="0" applyFont="1" applyFill="1" applyBorder="1" applyAlignment="1">
      <alignment vertical="top" wrapText="1"/>
    </xf>
    <xf numFmtId="0" fontId="26" fillId="2" borderId="3" xfId="0" applyFont="1" applyFill="1" applyBorder="1" applyAlignment="1">
      <alignment vertical="top" wrapText="1"/>
    </xf>
    <xf numFmtId="0" fontId="13" fillId="2" borderId="4" xfId="0" applyFont="1" applyFill="1" applyBorder="1" applyAlignment="1">
      <alignment vertical="center" wrapText="1"/>
    </xf>
    <xf numFmtId="0" fontId="24" fillId="2" borderId="15" xfId="0" applyFont="1" applyFill="1" applyBorder="1" applyAlignment="1">
      <alignment vertical="center"/>
    </xf>
    <xf numFmtId="0" fontId="13" fillId="2" borderId="2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right"/>
    </xf>
    <xf numFmtId="0" fontId="24" fillId="0" borderId="23" xfId="0" applyFont="1" applyBorder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0" fontId="34" fillId="0" borderId="23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6" fillId="2" borderId="18" xfId="0" applyFont="1" applyFill="1" applyBorder="1" applyAlignment="1">
      <alignment horizontal="left" vertical="top" wrapText="1"/>
    </xf>
    <xf numFmtId="0" fontId="36" fillId="2" borderId="0" xfId="0" applyFont="1" applyFill="1" applyAlignment="1">
      <alignment horizontal="left" vertical="top" wrapText="1"/>
    </xf>
    <xf numFmtId="0" fontId="23" fillId="2" borderId="12" xfId="0" applyFont="1" applyFill="1" applyBorder="1" applyAlignment="1">
      <alignment horizontal="left" vertical="center" wrapText="1"/>
    </xf>
    <xf numFmtId="0" fontId="23" fillId="0" borderId="23" xfId="0" applyFont="1" applyBorder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166" fontId="37" fillId="0" borderId="0" xfId="29" applyFont="1">
      <alignment horizontal="right" vertical="top"/>
    </xf>
    <xf numFmtId="0" fontId="33" fillId="0" borderId="0" xfId="0" applyFont="1" applyAlignment="1">
      <alignment horizontal="right" vertical="center"/>
    </xf>
    <xf numFmtId="166" fontId="22" fillId="0" borderId="23" xfId="29" applyFont="1" applyBorder="1">
      <alignment horizontal="right" vertical="top"/>
    </xf>
    <xf numFmtId="0" fontId="28" fillId="0" borderId="23" xfId="0" applyFont="1" applyBorder="1" applyAlignment="1">
      <alignment horizontal="left" vertical="top" wrapText="1"/>
    </xf>
    <xf numFmtId="0" fontId="22" fillId="0" borderId="23" xfId="0" applyFont="1" applyBorder="1" applyAlignment="1">
      <alignment horizontal="center" vertical="top" wrapText="1"/>
    </xf>
    <xf numFmtId="0" fontId="22" fillId="0" borderId="23" xfId="0" applyFont="1" applyBorder="1" applyAlignment="1">
      <alignment horizontal="left" vertical="top" wrapText="1"/>
    </xf>
    <xf numFmtId="0" fontId="28" fillId="0" borderId="23" xfId="0" applyFont="1" applyBorder="1" applyAlignment="1">
      <alignment horizontal="center" vertical="top" wrapText="1"/>
    </xf>
    <xf numFmtId="166" fontId="28" fillId="0" borderId="23" xfId="11" applyFont="1" applyBorder="1">
      <alignment horizontal="right" vertical="top"/>
    </xf>
    <xf numFmtId="43" fontId="7" fillId="2" borderId="0" xfId="16" applyNumberFormat="1" applyFont="1" applyFill="1">
      <alignment horizontal="left" vertical="top" wrapText="1"/>
    </xf>
    <xf numFmtId="0" fontId="10" fillId="0" borderId="0" xfId="0" applyFont="1" applyAlignment="1">
      <alignment horizontal="center" wrapText="1"/>
    </xf>
    <xf numFmtId="49" fontId="22" fillId="2" borderId="4" xfId="0" applyNumberFormat="1" applyFont="1" applyFill="1" applyBorder="1" applyAlignment="1">
      <alignment horizontal="center" vertical="top" wrapText="1"/>
    </xf>
    <xf numFmtId="0" fontId="15" fillId="0" borderId="0" xfId="15" applyFont="1" applyAlignment="1">
      <alignment horizontal="right"/>
    </xf>
    <xf numFmtId="0" fontId="24" fillId="0" borderId="2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top" wrapText="1"/>
    </xf>
    <xf numFmtId="49" fontId="22" fillId="2" borderId="0" xfId="0" applyNumberFormat="1" applyFont="1" applyFill="1" applyAlignment="1">
      <alignment horizontal="center" vertical="top" wrapText="1"/>
    </xf>
    <xf numFmtId="0" fontId="13" fillId="2" borderId="3" xfId="0" applyFont="1" applyFill="1" applyBorder="1" applyAlignment="1">
      <alignment vertical="center" wrapText="1"/>
    </xf>
    <xf numFmtId="0" fontId="38" fillId="0" borderId="0" xfId="0" applyFont="1" applyAlignment="1">
      <alignment horizontal="center" wrapText="1"/>
    </xf>
    <xf numFmtId="0" fontId="13" fillId="0" borderId="20" xfId="0" applyFont="1" applyBorder="1" applyAlignment="1">
      <alignment vertical="center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165" fontId="10" fillId="0" borderId="20" xfId="3" applyNumberFormat="1" applyFont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 wrapText="1"/>
    </xf>
    <xf numFmtId="165" fontId="10" fillId="0" borderId="3" xfId="3" applyNumberFormat="1" applyFont="1" applyBorder="1" applyAlignment="1">
      <alignment horizontal="center" vertical="center" wrapText="1"/>
    </xf>
    <xf numFmtId="0" fontId="24" fillId="2" borderId="20" xfId="16" applyFont="1" applyFill="1" applyBorder="1">
      <alignment horizontal="left" vertical="top" wrapText="1"/>
    </xf>
    <xf numFmtId="0" fontId="39" fillId="0" borderId="0" xfId="0" applyFont="1" applyAlignment="1">
      <alignment horizontal="left" vertical="top" wrapText="1"/>
    </xf>
    <xf numFmtId="165" fontId="13" fillId="0" borderId="20" xfId="3" applyNumberFormat="1" applyFont="1" applyBorder="1"/>
    <xf numFmtId="0" fontId="24" fillId="2" borderId="22" xfId="16" applyFont="1" applyFill="1" applyBorder="1">
      <alignment horizontal="left" vertical="top" wrapText="1"/>
    </xf>
    <xf numFmtId="0" fontId="24" fillId="2" borderId="20" xfId="0" applyFont="1" applyFill="1" applyBorder="1" applyAlignment="1">
      <alignment horizontal="left" vertical="center" wrapText="1"/>
    </xf>
    <xf numFmtId="43" fontId="12" fillId="0" borderId="0" xfId="0" applyNumberFormat="1" applyFont="1"/>
    <xf numFmtId="0" fontId="17" fillId="0" borderId="0" xfId="0" applyFont="1"/>
    <xf numFmtId="0" fontId="40" fillId="0" borderId="0" xfId="0" applyFont="1"/>
    <xf numFmtId="164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168" fontId="41" fillId="2" borderId="25" xfId="0" applyNumberFormat="1" applyFont="1" applyFill="1" applyBorder="1" applyAlignment="1">
      <alignment horizontal="center" vertical="center" wrapText="1"/>
    </xf>
    <xf numFmtId="49" fontId="41" fillId="0" borderId="20" xfId="0" applyNumberFormat="1" applyFont="1" applyBorder="1" applyAlignment="1">
      <alignment horizontal="center" vertical="center" textRotation="90" wrapText="1"/>
    </xf>
    <xf numFmtId="0" fontId="41" fillId="0" borderId="20" xfId="0" applyFont="1" applyBorder="1" applyAlignment="1">
      <alignment horizontal="center" vertical="center" wrapText="1"/>
    </xf>
    <xf numFmtId="165" fontId="25" fillId="0" borderId="20" xfId="0" applyNumberFormat="1" applyFont="1" applyBorder="1" applyAlignment="1">
      <alignment horizontal="center" vertical="center" wrapText="1"/>
    </xf>
    <xf numFmtId="164" fontId="24" fillId="0" borderId="0" xfId="3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42" fillId="0" borderId="20" xfId="0" applyFont="1" applyBorder="1" applyAlignment="1">
      <alignment horizontal="center" vertical="center" wrapText="1"/>
    </xf>
    <xf numFmtId="165" fontId="13" fillId="0" borderId="20" xfId="0" applyNumberFormat="1" applyFont="1" applyBorder="1" applyAlignment="1">
      <alignment horizontal="center" vertical="center" wrapText="1"/>
    </xf>
    <xf numFmtId="165" fontId="24" fillId="0" borderId="20" xfId="0" applyNumberFormat="1" applyFont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top" wrapText="1"/>
    </xf>
    <xf numFmtId="0" fontId="13" fillId="2" borderId="20" xfId="0" applyFont="1" applyFill="1" applyBorder="1" applyAlignment="1">
      <alignment horizontal="left" vertical="top" wrapText="1"/>
    </xf>
    <xf numFmtId="165" fontId="24" fillId="0" borderId="20" xfId="19" applyNumberFormat="1" applyFont="1" applyBorder="1" applyAlignment="1">
      <alignment horizontal="left" vertical="center" wrapText="1"/>
    </xf>
    <xf numFmtId="164" fontId="23" fillId="0" borderId="0" xfId="3" applyFont="1" applyAlignment="1">
      <alignment vertical="center" wrapText="1"/>
    </xf>
    <xf numFmtId="0" fontId="23" fillId="0" borderId="0" xfId="0" applyFont="1" applyAlignment="1">
      <alignment vertical="center" wrapText="1"/>
    </xf>
    <xf numFmtId="0" fontId="20" fillId="2" borderId="20" xfId="0" applyFont="1" applyFill="1" applyBorder="1" applyAlignment="1">
      <alignment horizontal="center" vertical="top" wrapText="1"/>
    </xf>
    <xf numFmtId="165" fontId="23" fillId="0" borderId="20" xfId="0" applyNumberFormat="1" applyFont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left" vertical="top" wrapText="1"/>
    </xf>
    <xf numFmtId="164" fontId="43" fillId="0" borderId="0" xfId="3" applyFont="1" applyAlignment="1">
      <alignment vertical="center" wrapText="1"/>
    </xf>
    <xf numFmtId="0" fontId="43" fillId="0" borderId="0" xfId="0" applyFont="1" applyAlignment="1">
      <alignment vertical="center" wrapText="1"/>
    </xf>
    <xf numFmtId="0" fontId="25" fillId="0" borderId="0" xfId="31" applyFont="1"/>
    <xf numFmtId="0" fontId="25" fillId="0" borderId="0" xfId="31" applyFont="1" applyAlignment="1" applyProtection="1">
      <alignment horizontal="left" wrapText="1"/>
      <protection locked="0"/>
    </xf>
    <xf numFmtId="0" fontId="41" fillId="0" borderId="0" xfId="31" applyFont="1" applyProtection="1">
      <protection locked="0"/>
    </xf>
    <xf numFmtId="0" fontId="46" fillId="0" borderId="0" xfId="31" applyFont="1"/>
    <xf numFmtId="0" fontId="41" fillId="0" borderId="0" xfId="31" applyFont="1" applyAlignment="1" applyProtection="1">
      <alignment horizontal="right"/>
      <protection locked="0"/>
    </xf>
    <xf numFmtId="0" fontId="25" fillId="0" borderId="0" xfId="31" applyFont="1" applyProtection="1">
      <protection locked="0"/>
    </xf>
    <xf numFmtId="0" fontId="25" fillId="0" borderId="0" xfId="31" applyFont="1" applyAlignment="1" applyProtection="1">
      <alignment horizontal="center"/>
      <protection locked="0"/>
    </xf>
    <xf numFmtId="0" fontId="46" fillId="0" borderId="0" xfId="31" applyFont="1" applyAlignment="1" applyProtection="1">
      <alignment horizontal="center"/>
      <protection locked="0"/>
    </xf>
    <xf numFmtId="0" fontId="46" fillId="0" borderId="0" xfId="31" applyFont="1" applyProtection="1">
      <protection locked="0"/>
    </xf>
    <xf numFmtId="0" fontId="24" fillId="0" borderId="0" xfId="31" applyFont="1" applyAlignment="1" applyProtection="1">
      <alignment vertical="center" wrapText="1"/>
      <protection locked="0"/>
    </xf>
    <xf numFmtId="0" fontId="24" fillId="0" borderId="20" xfId="31" applyFont="1" applyBorder="1" applyAlignment="1" applyProtection="1">
      <alignment horizontal="center" vertical="center" wrapText="1"/>
      <protection locked="0"/>
    </xf>
    <xf numFmtId="0" fontId="25" fillId="0" borderId="20" xfId="31" applyFont="1" applyBorder="1" applyAlignment="1">
      <alignment horizontal="center" vertical="center"/>
    </xf>
    <xf numFmtId="0" fontId="13" fillId="0" borderId="20" xfId="0" applyFont="1" applyBorder="1" applyAlignment="1">
      <alignment vertical="top" wrapText="1"/>
    </xf>
    <xf numFmtId="0" fontId="24" fillId="2" borderId="22" xfId="31" applyFont="1" applyFill="1" applyBorder="1" applyAlignment="1" applyProtection="1">
      <alignment vertical="center" wrapText="1"/>
      <protection locked="0"/>
    </xf>
    <xf numFmtId="0" fontId="24" fillId="2" borderId="20" xfId="31" applyFont="1" applyFill="1" applyBorder="1" applyAlignment="1" applyProtection="1">
      <alignment vertical="center" wrapText="1"/>
      <protection locked="0"/>
    </xf>
    <xf numFmtId="0" fontId="24" fillId="2" borderId="22" xfId="31" applyFont="1" applyFill="1" applyBorder="1" applyAlignment="1" applyProtection="1">
      <alignment horizontal="center" vertical="center" wrapText="1"/>
      <protection locked="0"/>
    </xf>
    <xf numFmtId="1" fontId="24" fillId="2" borderId="20" xfId="31" applyNumberFormat="1" applyFont="1" applyFill="1" applyBorder="1" applyAlignment="1" applyProtection="1">
      <alignment horizontal="center" vertical="center" wrapText="1"/>
      <protection locked="0"/>
    </xf>
    <xf numFmtId="0" fontId="23" fillId="2" borderId="27" xfId="31" applyFont="1" applyFill="1" applyBorder="1" applyAlignment="1" applyProtection="1">
      <alignment horizontal="center" vertical="center" wrapText="1"/>
      <protection locked="0"/>
    </xf>
    <xf numFmtId="0" fontId="27" fillId="2" borderId="25" xfId="0" applyFont="1" applyFill="1" applyBorder="1" applyAlignment="1">
      <alignment horizontal="center" vertical="center" wrapText="1"/>
    </xf>
    <xf numFmtId="1" fontId="24" fillId="2" borderId="25" xfId="31" applyNumberFormat="1" applyFont="1" applyFill="1" applyBorder="1" applyAlignment="1" applyProtection="1">
      <alignment horizontal="center" vertical="center" wrapText="1"/>
      <protection locked="0"/>
    </xf>
    <xf numFmtId="0" fontId="27" fillId="4" borderId="20" xfId="0" applyFont="1" applyFill="1" applyBorder="1" applyAlignment="1">
      <alignment horizontal="left" vertical="center" wrapText="1"/>
    </xf>
    <xf numFmtId="0" fontId="27" fillId="4" borderId="20" xfId="0" applyFont="1" applyFill="1" applyBorder="1" applyAlignment="1">
      <alignment horizontal="center" vertical="center" wrapText="1"/>
    </xf>
    <xf numFmtId="0" fontId="27" fillId="4" borderId="20" xfId="0" applyFont="1" applyFill="1" applyBorder="1" applyAlignment="1">
      <alignment horizontal="right" vertical="center" wrapText="1"/>
    </xf>
    <xf numFmtId="0" fontId="27" fillId="4" borderId="20" xfId="0" applyFont="1" applyFill="1" applyBorder="1" applyAlignment="1">
      <alignment horizontal="right" vertical="center"/>
    </xf>
    <xf numFmtId="0" fontId="46" fillId="0" borderId="0" xfId="31" applyFont="1" applyAlignment="1" applyProtection="1">
      <alignment horizontal="left" wrapText="1"/>
      <protection locked="0"/>
    </xf>
    <xf numFmtId="165" fontId="24" fillId="2" borderId="23" xfId="3" applyNumberFormat="1" applyFont="1" applyFill="1" applyBorder="1" applyAlignment="1">
      <alignment horizontal="center" vertical="center"/>
    </xf>
    <xf numFmtId="0" fontId="24" fillId="2" borderId="23" xfId="0" applyFont="1" applyFill="1" applyBorder="1" applyAlignment="1">
      <alignment vertical="center"/>
    </xf>
    <xf numFmtId="169" fontId="27" fillId="4" borderId="20" xfId="3" applyNumberFormat="1" applyFont="1" applyFill="1" applyBorder="1" applyAlignment="1">
      <alignment horizontal="right" vertical="center"/>
    </xf>
    <xf numFmtId="169" fontId="13" fillId="0" borderId="21" xfId="3" applyNumberFormat="1" applyFont="1" applyBorder="1" applyAlignment="1">
      <alignment vertical="center"/>
    </xf>
    <xf numFmtId="0" fontId="47" fillId="0" borderId="0" xfId="0" applyFont="1" applyAlignment="1">
      <alignment horizontal="center" vertical="top"/>
    </xf>
    <xf numFmtId="0" fontId="48" fillId="0" borderId="19" xfId="0" applyFont="1" applyBorder="1" applyAlignment="1">
      <alignment horizontal="right"/>
    </xf>
    <xf numFmtId="0" fontId="23" fillId="2" borderId="23" xfId="0" applyFont="1" applyFill="1" applyBorder="1" applyAlignment="1">
      <alignment horizontal="left" vertical="center" wrapText="1"/>
    </xf>
    <xf numFmtId="0" fontId="25" fillId="2" borderId="25" xfId="0" applyFont="1" applyFill="1" applyBorder="1" applyAlignment="1">
      <alignment horizontal="left" vertical="center" wrapText="1"/>
    </xf>
    <xf numFmtId="0" fontId="26" fillId="2" borderId="25" xfId="0" applyFont="1" applyFill="1" applyBorder="1" applyAlignment="1">
      <alignment vertical="top" wrapText="1"/>
    </xf>
    <xf numFmtId="0" fontId="25" fillId="2" borderId="23" xfId="0" applyFont="1" applyFill="1" applyBorder="1" applyAlignment="1">
      <alignment horizontal="left" vertical="center" wrapText="1"/>
    </xf>
    <xf numFmtId="0" fontId="20" fillId="2" borderId="23" xfId="0" applyFont="1" applyFill="1" applyBorder="1" applyAlignment="1">
      <alignment vertical="center" wrapText="1"/>
    </xf>
    <xf numFmtId="0" fontId="24" fillId="2" borderId="23" xfId="0" applyFont="1" applyFill="1" applyBorder="1" applyAlignment="1">
      <alignment vertical="center" wrapText="1"/>
    </xf>
    <xf numFmtId="49" fontId="41" fillId="0" borderId="23" xfId="0" applyNumberFormat="1" applyFont="1" applyBorder="1" applyAlignment="1">
      <alignment horizontal="center" vertical="center" textRotation="90" wrapText="1"/>
    </xf>
    <xf numFmtId="165" fontId="25" fillId="0" borderId="23" xfId="0" applyNumberFormat="1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top" wrapText="1"/>
    </xf>
    <xf numFmtId="166" fontId="24" fillId="0" borderId="0" xfId="29" applyFont="1">
      <alignment horizontal="right" vertical="top"/>
    </xf>
    <xf numFmtId="0" fontId="10" fillId="0" borderId="17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50" fillId="0" borderId="23" xfId="0" applyFont="1" applyBorder="1" applyAlignment="1">
      <alignment horizontal="left" vertical="top" wrapText="1"/>
    </xf>
    <xf numFmtId="0" fontId="51" fillId="0" borderId="23" xfId="0" applyFont="1" applyBorder="1" applyAlignment="1">
      <alignment horizontal="left" vertical="top"/>
    </xf>
    <xf numFmtId="0" fontId="24" fillId="2" borderId="23" xfId="31" applyFont="1" applyFill="1" applyBorder="1" applyAlignment="1" applyProtection="1">
      <alignment horizontal="center" vertical="center" wrapText="1"/>
      <protection locked="0"/>
    </xf>
    <xf numFmtId="165" fontId="24" fillId="2" borderId="23" xfId="3" applyNumberFormat="1" applyFont="1" applyFill="1" applyBorder="1" applyAlignment="1">
      <alignment horizontal="center" vertical="top"/>
    </xf>
    <xf numFmtId="169" fontId="24" fillId="2" borderId="23" xfId="3" applyNumberFormat="1" applyFont="1" applyFill="1" applyBorder="1" applyAlignment="1" applyProtection="1">
      <alignment horizontal="right" vertical="center" wrapText="1"/>
      <protection locked="0"/>
    </xf>
    <xf numFmtId="43" fontId="25" fillId="0" borderId="0" xfId="31" applyNumberFormat="1" applyFont="1"/>
    <xf numFmtId="0" fontId="13" fillId="2" borderId="23" xfId="0" applyFont="1" applyFill="1" applyBorder="1" applyAlignment="1">
      <alignment horizontal="left" vertical="top" wrapText="1"/>
    </xf>
    <xf numFmtId="0" fontId="13" fillId="2" borderId="23" xfId="0" applyFont="1" applyFill="1" applyBorder="1" applyAlignment="1">
      <alignment vertical="top" wrapText="1"/>
    </xf>
    <xf numFmtId="0" fontId="13" fillId="2" borderId="23" xfId="0" applyFont="1" applyFill="1" applyBorder="1" applyAlignment="1">
      <alignment horizontal="right" vertical="top" wrapText="1"/>
    </xf>
    <xf numFmtId="43" fontId="24" fillId="2" borderId="23" xfId="3" applyNumberFormat="1" applyFont="1" applyFill="1" applyBorder="1" applyAlignment="1">
      <alignment horizontal="center" vertical="top"/>
    </xf>
    <xf numFmtId="0" fontId="24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right" vertical="top"/>
    </xf>
    <xf numFmtId="0" fontId="10" fillId="2" borderId="23" xfId="0" applyFont="1" applyFill="1" applyBorder="1" applyAlignment="1">
      <alignment horizontal="center" vertical="center" wrapText="1"/>
    </xf>
    <xf numFmtId="0" fontId="49" fillId="0" borderId="23" xfId="0" applyFont="1" applyBorder="1" applyAlignment="1">
      <alignment horizontal="left" vertical="top" wrapText="1"/>
    </xf>
    <xf numFmtId="0" fontId="22" fillId="0" borderId="23" xfId="0" applyFont="1" applyBorder="1" applyAlignment="1">
      <alignment horizontal="left" vertical="top" wrapText="1"/>
    </xf>
    <xf numFmtId="0" fontId="10" fillId="0" borderId="0" xfId="0" applyFont="1" applyAlignment="1">
      <alignment horizontal="center" wrapText="1"/>
    </xf>
    <xf numFmtId="0" fontId="24" fillId="0" borderId="23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48" fillId="0" borderId="0" xfId="0" applyFont="1" applyAlignment="1">
      <alignment horizontal="right" wrapText="1"/>
    </xf>
    <xf numFmtId="0" fontId="13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2" borderId="21" xfId="0" applyFont="1" applyFill="1" applyBorder="1" applyAlignment="1">
      <alignment horizontal="center" vertical="center" wrapText="1"/>
    </xf>
    <xf numFmtId="49" fontId="22" fillId="2" borderId="17" xfId="0" applyNumberFormat="1" applyFont="1" applyFill="1" applyBorder="1" applyAlignment="1">
      <alignment horizontal="center" vertical="top" wrapText="1"/>
    </xf>
    <xf numFmtId="49" fontId="22" fillId="2" borderId="2" xfId="0" applyNumberFormat="1" applyFont="1" applyFill="1" applyBorder="1" applyAlignment="1">
      <alignment horizontal="center" vertical="top" wrapText="1"/>
    </xf>
    <xf numFmtId="49" fontId="22" fillId="2" borderId="0" xfId="0" applyNumberFormat="1" applyFont="1" applyFill="1" applyAlignment="1">
      <alignment horizontal="center" vertical="top" wrapText="1"/>
    </xf>
    <xf numFmtId="49" fontId="22" fillId="2" borderId="25" xfId="0" applyNumberFormat="1" applyFont="1" applyFill="1" applyBorder="1" applyAlignment="1">
      <alignment horizontal="center" vertical="top" wrapText="1"/>
    </xf>
    <xf numFmtId="49" fontId="22" fillId="2" borderId="4" xfId="0" applyNumberFormat="1" applyFont="1" applyFill="1" applyBorder="1" applyAlignment="1">
      <alignment horizontal="center" vertical="top" wrapText="1"/>
    </xf>
    <xf numFmtId="0" fontId="13" fillId="2" borderId="11" xfId="0" applyFont="1" applyFill="1" applyBorder="1" applyAlignment="1">
      <alignment horizontal="center" vertical="center" wrapText="1"/>
    </xf>
    <xf numFmtId="49" fontId="22" fillId="0" borderId="25" xfId="0" applyNumberFormat="1" applyFont="1" applyBorder="1" applyAlignment="1">
      <alignment horizontal="center" vertical="top" wrapText="1"/>
    </xf>
    <xf numFmtId="49" fontId="22" fillId="0" borderId="4" xfId="0" applyNumberFormat="1" applyFont="1" applyBorder="1" applyAlignment="1">
      <alignment horizontal="center" vertical="top" wrapText="1"/>
    </xf>
    <xf numFmtId="49" fontId="22" fillId="0" borderId="3" xfId="0" applyNumberFormat="1" applyFont="1" applyBorder="1" applyAlignment="1">
      <alignment horizontal="center" vertical="top" wrapText="1"/>
    </xf>
    <xf numFmtId="49" fontId="22" fillId="2" borderId="3" xfId="0" applyNumberFormat="1" applyFont="1" applyFill="1" applyBorder="1" applyAlignment="1">
      <alignment horizontal="center" vertical="top" wrapText="1"/>
    </xf>
    <xf numFmtId="0" fontId="13" fillId="2" borderId="25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49" fontId="41" fillId="0" borderId="20" xfId="0" applyNumberFormat="1" applyFont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wrapText="1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/>
    </xf>
    <xf numFmtId="0" fontId="24" fillId="0" borderId="20" xfId="0" applyFont="1" applyBorder="1" applyAlignment="1">
      <alignment horizontal="center" vertical="center" wrapText="1"/>
    </xf>
    <xf numFmtId="0" fontId="24" fillId="2" borderId="22" xfId="31" applyFont="1" applyFill="1" applyBorder="1" applyAlignment="1" applyProtection="1">
      <alignment horizontal="left" vertical="center" wrapText="1"/>
      <protection locked="0"/>
    </xf>
    <xf numFmtId="0" fontId="24" fillId="2" borderId="24" xfId="31" applyFont="1" applyFill="1" applyBorder="1" applyAlignment="1" applyProtection="1">
      <alignment horizontal="left" vertical="center" wrapText="1"/>
      <protection locked="0"/>
    </xf>
    <xf numFmtId="0" fontId="24" fillId="2" borderId="21" xfId="31" applyFont="1" applyFill="1" applyBorder="1" applyAlignment="1" applyProtection="1">
      <alignment horizontal="left" vertical="center" wrapText="1"/>
      <protection locked="0"/>
    </xf>
    <xf numFmtId="0" fontId="13" fillId="0" borderId="22" xfId="0" applyFont="1" applyBorder="1" applyAlignment="1">
      <alignment horizontal="left" vertical="top" wrapText="1"/>
    </xf>
    <xf numFmtId="0" fontId="13" fillId="0" borderId="24" xfId="0" applyFont="1" applyBorder="1" applyAlignment="1">
      <alignment horizontal="left" vertical="top" wrapText="1"/>
    </xf>
    <xf numFmtId="0" fontId="13" fillId="0" borderId="21" xfId="0" applyFont="1" applyBorder="1" applyAlignment="1">
      <alignment horizontal="left" vertical="top" wrapText="1"/>
    </xf>
    <xf numFmtId="0" fontId="27" fillId="2" borderId="22" xfId="0" applyFont="1" applyFill="1" applyBorder="1" applyAlignment="1">
      <alignment horizontal="left" vertical="center" wrapText="1"/>
    </xf>
    <xf numFmtId="0" fontId="27" fillId="2" borderId="24" xfId="0" applyFont="1" applyFill="1" applyBorder="1" applyAlignment="1">
      <alignment horizontal="left" vertical="center" wrapText="1"/>
    </xf>
    <xf numFmtId="0" fontId="27" fillId="2" borderId="21" xfId="0" applyFont="1" applyFill="1" applyBorder="1" applyAlignment="1">
      <alignment horizontal="left" vertical="center" wrapText="1"/>
    </xf>
    <xf numFmtId="0" fontId="45" fillId="0" borderId="0" xfId="31" applyFont="1" applyAlignment="1" applyProtection="1">
      <alignment horizontal="right"/>
      <protection locked="0"/>
    </xf>
    <xf numFmtId="0" fontId="15" fillId="0" borderId="0" xfId="0" applyFont="1" applyAlignment="1">
      <alignment horizontal="right"/>
    </xf>
    <xf numFmtId="0" fontId="41" fillId="3" borderId="0" xfId="31" applyFont="1" applyFill="1" applyAlignment="1" applyProtection="1">
      <alignment horizontal="center" vertical="center" wrapText="1"/>
      <protection locked="0"/>
    </xf>
    <xf numFmtId="0" fontId="25" fillId="0" borderId="25" xfId="31" applyFont="1" applyBorder="1" applyAlignment="1">
      <alignment horizontal="center" vertical="center" wrapText="1"/>
    </xf>
    <xf numFmtId="0" fontId="25" fillId="0" borderId="3" xfId="31" applyFont="1" applyBorder="1" applyAlignment="1">
      <alignment horizontal="center" vertical="center" wrapText="1"/>
    </xf>
    <xf numFmtId="0" fontId="24" fillId="0" borderId="25" xfId="31" applyFont="1" applyBorder="1" applyAlignment="1" applyProtection="1">
      <alignment horizontal="center" vertical="center" wrapText="1"/>
      <protection locked="0"/>
    </xf>
    <xf numFmtId="0" fontId="24" fillId="0" borderId="3" xfId="31" applyFont="1" applyBorder="1" applyAlignment="1" applyProtection="1">
      <alignment horizontal="center" vertical="center" wrapText="1"/>
      <protection locked="0"/>
    </xf>
    <xf numFmtId="0" fontId="25" fillId="0" borderId="22" xfId="31" applyFont="1" applyBorder="1" applyAlignment="1" applyProtection="1">
      <alignment horizontal="center" vertical="center" wrapText="1"/>
      <protection locked="0"/>
    </xf>
    <xf numFmtId="0" fontId="25" fillId="0" borderId="21" xfId="31" applyFont="1" applyBorder="1" applyAlignment="1" applyProtection="1">
      <alignment horizontal="center" vertical="center" wrapText="1"/>
      <protection locked="0"/>
    </xf>
    <xf numFmtId="170" fontId="46" fillId="0" borderId="0" xfId="31" applyNumberFormat="1" applyFont="1"/>
  </cellXfs>
  <cellStyles count="32">
    <cellStyle name="Comma" xfId="3" builtinId="3"/>
    <cellStyle name="Comma 15" xfId="30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31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A6" workbookViewId="0">
      <selection activeCell="G8" sqref="G8"/>
    </sheetView>
  </sheetViews>
  <sheetFormatPr defaultColWidth="9.33203125" defaultRowHeight="12.75"/>
  <cols>
    <col min="1" max="1" width="9.33203125" style="3"/>
    <col min="2" max="2" width="11.6640625" style="3" customWidth="1"/>
    <col min="3" max="3" width="13.5" style="3" customWidth="1"/>
    <col min="4" max="4" width="60.6640625" style="3" customWidth="1"/>
    <col min="5" max="5" width="59.1640625" style="3" customWidth="1"/>
    <col min="6" max="6" width="47.1640625" style="3" customWidth="1"/>
    <col min="7" max="7" width="47.83203125" style="3" customWidth="1"/>
    <col min="8" max="8" width="11.83203125" style="3" bestFit="1" customWidth="1"/>
    <col min="9" max="16384" width="9.33203125" style="3"/>
  </cols>
  <sheetData>
    <row r="1" spans="1:7" ht="13.5">
      <c r="B1" s="4"/>
      <c r="C1" s="4"/>
      <c r="D1" s="4"/>
      <c r="E1" s="4"/>
      <c r="F1" s="4"/>
    </row>
    <row r="2" spans="1:7" ht="13.5" customHeight="1">
      <c r="B2" s="4"/>
      <c r="C2" s="4"/>
      <c r="D2" s="7"/>
      <c r="E2" s="7"/>
      <c r="F2" s="7"/>
      <c r="G2" s="10" t="s">
        <v>131</v>
      </c>
    </row>
    <row r="3" spans="1:7" ht="16.5" customHeight="1">
      <c r="B3" s="4"/>
      <c r="C3" s="4"/>
      <c r="D3" s="7"/>
      <c r="E3" s="7"/>
      <c r="F3" s="7"/>
      <c r="G3" s="9" t="s">
        <v>64</v>
      </c>
    </row>
    <row r="4" spans="1:7" ht="16.5" customHeight="1">
      <c r="B4" s="4"/>
      <c r="C4" s="4"/>
      <c r="D4" s="7"/>
      <c r="E4" s="7"/>
      <c r="F4" s="7"/>
      <c r="G4" s="9" t="s">
        <v>1</v>
      </c>
    </row>
    <row r="5" spans="1:7" ht="69" customHeight="1">
      <c r="A5" s="183" t="s">
        <v>148</v>
      </c>
      <c r="B5" s="183"/>
      <c r="C5" s="183"/>
      <c r="D5" s="183"/>
      <c r="E5" s="183"/>
      <c r="F5" s="183"/>
      <c r="G5" s="183"/>
    </row>
    <row r="6" spans="1:7" ht="36.75" customHeight="1">
      <c r="B6" s="6"/>
      <c r="C6" s="6"/>
      <c r="D6" s="6"/>
      <c r="E6" s="6"/>
      <c r="F6" s="6"/>
    </row>
    <row r="7" spans="1:7" ht="17.25">
      <c r="B7" s="15"/>
      <c r="C7" s="15"/>
      <c r="D7" s="15"/>
      <c r="E7" s="15"/>
      <c r="F7" s="15"/>
      <c r="G7" s="179" t="s">
        <v>37</v>
      </c>
    </row>
    <row r="8" spans="1:7" s="57" customFormat="1" ht="69.75" customHeight="1">
      <c r="A8" s="184" t="s">
        <v>33</v>
      </c>
      <c r="B8" s="184" t="s">
        <v>7</v>
      </c>
      <c r="C8" s="184"/>
      <c r="D8" s="184" t="s">
        <v>34</v>
      </c>
      <c r="E8" s="184" t="s">
        <v>35</v>
      </c>
      <c r="F8" s="184" t="s">
        <v>36</v>
      </c>
      <c r="G8" s="161" t="s">
        <v>135</v>
      </c>
    </row>
    <row r="9" spans="1:7" s="57" customFormat="1" ht="32.25" customHeight="1">
      <c r="A9" s="184"/>
      <c r="B9" s="161" t="s">
        <v>31</v>
      </c>
      <c r="C9" s="161" t="s">
        <v>0</v>
      </c>
      <c r="D9" s="184"/>
      <c r="E9" s="184"/>
      <c r="F9" s="184"/>
      <c r="G9" s="162" t="s">
        <v>15</v>
      </c>
    </row>
    <row r="10" spans="1:7" s="12" customFormat="1" ht="17.25">
      <c r="A10" s="182" t="s">
        <v>63</v>
      </c>
      <c r="B10" s="182"/>
      <c r="C10" s="182"/>
      <c r="D10" s="182"/>
      <c r="E10" s="182"/>
      <c r="F10" s="182"/>
      <c r="G10" s="68">
        <f>+G11+G14</f>
        <v>0</v>
      </c>
    </row>
    <row r="11" spans="1:7" s="12" customFormat="1" ht="17.25">
      <c r="A11" s="182" t="s">
        <v>62</v>
      </c>
      <c r="B11" s="182"/>
      <c r="C11" s="182"/>
      <c r="D11" s="182"/>
      <c r="E11" s="182"/>
      <c r="F11" s="182"/>
      <c r="G11" s="68">
        <f>+G12</f>
        <v>22500</v>
      </c>
    </row>
    <row r="12" spans="1:7" s="12" customFormat="1" ht="69">
      <c r="A12" s="69"/>
      <c r="B12" s="70" t="s">
        <v>38</v>
      </c>
      <c r="C12" s="69"/>
      <c r="D12" s="71" t="s">
        <v>39</v>
      </c>
      <c r="E12" s="71" t="s">
        <v>26</v>
      </c>
      <c r="F12" s="71" t="s">
        <v>40</v>
      </c>
      <c r="G12" s="68">
        <f>+G13</f>
        <v>22500</v>
      </c>
    </row>
    <row r="13" spans="1:7" s="12" customFormat="1" ht="69">
      <c r="A13" s="69"/>
      <c r="B13" s="69"/>
      <c r="C13" s="72" t="s">
        <v>41</v>
      </c>
      <c r="D13" s="69" t="s">
        <v>26</v>
      </c>
      <c r="E13" s="69" t="s">
        <v>42</v>
      </c>
      <c r="F13" s="69" t="s">
        <v>43</v>
      </c>
      <c r="G13" s="73">
        <f>+'3'!G22</f>
        <v>22500</v>
      </c>
    </row>
    <row r="14" spans="1:7" s="12" customFormat="1" ht="17.25">
      <c r="A14" s="181" t="s">
        <v>114</v>
      </c>
      <c r="B14" s="181"/>
      <c r="C14" s="181"/>
      <c r="D14" s="181"/>
      <c r="E14" s="181"/>
      <c r="F14" s="181"/>
      <c r="G14" s="68">
        <f>+G15</f>
        <v>-22500</v>
      </c>
    </row>
    <row r="15" spans="1:7" s="12" customFormat="1" ht="49.5" customHeight="1">
      <c r="A15" s="69"/>
      <c r="B15" s="70" t="s">
        <v>115</v>
      </c>
      <c r="C15" s="69"/>
      <c r="D15" s="71" t="s">
        <v>116</v>
      </c>
      <c r="E15" s="71" t="s">
        <v>117</v>
      </c>
      <c r="F15" s="71" t="s">
        <v>118</v>
      </c>
      <c r="G15" s="68">
        <f>+G16</f>
        <v>-22500</v>
      </c>
    </row>
    <row r="16" spans="1:7" s="12" customFormat="1" ht="69">
      <c r="A16" s="69"/>
      <c r="B16" s="69"/>
      <c r="C16" s="72" t="s">
        <v>119</v>
      </c>
      <c r="D16" s="69" t="s">
        <v>120</v>
      </c>
      <c r="E16" s="69" t="s">
        <v>121</v>
      </c>
      <c r="F16" s="69" t="s">
        <v>67</v>
      </c>
      <c r="G16" s="73">
        <f>+'3'!G39</f>
        <v>-22500</v>
      </c>
    </row>
    <row r="17" spans="2:6" s="12" customFormat="1" ht="17.25">
      <c r="B17" s="42"/>
      <c r="C17" s="42"/>
      <c r="D17" s="46"/>
      <c r="E17" s="46"/>
      <c r="F17" s="46"/>
    </row>
  </sheetData>
  <mergeCells count="9">
    <mergeCell ref="A14:F14"/>
    <mergeCell ref="A11:F11"/>
    <mergeCell ref="A10:F10"/>
    <mergeCell ref="A5:G5"/>
    <mergeCell ref="A8:A9"/>
    <mergeCell ref="B8:C8"/>
    <mergeCell ref="D8:D9"/>
    <mergeCell ref="E8:E9"/>
    <mergeCell ref="F8:F9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A13" workbookViewId="0">
      <selection activeCell="G10" sqref="G10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9">
      <c r="H1" s="77" t="s">
        <v>137</v>
      </c>
      <c r="I1" s="55"/>
    </row>
    <row r="2" spans="1:9">
      <c r="H2" s="77" t="s">
        <v>68</v>
      </c>
    </row>
    <row r="3" spans="1:9">
      <c r="H3" s="77" t="s">
        <v>65</v>
      </c>
    </row>
    <row r="4" spans="1:9">
      <c r="D4" s="185"/>
      <c r="E4" s="185"/>
      <c r="F4" s="185"/>
      <c r="G4" s="55"/>
      <c r="H4" s="55"/>
      <c r="I4" s="55"/>
    </row>
    <row r="5" spans="1:9">
      <c r="D5" s="185"/>
      <c r="E5" s="185"/>
      <c r="F5" s="185"/>
      <c r="G5" s="55"/>
      <c r="H5" s="55"/>
      <c r="I5" s="55"/>
    </row>
    <row r="6" spans="1:9" ht="40.5" customHeight="1">
      <c r="A6" s="183" t="s">
        <v>143</v>
      </c>
      <c r="B6" s="183"/>
      <c r="C6" s="183"/>
      <c r="D6" s="183"/>
      <c r="E6" s="183"/>
      <c r="F6" s="183"/>
      <c r="G6" s="183"/>
      <c r="H6" s="183"/>
      <c r="I6" s="83"/>
    </row>
    <row r="7" spans="1:9" ht="17.25">
      <c r="A7" s="2"/>
      <c r="B7" s="75"/>
      <c r="C7" s="75"/>
      <c r="D7" s="75"/>
      <c r="E7" s="75"/>
      <c r="F7" s="75"/>
      <c r="G7" s="186" t="s">
        <v>69</v>
      </c>
      <c r="H7" s="186"/>
      <c r="I7" s="83"/>
    </row>
    <row r="8" spans="1:9" ht="34.5" customHeight="1">
      <c r="A8" s="187" t="s">
        <v>70</v>
      </c>
      <c r="B8" s="187"/>
      <c r="C8" s="188" t="s">
        <v>71</v>
      </c>
      <c r="D8" s="188" t="s">
        <v>72</v>
      </c>
      <c r="E8" s="189" t="s">
        <v>134</v>
      </c>
      <c r="F8" s="190"/>
      <c r="G8" s="190"/>
      <c r="H8" s="191"/>
      <c r="I8" s="83"/>
    </row>
    <row r="9" spans="1:9" ht="17.25" customHeight="1">
      <c r="A9" s="187"/>
      <c r="B9" s="187"/>
      <c r="C9" s="188"/>
      <c r="D9" s="188"/>
      <c r="E9" s="192"/>
      <c r="F9" s="193"/>
      <c r="G9" s="193"/>
      <c r="H9" s="194"/>
    </row>
    <row r="10" spans="1:9" ht="103.5">
      <c r="A10" s="84" t="s">
        <v>31</v>
      </c>
      <c r="B10" s="84" t="s">
        <v>0</v>
      </c>
      <c r="C10" s="188"/>
      <c r="D10" s="188"/>
      <c r="E10" s="79" t="s">
        <v>74</v>
      </c>
      <c r="F10" s="85" t="s">
        <v>75</v>
      </c>
      <c r="G10" s="85" t="s">
        <v>76</v>
      </c>
      <c r="H10" s="79" t="s">
        <v>77</v>
      </c>
    </row>
    <row r="11" spans="1:9" ht="17.25">
      <c r="A11" s="86"/>
      <c r="B11" s="86"/>
      <c r="C11" s="87" t="s">
        <v>72</v>
      </c>
      <c r="D11" s="88">
        <f>+D13</f>
        <v>-22500</v>
      </c>
      <c r="E11" s="88">
        <f>+E13</f>
        <v>0</v>
      </c>
      <c r="F11" s="88">
        <f>+F13</f>
        <v>0</v>
      </c>
      <c r="G11" s="88">
        <f>+G13</f>
        <v>0</v>
      </c>
      <c r="H11" s="88">
        <f>+H13</f>
        <v>-22500</v>
      </c>
    </row>
    <row r="12" spans="1:9" ht="17.25">
      <c r="A12" s="86"/>
      <c r="B12" s="86"/>
      <c r="C12" s="89" t="s">
        <v>66</v>
      </c>
      <c r="D12" s="90"/>
      <c r="E12" s="90"/>
      <c r="F12" s="90"/>
      <c r="G12" s="90"/>
      <c r="H12" s="90"/>
    </row>
    <row r="13" spans="1:9" ht="34.5">
      <c r="A13" s="91"/>
      <c r="B13" s="91"/>
      <c r="C13" s="92" t="s">
        <v>112</v>
      </c>
      <c r="D13" s="93">
        <f>+D15</f>
        <v>-22500</v>
      </c>
      <c r="E13" s="93">
        <f>+E15</f>
        <v>0</v>
      </c>
      <c r="F13" s="93">
        <f>+F15</f>
        <v>0</v>
      </c>
      <c r="G13" s="93">
        <f>+G15</f>
        <v>0</v>
      </c>
      <c r="H13" s="93">
        <f>+H15</f>
        <v>-22500</v>
      </c>
    </row>
    <row r="14" spans="1:9" ht="17.25">
      <c r="A14" s="91"/>
      <c r="B14" s="91"/>
      <c r="C14" s="94" t="s">
        <v>78</v>
      </c>
      <c r="D14" s="93"/>
      <c r="E14" s="93"/>
      <c r="F14" s="93"/>
      <c r="G14" s="93"/>
      <c r="H14" s="93"/>
    </row>
    <row r="15" spans="1:9" ht="17.25">
      <c r="A15" s="80">
        <v>1235</v>
      </c>
      <c r="B15" s="80">
        <v>31001</v>
      </c>
      <c r="C15" s="95" t="s">
        <v>122</v>
      </c>
      <c r="D15" s="93">
        <f>SUM(F15:H15)</f>
        <v>-22500</v>
      </c>
      <c r="E15" s="93"/>
      <c r="F15" s="93">
        <v>0</v>
      </c>
      <c r="G15" s="93"/>
      <c r="H15" s="93">
        <f>+'3'!G39</f>
        <v>-22500</v>
      </c>
      <c r="I15" s="96"/>
    </row>
  </sheetData>
  <mergeCells count="8">
    <mergeCell ref="D4:F4"/>
    <mergeCell ref="D5:F5"/>
    <mergeCell ref="A6:H6"/>
    <mergeCell ref="G7:H7"/>
    <mergeCell ref="A8:B9"/>
    <mergeCell ref="C8:C10"/>
    <mergeCell ref="D8:D10"/>
    <mergeCell ref="E8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zoomScaleNormal="100" zoomScaleSheetLayoutView="100" workbookViewId="0">
      <selection activeCell="G8" sqref="G8"/>
    </sheetView>
  </sheetViews>
  <sheetFormatPr defaultColWidth="9.33203125" defaultRowHeight="12.75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35" style="14" customWidth="1"/>
    <col min="8" max="8" width="14" style="5" bestFit="1" customWidth="1"/>
    <col min="9" max="9" width="15.5" style="5" bestFit="1" customWidth="1"/>
    <col min="10" max="10" width="15" style="5" bestFit="1" customWidth="1"/>
    <col min="11" max="11" width="14" style="5" bestFit="1" customWidth="1"/>
    <col min="12" max="12" width="14.33203125" style="5" bestFit="1" customWidth="1"/>
    <col min="13" max="13" width="13.1640625" style="5" customWidth="1"/>
    <col min="14" max="14" width="9.33203125" style="5"/>
    <col min="15" max="15" width="12.6640625" style="5" bestFit="1" customWidth="1"/>
    <col min="16" max="16384" width="9.33203125" style="5"/>
  </cols>
  <sheetData>
    <row r="1" spans="1:15" ht="14.45" customHeight="1">
      <c r="A1" s="4"/>
      <c r="B1" s="4"/>
      <c r="C1" s="4"/>
      <c r="D1" s="4"/>
      <c r="E1" s="4"/>
      <c r="G1" s="8" t="s">
        <v>138</v>
      </c>
      <c r="H1" s="8"/>
    </row>
    <row r="2" spans="1:15" ht="14.45" customHeight="1">
      <c r="E2" s="4"/>
      <c r="G2" s="13" t="s">
        <v>64</v>
      </c>
      <c r="H2" s="9"/>
    </row>
    <row r="3" spans="1:15" ht="14.45" customHeight="1">
      <c r="E3" s="4"/>
      <c r="G3" s="13" t="s">
        <v>1</v>
      </c>
      <c r="H3" s="9"/>
    </row>
    <row r="4" spans="1:15" ht="14.45" customHeight="1">
      <c r="E4" s="4"/>
    </row>
    <row r="5" spans="1:15" ht="14.45" customHeight="1">
      <c r="A5" s="4"/>
      <c r="B5" s="4"/>
      <c r="C5" s="7"/>
      <c r="D5" s="7"/>
      <c r="E5" s="4"/>
    </row>
    <row r="6" spans="1:15" ht="35.25" customHeight="1">
      <c r="A6" s="183" t="s">
        <v>144</v>
      </c>
      <c r="B6" s="183"/>
      <c r="C6" s="183"/>
      <c r="D6" s="183"/>
      <c r="E6" s="183"/>
      <c r="F6" s="183"/>
      <c r="G6" s="183"/>
    </row>
    <row r="7" spans="1:15" ht="27" customHeight="1">
      <c r="A7" s="15"/>
      <c r="B7" s="15"/>
      <c r="C7" s="15"/>
      <c r="D7" s="15"/>
      <c r="E7" s="16"/>
      <c r="F7" s="16"/>
      <c r="G7" s="150" t="s">
        <v>37</v>
      </c>
    </row>
    <row r="8" spans="1:15" s="11" customFormat="1" ht="107.25" customHeight="1">
      <c r="A8" s="196" t="s">
        <v>6</v>
      </c>
      <c r="B8" s="197"/>
      <c r="C8" s="198"/>
      <c r="D8" s="195" t="s">
        <v>7</v>
      </c>
      <c r="E8" s="195"/>
      <c r="F8" s="195" t="s">
        <v>16</v>
      </c>
      <c r="G8" s="178" t="s">
        <v>18</v>
      </c>
    </row>
    <row r="9" spans="1:15" s="11" customFormat="1" ht="51.75">
      <c r="A9" s="17" t="s">
        <v>8</v>
      </c>
      <c r="B9" s="18" t="s">
        <v>9</v>
      </c>
      <c r="C9" s="17" t="s">
        <v>10</v>
      </c>
      <c r="D9" s="19" t="s">
        <v>11</v>
      </c>
      <c r="E9" s="19" t="s">
        <v>12</v>
      </c>
      <c r="F9" s="195"/>
      <c r="G9" s="58" t="s">
        <v>15</v>
      </c>
    </row>
    <row r="10" spans="1:15" s="11" customFormat="1" ht="17.25">
      <c r="A10" s="20"/>
      <c r="B10" s="21"/>
      <c r="C10" s="22"/>
      <c r="D10" s="21"/>
      <c r="E10" s="19"/>
      <c r="F10" s="31" t="s">
        <v>13</v>
      </c>
      <c r="G10" s="28">
        <f>G12</f>
        <v>0</v>
      </c>
    </row>
    <row r="11" spans="1:15" s="11" customFormat="1" ht="17.25">
      <c r="A11" s="23"/>
      <c r="B11" s="24"/>
      <c r="C11" s="25"/>
      <c r="D11" s="24"/>
      <c r="E11" s="26"/>
      <c r="F11" s="27" t="s">
        <v>14</v>
      </c>
      <c r="G11" s="32"/>
    </row>
    <row r="12" spans="1:15" s="12" customFormat="1" ht="17.25">
      <c r="A12" s="206" t="s">
        <v>17</v>
      </c>
      <c r="B12" s="165"/>
      <c r="C12" s="59"/>
      <c r="D12" s="43"/>
      <c r="E12" s="45"/>
      <c r="F12" s="63" t="s">
        <v>20</v>
      </c>
      <c r="G12" s="36">
        <f>G14+G31</f>
        <v>0</v>
      </c>
    </row>
    <row r="13" spans="1:15" s="12" customFormat="1" ht="14.25" customHeight="1">
      <c r="A13" s="207"/>
      <c r="B13" s="166"/>
      <c r="C13" s="60"/>
      <c r="D13" s="38"/>
      <c r="E13" s="40"/>
      <c r="F13" s="33" t="s">
        <v>14</v>
      </c>
      <c r="G13" s="36"/>
    </row>
    <row r="14" spans="1:15" s="12" customFormat="1" ht="51.75">
      <c r="A14" s="207"/>
      <c r="B14" s="200" t="s">
        <v>17</v>
      </c>
      <c r="C14" s="61"/>
      <c r="D14" s="49"/>
      <c r="E14" s="49"/>
      <c r="F14" s="64" t="s">
        <v>21</v>
      </c>
      <c r="G14" s="36">
        <f>G16</f>
        <v>22500</v>
      </c>
      <c r="O14" s="39"/>
    </row>
    <row r="15" spans="1:15" s="12" customFormat="1" ht="13.5" customHeight="1">
      <c r="A15" s="207"/>
      <c r="B15" s="201"/>
      <c r="C15" s="62"/>
      <c r="D15" s="50"/>
      <c r="E15" s="50"/>
      <c r="F15" s="33" t="s">
        <v>14</v>
      </c>
      <c r="G15" s="36"/>
    </row>
    <row r="16" spans="1:15" s="12" customFormat="1" ht="34.5">
      <c r="A16" s="207"/>
      <c r="B16" s="202"/>
      <c r="C16" s="203" t="s">
        <v>17</v>
      </c>
      <c r="D16" s="49"/>
      <c r="E16" s="49"/>
      <c r="F16" s="64" t="s">
        <v>22</v>
      </c>
      <c r="G16" s="36">
        <f>G20</f>
        <v>22500</v>
      </c>
    </row>
    <row r="17" spans="1:15" s="12" customFormat="1" ht="13.5" customHeight="1">
      <c r="A17" s="207"/>
      <c r="B17" s="202"/>
      <c r="C17" s="204"/>
      <c r="D17" s="50"/>
      <c r="E17" s="50"/>
      <c r="F17" s="34" t="s">
        <v>14</v>
      </c>
      <c r="G17" s="36"/>
    </row>
    <row r="18" spans="1:15" s="12" customFormat="1" ht="17.25">
      <c r="A18" s="207"/>
      <c r="B18" s="202"/>
      <c r="C18" s="204"/>
      <c r="D18" s="51"/>
      <c r="E18" s="51"/>
      <c r="F18" s="63" t="s">
        <v>5</v>
      </c>
      <c r="G18" s="36">
        <f>G20</f>
        <v>22500</v>
      </c>
    </row>
    <row r="19" spans="1:15" s="12" customFormat="1" ht="13.5" customHeight="1">
      <c r="A19" s="207"/>
      <c r="B19" s="202"/>
      <c r="C19" s="204"/>
      <c r="D19" s="50"/>
      <c r="E19" s="50"/>
      <c r="F19" s="34" t="s">
        <v>14</v>
      </c>
      <c r="G19" s="36"/>
    </row>
    <row r="20" spans="1:15" s="35" customFormat="1" ht="51.75">
      <c r="A20" s="207"/>
      <c r="B20" s="202"/>
      <c r="C20" s="204"/>
      <c r="D20" s="52">
        <v>1057</v>
      </c>
      <c r="E20" s="205"/>
      <c r="F20" s="56" t="s">
        <v>24</v>
      </c>
      <c r="G20" s="36">
        <f>G22</f>
        <v>22500</v>
      </c>
    </row>
    <row r="21" spans="1:15" s="35" customFormat="1" ht="17.25">
      <c r="A21" s="207"/>
      <c r="B21" s="202"/>
      <c r="C21" s="204"/>
      <c r="D21" s="52"/>
      <c r="E21" s="205"/>
      <c r="F21" s="29" t="s">
        <v>14</v>
      </c>
      <c r="G21" s="36"/>
    </row>
    <row r="22" spans="1:15" s="35" customFormat="1" ht="51.75">
      <c r="A22" s="207"/>
      <c r="B22" s="202"/>
      <c r="C22" s="204"/>
      <c r="D22" s="52"/>
      <c r="E22" s="47">
        <v>11001</v>
      </c>
      <c r="F22" s="56" t="s">
        <v>23</v>
      </c>
      <c r="G22" s="36">
        <f>G24</f>
        <v>22500</v>
      </c>
    </row>
    <row r="23" spans="1:15" s="35" customFormat="1" ht="17.25">
      <c r="A23" s="207"/>
      <c r="B23" s="202"/>
      <c r="C23" s="204"/>
      <c r="D23" s="52"/>
      <c r="E23" s="48"/>
      <c r="F23" s="29" t="s">
        <v>2</v>
      </c>
      <c r="G23" s="36"/>
    </row>
    <row r="24" spans="1:15" s="35" customFormat="1" ht="17.25">
      <c r="A24" s="207"/>
      <c r="B24" s="202"/>
      <c r="C24" s="204"/>
      <c r="D24" s="52"/>
      <c r="E24" s="48"/>
      <c r="F24" s="30" t="s">
        <v>19</v>
      </c>
      <c r="G24" s="36">
        <f>G26</f>
        <v>22500</v>
      </c>
    </row>
    <row r="25" spans="1:15" s="35" customFormat="1" ht="34.5">
      <c r="A25" s="207"/>
      <c r="B25" s="202"/>
      <c r="C25" s="204"/>
      <c r="D25" s="52"/>
      <c r="E25" s="48"/>
      <c r="F25" s="37" t="s">
        <v>3</v>
      </c>
      <c r="G25" s="36"/>
    </row>
    <row r="26" spans="1:15" s="35" customFormat="1" ht="17.25">
      <c r="A26" s="207"/>
      <c r="B26" s="202"/>
      <c r="C26" s="204"/>
      <c r="D26" s="52"/>
      <c r="E26" s="48"/>
      <c r="F26" s="29" t="s">
        <v>4</v>
      </c>
      <c r="G26" s="36">
        <f>G27</f>
        <v>22500</v>
      </c>
    </row>
    <row r="27" spans="1:15" s="35" customFormat="1" ht="17.25">
      <c r="A27" s="207"/>
      <c r="B27" s="202"/>
      <c r="C27" s="204"/>
      <c r="D27" s="52"/>
      <c r="E27" s="48"/>
      <c r="F27" s="53" t="s">
        <v>25</v>
      </c>
      <c r="G27" s="44">
        <f>G28</f>
        <v>22500</v>
      </c>
    </row>
    <row r="28" spans="1:15" s="35" customFormat="1" ht="17.25">
      <c r="A28" s="207"/>
      <c r="B28" s="81"/>
      <c r="C28" s="76"/>
      <c r="D28" s="52"/>
      <c r="E28" s="54"/>
      <c r="F28" s="53" t="s">
        <v>102</v>
      </c>
      <c r="G28" s="44">
        <f>+G29</f>
        <v>22500</v>
      </c>
      <c r="H28" s="74"/>
      <c r="I28" s="74"/>
    </row>
    <row r="29" spans="1:15" s="35" customFormat="1" ht="17.25">
      <c r="A29" s="207"/>
      <c r="B29" s="81"/>
      <c r="C29" s="76"/>
      <c r="D29" s="52"/>
      <c r="E29" s="54"/>
      <c r="F29" s="53" t="s">
        <v>132</v>
      </c>
      <c r="G29" s="44">
        <f>+G30</f>
        <v>22500</v>
      </c>
      <c r="I29" s="74"/>
    </row>
    <row r="30" spans="1:15" s="35" customFormat="1" ht="17.25">
      <c r="A30" s="207"/>
      <c r="B30" s="81"/>
      <c r="C30" s="76"/>
      <c r="D30" s="52"/>
      <c r="E30" s="54"/>
      <c r="F30" s="147" t="s">
        <v>133</v>
      </c>
      <c r="G30" s="146">
        <v>22500</v>
      </c>
    </row>
    <row r="31" spans="1:15" s="12" customFormat="1" ht="17.25">
      <c r="A31" s="207"/>
      <c r="B31" s="203" t="s">
        <v>108</v>
      </c>
      <c r="C31" s="61"/>
      <c r="D31" s="154"/>
      <c r="E31" s="154"/>
      <c r="F31" s="64" t="s">
        <v>110</v>
      </c>
      <c r="G31" s="146">
        <f>G33</f>
        <v>-22500</v>
      </c>
      <c r="O31" s="39"/>
    </row>
    <row r="32" spans="1:15" s="12" customFormat="1" ht="13.5" customHeight="1">
      <c r="A32" s="207"/>
      <c r="B32" s="204"/>
      <c r="C32" s="62"/>
      <c r="D32" s="50"/>
      <c r="E32" s="50"/>
      <c r="F32" s="153" t="s">
        <v>14</v>
      </c>
      <c r="G32" s="146"/>
    </row>
    <row r="33" spans="1:7" s="12" customFormat="1" ht="17.25">
      <c r="A33" s="207"/>
      <c r="B33" s="204"/>
      <c r="C33" s="203" t="s">
        <v>109</v>
      </c>
      <c r="D33" s="154"/>
      <c r="E33" s="154"/>
      <c r="F33" s="64" t="s">
        <v>111</v>
      </c>
      <c r="G33" s="146">
        <f>G37</f>
        <v>-22500</v>
      </c>
    </row>
    <row r="34" spans="1:7" s="12" customFormat="1" ht="13.5" customHeight="1">
      <c r="A34" s="207"/>
      <c r="B34" s="204"/>
      <c r="C34" s="204"/>
      <c r="D34" s="50"/>
      <c r="E34" s="50"/>
      <c r="F34" s="155" t="s">
        <v>14</v>
      </c>
      <c r="G34" s="146"/>
    </row>
    <row r="35" spans="1:7" s="12" customFormat="1" ht="34.5">
      <c r="A35" s="207"/>
      <c r="B35" s="204"/>
      <c r="C35" s="204"/>
      <c r="D35" s="51"/>
      <c r="E35" s="51"/>
      <c r="F35" s="152" t="s">
        <v>112</v>
      </c>
      <c r="G35" s="146">
        <f>G37</f>
        <v>-22500</v>
      </c>
    </row>
    <row r="36" spans="1:7" s="12" customFormat="1" ht="13.5" customHeight="1">
      <c r="A36" s="207"/>
      <c r="B36" s="204"/>
      <c r="C36" s="204"/>
      <c r="D36" s="50"/>
      <c r="E36" s="50"/>
      <c r="F36" s="155" t="s">
        <v>14</v>
      </c>
      <c r="G36" s="146"/>
    </row>
    <row r="37" spans="1:7" s="35" customFormat="1" ht="17.25">
      <c r="A37" s="207"/>
      <c r="B37" s="204"/>
      <c r="C37" s="204"/>
      <c r="D37" s="52">
        <v>1235</v>
      </c>
      <c r="E37" s="199"/>
      <c r="F37" s="56" t="s">
        <v>113</v>
      </c>
      <c r="G37" s="146">
        <f>G39</f>
        <v>-22500</v>
      </c>
    </row>
    <row r="38" spans="1:7" s="35" customFormat="1" ht="17.25">
      <c r="A38" s="207"/>
      <c r="B38" s="204"/>
      <c r="C38" s="204"/>
      <c r="D38" s="52"/>
      <c r="E38" s="199"/>
      <c r="F38" s="147" t="s">
        <v>14</v>
      </c>
      <c r="G38" s="146"/>
    </row>
    <row r="39" spans="1:7" s="35" customFormat="1" ht="17.25">
      <c r="A39" s="207"/>
      <c r="B39" s="204"/>
      <c r="C39" s="204"/>
      <c r="D39" s="52"/>
      <c r="E39" s="210">
        <v>31001</v>
      </c>
      <c r="F39" s="56" t="s">
        <v>122</v>
      </c>
      <c r="G39" s="146">
        <f>G41+G48</f>
        <v>-22500</v>
      </c>
    </row>
    <row r="40" spans="1:7" s="35" customFormat="1" ht="14.25" customHeight="1">
      <c r="A40" s="207"/>
      <c r="B40" s="204"/>
      <c r="C40" s="204"/>
      <c r="D40" s="52"/>
      <c r="E40" s="211"/>
      <c r="F40" s="147" t="s">
        <v>2</v>
      </c>
      <c r="G40" s="146"/>
    </row>
    <row r="41" spans="1:7" s="35" customFormat="1" ht="17.25">
      <c r="A41" s="207"/>
      <c r="B41" s="204"/>
      <c r="C41" s="204"/>
      <c r="D41" s="52"/>
      <c r="E41" s="211"/>
      <c r="F41" s="156" t="s">
        <v>107</v>
      </c>
      <c r="G41" s="146">
        <f>G43</f>
        <v>-67500</v>
      </c>
    </row>
    <row r="42" spans="1:7" s="35" customFormat="1" ht="13.5" customHeight="1">
      <c r="A42" s="207"/>
      <c r="B42" s="204"/>
      <c r="C42" s="204"/>
      <c r="D42" s="52"/>
      <c r="E42" s="211"/>
      <c r="F42" s="157" t="s">
        <v>3</v>
      </c>
      <c r="G42" s="146"/>
    </row>
    <row r="43" spans="1:7" s="35" customFormat="1" ht="17.25">
      <c r="A43" s="207"/>
      <c r="B43" s="204"/>
      <c r="C43" s="204"/>
      <c r="D43" s="52"/>
      <c r="E43" s="211"/>
      <c r="F43" s="147" t="s">
        <v>4</v>
      </c>
      <c r="G43" s="146">
        <f t="shared" ref="G43:G46" si="0">G44</f>
        <v>-67500</v>
      </c>
    </row>
    <row r="44" spans="1:7" s="35" customFormat="1" ht="13.5" customHeight="1">
      <c r="A44" s="207"/>
      <c r="B44" s="204"/>
      <c r="C44" s="204"/>
      <c r="D44" s="52"/>
      <c r="E44" s="211"/>
      <c r="F44" s="147" t="s">
        <v>79</v>
      </c>
      <c r="G44" s="146">
        <f t="shared" si="0"/>
        <v>-67500</v>
      </c>
    </row>
    <row r="45" spans="1:7" s="35" customFormat="1" ht="17.25">
      <c r="A45" s="207"/>
      <c r="B45" s="204"/>
      <c r="C45" s="204"/>
      <c r="D45" s="52"/>
      <c r="E45" s="211"/>
      <c r="F45" s="147" t="s">
        <v>80</v>
      </c>
      <c r="G45" s="146">
        <f t="shared" si="0"/>
        <v>-67500</v>
      </c>
    </row>
    <row r="46" spans="1:7" s="35" customFormat="1" ht="17.25">
      <c r="A46" s="207"/>
      <c r="B46" s="204"/>
      <c r="C46" s="204"/>
      <c r="D46" s="52"/>
      <c r="E46" s="211"/>
      <c r="F46" s="147" t="s">
        <v>124</v>
      </c>
      <c r="G46" s="146">
        <f t="shared" si="0"/>
        <v>-67500</v>
      </c>
    </row>
    <row r="47" spans="1:7" ht="17.25">
      <c r="A47" s="207"/>
      <c r="B47" s="204"/>
      <c r="C47" s="204"/>
      <c r="D47" s="52"/>
      <c r="E47" s="211"/>
      <c r="F47" s="157" t="s">
        <v>125</v>
      </c>
      <c r="G47" s="146">
        <v>-67500</v>
      </c>
    </row>
    <row r="48" spans="1:7" ht="16.5" customHeight="1">
      <c r="A48" s="207"/>
      <c r="B48" s="204"/>
      <c r="C48" s="204"/>
      <c r="D48" s="52"/>
      <c r="E48" s="211"/>
      <c r="F48" s="167" t="s">
        <v>19</v>
      </c>
      <c r="G48" s="146">
        <f>G50</f>
        <v>45000</v>
      </c>
    </row>
    <row r="49" spans="1:7" ht="34.5">
      <c r="A49" s="207"/>
      <c r="B49" s="204"/>
      <c r="C49" s="204"/>
      <c r="D49" s="52"/>
      <c r="E49" s="211"/>
      <c r="F49" s="69" t="s">
        <v>3</v>
      </c>
      <c r="G49" s="146"/>
    </row>
    <row r="50" spans="1:7" ht="16.5" customHeight="1">
      <c r="A50" s="207"/>
      <c r="B50" s="204"/>
      <c r="C50" s="204"/>
      <c r="D50" s="52"/>
      <c r="E50" s="211"/>
      <c r="F50" s="69" t="s">
        <v>4</v>
      </c>
      <c r="G50" s="146">
        <f t="shared" ref="G50:G53" si="1">G51</f>
        <v>45000</v>
      </c>
    </row>
    <row r="51" spans="1:7" ht="16.5" customHeight="1">
      <c r="A51" s="207"/>
      <c r="B51" s="204"/>
      <c r="C51" s="204"/>
      <c r="D51" s="52"/>
      <c r="E51" s="211"/>
      <c r="F51" s="69" t="s">
        <v>79</v>
      </c>
      <c r="G51" s="146">
        <f t="shared" si="1"/>
        <v>45000</v>
      </c>
    </row>
    <row r="52" spans="1:7" ht="16.5" customHeight="1">
      <c r="A52" s="207"/>
      <c r="B52" s="204"/>
      <c r="C52" s="204"/>
      <c r="D52" s="52"/>
      <c r="E52" s="211"/>
      <c r="F52" s="69" t="s">
        <v>80</v>
      </c>
      <c r="G52" s="146">
        <f t="shared" si="1"/>
        <v>45000</v>
      </c>
    </row>
    <row r="53" spans="1:7" ht="16.5" customHeight="1">
      <c r="A53" s="207"/>
      <c r="B53" s="204"/>
      <c r="C53" s="204"/>
      <c r="D53" s="52"/>
      <c r="E53" s="211"/>
      <c r="F53" s="69" t="s">
        <v>124</v>
      </c>
      <c r="G53" s="146">
        <f t="shared" si="1"/>
        <v>45000</v>
      </c>
    </row>
    <row r="54" spans="1:7" ht="16.5" customHeight="1">
      <c r="A54" s="208"/>
      <c r="B54" s="209"/>
      <c r="C54" s="209"/>
      <c r="D54" s="82"/>
      <c r="E54" s="212"/>
      <c r="F54" s="69" t="s">
        <v>125</v>
      </c>
      <c r="G54" s="146">
        <v>45000</v>
      </c>
    </row>
  </sheetData>
  <mergeCells count="12">
    <mergeCell ref="A6:G6"/>
    <mergeCell ref="F8:F9"/>
    <mergeCell ref="A8:C8"/>
    <mergeCell ref="D8:E8"/>
    <mergeCell ref="E37:E38"/>
    <mergeCell ref="B14:B27"/>
    <mergeCell ref="C16:C27"/>
    <mergeCell ref="E20:E21"/>
    <mergeCell ref="A12:A54"/>
    <mergeCell ref="B31:B54"/>
    <mergeCell ref="C33:C54"/>
    <mergeCell ref="E39:E54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13" workbookViewId="0">
      <selection activeCell="D8" sqref="D8"/>
    </sheetView>
  </sheetViews>
  <sheetFormatPr defaultRowHeight="16.5"/>
  <cols>
    <col min="1" max="1" width="9.33203125" style="98"/>
    <col min="2" max="2" width="16.1640625" style="98" customWidth="1"/>
    <col min="3" max="3" width="70.1640625" style="98" customWidth="1"/>
    <col min="4" max="4" width="37.5" style="98" customWidth="1"/>
    <col min="5" max="5" width="19.6640625" style="98" customWidth="1"/>
    <col min="6" max="16384" width="9.33203125" style="98"/>
  </cols>
  <sheetData>
    <row r="1" spans="1:6" s="1" customFormat="1" ht="13.5">
      <c r="C1" s="9"/>
      <c r="D1" s="9" t="s">
        <v>139</v>
      </c>
    </row>
    <row r="2" spans="1:6" s="1" customFormat="1" ht="13.5">
      <c r="C2" s="213" t="s">
        <v>81</v>
      </c>
      <c r="D2" s="213"/>
    </row>
    <row r="3" spans="1:6" s="1" customFormat="1" ht="13.5">
      <c r="C3" s="213" t="s">
        <v>82</v>
      </c>
      <c r="D3" s="213"/>
    </row>
    <row r="4" spans="1:6" s="1" customFormat="1" ht="13.5">
      <c r="C4" s="97"/>
      <c r="D4" s="97"/>
    </row>
    <row r="5" spans="1:6" s="1" customFormat="1" ht="52.5" customHeight="1">
      <c r="A5" s="183" t="s">
        <v>145</v>
      </c>
      <c r="B5" s="183"/>
      <c r="C5" s="183"/>
      <c r="D5" s="183"/>
    </row>
    <row r="7" spans="1:6" ht="17.25">
      <c r="D7" s="151" t="s">
        <v>32</v>
      </c>
    </row>
    <row r="8" spans="1:6" s="100" customFormat="1" ht="82.5" customHeight="1">
      <c r="A8" s="214" t="s">
        <v>83</v>
      </c>
      <c r="B8" s="214"/>
      <c r="C8" s="215" t="s">
        <v>84</v>
      </c>
      <c r="D8" s="180" t="s">
        <v>136</v>
      </c>
      <c r="E8" s="99"/>
      <c r="F8" s="99"/>
    </row>
    <row r="9" spans="1:6" s="100" customFormat="1" ht="47.25" customHeight="1">
      <c r="A9" s="101" t="s">
        <v>11</v>
      </c>
      <c r="B9" s="101" t="s">
        <v>85</v>
      </c>
      <c r="C9" s="215"/>
      <c r="D9" s="102" t="s">
        <v>15</v>
      </c>
      <c r="E9" s="99"/>
      <c r="F9" s="99"/>
    </row>
    <row r="10" spans="1:6" s="107" customFormat="1" ht="17.25">
      <c r="A10" s="103"/>
      <c r="B10" s="103"/>
      <c r="C10" s="104" t="s">
        <v>86</v>
      </c>
      <c r="D10" s="105">
        <f>+D12</f>
        <v>-22500</v>
      </c>
      <c r="E10" s="106"/>
      <c r="F10" s="106"/>
    </row>
    <row r="11" spans="1:6" s="107" customFormat="1" ht="17.25">
      <c r="A11" s="158"/>
      <c r="B11" s="158"/>
      <c r="C11" s="160" t="s">
        <v>78</v>
      </c>
      <c r="D11" s="159"/>
      <c r="E11" s="106"/>
      <c r="F11" s="106"/>
    </row>
    <row r="12" spans="1:6" s="107" customFormat="1" ht="34.5">
      <c r="A12" s="78"/>
      <c r="B12" s="108"/>
      <c r="C12" s="108" t="s">
        <v>112</v>
      </c>
      <c r="D12" s="109">
        <f>+D14</f>
        <v>-22500</v>
      </c>
      <c r="E12" s="106"/>
      <c r="F12" s="106"/>
    </row>
    <row r="13" spans="1:6" s="107" customFormat="1" ht="17.25">
      <c r="A13" s="78"/>
      <c r="B13" s="78"/>
      <c r="C13" s="78" t="s">
        <v>78</v>
      </c>
      <c r="D13" s="110" t="s">
        <v>87</v>
      </c>
      <c r="E13" s="106"/>
      <c r="F13" s="106"/>
    </row>
    <row r="14" spans="1:6" s="115" customFormat="1" ht="17.25">
      <c r="A14" s="111">
        <v>1235</v>
      </c>
      <c r="B14" s="111">
        <v>31001</v>
      </c>
      <c r="C14" s="112" t="s">
        <v>122</v>
      </c>
      <c r="D14" s="113">
        <f>+D16+D17</f>
        <v>-22500</v>
      </c>
      <c r="E14" s="114"/>
      <c r="F14" s="114"/>
    </row>
    <row r="15" spans="1:6" s="115" customFormat="1" ht="17.25">
      <c r="A15" s="112"/>
      <c r="B15" s="112"/>
      <c r="C15" s="116" t="s">
        <v>123</v>
      </c>
      <c r="D15" s="117"/>
      <c r="E15" s="114"/>
      <c r="F15" s="114"/>
    </row>
    <row r="16" spans="1:6" s="120" customFormat="1" ht="17.25">
      <c r="A16" s="112"/>
      <c r="B16" s="112"/>
      <c r="C16" s="118" t="s">
        <v>107</v>
      </c>
      <c r="D16" s="93">
        <f>+'3'!G41</f>
        <v>-67500</v>
      </c>
      <c r="E16" s="119"/>
      <c r="F16" s="119"/>
    </row>
    <row r="17" spans="1:6" s="120" customFormat="1" ht="17.25">
      <c r="A17" s="112"/>
      <c r="B17" s="112"/>
      <c r="C17" s="118" t="s">
        <v>149</v>
      </c>
      <c r="D17" s="93">
        <f>+'3'!G48</f>
        <v>45000</v>
      </c>
      <c r="E17" s="119"/>
      <c r="F17" s="119"/>
    </row>
  </sheetData>
  <mergeCells count="5">
    <mergeCell ref="C2:D2"/>
    <mergeCell ref="C3:D3"/>
    <mergeCell ref="A5:D5"/>
    <mergeCell ref="A8:B8"/>
    <mergeCell ref="C8:C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13" workbookViewId="0">
      <selection activeCell="J8" sqref="J8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51.1640625" style="1" customWidth="1"/>
    <col min="10" max="10" width="43.83203125" style="1" customWidth="1"/>
    <col min="11" max="16384" width="10.6640625" style="1"/>
  </cols>
  <sheetData>
    <row r="1" spans="1:10">
      <c r="C1" s="8"/>
      <c r="D1" s="8"/>
      <c r="E1" s="8"/>
      <c r="J1" s="8" t="s">
        <v>106</v>
      </c>
    </row>
    <row r="2" spans="1:10">
      <c r="C2" s="13"/>
      <c r="D2" s="13"/>
      <c r="E2" s="13"/>
      <c r="J2" s="13" t="s">
        <v>64</v>
      </c>
    </row>
    <row r="3" spans="1:10">
      <c r="C3" s="13"/>
      <c r="D3" s="13"/>
      <c r="E3" s="13"/>
      <c r="J3" s="13" t="s">
        <v>1</v>
      </c>
    </row>
    <row r="4" spans="1:10">
      <c r="B4" s="9"/>
      <c r="C4" s="9"/>
      <c r="D4" s="9"/>
      <c r="E4" s="9"/>
      <c r="F4" s="9"/>
    </row>
    <row r="5" spans="1:10" ht="56.25" customHeight="1">
      <c r="A5" s="216" t="s">
        <v>146</v>
      </c>
      <c r="B5" s="216"/>
      <c r="C5" s="216"/>
      <c r="D5" s="216"/>
      <c r="E5" s="216"/>
      <c r="F5" s="216"/>
      <c r="G5" s="216"/>
      <c r="H5" s="216"/>
      <c r="I5" s="216"/>
      <c r="J5" s="216"/>
    </row>
    <row r="6" spans="1:10" ht="17.25">
      <c r="A6" s="41"/>
      <c r="B6" s="41"/>
      <c r="C6" s="41"/>
      <c r="D6" s="41"/>
      <c r="E6" s="41"/>
      <c r="F6" s="41"/>
    </row>
    <row r="7" spans="1:10" ht="16.5">
      <c r="J7" s="67" t="s">
        <v>32</v>
      </c>
    </row>
    <row r="8" spans="1:10" s="65" customFormat="1" ht="86.25" customHeight="1">
      <c r="A8" s="219" t="s">
        <v>44</v>
      </c>
      <c r="B8" s="219" t="s">
        <v>45</v>
      </c>
      <c r="C8" s="219"/>
      <c r="D8" s="219" t="s">
        <v>46</v>
      </c>
      <c r="E8" s="219"/>
      <c r="F8" s="219"/>
      <c r="G8" s="219"/>
      <c r="H8" s="219" t="s">
        <v>47</v>
      </c>
      <c r="I8" s="219" t="s">
        <v>48</v>
      </c>
      <c r="J8" s="161" t="s">
        <v>18</v>
      </c>
    </row>
    <row r="9" spans="1:10" s="65" customFormat="1" ht="101.25" customHeight="1">
      <c r="A9" s="219"/>
      <c r="B9" s="78" t="s">
        <v>49</v>
      </c>
      <c r="C9" s="78" t="s">
        <v>50</v>
      </c>
      <c r="D9" s="78" t="s">
        <v>49</v>
      </c>
      <c r="E9" s="78" t="s">
        <v>50</v>
      </c>
      <c r="F9" s="78" t="s">
        <v>51</v>
      </c>
      <c r="G9" s="78" t="s">
        <v>52</v>
      </c>
      <c r="H9" s="219"/>
      <c r="I9" s="219"/>
      <c r="J9" s="78" t="s">
        <v>53</v>
      </c>
    </row>
    <row r="10" spans="1:10" s="65" customFormat="1" ht="30" customHeight="1">
      <c r="A10" s="218" t="s">
        <v>54</v>
      </c>
      <c r="B10" s="218"/>
      <c r="C10" s="218"/>
      <c r="D10" s="218"/>
      <c r="E10" s="218"/>
      <c r="F10" s="218"/>
      <c r="G10" s="218"/>
      <c r="H10" s="218"/>
      <c r="I10" s="218"/>
      <c r="J10" s="164">
        <f>+J11+J17</f>
        <v>0</v>
      </c>
    </row>
    <row r="11" spans="1:10" s="65" customFormat="1" ht="30" customHeight="1">
      <c r="A11" s="218" t="s">
        <v>57</v>
      </c>
      <c r="B11" s="218"/>
      <c r="C11" s="218"/>
      <c r="D11" s="218"/>
      <c r="E11" s="218"/>
      <c r="F11" s="218"/>
      <c r="G11" s="218"/>
      <c r="H11" s="218"/>
      <c r="I11" s="218"/>
      <c r="J11" s="164">
        <f>+J12</f>
        <v>22500</v>
      </c>
    </row>
    <row r="12" spans="1:10" s="65" customFormat="1" ht="37.5" customHeight="1">
      <c r="A12" s="163"/>
      <c r="B12" s="163" t="s">
        <v>28</v>
      </c>
      <c r="C12" s="217" t="s">
        <v>27</v>
      </c>
      <c r="D12" s="217"/>
      <c r="E12" s="217"/>
      <c r="F12" s="217"/>
      <c r="G12" s="217"/>
      <c r="H12" s="217"/>
      <c r="I12" s="217"/>
      <c r="J12" s="164">
        <f>+J13</f>
        <v>22500</v>
      </c>
    </row>
    <row r="13" spans="1:10" s="65" customFormat="1" ht="37.5" customHeight="1">
      <c r="A13" s="163"/>
      <c r="B13" s="163"/>
      <c r="C13" s="163"/>
      <c r="D13" s="163" t="s">
        <v>55</v>
      </c>
      <c r="E13" s="217" t="s">
        <v>26</v>
      </c>
      <c r="F13" s="217"/>
      <c r="G13" s="217"/>
      <c r="H13" s="217"/>
      <c r="I13" s="217"/>
      <c r="J13" s="164">
        <f>+'3'!G22</f>
        <v>22500</v>
      </c>
    </row>
    <row r="14" spans="1:10" s="65" customFormat="1" ht="37.5" customHeight="1">
      <c r="A14" s="163"/>
      <c r="B14" s="163"/>
      <c r="C14" s="163"/>
      <c r="D14" s="163"/>
      <c r="E14" s="163"/>
      <c r="F14" s="217" t="s">
        <v>29</v>
      </c>
      <c r="G14" s="217"/>
      <c r="H14" s="217"/>
      <c r="I14" s="217"/>
      <c r="J14" s="217"/>
    </row>
    <row r="15" spans="1:10" s="65" customFormat="1" ht="17.25">
      <c r="A15" s="163"/>
      <c r="B15" s="163"/>
      <c r="C15" s="163"/>
      <c r="D15" s="163"/>
      <c r="E15" s="163"/>
      <c r="F15" s="163"/>
      <c r="G15" s="217" t="s">
        <v>30</v>
      </c>
      <c r="H15" s="217"/>
      <c r="I15" s="217"/>
      <c r="J15" s="217"/>
    </row>
    <row r="16" spans="1:10" s="65" customFormat="1" ht="17.25">
      <c r="A16" s="163"/>
      <c r="B16" s="163"/>
      <c r="C16" s="163"/>
      <c r="D16" s="163"/>
      <c r="E16" s="163"/>
      <c r="F16" s="163"/>
      <c r="G16" s="163"/>
      <c r="H16" s="217" t="s">
        <v>56</v>
      </c>
      <c r="I16" s="217"/>
      <c r="J16" s="217"/>
    </row>
    <row r="17" spans="1:10" s="65" customFormat="1" ht="30" customHeight="1">
      <c r="A17" s="218" t="s">
        <v>126</v>
      </c>
      <c r="B17" s="218"/>
      <c r="C17" s="218"/>
      <c r="D17" s="218"/>
      <c r="E17" s="218"/>
      <c r="F17" s="218"/>
      <c r="G17" s="218"/>
      <c r="H17" s="218"/>
      <c r="I17" s="218"/>
      <c r="J17" s="164">
        <f>+J18</f>
        <v>-22500</v>
      </c>
    </row>
    <row r="18" spans="1:10" s="65" customFormat="1" ht="17.25">
      <c r="A18" s="163"/>
      <c r="B18" s="163">
        <v>1235</v>
      </c>
      <c r="C18" s="217" t="s">
        <v>127</v>
      </c>
      <c r="D18" s="217"/>
      <c r="E18" s="217"/>
      <c r="F18" s="217"/>
      <c r="G18" s="217"/>
      <c r="H18" s="217"/>
      <c r="I18" s="217"/>
      <c r="J18" s="164">
        <f>+J19</f>
        <v>-22500</v>
      </c>
    </row>
    <row r="19" spans="1:10" s="65" customFormat="1" ht="17.25">
      <c r="A19" s="163"/>
      <c r="B19" s="163"/>
      <c r="C19" s="163"/>
      <c r="D19" s="163" t="s">
        <v>128</v>
      </c>
      <c r="E19" s="217" t="s">
        <v>120</v>
      </c>
      <c r="F19" s="217"/>
      <c r="G19" s="217"/>
      <c r="H19" s="217"/>
      <c r="I19" s="217"/>
      <c r="J19" s="164">
        <f>+'3'!G39</f>
        <v>-22500</v>
      </c>
    </row>
    <row r="20" spans="1:10" s="65" customFormat="1" ht="43.5" customHeight="1">
      <c r="A20" s="163"/>
      <c r="B20" s="163"/>
      <c r="C20" s="163"/>
      <c r="D20" s="163"/>
      <c r="E20" s="163"/>
      <c r="F20" s="217" t="s">
        <v>129</v>
      </c>
      <c r="G20" s="217"/>
      <c r="H20" s="217"/>
      <c r="I20" s="217"/>
      <c r="J20" s="217"/>
    </row>
    <row r="21" spans="1:10" s="65" customFormat="1" ht="17.25">
      <c r="A21" s="163"/>
      <c r="B21" s="163"/>
      <c r="C21" s="163"/>
      <c r="D21" s="163"/>
      <c r="E21" s="163"/>
      <c r="F21" s="163"/>
      <c r="G21" s="217" t="s">
        <v>101</v>
      </c>
      <c r="H21" s="217"/>
      <c r="I21" s="217"/>
      <c r="J21" s="217"/>
    </row>
    <row r="22" spans="1:10" s="65" customFormat="1" ht="37.5" customHeight="1">
      <c r="A22" s="163"/>
      <c r="B22" s="163"/>
      <c r="C22" s="163"/>
      <c r="D22" s="163"/>
      <c r="E22" s="163"/>
      <c r="F22" s="163"/>
      <c r="G22" s="163"/>
      <c r="H22" s="217" t="s">
        <v>130</v>
      </c>
      <c r="I22" s="217"/>
      <c r="J22" s="217"/>
    </row>
    <row r="23" spans="1:10" ht="34.5">
      <c r="I23" s="163" t="s">
        <v>150</v>
      </c>
      <c r="J23" s="164">
        <v>1</v>
      </c>
    </row>
  </sheetData>
  <mergeCells count="19">
    <mergeCell ref="H22:J22"/>
    <mergeCell ref="A17:I17"/>
    <mergeCell ref="C18:I18"/>
    <mergeCell ref="E19:I19"/>
    <mergeCell ref="F20:J20"/>
    <mergeCell ref="G21:J21"/>
    <mergeCell ref="A5:J5"/>
    <mergeCell ref="F14:J14"/>
    <mergeCell ref="G15:J15"/>
    <mergeCell ref="H16:J16"/>
    <mergeCell ref="A10:I10"/>
    <mergeCell ref="A11:I11"/>
    <mergeCell ref="C12:I12"/>
    <mergeCell ref="E13:I13"/>
    <mergeCell ref="A8:A9"/>
    <mergeCell ref="B8:C8"/>
    <mergeCell ref="D8:G8"/>
    <mergeCell ref="H8:H9"/>
    <mergeCell ref="I8:I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16" zoomScaleNormal="100" zoomScaleSheetLayoutView="100" workbookViewId="0">
      <selection activeCell="J8" sqref="J8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8.1640625" style="1" customWidth="1"/>
    <col min="6" max="6" width="15" style="1" customWidth="1"/>
    <col min="7" max="7" width="10.6640625" style="1"/>
    <col min="8" max="8" width="17" style="1" customWidth="1"/>
    <col min="9" max="9" width="51" style="1" customWidth="1"/>
    <col min="10" max="10" width="42.33203125" style="1" customWidth="1"/>
    <col min="11" max="13" width="10.6640625" style="1"/>
    <col min="14" max="14" width="12.1640625" style="1" bestFit="1" customWidth="1"/>
    <col min="15" max="16384" width="10.6640625" style="1"/>
  </cols>
  <sheetData>
    <row r="1" spans="1:11">
      <c r="C1" s="8"/>
      <c r="D1" s="8"/>
      <c r="E1" s="8"/>
      <c r="J1" s="8" t="s">
        <v>140</v>
      </c>
    </row>
    <row r="2" spans="1:11">
      <c r="C2" s="13"/>
      <c r="D2" s="13"/>
      <c r="E2" s="13"/>
      <c r="J2" s="13" t="s">
        <v>64</v>
      </c>
    </row>
    <row r="3" spans="1:11">
      <c r="C3" s="13"/>
      <c r="D3" s="13"/>
      <c r="E3" s="13"/>
      <c r="J3" s="13" t="s">
        <v>1</v>
      </c>
    </row>
    <row r="4" spans="1:11">
      <c r="C4" s="13"/>
      <c r="D4" s="13"/>
      <c r="E4" s="13"/>
      <c r="F4" s="13"/>
    </row>
    <row r="5" spans="1:11" ht="39" customHeight="1">
      <c r="A5" s="216" t="s">
        <v>147</v>
      </c>
      <c r="B5" s="216"/>
      <c r="C5" s="216"/>
      <c r="D5" s="216"/>
      <c r="E5" s="216"/>
      <c r="F5" s="216"/>
      <c r="G5" s="216"/>
      <c r="H5" s="216"/>
      <c r="I5" s="216"/>
      <c r="J5" s="216"/>
    </row>
    <row r="6" spans="1:11" ht="17.25">
      <c r="A6" s="41"/>
      <c r="B6" s="41"/>
      <c r="C6" s="41"/>
      <c r="D6" s="41"/>
      <c r="E6" s="41"/>
      <c r="F6" s="41"/>
    </row>
    <row r="7" spans="1:11" ht="17.25" customHeight="1">
      <c r="J7" s="67" t="s">
        <v>32</v>
      </c>
    </row>
    <row r="8" spans="1:11" s="65" customFormat="1" ht="83.25" customHeight="1">
      <c r="A8" s="184" t="s">
        <v>61</v>
      </c>
      <c r="B8" s="184" t="s">
        <v>45</v>
      </c>
      <c r="C8" s="184"/>
      <c r="D8" s="184" t="s">
        <v>46</v>
      </c>
      <c r="E8" s="184"/>
      <c r="F8" s="184"/>
      <c r="G8" s="184"/>
      <c r="H8" s="184" t="s">
        <v>47</v>
      </c>
      <c r="I8" s="184" t="s">
        <v>48</v>
      </c>
      <c r="J8" s="177" t="s">
        <v>18</v>
      </c>
    </row>
    <row r="9" spans="1:11" s="65" customFormat="1" ht="110.25" customHeight="1">
      <c r="A9" s="184"/>
      <c r="B9" s="161" t="s">
        <v>58</v>
      </c>
      <c r="C9" s="161" t="s">
        <v>59</v>
      </c>
      <c r="D9" s="161" t="s">
        <v>49</v>
      </c>
      <c r="E9" s="161" t="s">
        <v>59</v>
      </c>
      <c r="F9" s="161" t="s">
        <v>60</v>
      </c>
      <c r="G9" s="161" t="s">
        <v>52</v>
      </c>
      <c r="H9" s="184"/>
      <c r="I9" s="184"/>
      <c r="J9" s="161" t="s">
        <v>53</v>
      </c>
    </row>
    <row r="10" spans="1:11" s="65" customFormat="1" ht="30" customHeight="1">
      <c r="A10" s="218" t="s">
        <v>54</v>
      </c>
      <c r="B10" s="218"/>
      <c r="C10" s="218"/>
      <c r="D10" s="218"/>
      <c r="E10" s="218"/>
      <c r="F10" s="218"/>
      <c r="G10" s="218"/>
      <c r="H10" s="218"/>
      <c r="I10" s="218"/>
      <c r="J10" s="164">
        <f>+J11+J23</f>
        <v>0</v>
      </c>
    </row>
    <row r="11" spans="1:11" s="65" customFormat="1" ht="30" customHeight="1">
      <c r="A11" s="218" t="s">
        <v>57</v>
      </c>
      <c r="B11" s="218"/>
      <c r="C11" s="218"/>
      <c r="D11" s="218"/>
      <c r="E11" s="218"/>
      <c r="F11" s="218"/>
      <c r="G11" s="218"/>
      <c r="H11" s="218"/>
      <c r="I11" s="218"/>
      <c r="J11" s="164">
        <f>+J12+J17</f>
        <v>67500</v>
      </c>
    </row>
    <row r="12" spans="1:11" s="65" customFormat="1" ht="37.5" customHeight="1">
      <c r="A12" s="163"/>
      <c r="B12" s="163" t="s">
        <v>28</v>
      </c>
      <c r="C12" s="217" t="s">
        <v>27</v>
      </c>
      <c r="D12" s="217"/>
      <c r="E12" s="217"/>
      <c r="F12" s="217"/>
      <c r="G12" s="217"/>
      <c r="H12" s="217"/>
      <c r="I12" s="217"/>
      <c r="J12" s="164">
        <f>+J13</f>
        <v>22500</v>
      </c>
      <c r="K12" s="66"/>
    </row>
    <row r="13" spans="1:11" s="65" customFormat="1" ht="46.5" customHeight="1">
      <c r="A13" s="163"/>
      <c r="B13" s="163"/>
      <c r="C13" s="163"/>
      <c r="D13" s="163" t="s">
        <v>55</v>
      </c>
      <c r="E13" s="217" t="s">
        <v>26</v>
      </c>
      <c r="F13" s="217"/>
      <c r="G13" s="217"/>
      <c r="H13" s="217"/>
      <c r="I13" s="217"/>
      <c r="J13" s="164">
        <f>+'3'!G22</f>
        <v>22500</v>
      </c>
    </row>
    <row r="14" spans="1:11" s="65" customFormat="1" ht="37.5" customHeight="1">
      <c r="A14" s="163"/>
      <c r="B14" s="163"/>
      <c r="C14" s="163"/>
      <c r="D14" s="163"/>
      <c r="E14" s="163"/>
      <c r="F14" s="217" t="s">
        <v>29</v>
      </c>
      <c r="G14" s="217"/>
      <c r="H14" s="217"/>
      <c r="I14" s="217"/>
      <c r="J14" s="217"/>
    </row>
    <row r="15" spans="1:11" s="65" customFormat="1" ht="37.5" customHeight="1">
      <c r="A15" s="163"/>
      <c r="B15" s="163"/>
      <c r="C15" s="163"/>
      <c r="D15" s="163"/>
      <c r="E15" s="163"/>
      <c r="F15" s="163"/>
      <c r="G15" s="217" t="s">
        <v>30</v>
      </c>
      <c r="H15" s="217"/>
      <c r="I15" s="217"/>
      <c r="J15" s="217"/>
    </row>
    <row r="16" spans="1:11" s="65" customFormat="1" ht="37.5" customHeight="1">
      <c r="A16" s="163"/>
      <c r="B16" s="163"/>
      <c r="C16" s="163"/>
      <c r="D16" s="163"/>
      <c r="E16" s="163"/>
      <c r="F16" s="163"/>
      <c r="G16" s="163"/>
      <c r="H16" s="217" t="s">
        <v>56</v>
      </c>
      <c r="I16" s="217"/>
      <c r="J16" s="217"/>
    </row>
    <row r="17" spans="1:10" s="65" customFormat="1" ht="17.25">
      <c r="A17" s="163"/>
      <c r="B17" s="163">
        <v>1235</v>
      </c>
      <c r="C17" s="217" t="s">
        <v>127</v>
      </c>
      <c r="D17" s="217"/>
      <c r="E17" s="217"/>
      <c r="F17" s="217"/>
      <c r="G17" s="217"/>
      <c r="H17" s="217"/>
      <c r="I17" s="217"/>
      <c r="J17" s="164">
        <f>+J18</f>
        <v>45000</v>
      </c>
    </row>
    <row r="18" spans="1:10" s="65" customFormat="1" ht="17.25">
      <c r="A18" s="163"/>
      <c r="B18" s="163"/>
      <c r="C18" s="163"/>
      <c r="D18" s="163" t="s">
        <v>128</v>
      </c>
      <c r="E18" s="217" t="s">
        <v>120</v>
      </c>
      <c r="F18" s="217"/>
      <c r="G18" s="217"/>
      <c r="H18" s="217"/>
      <c r="I18" s="217"/>
      <c r="J18" s="164">
        <f>'3'!G48</f>
        <v>45000</v>
      </c>
    </row>
    <row r="19" spans="1:10" s="65" customFormat="1" ht="43.5" customHeight="1">
      <c r="A19" s="163"/>
      <c r="B19" s="163"/>
      <c r="C19" s="163"/>
      <c r="D19" s="163"/>
      <c r="E19" s="163"/>
      <c r="F19" s="217" t="s">
        <v>129</v>
      </c>
      <c r="G19" s="217"/>
      <c r="H19" s="217"/>
      <c r="I19" s="217"/>
      <c r="J19" s="217"/>
    </row>
    <row r="20" spans="1:10" s="65" customFormat="1" ht="17.25">
      <c r="A20" s="163"/>
      <c r="B20" s="163"/>
      <c r="C20" s="163"/>
      <c r="D20" s="163"/>
      <c r="E20" s="163"/>
      <c r="F20" s="163"/>
      <c r="G20" s="217" t="s">
        <v>101</v>
      </c>
      <c r="H20" s="217"/>
      <c r="I20" s="217"/>
      <c r="J20" s="217"/>
    </row>
    <row r="21" spans="1:10" s="65" customFormat="1" ht="37.5" customHeight="1">
      <c r="A21" s="163"/>
      <c r="B21" s="163"/>
      <c r="C21" s="163"/>
      <c r="D21" s="163"/>
      <c r="E21" s="163"/>
      <c r="F21" s="163"/>
      <c r="G21" s="163"/>
      <c r="H21" s="217" t="s">
        <v>151</v>
      </c>
      <c r="I21" s="217"/>
      <c r="J21" s="217"/>
    </row>
    <row r="22" spans="1:10" s="65" customFormat="1" ht="37.5" customHeight="1">
      <c r="A22" s="163"/>
      <c r="B22" s="163"/>
      <c r="C22" s="163"/>
      <c r="D22" s="163"/>
      <c r="E22" s="163"/>
      <c r="F22" s="163"/>
      <c r="G22" s="163"/>
      <c r="H22" s="163"/>
      <c r="I22" s="163" t="s">
        <v>150</v>
      </c>
      <c r="J22" s="164">
        <v>1</v>
      </c>
    </row>
    <row r="23" spans="1:10" s="65" customFormat="1" ht="30" customHeight="1">
      <c r="A23" s="218" t="s">
        <v>107</v>
      </c>
      <c r="B23" s="218"/>
      <c r="C23" s="218"/>
      <c r="D23" s="218"/>
      <c r="E23" s="218"/>
      <c r="F23" s="218"/>
      <c r="G23" s="218"/>
      <c r="H23" s="218"/>
      <c r="I23" s="218"/>
      <c r="J23" s="164">
        <f>+J24</f>
        <v>-67500</v>
      </c>
    </row>
    <row r="24" spans="1:10" s="65" customFormat="1" ht="17.25">
      <c r="A24" s="163"/>
      <c r="B24" s="163">
        <v>1235</v>
      </c>
      <c r="C24" s="217" t="s">
        <v>127</v>
      </c>
      <c r="D24" s="217"/>
      <c r="E24" s="217"/>
      <c r="F24" s="217"/>
      <c r="G24" s="217"/>
      <c r="H24" s="217"/>
      <c r="I24" s="217"/>
      <c r="J24" s="164">
        <f>+J25</f>
        <v>-67500</v>
      </c>
    </row>
    <row r="25" spans="1:10" s="65" customFormat="1" ht="17.25">
      <c r="A25" s="163"/>
      <c r="B25" s="163"/>
      <c r="C25" s="163"/>
      <c r="D25" s="163" t="s">
        <v>128</v>
      </c>
      <c r="E25" s="217" t="s">
        <v>120</v>
      </c>
      <c r="F25" s="217"/>
      <c r="G25" s="217"/>
      <c r="H25" s="217"/>
      <c r="I25" s="217"/>
      <c r="J25" s="164">
        <f>+'3'!G41</f>
        <v>-67500</v>
      </c>
    </row>
    <row r="26" spans="1:10" s="65" customFormat="1" ht="43.5" customHeight="1">
      <c r="A26" s="163"/>
      <c r="B26" s="163"/>
      <c r="C26" s="163"/>
      <c r="D26" s="163"/>
      <c r="E26" s="163"/>
      <c r="F26" s="217" t="s">
        <v>129</v>
      </c>
      <c r="G26" s="217"/>
      <c r="H26" s="217"/>
      <c r="I26" s="217"/>
      <c r="J26" s="217"/>
    </row>
    <row r="27" spans="1:10" s="65" customFormat="1" ht="17.25">
      <c r="A27" s="163"/>
      <c r="B27" s="163"/>
      <c r="C27" s="163"/>
      <c r="D27" s="163"/>
      <c r="E27" s="163"/>
      <c r="F27" s="163"/>
      <c r="G27" s="217" t="s">
        <v>101</v>
      </c>
      <c r="H27" s="217"/>
      <c r="I27" s="217"/>
      <c r="J27" s="217"/>
    </row>
    <row r="28" spans="1:10" s="65" customFormat="1" ht="37.5" customHeight="1">
      <c r="A28" s="163"/>
      <c r="B28" s="163"/>
      <c r="C28" s="163"/>
      <c r="D28" s="163"/>
      <c r="E28" s="163"/>
      <c r="F28" s="163"/>
      <c r="G28" s="163"/>
      <c r="H28" s="217" t="s">
        <v>130</v>
      </c>
      <c r="I28" s="217"/>
      <c r="J28" s="217"/>
    </row>
  </sheetData>
  <mergeCells count="24">
    <mergeCell ref="A5:J5"/>
    <mergeCell ref="H8:H9"/>
    <mergeCell ref="I8:I9"/>
    <mergeCell ref="C12:I12"/>
    <mergeCell ref="A10:I10"/>
    <mergeCell ref="A11:I11"/>
    <mergeCell ref="A8:A9"/>
    <mergeCell ref="B8:C8"/>
    <mergeCell ref="D8:G8"/>
    <mergeCell ref="E13:I13"/>
    <mergeCell ref="F14:J14"/>
    <mergeCell ref="G15:J15"/>
    <mergeCell ref="H16:J16"/>
    <mergeCell ref="A23:I23"/>
    <mergeCell ref="C17:I17"/>
    <mergeCell ref="E18:I18"/>
    <mergeCell ref="F19:J19"/>
    <mergeCell ref="G20:J20"/>
    <mergeCell ref="H21:J21"/>
    <mergeCell ref="C24:I24"/>
    <mergeCell ref="E25:I25"/>
    <mergeCell ref="F26:J26"/>
    <mergeCell ref="G27:J27"/>
    <mergeCell ref="H28:J28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9" workbookViewId="0">
      <selection activeCell="M13" sqref="M13"/>
    </sheetView>
  </sheetViews>
  <sheetFormatPr defaultColWidth="9.33203125" defaultRowHeight="13.5"/>
  <cols>
    <col min="1" max="1" width="21.33203125" style="124" customWidth="1"/>
    <col min="2" max="2" width="47.5" style="145" customWidth="1"/>
    <col min="3" max="3" width="15" style="129" customWidth="1"/>
    <col min="4" max="4" width="11" style="128" customWidth="1"/>
    <col min="5" max="5" width="29.5" style="128" customWidth="1"/>
    <col min="6" max="6" width="21.33203125" style="129" customWidth="1"/>
    <col min="7" max="7" width="27" style="129" customWidth="1"/>
    <col min="8" max="8" width="6.33203125" style="124" customWidth="1"/>
    <col min="9" max="9" width="19.1640625" style="124" customWidth="1"/>
    <col min="10" max="10" width="11.5" style="124" bestFit="1" customWidth="1"/>
    <col min="11" max="11" width="10.5" style="124" bestFit="1" customWidth="1"/>
    <col min="12" max="12" width="11.6640625" style="124" bestFit="1" customWidth="1"/>
    <col min="13" max="14" width="9.33203125" style="124"/>
    <col min="15" max="15" width="12.6640625" style="124" bestFit="1" customWidth="1"/>
    <col min="16" max="16384" width="9.33203125" style="124"/>
  </cols>
  <sheetData>
    <row r="1" spans="1:10" ht="17.25">
      <c r="A1" s="121"/>
      <c r="B1" s="122"/>
      <c r="C1" s="123"/>
      <c r="D1" s="123"/>
      <c r="E1" s="229" t="s">
        <v>141</v>
      </c>
      <c r="F1" s="229"/>
      <c r="G1" s="229"/>
    </row>
    <row r="2" spans="1:10" ht="17.25">
      <c r="A2" s="121"/>
      <c r="B2" s="125"/>
      <c r="C2" s="125"/>
      <c r="D2" s="125"/>
      <c r="E2" s="230" t="s">
        <v>89</v>
      </c>
      <c r="F2" s="230"/>
      <c r="G2" s="230"/>
    </row>
    <row r="3" spans="1:10" ht="17.25">
      <c r="A3" s="121"/>
      <c r="B3" s="125"/>
      <c r="C3" s="125"/>
      <c r="D3" s="125"/>
      <c r="E3" s="230" t="s">
        <v>90</v>
      </c>
      <c r="F3" s="230"/>
      <c r="G3" s="230"/>
    </row>
    <row r="4" spans="1:10" ht="17.25">
      <c r="A4" s="121"/>
      <c r="B4" s="122"/>
      <c r="C4" s="126"/>
      <c r="D4" s="127"/>
    </row>
    <row r="5" spans="1:10" ht="38.25" customHeight="1">
      <c r="A5" s="231" t="s">
        <v>164</v>
      </c>
      <c r="B5" s="231"/>
      <c r="C5" s="231"/>
      <c r="D5" s="231"/>
      <c r="E5" s="231"/>
      <c r="F5" s="231"/>
      <c r="G5" s="231"/>
    </row>
    <row r="6" spans="1:10" ht="16.5" customHeight="1">
      <c r="A6" s="121"/>
      <c r="B6" s="130"/>
      <c r="C6" s="127"/>
      <c r="D6" s="127"/>
      <c r="E6" s="127"/>
      <c r="F6" s="127"/>
      <c r="G6" s="126"/>
    </row>
    <row r="7" spans="1:10" ht="84.75" customHeight="1">
      <c r="A7" s="232" t="s">
        <v>91</v>
      </c>
      <c r="B7" s="234" t="s">
        <v>92</v>
      </c>
      <c r="C7" s="234" t="s">
        <v>93</v>
      </c>
      <c r="D7" s="234" t="s">
        <v>94</v>
      </c>
      <c r="E7" s="234" t="s">
        <v>95</v>
      </c>
      <c r="F7" s="236" t="s">
        <v>73</v>
      </c>
      <c r="G7" s="237"/>
    </row>
    <row r="8" spans="1:10" ht="77.25" customHeight="1">
      <c r="A8" s="233"/>
      <c r="B8" s="235"/>
      <c r="C8" s="235"/>
      <c r="D8" s="235"/>
      <c r="E8" s="235"/>
      <c r="F8" s="131" t="s">
        <v>96</v>
      </c>
      <c r="G8" s="131" t="s">
        <v>97</v>
      </c>
    </row>
    <row r="9" spans="1:10" ht="18.75" customHeight="1">
      <c r="A9" s="132">
        <v>1</v>
      </c>
      <c r="B9" s="131">
        <v>2</v>
      </c>
      <c r="C9" s="131">
        <v>3</v>
      </c>
      <c r="D9" s="131">
        <v>4</v>
      </c>
      <c r="E9" s="131">
        <v>5</v>
      </c>
      <c r="F9" s="131">
        <v>6</v>
      </c>
      <c r="G9" s="131">
        <v>7</v>
      </c>
    </row>
    <row r="10" spans="1:10" ht="17.25">
      <c r="A10" s="223" t="s">
        <v>88</v>
      </c>
      <c r="B10" s="224"/>
      <c r="C10" s="224"/>
      <c r="D10" s="224"/>
      <c r="E10" s="225"/>
      <c r="F10" s="133"/>
      <c r="G10" s="93">
        <f>+G11+G17</f>
        <v>67500</v>
      </c>
    </row>
    <row r="11" spans="1:10" ht="67.5" customHeight="1">
      <c r="A11" s="134" t="s">
        <v>104</v>
      </c>
      <c r="B11" s="135" t="s">
        <v>105</v>
      </c>
      <c r="C11" s="135" t="s">
        <v>98</v>
      </c>
      <c r="D11" s="220" t="s">
        <v>103</v>
      </c>
      <c r="E11" s="221"/>
      <c r="F11" s="222"/>
      <c r="G11" s="93">
        <f>+G12</f>
        <v>22500</v>
      </c>
    </row>
    <row r="12" spans="1:10" ht="34.5" customHeight="1">
      <c r="A12" s="136" t="s">
        <v>99</v>
      </c>
      <c r="B12" s="226" t="s">
        <v>26</v>
      </c>
      <c r="C12" s="227"/>
      <c r="D12" s="227"/>
      <c r="E12" s="228"/>
      <c r="F12" s="137"/>
      <c r="G12" s="93">
        <f>G13</f>
        <v>22500</v>
      </c>
    </row>
    <row r="13" spans="1:10" ht="34.5" customHeight="1">
      <c r="A13" s="138"/>
      <c r="B13" s="139" t="s">
        <v>142</v>
      </c>
      <c r="C13" s="139"/>
      <c r="D13" s="139"/>
      <c r="E13" s="139"/>
      <c r="F13" s="140"/>
      <c r="G13" s="93">
        <f>SUM(G14:G15)</f>
        <v>22500</v>
      </c>
    </row>
    <row r="14" spans="1:10" ht="34.5">
      <c r="A14" s="168" t="s">
        <v>154</v>
      </c>
      <c r="B14" s="141" t="s">
        <v>152</v>
      </c>
      <c r="C14" s="142" t="s">
        <v>153</v>
      </c>
      <c r="D14" s="143" t="s">
        <v>100</v>
      </c>
      <c r="E14" s="148">
        <v>11250000</v>
      </c>
      <c r="F14" s="144">
        <v>1</v>
      </c>
      <c r="G14" s="149">
        <v>11250</v>
      </c>
      <c r="I14" s="238"/>
    </row>
    <row r="15" spans="1:10" ht="34.5">
      <c r="A15" s="168" t="s">
        <v>155</v>
      </c>
      <c r="B15" s="141" t="s">
        <v>152</v>
      </c>
      <c r="C15" s="142" t="s">
        <v>153</v>
      </c>
      <c r="D15" s="143" t="s">
        <v>100</v>
      </c>
      <c r="E15" s="148">
        <v>11250000</v>
      </c>
      <c r="F15" s="144">
        <v>1</v>
      </c>
      <c r="G15" s="149">
        <v>11250</v>
      </c>
    </row>
    <row r="16" spans="1:10" ht="52.5" customHeight="1">
      <c r="A16" s="134" t="s">
        <v>159</v>
      </c>
      <c r="B16" s="135" t="s">
        <v>160</v>
      </c>
      <c r="C16" s="135" t="s">
        <v>161</v>
      </c>
      <c r="D16" s="220" t="s">
        <v>162</v>
      </c>
      <c r="E16" s="221"/>
      <c r="F16" s="222"/>
      <c r="G16" s="93">
        <f>G17</f>
        <v>45000</v>
      </c>
      <c r="J16" s="238"/>
    </row>
    <row r="17" spans="1:10" s="121" customFormat="1" ht="17.25">
      <c r="A17" s="169" t="s">
        <v>163</v>
      </c>
      <c r="B17" s="220" t="s">
        <v>120</v>
      </c>
      <c r="C17" s="221"/>
      <c r="D17" s="221"/>
      <c r="E17" s="222"/>
      <c r="F17" s="170"/>
      <c r="G17" s="171">
        <f>+G19+G20</f>
        <v>45000</v>
      </c>
      <c r="J17" s="172"/>
    </row>
    <row r="18" spans="1:10" s="121" customFormat="1" ht="17.25">
      <c r="A18" s="173"/>
      <c r="B18" s="174" t="s">
        <v>156</v>
      </c>
      <c r="C18" s="169"/>
      <c r="D18" s="175"/>
      <c r="E18" s="170"/>
      <c r="F18" s="170"/>
      <c r="G18" s="171"/>
    </row>
    <row r="19" spans="1:10" s="121" customFormat="1" ht="34.5">
      <c r="A19" s="173" t="s">
        <v>157</v>
      </c>
      <c r="B19" s="174" t="s">
        <v>158</v>
      </c>
      <c r="C19" s="169" t="s">
        <v>153</v>
      </c>
      <c r="D19" s="175" t="s">
        <v>100</v>
      </c>
      <c r="E19" s="176">
        <v>45000000</v>
      </c>
      <c r="F19" s="170">
        <v>1</v>
      </c>
      <c r="G19" s="171">
        <v>45000</v>
      </c>
      <c r="J19" s="172"/>
    </row>
    <row r="23" spans="1:10">
      <c r="B23" s="124"/>
      <c r="C23" s="124"/>
      <c r="D23" s="124"/>
      <c r="E23" s="124"/>
      <c r="F23" s="124"/>
      <c r="G23" s="124"/>
    </row>
    <row r="24" spans="1:10">
      <c r="B24" s="124"/>
      <c r="C24" s="124"/>
      <c r="D24" s="124"/>
      <c r="E24" s="124"/>
      <c r="F24" s="124"/>
      <c r="G24" s="124"/>
    </row>
    <row r="25" spans="1:10">
      <c r="B25" s="124"/>
      <c r="C25" s="124"/>
      <c r="D25" s="124"/>
      <c r="E25" s="124"/>
      <c r="F25" s="124"/>
      <c r="G25" s="124"/>
    </row>
  </sheetData>
  <mergeCells count="15"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  <mergeCell ref="B17:E17"/>
    <mergeCell ref="D16:F16"/>
    <mergeCell ref="A10:E10"/>
    <mergeCell ref="D11:F11"/>
    <mergeCell ref="B12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Merri Saribekyan</cp:lastModifiedBy>
  <cp:lastPrinted>2022-04-05T07:53:23Z</cp:lastPrinted>
  <dcterms:created xsi:type="dcterms:W3CDTF">2018-09-30T11:43:43Z</dcterms:created>
  <dcterms:modified xsi:type="dcterms:W3CDTF">2026-10-08T06:47:06Z</dcterms:modified>
</cp:coreProperties>
</file>