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Siranush Chteyan\Desktop\ԲԷՑ\d61005f52aba76c0efe3256cf0bf92964630f0d20b38d653469e717922a85506 (8)\նախագիծ-միջին նորոգում\"/>
    </mc:Choice>
  </mc:AlternateContent>
  <xr:revisionPtr revIDLastSave="0" documentId="13_ncr:1_{10C03B69-2CBD-4CF2-AB95-FA48E138FDC5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" sheetId="29" r:id="rId1"/>
    <sheet name="2" sheetId="2" r:id="rId2"/>
    <sheet name="3" sheetId="9" r:id="rId3"/>
    <sheet name="4." sheetId="10" r:id="rId4"/>
    <sheet name="5." sheetId="30" r:id="rId5"/>
    <sheet name="6." sheetId="8" r:id="rId6"/>
    <sheet name="7." sheetId="28" r:id="rId7"/>
    <sheet name="8." sheetId="35" r:id="rId8"/>
  </sheets>
  <definedNames>
    <definedName name="_xlnm.Print_Area" localSheetId="1">'2'!$B$1:$H$76</definedName>
    <definedName name="_xlnm.Print_Area" localSheetId="2">'3'!$A$1:$I$45</definedName>
    <definedName name="_xlnm.Print_Area" localSheetId="3">'4.'!$A$1:$E$50</definedName>
    <definedName name="_xlnm.Print_Area" localSheetId="4">'5.'!$A$1:$K$38</definedName>
    <definedName name="_xlnm.Print_Area" localSheetId="5">'6.'!$A$1:$K$45</definedName>
    <definedName name="_xlnm.Print_Area" localSheetId="6">'7.'!$A$1:$I$42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2" i="35" l="1"/>
  <c r="G51" i="35" s="1"/>
  <c r="K28" i="30"/>
  <c r="K35" i="8" s="1"/>
  <c r="K20" i="30"/>
  <c r="G49" i="35" l="1"/>
  <c r="G47" i="35" s="1"/>
  <c r="G45" i="35" s="1"/>
  <c r="G43" i="35" s="1"/>
  <c r="G41" i="35" s="1"/>
  <c r="G39" i="35" s="1"/>
  <c r="G37" i="35" s="1"/>
  <c r="G35" i="35" s="1"/>
  <c r="G33" i="35" s="1"/>
  <c r="G32" i="35" s="1"/>
  <c r="G31" i="35" s="1"/>
  <c r="G30" i="35" s="1"/>
  <c r="G29" i="35" s="1"/>
  <c r="G28" i="35" s="1"/>
  <c r="G26" i="35" s="1"/>
  <c r="G24" i="35" s="1"/>
  <c r="G22" i="35" s="1"/>
  <c r="G20" i="35" s="1"/>
  <c r="G18" i="35" s="1"/>
  <c r="G16" i="35" s="1"/>
  <c r="G14" i="35" s="1"/>
  <c r="G12" i="35" s="1"/>
  <c r="G10" i="35" s="1"/>
  <c r="G50" i="35"/>
  <c r="H10" i="9"/>
  <c r="I10" i="9"/>
  <c r="F10" i="9"/>
  <c r="G39" i="9"/>
  <c r="G37" i="9" s="1"/>
  <c r="E37" i="9" s="1"/>
  <c r="H10" i="2"/>
  <c r="G10" i="9" l="1"/>
  <c r="E10" i="9" s="1"/>
  <c r="E39" i="9"/>
  <c r="E42" i="10" s="1"/>
  <c r="E40" i="10" s="1"/>
  <c r="E38" i="10" s="1"/>
  <c r="E10" i="10" s="1"/>
  <c r="I33" i="28" l="1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9" i="28"/>
  <c r="I18" i="28"/>
  <c r="I12" i="28" s="1"/>
  <c r="I17" i="28"/>
  <c r="I16" i="28"/>
  <c r="I15" i="28"/>
  <c r="I14" i="28"/>
  <c r="I13" i="28"/>
  <c r="I11" i="28" l="1"/>
  <c r="I10" i="28" s="1"/>
  <c r="I9" i="28" s="1"/>
  <c r="K17" i="30" l="1"/>
  <c r="K17" i="8"/>
  <c r="K24" i="30" l="1"/>
  <c r="K19" i="30" s="1"/>
  <c r="K18" i="30" s="1"/>
  <c r="K31" i="8" l="1"/>
  <c r="K27" i="8" s="1"/>
  <c r="K26" i="8" s="1"/>
  <c r="K18" i="8" s="1"/>
  <c r="K13" i="30" l="1"/>
  <c r="K12" i="30" s="1"/>
  <c r="K11" i="30" s="1"/>
  <c r="K10" i="30" s="1"/>
  <c r="K12" i="8"/>
  <c r="K11" i="8" s="1"/>
  <c r="K10" i="8" s="1"/>
  <c r="K9" i="8" s="1"/>
</calcChain>
</file>

<file path=xl/sharedStrings.xml><?xml version="1.0" encoding="utf-8"?>
<sst xmlns="http://schemas.openxmlformats.org/spreadsheetml/2006/main" count="505" uniqueCount="206">
  <si>
    <t xml:space="preserve">ՀՀ տարածքային կառավարման և ենթակառուցվածքների նախարարություն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</si>
  <si>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</si>
  <si>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</si>
  <si>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>05</t>
  </si>
  <si>
    <t>ՏՐԱՆՍՊՈՐՏ</t>
  </si>
  <si>
    <t>ՀՀ տարածքային կառավարման և ենթակառուցվածքների նախարարություն</t>
  </si>
  <si>
    <t xml:space="preserve"> Տարի</t>
  </si>
  <si>
    <t xml:space="preserve"> Ճանապարհային ցանցի բարելավում</t>
  </si>
  <si>
    <t xml:space="preserve"> ՀՀ տարածքային կառավարման և ենթակառուցվածքների նախարարություն</t>
  </si>
  <si>
    <t>01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</si>
  <si>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</si>
  <si>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</si>
  <si>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</si>
  <si>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</si>
  <si>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</si>
  <si>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</si>
  <si>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ԸՆԴԱՄԵՆԸ </t>
  </si>
  <si>
    <t>Ծրագիր</t>
  </si>
  <si>
    <t>Միջոցառում</t>
  </si>
  <si>
    <t xml:space="preserve"> Ճանապարհային տրանսպորտ</t>
  </si>
  <si>
    <t xml:space="preserve"> Ճանապարհային ցանցի բարելավում </t>
  </si>
  <si>
    <t>հազար դրամներով</t>
  </si>
  <si>
    <t xml:space="preserve">                ՀԱՅԱՍՏԱՆԻ ՀԱՆՐԱՊԵՏՈՒԹՅԱՆ</t>
  </si>
  <si>
    <t xml:space="preserve">                   ՎԱՐՉԱՊԵՏԻ ԱՇԽԱՏԱԿԱԶՄԻ</t>
  </si>
  <si>
    <t>Ցուցանիշների փոփոխությունը
(ավելացումները նշված են դրական նշանով, իսկ նվազեցումները` փակագծերում)</t>
  </si>
  <si>
    <t xml:space="preserve"> ԸՆԴԱՄԵՆԸ</t>
  </si>
  <si>
    <t xml:space="preserve">Գործառական դասիչը </t>
  </si>
  <si>
    <t>Ծրագրային դասիչը</t>
  </si>
  <si>
    <t>Բաժին</t>
  </si>
  <si>
    <t>Խումբ</t>
  </si>
  <si>
    <t>Դաս</t>
  </si>
  <si>
    <t xml:space="preserve"> ԲՍԿ </t>
  </si>
  <si>
    <t>Ցուցանիշների փոփոխությունը
 (ավելացումները նշված են դրական նշանով, իսկ նվազեցումները` փակագծերում)</t>
  </si>
  <si>
    <t xml:space="preserve">Դասիչը </t>
  </si>
  <si>
    <t xml:space="preserve">Անվանումը </t>
  </si>
  <si>
    <t xml:space="preserve">Նկարագրությունը </t>
  </si>
  <si>
    <t xml:space="preserve"> 1049 </t>
  </si>
  <si>
    <t xml:space="preserve"> Հանրության կողմից անմիջականորեն օգտագործվող ակտիվների հետ կապված միջոցառումներ </t>
  </si>
  <si>
    <t>______________ ի    ___Ն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</si>
  <si>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</si>
  <si>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</si>
  <si>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</si>
  <si>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</si>
  <si>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</si>
  <si>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</si>
  <si>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</si>
  <si>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</si>
  <si>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</si>
  <si>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</si>
  <si>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</si>
  <si>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</si>
  <si>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</si>
  <si>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</si>
  <si>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</si>
  <si>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</si>
  <si>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</si>
  <si>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Նախագծահե- տազոտական, գեոդեզիա- քարտեզագրական աշխատանքներ</t>
  </si>
  <si>
    <t>Ցուցանիշների փոփոխությունը (ավելացումները նշված են դրական նշանով, իսկ նվազեցումները` փակագծերում)</t>
  </si>
  <si>
    <t xml:space="preserve"> 04</t>
  </si>
  <si>
    <t xml:space="preserve"> ՏՆՏԵՍԱԿԱՆ ՀԱՐԱԲԵՐՈՒԹՅՈՒՆՆԵՐ</t>
  </si>
  <si>
    <t xml:space="preserve"> ՀՀ կառավարություն </t>
  </si>
  <si>
    <t xml:space="preserve"> այդ թվում` բյուջետային ծախսերի տնտեսագիտական դասակարգման հոդվածներ</t>
  </si>
  <si>
    <t xml:space="preserve">ՀՀ կառավարության  2026 թվականի </t>
  </si>
  <si>
    <t xml:space="preserve">ՀԱՅԱՍՏԱՆԻ ՀԱՆՐԱՊԵՏՈՒԹՅԱՆ ԿԱՌԱՎԱՐՈՒԹՅԱՆ 2025 ԹՎԱԿԱՆԻ ԴԵԿՏԵՄԲԵՐԻ 25-Ի N 1910-Ն ՈՐՈՇՄԱՆ NN 3 ԵՎ 4 ՀԱՎԵԼՎԱԾՆԵՐՈՒՄ ԿԱՏԱՐՎՈՂ ՓՈՓՈԽՈՒԹՅՈՒՆՆԵՐԸ ԵՎ ԼՐԱՑՈՒՄՆԵՐԸ </t>
  </si>
  <si>
    <t>ՀՀ կառավարության 2026 թվականի</t>
  </si>
  <si>
    <t xml:space="preserve"> այդ թվում` ըստ կատարողների</t>
  </si>
  <si>
    <t xml:space="preserve"> 1049</t>
  </si>
  <si>
    <t>ՀԱՅԱՍՏԱՆԻ ՀԱՆՐԱՊԵՏՈՒԹՅԱՆ ԿԱՌԱՎԱՐՈՒԹՅԱՆ 2025 ԹՎԱԿԱՆԻ ԴԵԿՏԵՄԲԵՐԻ 25-Ի № 1910-Ն ՈՐՈՇՄԱՆ № 9.1 ՀԱՎԵԼՎԱԾՈՒՄ ԿԱՏԱՐՎՈՂ ՓՈՓՈԽՈՒԹՅՈՒՆՆԵՐԸ ԵՎ ԼՐԱՑՈՒՄՆԵՐԸ</t>
  </si>
  <si>
    <t xml:space="preserve"> 21020</t>
  </si>
  <si>
    <t xml:space="preserve"> 1049 - 21020 </t>
  </si>
  <si>
    <t xml:space="preserve">ՀՀ տարածքային կառավարման և ենթակառուցվածքների նախարարություն, մրցութային կարգով ընտրված կազմակերպություններ </t>
  </si>
  <si>
    <t xml:space="preserve"> ՀՀ տարածքային կառավարման և ենթակառուցվածքների նախարարություն, մրցութային կարգով ընտրված կազմակերպություններ 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</si>
  <si>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</si>
  <si>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</si>
  <si>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</si>
  <si>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</si>
  <si>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</si>
  <si>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
(ավելացումները նշված են դրական նշանով)</t>
  </si>
  <si>
    <t>Քանակը</t>
  </si>
  <si>
    <t>Գումարը
(հազար դրամով)</t>
  </si>
  <si>
    <t>Բաժին N 04</t>
  </si>
  <si>
    <t>Խումբ N 05</t>
  </si>
  <si>
    <t>Դաս N 01</t>
  </si>
  <si>
    <t xml:space="preserve"> ՄԱՍ II  ԱՇԽԱՏԱՆՔՆԵՐ</t>
  </si>
  <si>
    <t>1049   21020</t>
  </si>
  <si>
    <t>Պետական նշանակության ավտոճանապարհների միջին նորոգում</t>
  </si>
  <si>
    <t>ՀԱՅԱՍՏԱՆԻ ՀԱՆՐԱՊԵՏՈՒԹՅԱՆ ԿԱՌԱՎԱՐՈՒԹՅԱՆ 2025 ԹՎԱԿԱՆԻ ԴԵԿՏԵՄԲԵՐԻ 25-Ի N 1910-Ն ՈՐՈՇՄԱՆ N 10 ՀԱՎԵԼՎԱԾՈՒՄ ԿԱՏԱՐՎՈՂ ԼՐԱՑՈՒՄՆԵՐԸ</t>
  </si>
  <si>
    <t>Միջին նորոգման ենթակա ճանապարհների երկարությունը, կիլոմետր</t>
  </si>
  <si>
    <t>Միջպետական, հանրապետական և մարզային նշանակության ավտոճանապարհների պատվածքի մաշված վերին շերտի վերականգնում և շինարարական նորմերով նախատեսված սկզբնական որակական ցուցանիշների ապահովում</t>
  </si>
  <si>
    <t>«ՀԱՅԱUՏԱՆԻ ՀԱՆՐԱՊԵՏՈՒԹՅԱՆ 2026 ԹՎԱԿԱՆԻ ՊԵՏԱԿԱՆ ԲՅՈՒՋԵԻ ՄԱUԻՆ» OՐԵՆՔԻ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 ԵՎ ԼՐԱՑՈՒՄՆԵՐԸ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</si>
  <si>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</si>
  <si>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</si>
  <si>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</si>
  <si>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</si>
  <si>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</si>
  <si>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Ցուցանիշների փոփոխությունը
 (ավելացումները նշված են դրական նշանով, իսկ նվազեցումները՝ փակագծերում)</t>
  </si>
  <si>
    <t>ԸՆԴԱՄԵՆԸ</t>
  </si>
  <si>
    <t>1049</t>
  </si>
  <si>
    <t>Ճանապարհային ցանցի բարելավում</t>
  </si>
  <si>
    <t>Ճանապարհային ցանցի բարելավում և անվտանգ երթևեկության ապահովում</t>
  </si>
  <si>
    <t>Ճանապարհների ծածկի որակի և փոխադրումների արդյունավետության բարելավում, ճանապարհների վիճակով պայմանավորված պատահարների նվազում</t>
  </si>
  <si>
    <t>Հանրության կողմից անմիջականորեն օգտագործվող ակտիվների հետ կապված միջոցառումներ</t>
  </si>
  <si>
    <t xml:space="preserve">ՀԱՅԱՍՏԱՆԻ ՀԱՆՐԱՊԵՏՈՒԹՅԱՆ ԿԱՌԱՎԱՐՈՒԹՅԱՆ 2025 ԹՎԱԿԱՆԻ ԴԵԿՏԵՄԲԵՐԻ 25-Ի № 1910-Ն ՈՐՈՇՄԱՆ № 9 ՀԱՎԵԼՎԱԾՈՒՄ ԿԱՏԱՐՎՈՂ ՓՈՓՈԽՈՒԹՅՈՒՆՆԵՐԸ ԵՎ ԼՐԱՑՈՒՄՆԵՐԸ </t>
  </si>
  <si>
    <t xml:space="preserve"> ԲԳԿ </t>
  </si>
  <si>
    <t>1049 - 21020</t>
  </si>
  <si>
    <t>ճանապարհների վերանորոգման աշխատանքներ</t>
  </si>
  <si>
    <t>ՀԲՄ</t>
  </si>
  <si>
    <t>դրամ</t>
  </si>
  <si>
    <t xml:space="preserve">    </t>
  </si>
  <si>
    <t>ՀՀ կառավարություն</t>
  </si>
  <si>
    <t>11</t>
  </si>
  <si>
    <t>ՀԻՄՆԱԿԱՆ ԲԱԺԻՆՆԵՐԻՆ ՉԴԱՍՎՈՂ ՊԱՀՈՒՍՏԱՅԻՆ ՖՈՆԴԵՐ</t>
  </si>
  <si>
    <t xml:space="preserve"> 01</t>
  </si>
  <si>
    <t>ՀՀ կառավարության և համայնքների պահուստային ֆոնդ</t>
  </si>
  <si>
    <t>ՀՀ կառավարության պահուստային ֆոնդ</t>
  </si>
  <si>
    <t>1139</t>
  </si>
  <si>
    <t>այդ թվում` ըստ կատարողների</t>
  </si>
  <si>
    <t>այդ թվում` բյուջետային ծախսերի տնտեսագիտական դասակարգման հոդվածների</t>
  </si>
  <si>
    <t>ԸՆԹԱՑԻԿ ԾԱԽՍԵՐ</t>
  </si>
  <si>
    <t>ԱՅԼ ԾԱԽՍԵՐ</t>
  </si>
  <si>
    <t>Պահուստային միջոցներ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</si>
  <si>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</si>
  <si>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</si>
  <si>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</si>
  <si>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</si>
  <si>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</si>
  <si>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</si>
  <si>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</si>
  <si>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</si>
  <si>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</si>
  <si>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</si>
  <si>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</si>
  <si>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 xml:space="preserve"> ՀՀ կառավարության 2026 թվականի</t>
  </si>
  <si>
    <t>N ------------ -Ն որոշման</t>
  </si>
  <si>
    <t>ՀԱՅԱՍՏԱՆԻ ՀԱՆՐԱՊԵՏՈՒԹՅԱՆ 2026 ԹՎԱԿԱՆԻ ՊԵՏԱԿԱՆ ԲՅՈՒՋԵՈՎ ՆԱԽԱՏԵՍՎԱԾ՝ ՀԱՅԱՍՏԱՆԻ ՀԱՆՐԱՊԵՏՈՒԹՅԱՆ
ԿԱՌԱՎԱՐՈՒԹՅԱՆ ՊԱՀՈՒՍՏԱՅԻՆ ՖՈՆԴԻՑ ՀԱՏԿԱՑՈՒՄՆԵՐ ԿԱՏԱՐԵԼՈՒ ՎԵՐԱԲԵՐՅԱԼ</t>
  </si>
  <si>
    <t xml:space="preserve"> Տարի </t>
  </si>
  <si>
    <t xml:space="preserve"> 05</t>
  </si>
  <si>
    <t xml:space="preserve"> Տրանսպորտ</t>
  </si>
  <si>
    <t>Մ-3,ՀՀ սահման (Մարգարա)-Վանաձոր-Տաշիր-ՀՀ սահման միջպետական նշանակության ավտոճանապարհի կմ 75+460-կմ 86+000  հատվածի  միջին նորոգման  աշխատանքներ</t>
  </si>
  <si>
    <t>Մ-6,Վանաձոր(Մ-3 հատման կետ)-Ալավերդի-ՀՀ սահման (Բագրատաշեն)
միջպետական նշանակության ավտոճանապարհի
 կմ6+580-կմ17+625  հատվածի  միջին նորոգման  աշխատանքներ</t>
  </si>
  <si>
    <t>Մ-6,Վանաձոր(Մ-3 հատման կետ)-Ալավերդի-ՀՀ սահման (Բագրատաշեն)
միջպետական նշանակության ավտոճանապարհի 
կմ20+640-կմ31+620 հատվածի  միջին նորոգման  աշխատանքներ</t>
  </si>
  <si>
    <t>Հ-20, /Մ-1/ -Ագարակ- Բյուրական-/Մ-3/ հանրապետական նշանակության ավտոճանապարհի 
կմ2+380-կմ5+093 հատվածի  միջին նորոգման  աշխատանքներ</t>
  </si>
  <si>
    <t>Հ-62	/Մ-1/-Թալին-Քարակերտ-Շենիկ-Բագարան- ՀՀ սահման   հանրապետական նշանակության ավտոճանապարհի  կմ 7+706-կմ18+972 հատվածի  միջին նորոգման  աշխատանքներ</t>
  </si>
  <si>
    <t>Մ-4 Երևան - Սևան - Իջևան – ՀՀ սահման  միջպետական նշանակության  ավտոճանապարհի 
կմ74+600 ÷ կմ80+702 հատվածի  միջին նորոգման  աշխատանքներ</t>
  </si>
  <si>
    <t>Արմավիր քաղաքից դեպի զորամաս տանող ճանապարհի  կմ0+000-կմ1+973  հատվածի  միջին նորոգման  աշխատանքներ</t>
  </si>
  <si>
    <t>Տ-6-17,/Տ-6-57/ -Հրազդան- /Հ-55/մարզային  (տեղական) նշանակության ավտոմոբիլային ճանապարհի կմ 3+300 - կմ 7+406 (աջ և ձախ գոտիներ) հատվածի  միջին նորոգման  աշխատանքներ</t>
  </si>
  <si>
    <t>Մ-10	Սևան-Մարտունի-Վարդենիս- ՀՀ սահման միջպետական նշանակության  ավտոճանապարհի  կմ 17+000-կմ24+550  հատվածի  միջին նորոգման  աշխատանքներ</t>
  </si>
  <si>
    <t>Մ-4 Երևան - Սևան - Իջևան – ՀՀ սահման միջպետական նշանակության  ավտոճանապարհի 
կմ96+433 ÷ կմ105+943  հատվածի  միջին նորոգման  աշխատանքներ</t>
  </si>
  <si>
    <t xml:space="preserve">Մ-4 Երևան - Սևան - Իջևան – ՀՀ սահման միջպետական նշանակության  ավտոճանապարհի 
կմ105+943-կմ115+000 և
կմ128+400-կմ128+760   հատվածների  միջին նորոգման  աշխատանքներ
</t>
  </si>
  <si>
    <t>Մ-4 Երևան - Սևան - Իջևան – ՀՀ սահման միջպետական նշանակության  ավտոճանապարհի 
կմ5+675-կմ11+067(աջ գոտի) 
կմ5+675-կմ10+300(ձախ գոտի) 
հատվածների  միջին նորոգման  աշխատանքներ</t>
  </si>
  <si>
    <t>Հ-53, /Մ-4/-Սեմյոնովկա-/Մ-4/ հանրապետական նշանակության ավտոճանապարհի 
կմ11+980-կմ14+400 հատվածի  միջին նորոգման  աշխատանքներ</t>
  </si>
  <si>
    <t>Մ-9,/Մ-2/ (Նորավանի խաչմերուկ) - Գորիս-Տեղ-Կոռնիձոր -
ՀՀ սահման միջպետական նշանակության ավտոճանապարհի կմ15+500-կմ24+297 հատվածի  միջին նորոգման  աշխատանքներ</t>
  </si>
  <si>
    <t>Հ-63 /Մ-2/ (Կապան) -Ծավ- /Մ-2/ հանրապետական նշանակության ավտոճանապարհի կմ 35+258-կմ 40+900 հատվածի  միջին նորոգման  աշխատանքներ</t>
  </si>
  <si>
    <t>Հ-63	/Մ-2/ (Կապան) -Ծավ- /Մ-2/ հանրապետական նշանակության ավտոճանապարհի կմ 40+900-կմ 52+888 հատվածի  միջին նորոգման  աշխատանքներ</t>
  </si>
  <si>
    <t>Գյումրու Արևմտյան շրջանցիկ ճանապարհի կմ 0+000-կմ3+445 և Գործարանային փողոցի կմ0+000-կմ2+888 հատվածների   միջին նորոգման  աշխատանքներ</t>
  </si>
  <si>
    <t>Մ-5,Երևան-Արմավիր-ՀՀ սահման միջպետական նշանակության ավտոճանապարհի կմ10+430 - կմ11+274, կմ17+530 - կմ17+621, կմ29+869-կմ30+319  (աջ և ձախ գոտիներ)  հատվածների  միջին նորոգման  աշխատանքներ</t>
  </si>
  <si>
    <r>
      <t xml:space="preserve">Մ-3,ՀՀ սահման (Մարգարա)-Վանաձոր-Տաշիր-ՀՀ սահման </t>
    </r>
    <r>
      <rPr>
        <sz val="12"/>
        <color theme="1"/>
        <rFont val="GHEA Grapalat"/>
        <family val="3"/>
      </rPr>
      <t>միջպետական նշանակության ավտոճանապարհ</t>
    </r>
    <r>
      <rPr>
        <sz val="12"/>
        <rFont val="GHEA Grapalat"/>
        <family val="3"/>
      </rPr>
      <t>ի կմ 86+000-կմ 97+020  հատվածի  միջին նորոգման  աշխատանքներ</t>
    </r>
  </si>
  <si>
    <t>Մ-9,/Մ-2/ (Նորավանի խաչմերուկ) - Գորիս-Տեղ-Կոռնիձոր - ՀՀ սահման միջպետական նշանակության ավտոճանապարհի կմ0+000-կմ15+500 հատված</t>
  </si>
  <si>
    <t>Աշխատանքների ավարտվածության աստիճան, %</t>
  </si>
  <si>
    <t xml:space="preserve">       ՀԱՅԱՍՏԱՆԻ ՀԱՆՐԱՊԵՏՈՒԹՅԱՆ  ՎԱՐՉԱՊԵՏԻ ԱՇԽԱՏԱԿԱԶՄԻ ՂԵԿԱՎԱՐ`                      Լ․ ՄԱԿՈՒՆՑ</t>
  </si>
  <si>
    <t xml:space="preserve">       ՀԱՅԱՍՏԱՆԻ ՀԱՆՐԱՊԵՏՈՒԹՅԱՆ  ՎԱՐՉԱՊԵՏԻ ԱՇԽԱՏԱԿԱԶՄԻ ՂԵԿԱՎԱՐ`    Լ․ ՄԱԿՈՒՆՑ</t>
  </si>
  <si>
    <t xml:space="preserve">    ՀԱՅԱՍՏԱՆԻ ՀԱՆՐԱՊԵՏՈՒԹՅԱՆ   ՎԱՐՉԱՊԵՏԻ ԱՇԽԱՏԱԿԱԶՄԻ    ՂԵԿԱՎԱՐ՝  Լ․ ՄԱԿՈՒՆՑ</t>
  </si>
  <si>
    <t xml:space="preserve">                 ՂԵԿԱՎԱՐ ՝    Լ․ՄԱԿՈՒՆՑ</t>
  </si>
  <si>
    <t>45231177/550</t>
  </si>
  <si>
    <t>45231177/551</t>
  </si>
  <si>
    <t>45231177/556</t>
  </si>
  <si>
    <t>45231177/570</t>
  </si>
  <si>
    <t>45231177/572</t>
  </si>
  <si>
    <t>45231177/573</t>
  </si>
  <si>
    <t>45231177/574</t>
  </si>
  <si>
    <t>45231177/580</t>
  </si>
  <si>
    <t>45231177/581</t>
  </si>
  <si>
    <t>45231177/583</t>
  </si>
  <si>
    <t>45231177/586</t>
  </si>
  <si>
    <t>45231177/588</t>
  </si>
  <si>
    <t>45231177/589</t>
  </si>
  <si>
    <t>45231177/609</t>
  </si>
  <si>
    <t>45231177/612</t>
  </si>
  <si>
    <t>45231177/616</t>
  </si>
  <si>
    <t>45231177/617</t>
  </si>
  <si>
    <t>45231177/618</t>
  </si>
  <si>
    <t>45231177/619</t>
  </si>
  <si>
    <t>45231177/620</t>
  </si>
  <si>
    <t>45231177/621</t>
  </si>
  <si>
    <t>Հավելված N3</t>
  </si>
  <si>
    <t xml:space="preserve">                 ՂԵԿԱՎԱՐ ՝            Լ․ՄԱԿՈՒՆՑ</t>
  </si>
  <si>
    <t>Տ-7-58,/Մ-1/ (Գյումրի)-Ախուրյան-Կառնուտ-Բասեն-Ջրառատ կմ4+800 ÷ կմ17+000  հատված և 0.57 կմ դեպի գերեզմաններ հատվածի միջին նորոգման աշխատանքներ</t>
  </si>
  <si>
    <t>1139 - 11003</t>
  </si>
  <si>
    <t>Հարկաբյուջետային ռիսկերի կառավարման պահուստ</t>
  </si>
  <si>
    <t>Հարկաբյուջետային ռիսկերի կառավարման նպատակով նախատեսված միջոցներ</t>
  </si>
  <si>
    <t xml:space="preserve"> 11003</t>
  </si>
  <si>
    <t xml:space="preserve"> Հարկաբյուջետային ռիսկերի կառավարման պահուստ</t>
  </si>
  <si>
    <t xml:space="preserve"> ՀՀ կառավարություն</t>
  </si>
  <si>
    <t>Հավելված 1</t>
  </si>
  <si>
    <t xml:space="preserve"> 1139</t>
  </si>
  <si>
    <t xml:space="preserve"> այդ թվում՛</t>
  </si>
  <si>
    <t>Հավելված N 4</t>
  </si>
  <si>
    <t>ՀԱՅԱՍՏԱՆԻ ՀԱՆՐԱՊԵՏՈՒԹՅԱՆ ԿԱՌԱՎԱՐՈՒԹՅԱՆ 2025 ԹՎԱԿԱՆԻ ԴԵԿՏԵՄԲԵՐԻ 25-Ի N 1910-Ն ՈՐՈՇՄԱՆ N 5 ՀԱՎԵԼՎԱԾԻ N 2 ԱՂՅՈՒՍԱԿՈՒՄ ԿԱՏԱՐՎՈՂ  ՓՈՓՈԽՈՒԹՅՈՒՆԸ ԵՎ ԼՐԱՑՈՒՄՆԵՐԸ</t>
  </si>
  <si>
    <t>«ՀԱՅԱՍՏԱՆԻ ՀԱՆՐԱՊԵՏՈՒԹՅԱՆ 2026 ԹՎԱԿԱՆԻ ՊԵՏԱԿԱՆ ԲՅՈՒՋԵԻ ՄԱՍԻՆ» ՕՐԵՆՔԻ N 1 ՀԱՎԵԼՎԱԾԻ N 3 ԱՂՅՈՒՍԱԿՈՒՄ ԿԱՏԱՐՎՈՂ ՓՈՓՈԽՈՒԹՅՈՒՆԸ ԵՎ ԼՐԱՑՈՒՄՆԵՐԸ</t>
  </si>
  <si>
    <t xml:space="preserve"> 1139 - 11003 </t>
  </si>
  <si>
    <t xml:space="preserve"> Հարկաբյուջետային ռիսկերի կառավարման նպատակով նախատեսված միջոցներ </t>
  </si>
  <si>
    <t>Հավելված  N 5</t>
  </si>
  <si>
    <t>Հավելված  N6</t>
  </si>
  <si>
    <t>Հավելված N 7</t>
  </si>
  <si>
    <t>Հավելված N 8.</t>
  </si>
  <si>
    <t>Հավելված 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</si>
</sst>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(* #,##0.00_);_(* \(#,##0.00\);_(* &quot;-&quot;??_);_(@_)"/>
    <numFmt numFmtId="164" formatCode="_-* #,##0.00_р_._-;\-* #,##0.00_р_._-;_-* &quot;-&quot;??_р_._-;_-@_-"/>
    <numFmt numFmtId="165" formatCode="#,##0.0_);\(#,##0.0\)"/>
    <numFmt numFmtId="166" formatCode="##,##0.0;\(##,##0.0\);\-"/>
    <numFmt numFmtId="167" formatCode="_(* #,##0.0_);_(* \(#,##0.0\);_(* &quot;-&quot;??_);_(@_)"/>
    <numFmt numFmtId="168" formatCode="_-* #,##0.00\ _₽_-;\-* #,##0.00\ _₽_-;_-* &quot;-&quot;??\ _₽_-;_-@_-"/>
    <numFmt numFmtId="169" formatCode="[&lt;=9999999]###\-####;\(###\)\ ###\-####"/>
    <numFmt numFmtId="170" formatCode="_(* #,##0.0_);_(* \(#,##0.0\);_(* &quot;-&quot;?_);_(@_)"/>
    <numFmt numFmtId="171" formatCode="_(* #,##0_);_(* \(#,##0\);_(* &quot;-&quot;??_);_(@_)"/>
    <numFmt numFmtId="172" formatCode="_-* #,##0.0\ _₽_-;\-* #,##0.0\ _₽_-;_-* &quot;-&quot;?\ _₽_-;_-@_-"/>
    <numFmt numFmtId="173" formatCode="_-* #,##0.0\ _₽_-;\-* #,##0.0\ _₽_-;_-* &quot;-&quot;\ _₽_-;_-@_-"/>
    <numFmt numFmtId="174" formatCode="#,##0.0"/>
    <numFmt numFmtId="175" formatCode="#,##0.000"/>
  </numFmts>
  <fonts count="4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b/>
      <sz val="9"/>
      <name val="GHEA Grapalat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3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name val="Arial Armenian"/>
      <family val="2"/>
    </font>
    <font>
      <b/>
      <i/>
      <sz val="12"/>
      <name val="GHEA Grapalat"/>
      <family val="3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2"/>
      <name val="Times Armenian"/>
      <family val="1"/>
    </font>
    <font>
      <b/>
      <u/>
      <sz val="12"/>
      <color theme="1"/>
      <name val="GHEA Grapalat"/>
      <family val="3"/>
    </font>
    <font>
      <sz val="10"/>
      <color rgb="FF000000"/>
      <name val="Times New Roman"/>
      <family val="1"/>
    </font>
    <font>
      <i/>
      <sz val="12"/>
      <color theme="1"/>
      <name val="GHEA Grapalat"/>
      <family val="3"/>
    </font>
    <font>
      <sz val="11"/>
      <color rgb="FF9C650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F0000"/>
      <name val="GHEA Grapalat"/>
      <family val="3"/>
    </font>
    <font>
      <b/>
      <sz val="12"/>
      <color rgb="FF000000"/>
      <name val="GHEA Grapalat"/>
      <family val="3"/>
    </font>
    <font>
      <i/>
      <sz val="12"/>
      <name val="GHEA Grapalat"/>
      <family val="3"/>
    </font>
    <font>
      <sz val="11"/>
      <color theme="1"/>
      <name val="Sylfaen"/>
      <family val="2"/>
    </font>
    <font>
      <b/>
      <sz val="12"/>
      <color theme="1"/>
      <name val="Sylfaen"/>
      <family val="1"/>
    </font>
    <font>
      <b/>
      <sz val="12"/>
      <name val="GHEA Grapalat"/>
      <family val="2"/>
    </font>
    <font>
      <sz val="12"/>
      <name val="GHEA Grapalat"/>
      <family val="2"/>
    </font>
    <font>
      <sz val="12"/>
      <color rgb="FF000000"/>
      <name val="GHEA Grapalat"/>
      <family val="3"/>
    </font>
    <font>
      <b/>
      <u/>
      <sz val="12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2">
    <xf numFmtId="0" fontId="0" fillId="0" borderId="0"/>
    <xf numFmtId="164" fontId="1" fillId="0" borderId="0" applyFont="0" applyFill="0" applyBorder="0" applyAlignment="0" applyProtection="0"/>
    <xf numFmtId="166" fontId="2" fillId="0" borderId="0" applyFill="0" applyBorder="0" applyProtection="0">
      <alignment horizontal="right" vertical="top"/>
    </xf>
    <xf numFmtId="166" fontId="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2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4" fillId="0" borderId="0"/>
    <xf numFmtId="0" fontId="9" fillId="2" borderId="0" applyNumberFormat="0" applyBorder="0" applyAlignment="0" applyProtection="0"/>
    <xf numFmtId="0" fontId="4" fillId="0" borderId="0"/>
    <xf numFmtId="0" fontId="12" fillId="0" borderId="0"/>
    <xf numFmtId="0" fontId="11" fillId="0" borderId="0"/>
    <xf numFmtId="168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0" fillId="3" borderId="0" applyNumberFormat="0" applyBorder="0" applyAlignment="0" applyProtection="0"/>
    <xf numFmtId="0" fontId="13" fillId="0" borderId="0"/>
    <xf numFmtId="0" fontId="1" fillId="0" borderId="0"/>
    <xf numFmtId="0" fontId="4" fillId="0" borderId="0"/>
    <xf numFmtId="0" fontId="1" fillId="0" borderId="0"/>
    <xf numFmtId="0" fontId="16" fillId="0" borderId="0"/>
    <xf numFmtId="0" fontId="17" fillId="0" borderId="0"/>
    <xf numFmtId="43" fontId="13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0" fontId="13" fillId="0" borderId="0"/>
    <xf numFmtId="0" fontId="18" fillId="0" borderId="0"/>
    <xf numFmtId="43" fontId="18" fillId="0" borderId="0" applyFont="0" applyFill="0" applyBorder="0" applyAlignment="0" applyProtection="0"/>
    <xf numFmtId="0" fontId="2" fillId="0" borderId="0">
      <alignment horizontal="left" vertical="top" wrapText="1"/>
    </xf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9" fillId="3" borderId="0" applyNumberFormat="0" applyBorder="0" applyAlignment="0" applyProtection="0"/>
    <xf numFmtId="0" fontId="4" fillId="0" borderId="0"/>
    <xf numFmtId="0" fontId="1" fillId="0" borderId="0"/>
    <xf numFmtId="0" fontId="2" fillId="0" borderId="0">
      <alignment horizontal="left" vertical="top" wrapText="1"/>
    </xf>
    <xf numFmtId="43" fontId="1" fillId="0" borderId="0" applyFont="0" applyFill="0" applyBorder="0" applyAlignment="0" applyProtection="0"/>
    <xf numFmtId="0" fontId="20" fillId="0" borderId="0"/>
    <xf numFmtId="0" fontId="22" fillId="0" borderId="0"/>
    <xf numFmtId="0" fontId="1" fillId="0" borderId="0"/>
    <xf numFmtId="0" fontId="11" fillId="0" borderId="0"/>
    <xf numFmtId="0" fontId="2" fillId="0" borderId="0">
      <alignment horizontal="left" vertical="top" wrapText="1"/>
    </xf>
    <xf numFmtId="0" fontId="16" fillId="0" borderId="0"/>
    <xf numFmtId="0" fontId="10" fillId="3" borderId="0" applyNumberFormat="0" applyBorder="0" applyAlignment="0" applyProtection="0"/>
    <xf numFmtId="0" fontId="24" fillId="3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9" fillId="0" borderId="11" applyNumberFormat="0" applyFill="0" applyAlignment="0" applyProtection="0"/>
    <xf numFmtId="0" fontId="29" fillId="0" borderId="0" applyNumberFormat="0" applyFill="0" applyBorder="0" applyAlignment="0" applyProtection="0"/>
    <xf numFmtId="0" fontId="30" fillId="5" borderId="0" applyNumberFormat="0" applyBorder="0" applyAlignment="0" applyProtection="0"/>
    <xf numFmtId="0" fontId="9" fillId="2" borderId="0" applyNumberFormat="0" applyBorder="0" applyAlignment="0" applyProtection="0"/>
    <xf numFmtId="0" fontId="31" fillId="6" borderId="12" applyNumberFormat="0" applyAlignment="0" applyProtection="0"/>
    <xf numFmtId="0" fontId="32" fillId="7" borderId="13" applyNumberFormat="0" applyAlignment="0" applyProtection="0"/>
    <xf numFmtId="0" fontId="33" fillId="7" borderId="12" applyNumberFormat="0" applyAlignment="0" applyProtection="0"/>
    <xf numFmtId="0" fontId="34" fillId="0" borderId="14" applyNumberFormat="0" applyFill="0" applyAlignment="0" applyProtection="0"/>
    <xf numFmtId="0" fontId="35" fillId="8" borderId="15" applyNumberFormat="0" applyAlignment="0" applyProtection="0"/>
    <xf numFmtId="0" fontId="36" fillId="0" borderId="0" applyNumberFormat="0" applyFill="0" applyBorder="0" applyAlignment="0" applyProtection="0"/>
    <xf numFmtId="0" fontId="4" fillId="9" borderId="16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17" applyNumberFormat="0" applyFill="0" applyAlignment="0" applyProtection="0"/>
    <xf numFmtId="0" fontId="39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39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39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39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39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39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3" fillId="0" borderId="0"/>
    <xf numFmtId="0" fontId="2" fillId="0" borderId="0">
      <alignment horizontal="left" vertical="top" wrapText="1"/>
    </xf>
    <xf numFmtId="0" fontId="1" fillId="0" borderId="0"/>
    <xf numFmtId="0" fontId="11" fillId="0" borderId="0"/>
    <xf numFmtId="0" fontId="2" fillId="0" borderId="0">
      <alignment horizontal="left" vertical="top" wrapText="1"/>
    </xf>
  </cellStyleXfs>
  <cellXfs count="266">
    <xf numFmtId="0" fontId="0" fillId="0" borderId="0" xfId="0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1" xfId="0" applyFont="1" applyBorder="1" applyAlignment="1">
      <alignment horizontal="left" vertical="top" wrapText="1"/>
    </xf>
    <xf numFmtId="0" fontId="8" fillId="0" borderId="0" xfId="0" applyFont="1" applyAlignment="1">
      <alignment vertical="top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/>
    <xf numFmtId="0" fontId="6" fillId="0" borderId="0" xfId="8" applyFont="1" applyAlignment="1">
      <alignment horizontal="right" vertical="center"/>
    </xf>
    <xf numFmtId="0" fontId="8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/>
    <xf numFmtId="0" fontId="8" fillId="0" borderId="0" xfId="0" applyFont="1" applyAlignment="1">
      <alignment horizontal="center" vertical="center"/>
    </xf>
    <xf numFmtId="43" fontId="5" fillId="0" borderId="0" xfId="4" applyFont="1" applyFill="1" applyAlignment="1">
      <alignment horizontal="center" vertical="center" wrapText="1"/>
    </xf>
    <xf numFmtId="167" fontId="7" fillId="0" borderId="1" xfId="9" applyNumberFormat="1" applyFont="1" applyFill="1" applyBorder="1" applyAlignment="1">
      <alignment horizontal="right" vertical="center" wrapText="1"/>
    </xf>
    <xf numFmtId="167" fontId="5" fillId="0" borderId="1" xfId="9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right"/>
    </xf>
    <xf numFmtId="167" fontId="5" fillId="0" borderId="5" xfId="4" applyNumberFormat="1" applyFont="1" applyFill="1" applyBorder="1" applyAlignment="1">
      <alignment horizontal="right" vertical="center"/>
    </xf>
    <xf numFmtId="167" fontId="5" fillId="0" borderId="1" xfId="4" applyNumberFormat="1" applyFont="1" applyFill="1" applyBorder="1" applyAlignment="1">
      <alignment horizontal="center" vertical="center" wrapText="1"/>
    </xf>
    <xf numFmtId="167" fontId="5" fillId="0" borderId="0" xfId="4" applyNumberFormat="1" applyFont="1" applyFill="1" applyAlignment="1">
      <alignment horizontal="center" vertical="center"/>
    </xf>
    <xf numFmtId="43" fontId="6" fillId="0" borderId="0" xfId="4" applyFont="1" applyFill="1"/>
    <xf numFmtId="166" fontId="8" fillId="0" borderId="1" xfId="3" applyFont="1" applyFill="1" applyBorder="1">
      <alignment horizontal="right" vertical="top"/>
    </xf>
    <xf numFmtId="0" fontId="8" fillId="0" borderId="1" xfId="0" applyFont="1" applyBorder="1" applyAlignment="1">
      <alignment horizontal="center" vertical="top" wrapText="1"/>
    </xf>
    <xf numFmtId="0" fontId="6" fillId="4" borderId="0" xfId="12" applyFont="1" applyFill="1" applyAlignment="1">
      <alignment vertical="top" wrapText="1"/>
    </xf>
    <xf numFmtId="0" fontId="6" fillId="4" borderId="0" xfId="13" applyFont="1" applyFill="1" applyAlignment="1">
      <alignment horizontal="right"/>
    </xf>
    <xf numFmtId="0" fontId="6" fillId="4" borderId="0" xfId="12" applyFont="1" applyFill="1" applyAlignment="1">
      <alignment horizontal="left" vertical="top" wrapText="1"/>
    </xf>
    <xf numFmtId="0" fontId="6" fillId="4" borderId="0" xfId="14" applyFont="1" applyFill="1" applyAlignment="1">
      <alignment horizontal="right" vertical="center" wrapText="1"/>
    </xf>
    <xf numFmtId="0" fontId="6" fillId="4" borderId="0" xfId="14" applyFont="1" applyFill="1" applyAlignment="1">
      <alignment vertical="center" wrapText="1"/>
    </xf>
    <xf numFmtId="167" fontId="6" fillId="4" borderId="0" xfId="15" applyNumberFormat="1" applyFont="1" applyFill="1" applyAlignment="1">
      <alignment vertical="center" wrapText="1"/>
    </xf>
    <xf numFmtId="167" fontId="8" fillId="4" borderId="1" xfId="9" applyNumberFormat="1" applyFont="1" applyFill="1" applyBorder="1" applyAlignment="1">
      <alignment horizontal="center" vertical="center" wrapText="1"/>
    </xf>
    <xf numFmtId="167" fontId="6" fillId="4" borderId="0" xfId="14" applyNumberFormat="1" applyFont="1" applyFill="1" applyAlignment="1">
      <alignment vertical="center" wrapText="1"/>
    </xf>
    <xf numFmtId="0" fontId="8" fillId="4" borderId="1" xfId="0" applyFont="1" applyFill="1" applyBorder="1" applyAlignment="1">
      <alignment horizontal="right" vertical="center" wrapText="1"/>
    </xf>
    <xf numFmtId="0" fontId="8" fillId="4" borderId="1" xfId="0" applyFont="1" applyFill="1" applyBorder="1" applyAlignment="1">
      <alignment horizontal="center" vertical="center" wrapText="1"/>
    </xf>
    <xf numFmtId="172" fontId="6" fillId="0" borderId="0" xfId="0" applyNumberFormat="1" applyFont="1"/>
    <xf numFmtId="171" fontId="6" fillId="4" borderId="0" xfId="15" applyNumberFormat="1" applyFont="1" applyFill="1" applyAlignment="1">
      <alignment vertical="center" wrapText="1"/>
    </xf>
    <xf numFmtId="172" fontId="6" fillId="4" borderId="0" xfId="14" applyNumberFormat="1" applyFont="1" applyFill="1" applyAlignment="1">
      <alignment vertical="center" wrapText="1"/>
    </xf>
    <xf numFmtId="0" fontId="5" fillId="4" borderId="0" xfId="14" applyFont="1" applyFill="1" applyAlignment="1">
      <alignment horizontal="center" vertical="center" wrapText="1"/>
    </xf>
    <xf numFmtId="0" fontId="6" fillId="0" borderId="0" xfId="12" applyFont="1" applyAlignment="1">
      <alignment vertical="top" wrapText="1"/>
    </xf>
    <xf numFmtId="0" fontId="6" fillId="0" borderId="0" xfId="13" applyFont="1" applyAlignment="1">
      <alignment horizontal="right"/>
    </xf>
    <xf numFmtId="0" fontId="6" fillId="0" borderId="0" xfId="12" applyFont="1" applyAlignment="1">
      <alignment horizontal="left" vertical="top" wrapText="1"/>
    </xf>
    <xf numFmtId="167" fontId="8" fillId="4" borderId="1" xfId="15" applyNumberFormat="1" applyFont="1" applyFill="1" applyBorder="1" applyAlignment="1">
      <alignment horizontal="center" vertical="center" wrapText="1"/>
    </xf>
    <xf numFmtId="167" fontId="6" fillId="0" borderId="1" xfId="9" applyNumberFormat="1" applyFont="1" applyFill="1" applyBorder="1" applyAlignment="1">
      <alignment horizontal="center" vertical="center" wrapText="1"/>
    </xf>
    <xf numFmtId="166" fontId="8" fillId="0" borderId="1" xfId="3" applyFont="1" applyFill="1" applyBorder="1" applyAlignment="1">
      <alignment horizontal="right" vertical="center"/>
    </xf>
    <xf numFmtId="166" fontId="8" fillId="0" borderId="1" xfId="0" applyNumberFormat="1" applyFont="1" applyBorder="1" applyAlignment="1">
      <alignment horizontal="right" vertical="top" wrapText="1"/>
    </xf>
    <xf numFmtId="0" fontId="6" fillId="4" borderId="1" xfId="46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171" fontId="6" fillId="4" borderId="1" xfId="9" applyNumberFormat="1" applyFont="1" applyFill="1" applyBorder="1" applyAlignment="1">
      <alignment horizontal="center" vertical="center"/>
    </xf>
    <xf numFmtId="167" fontId="6" fillId="4" borderId="1" xfId="9" applyNumberFormat="1" applyFont="1" applyFill="1" applyBorder="1" applyAlignment="1">
      <alignment vertical="center" wrapText="1"/>
    </xf>
    <xf numFmtId="167" fontId="8" fillId="4" borderId="0" xfId="9" applyNumberFormat="1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8" applyFont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49" fontId="7" fillId="0" borderId="1" xfId="7" applyNumberFormat="1" applyFont="1" applyBorder="1" applyAlignment="1">
      <alignment horizontal="center" vertical="center" textRotation="90" wrapText="1"/>
    </xf>
    <xf numFmtId="49" fontId="5" fillId="0" borderId="1" xfId="7" applyNumberFormat="1" applyFont="1" applyBorder="1" applyAlignment="1">
      <alignment horizontal="center" vertical="center" textRotation="90" wrapText="1"/>
    </xf>
    <xf numFmtId="0" fontId="7" fillId="0" borderId="1" xfId="7" applyFont="1" applyBorder="1" applyAlignment="1">
      <alignment horizontal="center" vertical="center" wrapText="1"/>
    </xf>
    <xf numFmtId="0" fontId="21" fillId="0" borderId="1" xfId="7" applyFont="1" applyBorder="1" applyAlignment="1">
      <alignment horizontal="center" vertical="center" wrapText="1"/>
    </xf>
    <xf numFmtId="0" fontId="5" fillId="0" borderId="1" xfId="7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5" fillId="0" borderId="0" xfId="7" applyFont="1" applyAlignment="1">
      <alignment horizontal="center" vertical="center" wrapText="1"/>
    </xf>
    <xf numFmtId="0" fontId="7" fillId="0" borderId="0" xfId="7" applyFont="1" applyAlignment="1">
      <alignment horizontal="center" vertical="center" wrapText="1"/>
    </xf>
    <xf numFmtId="0" fontId="5" fillId="0" borderId="0" xfId="8" applyFont="1" applyAlignment="1">
      <alignment vertical="center" wrapText="1"/>
    </xf>
    <xf numFmtId="0" fontId="5" fillId="0" borderId="0" xfId="7" applyFont="1" applyAlignment="1">
      <alignment vertical="center" wrapText="1"/>
    </xf>
    <xf numFmtId="165" fontId="7" fillId="0" borderId="1" xfId="7" applyNumberFormat="1" applyFont="1" applyBorder="1" applyAlignment="1">
      <alignment horizontal="center" vertical="center" wrapText="1"/>
    </xf>
    <xf numFmtId="165" fontId="5" fillId="0" borderId="0" xfId="7" applyNumberFormat="1" applyFont="1" applyAlignment="1">
      <alignment vertical="center" wrapText="1"/>
    </xf>
    <xf numFmtId="0" fontId="6" fillId="0" borderId="0" xfId="0" applyFont="1" applyAlignment="1">
      <alignment horizontal="right"/>
    </xf>
    <xf numFmtId="0" fontId="6" fillId="0" borderId="5" xfId="0" applyFont="1" applyBorder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vertical="center" textRotation="90" wrapText="1"/>
    </xf>
    <xf numFmtId="0" fontId="8" fillId="0" borderId="1" xfId="0" applyFont="1" applyBorder="1" applyAlignment="1">
      <alignment vertical="center" wrapText="1"/>
    </xf>
    <xf numFmtId="169" fontId="8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vertical="center" wrapText="1"/>
    </xf>
    <xf numFmtId="165" fontId="6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/>
    <xf numFmtId="0" fontId="14" fillId="0" borderId="1" xfId="0" applyFont="1" applyBorder="1" applyAlignment="1">
      <alignment horizontal="left" vertical="top" wrapText="1"/>
    </xf>
    <xf numFmtId="165" fontId="8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top" wrapText="1"/>
    </xf>
    <xf numFmtId="166" fontId="6" fillId="0" borderId="1" xfId="0" applyNumberFormat="1" applyFont="1" applyBorder="1" applyAlignment="1">
      <alignment horizontal="right" vertical="top" wrapText="1"/>
    </xf>
    <xf numFmtId="0" fontId="8" fillId="0" borderId="1" xfId="40" applyFont="1" applyBorder="1" applyAlignment="1">
      <alignment horizontal="left" vertical="top" wrapText="1"/>
    </xf>
    <xf numFmtId="174" fontId="8" fillId="0" borderId="0" xfId="0" applyNumberFormat="1" applyFont="1" applyAlignment="1">
      <alignment vertical="center" wrapText="1"/>
    </xf>
    <xf numFmtId="0" fontId="8" fillId="0" borderId="0" xfId="0" applyFont="1" applyAlignment="1">
      <alignment vertical="center" wrapText="1"/>
    </xf>
    <xf numFmtId="174" fontId="8" fillId="0" borderId="0" xfId="0" applyNumberFormat="1" applyFont="1" applyAlignment="1">
      <alignment horizontal="center" vertical="center" wrapText="1"/>
    </xf>
    <xf numFmtId="49" fontId="8" fillId="0" borderId="1" xfId="42" applyNumberFormat="1" applyFont="1" applyBorder="1" applyAlignment="1">
      <alignment vertical="top" wrapText="1"/>
    </xf>
    <xf numFmtId="0" fontId="8" fillId="0" borderId="1" xfId="42" applyFont="1" applyBorder="1" applyAlignment="1">
      <alignment vertical="top" wrapText="1"/>
    </xf>
    <xf numFmtId="170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42" applyFont="1" applyBorder="1" applyAlignment="1">
      <alignment horizontal="center" vertical="center" wrapText="1"/>
    </xf>
    <xf numFmtId="0" fontId="8" fillId="0" borderId="1" xfId="39" applyFont="1" applyBorder="1" applyAlignment="1">
      <alignment horizontal="left" vertical="top" wrapText="1"/>
    </xf>
    <xf numFmtId="0" fontId="6" fillId="0" borderId="1" xfId="39" applyFont="1" applyBorder="1" applyAlignment="1">
      <alignment horizontal="left" vertical="top" wrapText="1"/>
    </xf>
    <xf numFmtId="0" fontId="8" fillId="0" borderId="1" xfId="40" applyFont="1" applyBorder="1" applyAlignment="1">
      <alignment horizontal="center" vertical="center"/>
    </xf>
    <xf numFmtId="49" fontId="8" fillId="0" borderId="1" xfId="42" applyNumberFormat="1" applyFont="1" applyBorder="1" applyAlignment="1">
      <alignment horizontal="center" vertical="center" wrapText="1"/>
    </xf>
    <xf numFmtId="49" fontId="6" fillId="0" borderId="1" xfId="42" applyNumberFormat="1" applyFont="1" applyBorder="1" applyAlignment="1">
      <alignment vertical="top" wrapText="1"/>
    </xf>
    <xf numFmtId="0" fontId="6" fillId="0" borderId="1" xfId="42" applyFont="1" applyBorder="1" applyAlignment="1">
      <alignment horizontal="center" vertical="center" wrapText="1"/>
    </xf>
    <xf numFmtId="0" fontId="6" fillId="0" borderId="1" xfId="42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166" fontId="8" fillId="0" borderId="1" xfId="0" applyNumberFormat="1" applyFont="1" applyBorder="1" applyAlignment="1">
      <alignment horizontal="right" vertical="center"/>
    </xf>
    <xf numFmtId="0" fontId="6" fillId="0" borderId="1" xfId="42" applyFont="1" applyBorder="1" applyAlignment="1">
      <alignment vertical="top" wrapText="1"/>
    </xf>
    <xf numFmtId="0" fontId="6" fillId="0" borderId="1" xfId="0" applyFont="1" applyBorder="1" applyAlignment="1">
      <alignment horizontal="right" vertical="center"/>
    </xf>
    <xf numFmtId="0" fontId="42" fillId="0" borderId="1" xfId="42" applyFont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166" fontId="6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 indent="2"/>
    </xf>
    <xf numFmtId="0" fontId="6" fillId="0" borderId="1" xfId="0" applyFont="1" applyBorder="1" applyAlignment="1">
      <alignment horizontal="left" vertical="center" wrapText="1" indent="2"/>
    </xf>
    <xf numFmtId="49" fontId="6" fillId="0" borderId="1" xfId="0" applyNumberFormat="1" applyFont="1" applyBorder="1" applyAlignment="1">
      <alignment horizontal="left" vertical="center" wrapText="1" indent="2"/>
    </xf>
    <xf numFmtId="166" fontId="6" fillId="0" borderId="1" xfId="3" applyFont="1" applyFill="1" applyBorder="1">
      <alignment horizontal="right" vertical="top"/>
    </xf>
    <xf numFmtId="166" fontId="8" fillId="0" borderId="1" xfId="2" applyFont="1" applyFill="1" applyBorder="1" applyAlignment="1">
      <alignment horizontal="right" vertical="center"/>
    </xf>
    <xf numFmtId="0" fontId="42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center" wrapText="1"/>
    </xf>
    <xf numFmtId="166" fontId="6" fillId="0" borderId="1" xfId="2" applyFont="1" applyFill="1" applyBorder="1" applyAlignment="1">
      <alignment horizontal="right" vertical="center"/>
    </xf>
    <xf numFmtId="166" fontId="6" fillId="0" borderId="0" xfId="3" applyFont="1" applyFill="1" applyBorder="1" applyAlignment="1">
      <alignment horizontal="center" vertical="center"/>
    </xf>
    <xf numFmtId="165" fontId="5" fillId="0" borderId="0" xfId="7" applyNumberFormat="1" applyFont="1" applyAlignment="1">
      <alignment horizontal="center" vertical="center" wrapText="1"/>
    </xf>
    <xf numFmtId="167" fontId="7" fillId="0" borderId="1" xfId="9" applyNumberFormat="1" applyFont="1" applyFill="1" applyBorder="1" applyAlignment="1">
      <alignment vertical="center" wrapText="1"/>
    </xf>
    <xf numFmtId="0" fontId="5" fillId="0" borderId="0" xfId="8" applyFont="1" applyAlignment="1">
      <alignment vertical="top" wrapText="1"/>
    </xf>
    <xf numFmtId="0" fontId="5" fillId="0" borderId="0" xfId="8" applyFont="1" applyAlignment="1">
      <alignment horizontal="right" vertical="center" wrapText="1"/>
    </xf>
    <xf numFmtId="49" fontId="5" fillId="0" borderId="0" xfId="7" applyNumberFormat="1" applyFont="1" applyAlignment="1">
      <alignment horizontal="center" vertical="center" wrapText="1"/>
    </xf>
    <xf numFmtId="0" fontId="5" fillId="0" borderId="0" xfId="7" applyFont="1" applyAlignment="1">
      <alignment horizontal="center" vertical="top" wrapText="1"/>
    </xf>
    <xf numFmtId="165" fontId="5" fillId="0" borderId="0" xfId="7" applyNumberFormat="1" applyFont="1" applyAlignment="1">
      <alignment horizontal="right" vertical="center" wrapText="1"/>
    </xf>
    <xf numFmtId="0" fontId="5" fillId="0" borderId="1" xfId="7" applyFont="1" applyBorder="1" applyAlignment="1">
      <alignment horizontal="center" vertical="top" wrapText="1"/>
    </xf>
    <xf numFmtId="0" fontId="21" fillId="0" borderId="1" xfId="7" applyFont="1" applyBorder="1" applyAlignment="1">
      <alignment horizontal="center" vertical="top" wrapText="1"/>
    </xf>
    <xf numFmtId="0" fontId="7" fillId="0" borderId="0" xfId="7" applyFont="1" applyAlignment="1">
      <alignment vertical="center" wrapText="1"/>
    </xf>
    <xf numFmtId="0" fontId="5" fillId="0" borderId="0" xfId="7" applyFont="1" applyAlignment="1">
      <alignment vertical="top" wrapText="1"/>
    </xf>
    <xf numFmtId="0" fontId="5" fillId="0" borderId="1" xfId="0" applyFont="1" applyBorder="1" applyAlignment="1">
      <alignment vertical="center" wrapText="1"/>
    </xf>
    <xf numFmtId="0" fontId="6" fillId="0" borderId="1" xfId="44" applyFont="1" applyFill="1" applyBorder="1" applyAlignment="1">
      <alignment horizontal="left" vertical="top" wrapText="1"/>
    </xf>
    <xf numFmtId="0" fontId="6" fillId="0" borderId="1" xfId="17" applyFont="1" applyFill="1" applyBorder="1" applyAlignment="1">
      <alignment horizontal="left" vertical="top" wrapText="1"/>
    </xf>
    <xf numFmtId="3" fontId="6" fillId="4" borderId="0" xfId="14" applyNumberFormat="1" applyFont="1" applyFill="1" applyAlignment="1">
      <alignment vertical="center" wrapText="1"/>
    </xf>
    <xf numFmtId="167" fontId="8" fillId="0" borderId="1" xfId="4" applyNumberFormat="1" applyFont="1" applyFill="1" applyBorder="1" applyAlignment="1">
      <alignment horizontal="right" vertical="center" wrapText="1"/>
    </xf>
    <xf numFmtId="167" fontId="8" fillId="0" borderId="0" xfId="4" applyNumberFormat="1" applyFont="1" applyFill="1" applyBorder="1" applyAlignment="1">
      <alignment horizontal="right" vertical="center"/>
    </xf>
    <xf numFmtId="167" fontId="8" fillId="0" borderId="1" xfId="4" applyNumberFormat="1" applyFont="1" applyBorder="1" applyAlignment="1">
      <alignment horizontal="right" vertical="center" wrapText="1"/>
    </xf>
    <xf numFmtId="167" fontId="7" fillId="0" borderId="7" xfId="7" applyNumberFormat="1" applyFont="1" applyBorder="1" applyAlignment="1">
      <alignment horizontal="right" vertical="center" wrapText="1"/>
    </xf>
    <xf numFmtId="165" fontId="7" fillId="0" borderId="7" xfId="7" applyNumberFormat="1" applyFont="1" applyBorder="1" applyAlignment="1">
      <alignment horizontal="right" vertical="center" wrapText="1"/>
    </xf>
    <xf numFmtId="169" fontId="7" fillId="0" borderId="1" xfId="0" applyNumberFormat="1" applyFont="1" applyBorder="1" applyAlignment="1">
      <alignment horizontal="center" vertical="center"/>
    </xf>
    <xf numFmtId="167" fontId="5" fillId="0" borderId="1" xfId="7" applyNumberFormat="1" applyFont="1" applyBorder="1" applyAlignment="1">
      <alignment horizontal="right" vertical="center" wrapText="1"/>
    </xf>
    <xf numFmtId="165" fontId="5" fillId="0" borderId="1" xfId="7" applyNumberFormat="1" applyFont="1" applyBorder="1" applyAlignment="1">
      <alignment horizontal="right" vertical="center" wrapText="1"/>
    </xf>
    <xf numFmtId="0" fontId="5" fillId="0" borderId="1" xfId="5" applyFont="1" applyBorder="1" applyAlignment="1">
      <alignment horizontal="right" vertical="center" wrapText="1"/>
    </xf>
    <xf numFmtId="173" fontId="7" fillId="0" borderId="1" xfId="76" applyNumberFormat="1" applyFont="1" applyFill="1" applyBorder="1" applyAlignment="1">
      <alignment horizontal="left" vertical="center" wrapText="1"/>
    </xf>
    <xf numFmtId="170" fontId="8" fillId="0" borderId="1" xfId="0" applyNumberFormat="1" applyFont="1" applyBorder="1" applyAlignment="1">
      <alignment horizontal="left" vertical="top" wrapText="1"/>
    </xf>
    <xf numFmtId="167" fontId="8" fillId="0" borderId="1" xfId="0" applyNumberFormat="1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left" vertical="top" wrapText="1"/>
    </xf>
    <xf numFmtId="0" fontId="7" fillId="0" borderId="1" xfId="7" applyFont="1" applyBorder="1" applyAlignment="1">
      <alignment horizontal="left" vertical="top" wrapText="1"/>
    </xf>
    <xf numFmtId="167" fontId="7" fillId="0" borderId="1" xfId="7" applyNumberFormat="1" applyFont="1" applyBorder="1" applyAlignment="1">
      <alignment horizontal="right" vertical="top" wrapText="1"/>
    </xf>
    <xf numFmtId="0" fontId="23" fillId="0" borderId="1" xfId="7" applyFont="1" applyBorder="1" applyAlignment="1">
      <alignment horizontal="left" vertical="top" wrapText="1"/>
    </xf>
    <xf numFmtId="167" fontId="23" fillId="0" borderId="1" xfId="7" applyNumberFormat="1" applyFont="1" applyBorder="1" applyAlignment="1">
      <alignment horizontal="right" vertical="top" wrapText="1"/>
    </xf>
    <xf numFmtId="0" fontId="7" fillId="0" borderId="1" xfId="7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167" fontId="7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top" wrapText="1"/>
    </xf>
    <xf numFmtId="0" fontId="7" fillId="0" borderId="1" xfId="7" applyFont="1" applyBorder="1" applyAlignment="1">
      <alignment vertical="top" wrapText="1"/>
    </xf>
    <xf numFmtId="0" fontId="5" fillId="0" borderId="1" xfId="0" applyFont="1" applyBorder="1"/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 wrapText="1"/>
    </xf>
    <xf numFmtId="166" fontId="40" fillId="0" borderId="0" xfId="0" applyNumberFormat="1" applyFont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167" fontId="8" fillId="0" borderId="1" xfId="4" applyNumberFormat="1" applyFont="1" applyFill="1" applyBorder="1" applyAlignment="1">
      <alignment horizontal="left" vertical="top" wrapTex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Continuous"/>
    </xf>
    <xf numFmtId="166" fontId="8" fillId="0" borderId="1" xfId="0" applyNumberFormat="1" applyFont="1" applyBorder="1" applyAlignment="1">
      <alignment horizontal="right"/>
    </xf>
    <xf numFmtId="166" fontId="8" fillId="0" borderId="3" xfId="0" applyNumberFormat="1" applyFont="1" applyBorder="1" applyAlignment="1">
      <alignment horizontal="right" vertical="top"/>
    </xf>
    <xf numFmtId="0" fontId="8" fillId="0" borderId="1" xfId="0" applyFont="1" applyBorder="1" applyAlignment="1">
      <alignment vertical="top"/>
    </xf>
    <xf numFmtId="0" fontId="6" fillId="0" borderId="1" xfId="0" applyFont="1" applyBorder="1" applyAlignment="1">
      <alignment vertical="top"/>
    </xf>
    <xf numFmtId="0" fontId="45" fillId="0" borderId="1" xfId="0" applyFont="1" applyBorder="1" applyAlignment="1">
      <alignment horizontal="left" vertical="top" wrapText="1"/>
    </xf>
    <xf numFmtId="0" fontId="46" fillId="0" borderId="1" xfId="0" applyFont="1" applyBorder="1" applyAlignment="1">
      <alignment horizontal="left" vertical="top" wrapText="1"/>
    </xf>
    <xf numFmtId="43" fontId="6" fillId="0" borderId="1" xfId="4" applyFont="1" applyFill="1" applyBorder="1" applyAlignment="1">
      <alignment horizontal="right" vertical="top" wrapText="1"/>
    </xf>
    <xf numFmtId="175" fontId="8" fillId="0" borderId="0" xfId="0" applyNumberFormat="1" applyFont="1"/>
    <xf numFmtId="0" fontId="6" fillId="0" borderId="0" xfId="0" applyFont="1" applyAlignment="1">
      <alignment vertical="top"/>
    </xf>
    <xf numFmtId="1" fontId="8" fillId="0" borderId="0" xfId="0" applyNumberFormat="1" applyFont="1" applyAlignment="1">
      <alignment horizontal="center" vertical="top" wrapText="1"/>
    </xf>
    <xf numFmtId="0" fontId="8" fillId="0" borderId="0" xfId="0" applyFont="1" applyAlignment="1">
      <alignment horizontal="centerContinuous"/>
    </xf>
    <xf numFmtId="0" fontId="8" fillId="0" borderId="0" xfId="0" applyFont="1" applyAlignment="1">
      <alignment vertical="center"/>
    </xf>
    <xf numFmtId="170" fontId="8" fillId="0" borderId="1" xfId="0" applyNumberFormat="1" applyFont="1" applyBorder="1"/>
    <xf numFmtId="167" fontId="8" fillId="0" borderId="1" xfId="0" applyNumberFormat="1" applyFont="1" applyBorder="1" applyAlignment="1">
      <alignment horizontal="right" vertical="top" wrapText="1"/>
    </xf>
    <xf numFmtId="167" fontId="6" fillId="0" borderId="1" xfId="4" applyNumberFormat="1" applyFont="1" applyFill="1" applyBorder="1" applyAlignment="1">
      <alignment horizontal="right" vertical="top" wrapText="1"/>
    </xf>
    <xf numFmtId="167" fontId="8" fillId="0" borderId="1" xfId="4" applyNumberFormat="1" applyFont="1" applyFill="1" applyBorder="1" applyAlignment="1">
      <alignment horizontal="right" vertical="top" wrapText="1"/>
    </xf>
    <xf numFmtId="43" fontId="40" fillId="0" borderId="0" xfId="0" applyNumberFormat="1" applyFont="1"/>
    <xf numFmtId="167" fontId="8" fillId="0" borderId="1" xfId="0" applyNumberFormat="1" applyFont="1" applyBorder="1" applyAlignment="1">
      <alignment horizontal="right"/>
    </xf>
    <xf numFmtId="0" fontId="6" fillId="0" borderId="1" xfId="4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6" fillId="0" borderId="3" xfId="42" applyFont="1" applyBorder="1">
      <alignment horizontal="left" vertical="top" wrapText="1"/>
    </xf>
    <xf numFmtId="0" fontId="8" fillId="0" borderId="1" xfId="42" applyFont="1" applyBorder="1" applyAlignment="1">
      <alignment horizontal="right" vertical="top" wrapText="1"/>
    </xf>
    <xf numFmtId="49" fontId="8" fillId="0" borderId="1" xfId="0" applyNumberFormat="1" applyFont="1" applyBorder="1" applyAlignment="1">
      <alignment horizontal="left" vertical="top" wrapText="1"/>
    </xf>
    <xf numFmtId="49" fontId="8" fillId="0" borderId="3" xfId="0" applyNumberFormat="1" applyFont="1" applyBorder="1" applyAlignment="1">
      <alignment horizontal="left" vertical="center" wrapText="1"/>
    </xf>
    <xf numFmtId="166" fontId="8" fillId="0" borderId="1" xfId="42" applyNumberFormat="1" applyFont="1" applyBorder="1" applyAlignment="1">
      <alignment horizontal="right" vertical="top" wrapText="1"/>
    </xf>
    <xf numFmtId="0" fontId="6" fillId="0" borderId="2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 indent="2"/>
    </xf>
    <xf numFmtId="49" fontId="8" fillId="0" borderId="1" xfId="0" applyNumberFormat="1" applyFont="1" applyBorder="1" applyAlignment="1">
      <alignment horizontal="left" vertical="center" wrapText="1" indent="2"/>
    </xf>
    <xf numFmtId="166" fontId="8" fillId="0" borderId="1" xfId="0" applyNumberFormat="1" applyFont="1" applyBorder="1" applyAlignment="1">
      <alignment vertical="center"/>
    </xf>
    <xf numFmtId="166" fontId="6" fillId="0" borderId="1" xfId="0" applyNumberFormat="1" applyFont="1" applyBorder="1" applyAlignment="1">
      <alignment vertical="center"/>
    </xf>
    <xf numFmtId="167" fontId="7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top" wrapText="1"/>
    </xf>
    <xf numFmtId="0" fontId="8" fillId="0" borderId="1" xfId="40" applyFont="1" applyBorder="1"/>
    <xf numFmtId="0" fontId="8" fillId="0" borderId="1" xfId="42" applyFont="1" applyBorder="1" applyAlignment="1">
      <alignment vertical="center" wrapText="1"/>
    </xf>
    <xf numFmtId="0" fontId="8" fillId="0" borderId="1" xfId="42" applyFont="1" applyBorder="1">
      <alignment horizontal="left" vertical="top" wrapText="1"/>
    </xf>
    <xf numFmtId="49" fontId="6" fillId="0" borderId="0" xfId="0" applyNumberFormat="1" applyFont="1" applyAlignment="1">
      <alignment vertical="top" wrapText="1"/>
    </xf>
    <xf numFmtId="49" fontId="7" fillId="0" borderId="0" xfId="0" applyNumberFormat="1" applyFont="1" applyAlignment="1">
      <alignment vertical="center" wrapText="1"/>
    </xf>
    <xf numFmtId="166" fontId="5" fillId="0" borderId="0" xfId="0" applyNumberFormat="1" applyFont="1" applyAlignment="1">
      <alignment horizontal="right" vertical="top" wrapText="1"/>
    </xf>
    <xf numFmtId="0" fontId="8" fillId="0" borderId="0" xfId="0" applyFont="1" applyAlignment="1">
      <alignment horizontal="right" vertical="top"/>
    </xf>
    <xf numFmtId="0" fontId="8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167" fontId="7" fillId="0" borderId="1" xfId="4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vertical="top" wrapText="1"/>
    </xf>
    <xf numFmtId="0" fontId="4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166" fontId="6" fillId="0" borderId="1" xfId="3" applyFont="1" applyFill="1" applyBorder="1" applyAlignment="1">
      <alignment vertical="center"/>
    </xf>
    <xf numFmtId="0" fontId="5" fillId="34" borderId="1" xfId="0" applyFont="1" applyFill="1" applyBorder="1" applyAlignment="1">
      <alignment horizontal="center" vertical="center" wrapText="1"/>
    </xf>
    <xf numFmtId="0" fontId="7" fillId="34" borderId="1" xfId="0" applyFont="1" applyFill="1" applyBorder="1" applyAlignment="1">
      <alignment horizontal="center" vertical="center" wrapText="1"/>
    </xf>
    <xf numFmtId="0" fontId="7" fillId="34" borderId="1" xfId="0" applyFont="1" applyFill="1" applyBorder="1" applyAlignment="1">
      <alignment vertical="center" wrapText="1"/>
    </xf>
    <xf numFmtId="166" fontId="8" fillId="0" borderId="1" xfId="3" applyFont="1" applyFill="1" applyBorder="1" applyAlignment="1">
      <alignment vertical="center"/>
    </xf>
    <xf numFmtId="165" fontId="7" fillId="0" borderId="1" xfId="7" applyNumberFormat="1" applyFont="1" applyBorder="1" applyAlignment="1">
      <alignment horizontal="right" vertical="center" wrapText="1"/>
    </xf>
    <xf numFmtId="167" fontId="5" fillId="0" borderId="1" xfId="4" applyNumberFormat="1" applyFont="1" applyFill="1" applyBorder="1" applyAlignment="1">
      <alignment horizontal="center" vertical="center"/>
    </xf>
    <xf numFmtId="0" fontId="42" fillId="0" borderId="1" xfId="0" applyFont="1" applyBorder="1" applyAlignment="1">
      <alignment horizontal="center" vertical="top" wrapText="1"/>
    </xf>
    <xf numFmtId="167" fontId="8" fillId="0" borderId="1" xfId="9" applyNumberFormat="1" applyFont="1" applyFill="1" applyBorder="1" applyAlignment="1">
      <alignment horizontal="center" vertical="center" wrapText="1"/>
    </xf>
    <xf numFmtId="167" fontId="7" fillId="0" borderId="1" xfId="4" applyNumberFormat="1" applyFont="1" applyFill="1" applyBorder="1" applyAlignment="1">
      <alignment horizontal="center" vertical="center"/>
    </xf>
    <xf numFmtId="166" fontId="45" fillId="0" borderId="1" xfId="3" applyFont="1" applyBorder="1">
      <alignment horizontal="right" vertical="top"/>
    </xf>
    <xf numFmtId="0" fontId="41" fillId="0" borderId="3" xfId="0" applyFont="1" applyBorder="1" applyAlignment="1">
      <alignment horizontal="center" vertical="center" wrapText="1"/>
    </xf>
    <xf numFmtId="0" fontId="48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right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0" xfId="7" applyFont="1" applyAlignment="1">
      <alignment horizontal="center" vertical="center" wrapText="1"/>
    </xf>
    <xf numFmtId="0" fontId="5" fillId="0" borderId="5" xfId="0" applyFont="1" applyBorder="1" applyAlignment="1">
      <alignment horizontal="right"/>
    </xf>
    <xf numFmtId="49" fontId="7" fillId="0" borderId="1" xfId="7" applyNumberFormat="1" applyFont="1" applyBorder="1" applyAlignment="1">
      <alignment horizontal="center" vertical="center" wrapText="1"/>
    </xf>
    <xf numFmtId="0" fontId="7" fillId="0" borderId="1" xfId="7" applyFont="1" applyBorder="1" applyAlignment="1">
      <alignment horizontal="center" vertical="center" wrapText="1"/>
    </xf>
    <xf numFmtId="165" fontId="7" fillId="0" borderId="1" xfId="7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8" fillId="0" borderId="1" xfId="0" applyFont="1" applyBorder="1" applyAlignment="1">
      <alignment horizontal="left"/>
    </xf>
    <xf numFmtId="0" fontId="8" fillId="0" borderId="4" xfId="0" applyFont="1" applyBorder="1" applyAlignment="1">
      <alignment horizontal="left" vertical="top"/>
    </xf>
    <xf numFmtId="0" fontId="8" fillId="0" borderId="2" xfId="0" applyFont="1" applyBorder="1" applyAlignment="1">
      <alignment horizontal="left" vertical="top"/>
    </xf>
    <xf numFmtId="0" fontId="8" fillId="0" borderId="3" xfId="0" applyFont="1" applyBorder="1" applyAlignment="1">
      <alignment horizontal="left" vertical="top"/>
    </xf>
    <xf numFmtId="0" fontId="44" fillId="0" borderId="0" xfId="0" applyFont="1" applyAlignment="1">
      <alignment horizontal="center" vertical="center" wrapText="1"/>
    </xf>
    <xf numFmtId="0" fontId="45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/>
    </xf>
    <xf numFmtId="0" fontId="7" fillId="4" borderId="0" xfId="14" applyFont="1" applyFill="1" applyAlignment="1">
      <alignment horizontal="center" vertical="center" wrapText="1"/>
    </xf>
    <xf numFmtId="167" fontId="8" fillId="4" borderId="1" xfId="15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 wrapText="1"/>
    </xf>
    <xf numFmtId="0" fontId="8" fillId="4" borderId="4" xfId="46" applyFont="1" applyFill="1" applyBorder="1" applyAlignment="1">
      <alignment horizontal="center" vertical="center"/>
    </xf>
    <xf numFmtId="0" fontId="8" fillId="4" borderId="2" xfId="46" applyFont="1" applyFill="1" applyBorder="1" applyAlignment="1">
      <alignment horizontal="center" vertical="center"/>
    </xf>
    <xf numFmtId="0" fontId="8" fillId="4" borderId="3" xfId="46" applyFont="1" applyFill="1" applyBorder="1" applyAlignment="1">
      <alignment horizontal="center" vertical="center"/>
    </xf>
    <xf numFmtId="0" fontId="8" fillId="4" borderId="1" xfId="14" applyFont="1" applyFill="1" applyBorder="1" applyAlignment="1">
      <alignment horizontal="right" vertical="center" wrapText="1"/>
    </xf>
    <xf numFmtId="0" fontId="8" fillId="4" borderId="1" xfId="14" applyFont="1" applyFill="1" applyBorder="1" applyAlignment="1">
      <alignment horizontal="center" vertical="center" wrapText="1"/>
    </xf>
  </cellXfs>
  <cellStyles count="92">
    <cellStyle name="20% - Accent1" xfId="64" builtinId="30" customBuiltin="1"/>
    <cellStyle name="20% - Accent2" xfId="68" builtinId="34" customBuiltin="1"/>
    <cellStyle name="20% - Accent3" xfId="72" builtinId="38" customBuiltin="1"/>
    <cellStyle name="20% - Accent4" xfId="76" builtinId="42" customBuiltin="1"/>
    <cellStyle name="20% - Accent5" xfId="80" builtinId="46" customBuiltin="1"/>
    <cellStyle name="20% - Accent6" xfId="84" builtinId="50" customBuiltin="1"/>
    <cellStyle name="40% - Accent1" xfId="65" builtinId="31" customBuiltin="1"/>
    <cellStyle name="40% - Accent2" xfId="69" builtinId="35" customBuiltin="1"/>
    <cellStyle name="40% - Accent3" xfId="73" builtinId="39" customBuiltin="1"/>
    <cellStyle name="40% - Accent4" xfId="77" builtinId="43" customBuiltin="1"/>
    <cellStyle name="40% - Accent5" xfId="81" builtinId="47" customBuiltin="1"/>
    <cellStyle name="40% - Accent6" xfId="85" builtinId="51" customBuiltin="1"/>
    <cellStyle name="60% - Accent1" xfId="66" builtinId="32" customBuiltin="1"/>
    <cellStyle name="60% - Accent2" xfId="70" builtinId="36" customBuiltin="1"/>
    <cellStyle name="60% - Accent3" xfId="74" builtinId="40" customBuiltin="1"/>
    <cellStyle name="60% - Accent4" xfId="78" builtinId="44" customBuiltin="1"/>
    <cellStyle name="60% - Accent5" xfId="82" builtinId="48" customBuiltin="1"/>
    <cellStyle name="60% - Accent6" xfId="86" builtinId="52" customBuiltin="1"/>
    <cellStyle name="Accent1" xfId="63" builtinId="29" customBuiltin="1"/>
    <cellStyle name="Accent2" xfId="67" builtinId="33" customBuiltin="1"/>
    <cellStyle name="Accent3" xfId="71" builtinId="37" customBuiltin="1"/>
    <cellStyle name="Accent4" xfId="75" builtinId="41" customBuiltin="1"/>
    <cellStyle name="Accent5" xfId="79" builtinId="45" customBuiltin="1"/>
    <cellStyle name="Accent6" xfId="83" builtinId="49" customBuiltin="1"/>
    <cellStyle name="Bad" xfId="53" builtinId="27" customBuiltin="1"/>
    <cellStyle name="Bad 3" xfId="11" xr:uid="{00000000-0005-0000-0000-000001000000}"/>
    <cellStyle name="Calculation" xfId="56" builtinId="22" customBuiltin="1"/>
    <cellStyle name="Check Cell" xfId="58" builtinId="23" customBuiltin="1"/>
    <cellStyle name="Comma" xfId="4" builtinId="3"/>
    <cellStyle name="Comma 11" xfId="26" xr:uid="{00000000-0005-0000-0000-000003000000}"/>
    <cellStyle name="Comma 15" xfId="24" xr:uid="{00000000-0005-0000-0000-000004000000}"/>
    <cellStyle name="Comma 2" xfId="16" xr:uid="{00000000-0005-0000-0000-000005000000}"/>
    <cellStyle name="Comma 2 2" xfId="32" xr:uid="{00000000-0005-0000-0000-000006000000}"/>
    <cellStyle name="Comma 3" xfId="1" xr:uid="{00000000-0005-0000-0000-000007000000}"/>
    <cellStyle name="Comma 4" xfId="37" xr:uid="{00000000-0005-0000-0000-000008000000}"/>
    <cellStyle name="Comma 4 2" xfId="29" xr:uid="{00000000-0005-0000-0000-000009000000}"/>
    <cellStyle name="Comma 4 2 2" xfId="31" xr:uid="{00000000-0005-0000-0000-00000A000000}"/>
    <cellStyle name="Comma 9" xfId="9" xr:uid="{00000000-0005-0000-0000-00000B000000}"/>
    <cellStyle name="Explanatory Text" xfId="61" builtinId="53" customBuiltin="1"/>
    <cellStyle name="Good" xfId="52" builtinId="26" customBuiltin="1"/>
    <cellStyle name="Heading 1" xfId="48" builtinId="16" customBuiltin="1"/>
    <cellStyle name="Heading 2" xfId="49" builtinId="17" customBuiltin="1"/>
    <cellStyle name="Heading 3" xfId="50" builtinId="18" customBuiltin="1"/>
    <cellStyle name="Heading 4" xfId="51" builtinId="19" customBuiltin="1"/>
    <cellStyle name="Hyperlink" xfId="46" builtinId="8"/>
    <cellStyle name="Input" xfId="54" builtinId="20" customBuiltin="1"/>
    <cellStyle name="Linked Cell" xfId="57" builtinId="24" customBuiltin="1"/>
    <cellStyle name="Neutral" xfId="44" builtinId="28" customBuiltin="1"/>
    <cellStyle name="Neutral 2" xfId="45" xr:uid="{1372A43E-960B-4638-AEEE-4A908C8E657C}"/>
    <cellStyle name="Neutral 2 2" xfId="33" xr:uid="{00000000-0005-0000-0000-00000E000000}"/>
    <cellStyle name="Normal" xfId="0" builtinId="0"/>
    <cellStyle name="Normal 11" xfId="41" xr:uid="{208725A9-0CF8-4298-9D64-1BDF64CFA902}"/>
    <cellStyle name="Normal 11 2" xfId="28" xr:uid="{00000000-0005-0000-0000-000010000000}"/>
    <cellStyle name="Normal 12" xfId="5" xr:uid="{00000000-0005-0000-0000-000011000000}"/>
    <cellStyle name="Normal 12 2 2" xfId="36" xr:uid="{00000000-0005-0000-0000-000012000000}"/>
    <cellStyle name="Normal 12 3" xfId="30" xr:uid="{00000000-0005-0000-0000-000013000000}"/>
    <cellStyle name="Normal 13" xfId="39" xr:uid="{D8F3EA26-DDBD-4FD4-9706-C428223C0A95}"/>
    <cellStyle name="Normal 14" xfId="40" xr:uid="{977A564E-9FE5-48B1-8D88-E07F68D59B7C}"/>
    <cellStyle name="Normal 19 3" xfId="10" xr:uid="{00000000-0005-0000-0000-000014000000}"/>
    <cellStyle name="Normal 2" xfId="13" xr:uid="{00000000-0005-0000-0000-000015000000}"/>
    <cellStyle name="Normal 2 2" xfId="87" xr:uid="{00B44E38-555D-4E42-AEE4-BD857F624C63}"/>
    <cellStyle name="Normal 2 2 2 3" xfId="23" xr:uid="{00000000-0005-0000-0000-000016000000}"/>
    <cellStyle name="Normal 2 2 4" xfId="90" xr:uid="{581073C1-0F35-45F2-B2FA-7B916A84A162}"/>
    <cellStyle name="Normal 2 4" xfId="18" xr:uid="{00000000-0005-0000-0000-000017000000}"/>
    <cellStyle name="Normal 2 6 2" xfId="88" xr:uid="{7215DDF2-4B3F-415B-943D-52F1D4567772}"/>
    <cellStyle name="Normal 27" xfId="91" xr:uid="{39FF167A-521E-481C-BD35-6A99F95E9739}"/>
    <cellStyle name="Normal 4 7 4" xfId="43" xr:uid="{045AFC74-3EEE-4E11-881A-8F7FD4F37586}"/>
    <cellStyle name="Normal 5" xfId="27" xr:uid="{00000000-0005-0000-0000-000018000000}"/>
    <cellStyle name="Normal 5 10" xfId="35" xr:uid="{00000000-0005-0000-0000-000019000000}"/>
    <cellStyle name="Normal 5 2" xfId="6" xr:uid="{00000000-0005-0000-0000-00001A000000}"/>
    <cellStyle name="Normal 5 2 3" xfId="21" xr:uid="{00000000-0005-0000-0000-00001B000000}"/>
    <cellStyle name="Normal 5 2 9" xfId="89" xr:uid="{6F0B5C57-D0BB-4C76-9BED-84B4F96C17BF}"/>
    <cellStyle name="Normal 5 3" xfId="7" xr:uid="{00000000-0005-0000-0000-00001C000000}"/>
    <cellStyle name="Normal 5 3 7" xfId="34" xr:uid="{00000000-0005-0000-0000-00001D000000}"/>
    <cellStyle name="Normal 6" xfId="19" xr:uid="{00000000-0005-0000-0000-00001E000000}"/>
    <cellStyle name="Normal 8" xfId="8" xr:uid="{00000000-0005-0000-0000-00001F000000}"/>
    <cellStyle name="Normal 8 2 3 3" xfId="25" xr:uid="{00000000-0005-0000-0000-000020000000}"/>
    <cellStyle name="Normal 8 3" xfId="12" xr:uid="{00000000-0005-0000-0000-000021000000}"/>
    <cellStyle name="Normal 8 3 3" xfId="42" xr:uid="{AB1FE579-0278-4F09-83AE-B276668ACB2E}"/>
    <cellStyle name="Note" xfId="60" builtinId="10" customBuiltin="1"/>
    <cellStyle name="Output" xfId="55" builtinId="21" customBuiltin="1"/>
    <cellStyle name="SN_241" xfId="2" xr:uid="{00000000-0005-0000-0000-000025000000}"/>
    <cellStyle name="SN_b" xfId="3" xr:uid="{00000000-0005-0000-0000-000026000000}"/>
    <cellStyle name="Title" xfId="47" builtinId="15" customBuiltin="1"/>
    <cellStyle name="Total" xfId="62" builtinId="25" customBuiltin="1"/>
    <cellStyle name="Warning Text" xfId="59" builtinId="11" customBuiltin="1"/>
    <cellStyle name="Нейтральный 5" xfId="17" xr:uid="{00000000-0005-0000-0000-000028000000}"/>
    <cellStyle name="Обычный 2" xfId="38" xr:uid="{00000000-0005-0000-0000-000029000000}"/>
    <cellStyle name="Обычный 2 2 4" xfId="14" xr:uid="{00000000-0005-0000-0000-00002A000000}"/>
    <cellStyle name="Обычный 3" xfId="20" xr:uid="{00000000-0005-0000-0000-00002B000000}"/>
    <cellStyle name="Обычный 3 3 3" xfId="22" xr:uid="{00000000-0005-0000-0000-00002C000000}"/>
    <cellStyle name="Финансовый 4" xfId="1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74607-3DA2-421C-B274-54FE4F272355}">
  <dimension ref="B1:K22"/>
  <sheetViews>
    <sheetView topLeftCell="A7" zoomScaleNormal="100" workbookViewId="0">
      <selection activeCell="H11" sqref="H11"/>
    </sheetView>
  </sheetViews>
  <sheetFormatPr defaultRowHeight="17.25" x14ac:dyDescent="0.25"/>
  <cols>
    <col min="1" max="1" width="9.140625" style="145"/>
    <col min="2" max="2" width="7" style="145" customWidth="1"/>
    <col min="3" max="3" width="10.7109375" style="145" customWidth="1"/>
    <col min="4" max="4" width="16.85546875" style="145" customWidth="1"/>
    <col min="5" max="5" width="50.5703125" style="145" customWidth="1"/>
    <col min="6" max="6" width="54.85546875" style="145" customWidth="1"/>
    <col min="7" max="7" width="40.85546875" style="145" customWidth="1"/>
    <col min="8" max="8" width="22.28515625" style="145" customWidth="1"/>
    <col min="9" max="9" width="9.140625" style="145"/>
    <col min="10" max="10" width="15.28515625" style="145" bestFit="1" customWidth="1"/>
    <col min="11" max="14" width="15.28515625" style="145" customWidth="1"/>
    <col min="15" max="16384" width="9.140625" style="145"/>
  </cols>
  <sheetData>
    <row r="1" spans="2:11" s="162" customFormat="1" x14ac:dyDescent="0.25">
      <c r="H1" s="134" t="s">
        <v>193</v>
      </c>
    </row>
    <row r="2" spans="2:11" s="162" customFormat="1" x14ac:dyDescent="0.25">
      <c r="H2" s="134" t="s">
        <v>62</v>
      </c>
    </row>
    <row r="3" spans="2:11" s="162" customFormat="1" x14ac:dyDescent="0.25">
      <c r="H3" s="134" t="s">
        <v>38</v>
      </c>
    </row>
    <row r="4" spans="2:11" s="162" customFormat="1" x14ac:dyDescent="0.25"/>
    <row r="5" spans="2:11" s="162" customFormat="1" ht="64.5" customHeight="1" x14ac:dyDescent="0.25">
      <c r="B5" s="230" t="s">
        <v>89</v>
      </c>
      <c r="C5" s="230"/>
      <c r="D5" s="230"/>
      <c r="E5" s="230"/>
      <c r="F5" s="230"/>
      <c r="G5" s="230"/>
      <c r="H5" s="230"/>
    </row>
    <row r="6" spans="2:11" s="162" customFormat="1" x14ac:dyDescent="0.25">
      <c r="C6" s="14"/>
      <c r="D6" s="14"/>
      <c r="E6" s="14"/>
      <c r="F6" s="14"/>
      <c r="G6" s="14"/>
      <c r="H6" s="208"/>
    </row>
    <row r="7" spans="2:11" s="162" customFormat="1" ht="121.5" customHeight="1" x14ac:dyDescent="0.25">
      <c r="B7" s="231" t="s">
        <v>90</v>
      </c>
      <c r="C7" s="231" t="s">
        <v>91</v>
      </c>
      <c r="D7" s="231"/>
      <c r="E7" s="231" t="s">
        <v>92</v>
      </c>
      <c r="F7" s="231" t="s">
        <v>93</v>
      </c>
      <c r="G7" s="231" t="s">
        <v>94</v>
      </c>
      <c r="H7" s="6" t="s">
        <v>95</v>
      </c>
    </row>
    <row r="8" spans="2:11" ht="12" customHeight="1" x14ac:dyDescent="0.25">
      <c r="B8" s="231"/>
      <c r="C8" s="231"/>
      <c r="D8" s="231"/>
      <c r="E8" s="231"/>
      <c r="F8" s="231"/>
      <c r="G8" s="231"/>
      <c r="H8" s="231" t="s">
        <v>6</v>
      </c>
    </row>
    <row r="9" spans="2:11" x14ac:dyDescent="0.25">
      <c r="B9" s="231"/>
      <c r="C9" s="6" t="s">
        <v>17</v>
      </c>
      <c r="D9" s="6" t="s">
        <v>18</v>
      </c>
      <c r="E9" s="231"/>
      <c r="F9" s="231"/>
      <c r="G9" s="231"/>
      <c r="H9" s="231"/>
    </row>
    <row r="10" spans="2:11" s="163" customFormat="1" x14ac:dyDescent="0.25">
      <c r="B10" s="234" t="s">
        <v>96</v>
      </c>
      <c r="C10" s="234"/>
      <c r="D10" s="234"/>
      <c r="E10" s="234"/>
      <c r="F10" s="234"/>
      <c r="G10" s="234"/>
      <c r="H10" s="46">
        <v>0</v>
      </c>
    </row>
    <row r="11" spans="2:11" s="163" customFormat="1" ht="25.5" customHeight="1" x14ac:dyDescent="0.25">
      <c r="B11" s="234" t="s">
        <v>5</v>
      </c>
      <c r="C11" s="234"/>
      <c r="D11" s="234"/>
      <c r="E11" s="234"/>
      <c r="F11" s="234"/>
      <c r="G11" s="234"/>
      <c r="H11" s="46">
        <v>8896075.7999999989</v>
      </c>
    </row>
    <row r="12" spans="2:11" ht="101.25" customHeight="1" x14ac:dyDescent="0.25">
      <c r="B12" s="4"/>
      <c r="C12" s="26" t="s">
        <v>97</v>
      </c>
      <c r="D12" s="12"/>
      <c r="E12" s="12" t="s">
        <v>98</v>
      </c>
      <c r="F12" s="12" t="s">
        <v>99</v>
      </c>
      <c r="G12" s="4" t="s">
        <v>100</v>
      </c>
      <c r="H12" s="46">
        <v>8896075.7999999989</v>
      </c>
      <c r="J12" s="164"/>
      <c r="K12" s="164"/>
    </row>
    <row r="13" spans="2:11" ht="103.5" x14ac:dyDescent="0.25">
      <c r="B13" s="165"/>
      <c r="C13" s="26"/>
      <c r="D13" s="26" t="s">
        <v>104</v>
      </c>
      <c r="E13" s="4" t="s">
        <v>85</v>
      </c>
      <c r="F13" s="4" t="s">
        <v>88</v>
      </c>
      <c r="G13" s="4" t="s">
        <v>101</v>
      </c>
      <c r="H13" s="46">
        <v>8896075.7999999989</v>
      </c>
    </row>
    <row r="14" spans="2:11" x14ac:dyDescent="0.25">
      <c r="B14" s="233" t="s">
        <v>109</v>
      </c>
      <c r="C14" s="233"/>
      <c r="D14" s="233"/>
      <c r="E14" s="233"/>
      <c r="F14" s="233"/>
      <c r="G14" s="233"/>
      <c r="H14" s="143">
        <v>-8896075.7999999989</v>
      </c>
    </row>
    <row r="15" spans="2:11" ht="69" x14ac:dyDescent="0.25">
      <c r="B15" s="4"/>
      <c r="C15" s="26" t="s">
        <v>115</v>
      </c>
      <c r="D15" s="4"/>
      <c r="E15" s="4" t="s">
        <v>114</v>
      </c>
      <c r="F15" s="4" t="s">
        <v>121</v>
      </c>
      <c r="G15" s="4" t="s">
        <v>122</v>
      </c>
      <c r="H15" s="143">
        <v>-8896075.7999999989</v>
      </c>
    </row>
    <row r="16" spans="2:11" ht="86.25" x14ac:dyDescent="0.25">
      <c r="B16" s="4"/>
      <c r="C16" s="4"/>
      <c r="D16" s="26" t="s">
        <v>123</v>
      </c>
      <c r="E16" s="4" t="s">
        <v>114</v>
      </c>
      <c r="F16" s="4" t="s">
        <v>124</v>
      </c>
      <c r="G16" s="4" t="s">
        <v>125</v>
      </c>
      <c r="H16" s="144">
        <v>-8896075.7999999989</v>
      </c>
    </row>
    <row r="17" spans="2:8" ht="86.25" x14ac:dyDescent="0.25">
      <c r="B17" s="4"/>
      <c r="C17" s="4"/>
      <c r="D17" s="26" t="s">
        <v>123</v>
      </c>
      <c r="E17" s="4" t="s">
        <v>114</v>
      </c>
      <c r="F17" s="4" t="s">
        <v>124</v>
      </c>
      <c r="G17" s="4" t="s">
        <v>125</v>
      </c>
      <c r="H17" s="166">
        <v>8896075.7999999989</v>
      </c>
    </row>
    <row r="18" spans="2:8" ht="54.75" customHeight="1" x14ac:dyDescent="0.25">
      <c r="B18" s="4"/>
      <c r="C18" s="26"/>
      <c r="D18" s="26" t="s">
        <v>187</v>
      </c>
      <c r="E18" s="4" t="s">
        <v>188</v>
      </c>
      <c r="F18" s="4" t="s">
        <v>189</v>
      </c>
      <c r="G18" s="4" t="s">
        <v>125</v>
      </c>
      <c r="H18" s="143">
        <v>-8896075.7999999989</v>
      </c>
    </row>
    <row r="20" spans="2:8" s="10" customFormat="1" x14ac:dyDescent="0.3">
      <c r="C20" s="230"/>
      <c r="D20" s="230"/>
      <c r="E20" s="230" t="s">
        <v>159</v>
      </c>
      <c r="F20" s="230"/>
      <c r="G20" s="3"/>
      <c r="H20" s="3"/>
    </row>
    <row r="21" spans="2:8" s="10" customFormat="1" x14ac:dyDescent="0.3">
      <c r="C21" s="230"/>
      <c r="D21" s="230"/>
      <c r="E21" s="230"/>
      <c r="F21" s="230"/>
      <c r="G21" s="87"/>
      <c r="H21" s="3"/>
    </row>
    <row r="22" spans="2:8" s="10" customFormat="1" x14ac:dyDescent="0.3">
      <c r="C22" s="14"/>
      <c r="D22" s="88" t="s">
        <v>108</v>
      </c>
      <c r="E22" s="87"/>
      <c r="F22" s="87"/>
      <c r="G22" s="87"/>
      <c r="H22" s="89"/>
    </row>
  </sheetData>
  <mergeCells count="12">
    <mergeCell ref="B14:G14"/>
    <mergeCell ref="C20:D21"/>
    <mergeCell ref="E20:F21"/>
    <mergeCell ref="B10:G10"/>
    <mergeCell ref="B11:G11"/>
    <mergeCell ref="B5:H5"/>
    <mergeCell ref="B7:B9"/>
    <mergeCell ref="C7:D8"/>
    <mergeCell ref="E7:E9"/>
    <mergeCell ref="F7:F9"/>
    <mergeCell ref="G7:G9"/>
    <mergeCell ref="H8:H9"/>
  </mergeCells>
  <pageMargins left="0.7" right="0.7" top="0.75" bottom="0.75" header="0.3" footer="0.3"/>
  <pageSetup paperSize="9" scale="5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I73"/>
  <sheetViews>
    <sheetView tabSelected="1" zoomScaleNormal="100" workbookViewId="0">
      <selection activeCell="G8" sqref="G8:G9"/>
    </sheetView>
  </sheetViews>
  <sheetFormatPr defaultRowHeight="17.25" x14ac:dyDescent="0.3"/>
  <cols>
    <col min="1" max="1" width="9.140625" style="1"/>
    <col min="2" max="2" width="12.28515625" style="1" customWidth="1"/>
    <col min="3" max="4" width="10.140625" style="1" customWidth="1"/>
    <col min="5" max="5" width="13.28515625" style="1" customWidth="1"/>
    <col min="6" max="6" width="14.5703125" style="16" customWidth="1"/>
    <col min="7" max="7" width="64.42578125" style="1" customWidth="1"/>
    <col min="8" max="8" width="22.42578125" style="1" customWidth="1"/>
    <col min="9" max="9" width="18.5703125" style="1" bestFit="1" customWidth="1"/>
    <col min="10" max="10" width="23.140625" style="1" customWidth="1"/>
    <col min="11" max="11" width="18.28515625" style="1" customWidth="1"/>
    <col min="12" max="12" width="22.140625" style="1" customWidth="1"/>
    <col min="13" max="13" width="17.7109375" style="1" customWidth="1"/>
    <col min="14" max="14" width="10.5703125" style="1" customWidth="1"/>
    <col min="15" max="15" width="10.7109375" style="1" customWidth="1"/>
    <col min="16" max="16" width="10" style="1" customWidth="1"/>
    <col min="17" max="16384" width="9.140625" style="1"/>
  </cols>
  <sheetData>
    <row r="1" spans="2:9" x14ac:dyDescent="0.3">
      <c r="H1" s="69" t="s">
        <v>205</v>
      </c>
    </row>
    <row r="2" spans="2:9" x14ac:dyDescent="0.3">
      <c r="H2" s="11" t="s">
        <v>62</v>
      </c>
    </row>
    <row r="3" spans="2:9" x14ac:dyDescent="0.3">
      <c r="H3" s="11" t="s">
        <v>38</v>
      </c>
    </row>
    <row r="4" spans="2:9" x14ac:dyDescent="0.3">
      <c r="H4" s="69"/>
    </row>
    <row r="5" spans="2:9" ht="45" customHeight="1" x14ac:dyDescent="0.3">
      <c r="B5" s="230" t="s">
        <v>63</v>
      </c>
      <c r="C5" s="230"/>
      <c r="D5" s="230"/>
      <c r="E5" s="230"/>
      <c r="F5" s="230"/>
      <c r="G5" s="230"/>
      <c r="H5" s="230"/>
    </row>
    <row r="6" spans="2:9" x14ac:dyDescent="0.3">
      <c r="H6" s="2"/>
    </row>
    <row r="7" spans="2:9" x14ac:dyDescent="0.3">
      <c r="H7" s="70" t="s">
        <v>21</v>
      </c>
    </row>
    <row r="8" spans="2:9" ht="126.75" customHeight="1" x14ac:dyDescent="0.3">
      <c r="B8" s="235" t="s">
        <v>26</v>
      </c>
      <c r="C8" s="236"/>
      <c r="D8" s="237"/>
      <c r="E8" s="235" t="s">
        <v>27</v>
      </c>
      <c r="F8" s="237"/>
      <c r="G8" s="238" t="s">
        <v>1</v>
      </c>
      <c r="H8" s="210" t="s">
        <v>57</v>
      </c>
      <c r="I8" s="24"/>
    </row>
    <row r="9" spans="2:9" s="72" customFormat="1" ht="40.5" customHeight="1" x14ac:dyDescent="0.3">
      <c r="B9" s="71" t="s">
        <v>28</v>
      </c>
      <c r="C9" s="71" t="s">
        <v>29</v>
      </c>
      <c r="D9" s="71" t="s">
        <v>30</v>
      </c>
      <c r="E9" s="6" t="s">
        <v>17</v>
      </c>
      <c r="F9" s="6" t="s">
        <v>18</v>
      </c>
      <c r="G9" s="239"/>
      <c r="H9" s="6" t="s">
        <v>6</v>
      </c>
    </row>
    <row r="10" spans="2:9" s="10" customFormat="1" x14ac:dyDescent="0.3">
      <c r="B10" s="73"/>
      <c r="C10" s="73"/>
      <c r="D10" s="73"/>
      <c r="E10" s="74"/>
      <c r="F10" s="71"/>
      <c r="G10" s="74" t="s">
        <v>25</v>
      </c>
      <c r="H10" s="135">
        <f>H12+H33</f>
        <v>0</v>
      </c>
    </row>
    <row r="11" spans="2:9" x14ac:dyDescent="0.3">
      <c r="B11" s="76"/>
      <c r="C11" s="76"/>
      <c r="D11" s="76"/>
      <c r="E11" s="76"/>
      <c r="F11" s="71"/>
      <c r="G11" s="76" t="s">
        <v>2</v>
      </c>
      <c r="H11" s="135"/>
    </row>
    <row r="12" spans="2:9" s="10" customFormat="1" ht="34.5" x14ac:dyDescent="0.3">
      <c r="B12" s="74"/>
      <c r="C12" s="74"/>
      <c r="D12" s="74"/>
      <c r="E12" s="74"/>
      <c r="F12" s="71"/>
      <c r="G12" s="74" t="s">
        <v>0</v>
      </c>
      <c r="H12" s="135">
        <v>8896075.7999999989</v>
      </c>
    </row>
    <row r="13" spans="2:9" s="10" customFormat="1" x14ac:dyDescent="0.3">
      <c r="B13" s="74"/>
      <c r="C13" s="74"/>
      <c r="D13" s="74"/>
      <c r="E13" s="74"/>
      <c r="F13" s="71"/>
      <c r="G13" s="76" t="s">
        <v>2</v>
      </c>
      <c r="H13" s="135"/>
    </row>
    <row r="14" spans="2:9" s="10" customFormat="1" ht="19.5" customHeight="1" x14ac:dyDescent="0.3">
      <c r="B14" s="6" t="s">
        <v>58</v>
      </c>
      <c r="C14" s="77"/>
      <c r="D14" s="77"/>
      <c r="E14" s="77"/>
      <c r="F14" s="6"/>
      <c r="G14" s="4" t="s">
        <v>59</v>
      </c>
      <c r="H14" s="135">
        <v>8896075.7999999989</v>
      </c>
    </row>
    <row r="15" spans="2:9" x14ac:dyDescent="0.3">
      <c r="B15" s="77"/>
      <c r="C15" s="77"/>
      <c r="D15" s="77"/>
      <c r="E15" s="77"/>
      <c r="F15" s="6"/>
      <c r="G15" s="13" t="s">
        <v>2</v>
      </c>
      <c r="H15" s="135"/>
    </row>
    <row r="16" spans="2:9" s="10" customFormat="1" x14ac:dyDescent="0.3">
      <c r="B16" s="78"/>
      <c r="C16" s="78" t="s">
        <v>3</v>
      </c>
      <c r="D16" s="78"/>
      <c r="E16" s="74"/>
      <c r="F16" s="71"/>
      <c r="G16" s="74" t="s">
        <v>4</v>
      </c>
      <c r="H16" s="135">
        <v>8896075.7999999989</v>
      </c>
    </row>
    <row r="17" spans="2:8" x14ac:dyDescent="0.3">
      <c r="B17" s="78"/>
      <c r="C17" s="78"/>
      <c r="D17" s="78"/>
      <c r="E17" s="76"/>
      <c r="F17" s="71"/>
      <c r="G17" s="76" t="s">
        <v>2</v>
      </c>
      <c r="H17" s="135"/>
    </row>
    <row r="18" spans="2:8" s="10" customFormat="1" x14ac:dyDescent="0.3">
      <c r="B18" s="78"/>
      <c r="C18" s="78"/>
      <c r="D18" s="78" t="s">
        <v>9</v>
      </c>
      <c r="E18" s="74"/>
      <c r="F18" s="71"/>
      <c r="G18" s="4" t="s">
        <v>19</v>
      </c>
      <c r="H18" s="135">
        <v>8896075.7999999989</v>
      </c>
    </row>
    <row r="19" spans="2:8" x14ac:dyDescent="0.3">
      <c r="B19" s="78"/>
      <c r="C19" s="78"/>
      <c r="D19" s="79"/>
      <c r="E19" s="76"/>
      <c r="F19" s="71"/>
      <c r="G19" s="76" t="s">
        <v>2</v>
      </c>
      <c r="H19" s="135"/>
    </row>
    <row r="20" spans="2:8" s="10" customFormat="1" ht="34.5" x14ac:dyDescent="0.3">
      <c r="B20" s="78"/>
      <c r="C20" s="78"/>
      <c r="D20" s="78"/>
      <c r="E20" s="6"/>
      <c r="F20" s="71"/>
      <c r="G20" s="74" t="s">
        <v>0</v>
      </c>
      <c r="H20" s="135">
        <v>8896075.7999999989</v>
      </c>
    </row>
    <row r="21" spans="2:8" x14ac:dyDescent="0.3">
      <c r="B21" s="78"/>
      <c r="C21" s="78"/>
      <c r="D21" s="79"/>
      <c r="E21" s="77"/>
      <c r="F21" s="71"/>
      <c r="G21" s="76" t="s">
        <v>2</v>
      </c>
      <c r="H21" s="75"/>
    </row>
    <row r="22" spans="2:8" s="10" customFormat="1" ht="19.5" customHeight="1" x14ac:dyDescent="0.3">
      <c r="B22" s="78"/>
      <c r="C22" s="78"/>
      <c r="D22" s="78"/>
      <c r="E22" s="6">
        <v>1049</v>
      </c>
      <c r="F22" s="71"/>
      <c r="G22" s="4" t="s">
        <v>7</v>
      </c>
      <c r="H22" s="133">
        <v>8896075.7999999989</v>
      </c>
    </row>
    <row r="23" spans="2:8" ht="21.75" customHeight="1" x14ac:dyDescent="0.3">
      <c r="B23" s="78"/>
      <c r="C23" s="78"/>
      <c r="D23" s="79"/>
      <c r="E23" s="77"/>
      <c r="F23" s="71"/>
      <c r="G23" s="76" t="s">
        <v>2</v>
      </c>
      <c r="H23" s="80"/>
    </row>
    <row r="24" spans="2:8" s="10" customFormat="1" ht="35.25" customHeight="1" x14ac:dyDescent="0.3">
      <c r="B24" s="78"/>
      <c r="C24" s="78"/>
      <c r="D24" s="15"/>
      <c r="E24" s="15"/>
      <c r="F24" s="4" t="s">
        <v>68</v>
      </c>
      <c r="G24" s="4" t="s">
        <v>85</v>
      </c>
      <c r="H24" s="83">
        <v>8896075.7999999989</v>
      </c>
    </row>
    <row r="25" spans="2:8" x14ac:dyDescent="0.3">
      <c r="B25" s="78"/>
      <c r="C25" s="78"/>
      <c r="D25" s="81"/>
      <c r="E25" s="81"/>
      <c r="F25" s="13"/>
      <c r="G25" s="13" t="s">
        <v>65</v>
      </c>
      <c r="H25" s="80"/>
    </row>
    <row r="26" spans="2:8" s="10" customFormat="1" ht="37.5" customHeight="1" x14ac:dyDescent="0.3">
      <c r="B26" s="78"/>
      <c r="C26" s="78"/>
      <c r="D26" s="15"/>
      <c r="E26" s="15"/>
      <c r="F26" s="4"/>
      <c r="G26" s="82" t="s">
        <v>0</v>
      </c>
      <c r="H26" s="47">
        <v>8896075.7999999989</v>
      </c>
    </row>
    <row r="27" spans="2:8" ht="34.5" x14ac:dyDescent="0.3">
      <c r="B27" s="78"/>
      <c r="C27" s="78"/>
      <c r="D27" s="81"/>
      <c r="E27" s="81"/>
      <c r="F27" s="13"/>
      <c r="G27" s="13" t="s">
        <v>61</v>
      </c>
      <c r="H27" s="84"/>
    </row>
    <row r="28" spans="2:8" x14ac:dyDescent="0.3">
      <c r="B28" s="78"/>
      <c r="C28" s="78"/>
      <c r="D28" s="81"/>
      <c r="E28" s="81"/>
      <c r="F28" s="13"/>
      <c r="G28" s="13" t="s">
        <v>51</v>
      </c>
      <c r="H28" s="85">
        <v>8896075.7999999989</v>
      </c>
    </row>
    <row r="29" spans="2:8" x14ac:dyDescent="0.3">
      <c r="B29" s="78"/>
      <c r="C29" s="78"/>
      <c r="D29" s="81"/>
      <c r="E29" s="81"/>
      <c r="F29" s="13"/>
      <c r="G29" s="13" t="s">
        <v>52</v>
      </c>
      <c r="H29" s="85">
        <v>8896075.7999999989</v>
      </c>
    </row>
    <row r="30" spans="2:8" x14ac:dyDescent="0.3">
      <c r="B30" s="78"/>
      <c r="C30" s="78"/>
      <c r="D30" s="81"/>
      <c r="E30" s="81"/>
      <c r="F30" s="13"/>
      <c r="G30" s="13" t="s">
        <v>53</v>
      </c>
      <c r="H30" s="85">
        <v>8896075.7999999989</v>
      </c>
    </row>
    <row r="31" spans="2:8" x14ac:dyDescent="0.3">
      <c r="B31" s="78"/>
      <c r="C31" s="78"/>
      <c r="D31" s="81"/>
      <c r="E31" s="81"/>
      <c r="F31" s="13"/>
      <c r="G31" s="13" t="s">
        <v>54</v>
      </c>
      <c r="H31" s="85">
        <v>8896075.7999999989</v>
      </c>
    </row>
    <row r="32" spans="2:8" ht="21.75" customHeight="1" x14ac:dyDescent="0.3">
      <c r="B32" s="78"/>
      <c r="C32" s="78"/>
      <c r="D32" s="81"/>
      <c r="E32" s="81"/>
      <c r="F32" s="13"/>
      <c r="G32" s="13" t="s">
        <v>55</v>
      </c>
      <c r="H32" s="85">
        <v>8896075.7999999989</v>
      </c>
    </row>
    <row r="33" spans="2:8" x14ac:dyDescent="0.3">
      <c r="B33" s="90"/>
      <c r="C33" s="91"/>
      <c r="D33" s="91"/>
      <c r="E33" s="90"/>
      <c r="F33" s="91"/>
      <c r="G33" s="4" t="s">
        <v>109</v>
      </c>
      <c r="H33" s="92">
        <v>-8896075.7999999989</v>
      </c>
    </row>
    <row r="34" spans="2:8" x14ac:dyDescent="0.3">
      <c r="B34" s="90"/>
      <c r="C34" s="91"/>
      <c r="D34" s="91"/>
      <c r="E34" s="90"/>
      <c r="F34" s="91"/>
      <c r="G34" s="13" t="s">
        <v>2</v>
      </c>
      <c r="H34" s="93"/>
    </row>
    <row r="35" spans="2:8" ht="34.5" x14ac:dyDescent="0.3">
      <c r="B35" s="90" t="s">
        <v>110</v>
      </c>
      <c r="C35" s="91"/>
      <c r="D35" s="91"/>
      <c r="E35" s="90"/>
      <c r="F35" s="94"/>
      <c r="G35" s="95" t="s">
        <v>111</v>
      </c>
      <c r="H35" s="92">
        <v>-8896075.7999999989</v>
      </c>
    </row>
    <row r="36" spans="2:8" x14ac:dyDescent="0.3">
      <c r="B36" s="90"/>
      <c r="C36" s="90"/>
      <c r="D36" s="91"/>
      <c r="E36" s="90"/>
      <c r="F36" s="94"/>
      <c r="G36" s="96" t="s">
        <v>2</v>
      </c>
      <c r="H36" s="93"/>
    </row>
    <row r="37" spans="2:8" ht="34.5" x14ac:dyDescent="0.3">
      <c r="B37" s="90"/>
      <c r="C37" s="90" t="s">
        <v>112</v>
      </c>
      <c r="D37" s="91"/>
      <c r="E37" s="90"/>
      <c r="F37" s="94"/>
      <c r="G37" s="95" t="s">
        <v>113</v>
      </c>
      <c r="H37" s="92">
        <v>-8896075.7999999989</v>
      </c>
    </row>
    <row r="38" spans="2:8" x14ac:dyDescent="0.3">
      <c r="B38" s="90"/>
      <c r="C38" s="90"/>
      <c r="D38" s="90"/>
      <c r="E38" s="90"/>
      <c r="F38" s="94"/>
      <c r="G38" s="96" t="s">
        <v>2</v>
      </c>
      <c r="H38" s="93"/>
    </row>
    <row r="39" spans="2:8" x14ac:dyDescent="0.3">
      <c r="B39" s="90"/>
      <c r="C39" s="90"/>
      <c r="D39" s="90" t="s">
        <v>112</v>
      </c>
      <c r="E39" s="90"/>
      <c r="F39" s="94"/>
      <c r="G39" s="95" t="s">
        <v>114</v>
      </c>
      <c r="H39" s="92">
        <v>-8896075.7999999989</v>
      </c>
    </row>
    <row r="40" spans="2:8" x14ac:dyDescent="0.3">
      <c r="B40" s="90"/>
      <c r="C40" s="91"/>
      <c r="D40" s="91"/>
      <c r="E40" s="90"/>
      <c r="F40" s="94"/>
      <c r="G40" s="96" t="s">
        <v>2</v>
      </c>
      <c r="H40" s="93"/>
    </row>
    <row r="41" spans="2:8" x14ac:dyDescent="0.3">
      <c r="B41" s="90"/>
      <c r="C41" s="91"/>
      <c r="D41" s="91"/>
      <c r="E41" s="97"/>
      <c r="F41" s="94"/>
      <c r="G41" s="4" t="s">
        <v>109</v>
      </c>
      <c r="H41" s="92">
        <v>-8896075.7999999989</v>
      </c>
    </row>
    <row r="42" spans="2:8" x14ac:dyDescent="0.3">
      <c r="B42" s="90"/>
      <c r="C42" s="90"/>
      <c r="D42" s="91"/>
      <c r="E42" s="98"/>
      <c r="F42" s="94"/>
      <c r="G42" s="96" t="s">
        <v>2</v>
      </c>
      <c r="H42" s="93"/>
    </row>
    <row r="43" spans="2:8" x14ac:dyDescent="0.3">
      <c r="B43" s="90"/>
      <c r="C43" s="90"/>
      <c r="D43" s="91"/>
      <c r="E43" s="98" t="s">
        <v>115</v>
      </c>
      <c r="F43" s="56"/>
      <c r="G43" s="62" t="s">
        <v>114</v>
      </c>
      <c r="H43" s="92">
        <v>-8896075.7999999989</v>
      </c>
    </row>
    <row r="44" spans="2:8" x14ac:dyDescent="0.3">
      <c r="B44" s="99"/>
      <c r="C44" s="99"/>
      <c r="D44" s="99"/>
      <c r="E44" s="4"/>
      <c r="F44" s="4"/>
      <c r="G44" s="101" t="s">
        <v>2</v>
      </c>
      <c r="H44" s="102"/>
    </row>
    <row r="45" spans="2:8" x14ac:dyDescent="0.3">
      <c r="B45" s="90"/>
      <c r="C45" s="90"/>
      <c r="D45" s="90"/>
      <c r="E45" s="4"/>
      <c r="F45" s="4">
        <v>11001</v>
      </c>
      <c r="G45" s="62" t="s">
        <v>114</v>
      </c>
      <c r="H45" s="103">
        <v>-8896075.7999999989</v>
      </c>
    </row>
    <row r="46" spans="2:8" x14ac:dyDescent="0.3">
      <c r="B46" s="99"/>
      <c r="C46" s="104"/>
      <c r="D46" s="104"/>
      <c r="E46" s="4"/>
      <c r="F46" s="4"/>
      <c r="G46" s="101" t="s">
        <v>116</v>
      </c>
      <c r="H46" s="105"/>
    </row>
    <row r="47" spans="2:8" x14ac:dyDescent="0.3">
      <c r="B47" s="99"/>
      <c r="C47" s="104"/>
      <c r="D47" s="104"/>
      <c r="E47" s="4"/>
      <c r="F47" s="4"/>
      <c r="G47" s="212" t="s">
        <v>109</v>
      </c>
      <c r="H47" s="108">
        <v>-8896075.7999999989</v>
      </c>
    </row>
    <row r="48" spans="2:8" ht="34.5" x14ac:dyDescent="0.3">
      <c r="B48" s="109"/>
      <c r="C48" s="110"/>
      <c r="D48" s="111"/>
      <c r="E48" s="4"/>
      <c r="F48" s="4"/>
      <c r="G48" s="101" t="s">
        <v>117</v>
      </c>
      <c r="H48" s="105"/>
    </row>
    <row r="49" spans="2:8" x14ac:dyDescent="0.3">
      <c r="B49" s="109"/>
      <c r="C49" s="110"/>
      <c r="D49" s="111"/>
      <c r="E49" s="4"/>
      <c r="F49" s="4"/>
      <c r="G49" s="101" t="s">
        <v>51</v>
      </c>
      <c r="H49" s="108">
        <v>-8896075.7999999989</v>
      </c>
    </row>
    <row r="50" spans="2:8" x14ac:dyDescent="0.3">
      <c r="B50" s="109"/>
      <c r="C50" s="110"/>
      <c r="D50" s="111"/>
      <c r="E50" s="4"/>
      <c r="F50" s="4"/>
      <c r="G50" s="101" t="s">
        <v>118</v>
      </c>
      <c r="H50" s="108">
        <v>-8896075.7999999989</v>
      </c>
    </row>
    <row r="51" spans="2:8" x14ac:dyDescent="0.3">
      <c r="B51" s="109"/>
      <c r="C51" s="110"/>
      <c r="D51" s="111"/>
      <c r="E51" s="4"/>
      <c r="F51" s="4"/>
      <c r="G51" s="101" t="s">
        <v>119</v>
      </c>
      <c r="H51" s="108">
        <v>-8896075.7999999989</v>
      </c>
    </row>
    <row r="52" spans="2:8" x14ac:dyDescent="0.3">
      <c r="B52" s="109"/>
      <c r="C52" s="110"/>
      <c r="D52" s="111"/>
      <c r="E52" s="4"/>
      <c r="F52" s="4"/>
      <c r="G52" s="101" t="s">
        <v>120</v>
      </c>
      <c r="H52" s="112">
        <v>-8896075.7999999989</v>
      </c>
    </row>
    <row r="53" spans="2:8" x14ac:dyDescent="0.3">
      <c r="B53" s="15"/>
      <c r="C53" s="15"/>
      <c r="D53" s="15"/>
      <c r="E53" s="4"/>
      <c r="F53" s="4">
        <v>11001</v>
      </c>
      <c r="G53" s="62" t="s">
        <v>114</v>
      </c>
      <c r="H53" s="25">
        <v>8896075.7999999989</v>
      </c>
    </row>
    <row r="54" spans="2:8" x14ac:dyDescent="0.3">
      <c r="B54" s="81"/>
      <c r="C54" s="81"/>
      <c r="D54" s="81"/>
      <c r="E54" s="4"/>
      <c r="F54" s="4"/>
      <c r="G54" s="101" t="s">
        <v>116</v>
      </c>
      <c r="H54" s="112"/>
    </row>
    <row r="55" spans="2:8" x14ac:dyDescent="0.3">
      <c r="B55" s="81"/>
      <c r="C55" s="81"/>
      <c r="D55" s="81"/>
      <c r="E55" s="4"/>
      <c r="F55" s="4"/>
      <c r="G55" s="107" t="s">
        <v>109</v>
      </c>
      <c r="H55" s="112">
        <v>8896075.7999999989</v>
      </c>
    </row>
    <row r="56" spans="2:8" ht="34.5" x14ac:dyDescent="0.3">
      <c r="B56" s="81"/>
      <c r="C56" s="81"/>
      <c r="D56" s="81"/>
      <c r="E56" s="4"/>
      <c r="F56" s="4"/>
      <c r="G56" s="101" t="s">
        <v>117</v>
      </c>
      <c r="H56" s="112"/>
    </row>
    <row r="57" spans="2:8" x14ac:dyDescent="0.3">
      <c r="B57" s="81"/>
      <c r="C57" s="81"/>
      <c r="D57" s="81"/>
      <c r="E57" s="81"/>
      <c r="F57" s="111"/>
      <c r="G57" s="101" t="s">
        <v>51</v>
      </c>
      <c r="H57" s="112">
        <v>8896075.7999999989</v>
      </c>
    </row>
    <row r="58" spans="2:8" x14ac:dyDescent="0.3">
      <c r="B58" s="81"/>
      <c r="C58" s="81"/>
      <c r="D58" s="81"/>
      <c r="E58" s="81"/>
      <c r="F58" s="111"/>
      <c r="G58" s="101" t="s">
        <v>118</v>
      </c>
      <c r="H58" s="112">
        <v>8896075.7999999989</v>
      </c>
    </row>
    <row r="59" spans="2:8" x14ac:dyDescent="0.3">
      <c r="B59" s="81"/>
      <c r="C59" s="81"/>
      <c r="D59" s="81"/>
      <c r="E59" s="81"/>
      <c r="F59" s="111"/>
      <c r="G59" s="101" t="s">
        <v>119</v>
      </c>
      <c r="H59" s="112">
        <v>8896075.7999999989</v>
      </c>
    </row>
    <row r="60" spans="2:8" x14ac:dyDescent="0.3">
      <c r="B60" s="81"/>
      <c r="C60" s="81"/>
      <c r="D60" s="81"/>
      <c r="E60" s="81"/>
      <c r="F60" s="111"/>
      <c r="G60" s="101" t="s">
        <v>120</v>
      </c>
      <c r="H60" s="112">
        <v>8896075.7999999989</v>
      </c>
    </row>
    <row r="61" spans="2:8" s="10" customFormat="1" ht="20.25" customHeight="1" x14ac:dyDescent="0.3">
      <c r="B61" s="15"/>
      <c r="C61" s="15"/>
      <c r="D61" s="15"/>
      <c r="E61" s="15"/>
      <c r="F61" s="4" t="s">
        <v>190</v>
      </c>
      <c r="G61" s="4" t="s">
        <v>191</v>
      </c>
      <c r="H61" s="25">
        <v>-8896075.7999999989</v>
      </c>
    </row>
    <row r="62" spans="2:8" x14ac:dyDescent="0.3">
      <c r="B62" s="81"/>
      <c r="C62" s="81"/>
      <c r="D62" s="81"/>
      <c r="E62" s="81"/>
      <c r="F62" s="13"/>
      <c r="G62" s="13" t="s">
        <v>65</v>
      </c>
      <c r="H62" s="112"/>
    </row>
    <row r="63" spans="2:8" x14ac:dyDescent="0.3">
      <c r="B63" s="81"/>
      <c r="C63" s="81"/>
      <c r="D63" s="81"/>
      <c r="E63" s="81"/>
      <c r="F63" s="13"/>
      <c r="G63" s="114" t="s">
        <v>192</v>
      </c>
      <c r="H63" s="112">
        <v>-8896075.7999999989</v>
      </c>
    </row>
    <row r="64" spans="2:8" ht="34.5" x14ac:dyDescent="0.3">
      <c r="B64" s="81"/>
      <c r="C64" s="81"/>
      <c r="D64" s="81"/>
      <c r="E64" s="81"/>
      <c r="F64" s="13"/>
      <c r="G64" s="13" t="s">
        <v>61</v>
      </c>
      <c r="H64" s="112"/>
    </row>
    <row r="65" spans="2:8" x14ac:dyDescent="0.3">
      <c r="B65" s="81"/>
      <c r="C65" s="81"/>
      <c r="D65" s="81"/>
      <c r="E65" s="81"/>
      <c r="F65" s="71"/>
      <c r="G65" s="13" t="s">
        <v>51</v>
      </c>
      <c r="H65" s="112">
        <v>-8896075.7999999989</v>
      </c>
    </row>
    <row r="66" spans="2:8" x14ac:dyDescent="0.3">
      <c r="B66" s="81"/>
      <c r="C66" s="81"/>
      <c r="D66" s="81"/>
      <c r="E66" s="81"/>
      <c r="F66" s="71"/>
      <c r="G66" s="13" t="s">
        <v>52</v>
      </c>
      <c r="H66" s="112">
        <v>-8896075.7999999989</v>
      </c>
    </row>
    <row r="67" spans="2:8" x14ac:dyDescent="0.3">
      <c r="B67" s="81"/>
      <c r="C67" s="81"/>
      <c r="D67" s="81"/>
      <c r="E67" s="81"/>
      <c r="F67" s="71"/>
      <c r="G67" s="13" t="s">
        <v>53</v>
      </c>
      <c r="H67" s="112">
        <v>-8896075.7999999989</v>
      </c>
    </row>
    <row r="68" spans="2:8" x14ac:dyDescent="0.3">
      <c r="B68" s="81"/>
      <c r="C68" s="81"/>
      <c r="D68" s="81"/>
      <c r="E68" s="81"/>
      <c r="F68" s="71"/>
      <c r="G68" s="13" t="s">
        <v>54</v>
      </c>
      <c r="H68" s="112">
        <v>-8896075.7999999989</v>
      </c>
    </row>
    <row r="69" spans="2:8" x14ac:dyDescent="0.3">
      <c r="B69" s="81"/>
      <c r="C69" s="81"/>
      <c r="D69" s="81"/>
      <c r="E69" s="81"/>
      <c r="F69" s="71"/>
      <c r="G69" s="13" t="s">
        <v>55</v>
      </c>
      <c r="H69" s="112">
        <v>-8896075.7999999989</v>
      </c>
    </row>
    <row r="71" spans="2:8" ht="17.25" customHeight="1" x14ac:dyDescent="0.3">
      <c r="C71" s="230"/>
      <c r="D71" s="230"/>
      <c r="E71" s="230" t="s">
        <v>160</v>
      </c>
      <c r="F71" s="230"/>
      <c r="G71" s="230"/>
      <c r="H71" s="3"/>
    </row>
    <row r="72" spans="2:8" x14ac:dyDescent="0.3">
      <c r="C72" s="230"/>
      <c r="D72" s="230"/>
      <c r="E72" s="230"/>
      <c r="F72" s="230"/>
      <c r="G72" s="230"/>
      <c r="H72" s="3"/>
    </row>
    <row r="73" spans="2:8" x14ac:dyDescent="0.3">
      <c r="C73" s="14"/>
      <c r="D73" s="88" t="s">
        <v>108</v>
      </c>
      <c r="E73" s="87"/>
      <c r="F73" s="87"/>
      <c r="G73" s="87"/>
      <c r="H73" s="89"/>
    </row>
  </sheetData>
  <mergeCells count="6">
    <mergeCell ref="C71:D72"/>
    <mergeCell ref="E71:G72"/>
    <mergeCell ref="B5:H5"/>
    <mergeCell ref="B8:D8"/>
    <mergeCell ref="E8:F8"/>
    <mergeCell ref="G8:G9"/>
  </mergeCells>
  <pageMargins left="0.70866141732283505" right="0.70866141732283505" top="0.74803149606299202" bottom="0.74803149606299202" header="0.31496062992126" footer="0.31496062992126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J43"/>
  <sheetViews>
    <sheetView topLeftCell="A30" zoomScaleNormal="100" workbookViewId="0">
      <selection activeCell="E30" sqref="E30"/>
    </sheetView>
  </sheetViews>
  <sheetFormatPr defaultRowHeight="17.25" x14ac:dyDescent="0.25"/>
  <cols>
    <col min="1" max="1" width="9.140625" style="66"/>
    <col min="2" max="2" width="7.42578125" style="63" customWidth="1"/>
    <col min="3" max="3" width="10.7109375" style="63" customWidth="1"/>
    <col min="4" max="4" width="61.5703125" style="128" customWidth="1"/>
    <col min="5" max="5" width="22.140625" style="68" customWidth="1"/>
    <col min="6" max="6" width="19.140625" style="68" customWidth="1"/>
    <col min="7" max="7" width="21" style="124" customWidth="1"/>
    <col min="8" max="8" width="21.7109375" style="68" customWidth="1"/>
    <col min="9" max="9" width="16.7109375" style="68" customWidth="1"/>
    <col min="10" max="10" width="29.42578125" style="66" customWidth="1"/>
    <col min="11" max="11" width="22.85546875" style="66" customWidth="1"/>
    <col min="12" max="12" width="23.28515625" style="66" customWidth="1"/>
    <col min="13" max="13" width="9.85546875" style="66" bestFit="1" customWidth="1"/>
    <col min="14" max="16384" width="9.140625" style="66"/>
  </cols>
  <sheetData>
    <row r="1" spans="2:10" x14ac:dyDescent="0.25">
      <c r="C1" s="65"/>
      <c r="D1" s="120"/>
      <c r="E1" s="65"/>
      <c r="F1" s="65"/>
      <c r="G1" s="121"/>
      <c r="H1" s="65"/>
      <c r="I1" s="55" t="s">
        <v>184</v>
      </c>
    </row>
    <row r="2" spans="2:10" x14ac:dyDescent="0.25">
      <c r="C2" s="65"/>
      <c r="D2" s="120"/>
      <c r="E2" s="65"/>
      <c r="F2" s="65"/>
      <c r="G2" s="121"/>
      <c r="H2" s="65"/>
      <c r="I2" s="55" t="s">
        <v>62</v>
      </c>
    </row>
    <row r="3" spans="2:10" x14ac:dyDescent="0.25">
      <c r="C3" s="65"/>
      <c r="D3" s="120"/>
      <c r="E3" s="65"/>
      <c r="F3" s="65"/>
      <c r="G3" s="121"/>
      <c r="H3" s="65"/>
      <c r="I3" s="55" t="s">
        <v>38</v>
      </c>
    </row>
    <row r="4" spans="2:10" x14ac:dyDescent="0.25">
      <c r="C4" s="65"/>
      <c r="D4" s="120"/>
      <c r="E4" s="65"/>
      <c r="F4" s="65"/>
      <c r="G4" s="121"/>
      <c r="H4" s="65"/>
      <c r="I4" s="55"/>
    </row>
    <row r="5" spans="2:10" ht="38.25" customHeight="1" x14ac:dyDescent="0.25">
      <c r="B5" s="240" t="s">
        <v>198</v>
      </c>
      <c r="C5" s="240"/>
      <c r="D5" s="240"/>
      <c r="E5" s="240"/>
      <c r="F5" s="240"/>
      <c r="G5" s="240"/>
      <c r="H5" s="240"/>
      <c r="I5" s="240"/>
    </row>
    <row r="6" spans="2:10" x14ac:dyDescent="0.3">
      <c r="B6" s="122"/>
      <c r="C6" s="122"/>
      <c r="D6" s="123"/>
      <c r="E6" s="118"/>
      <c r="F6" s="118"/>
      <c r="H6" s="241" t="s">
        <v>21</v>
      </c>
      <c r="I6" s="241"/>
      <c r="J6" s="54"/>
    </row>
    <row r="7" spans="2:10" s="63" customFormat="1" ht="60" customHeight="1" x14ac:dyDescent="0.25">
      <c r="B7" s="242" t="s">
        <v>39</v>
      </c>
      <c r="C7" s="242"/>
      <c r="D7" s="243" t="s">
        <v>40</v>
      </c>
      <c r="E7" s="244" t="s">
        <v>57</v>
      </c>
      <c r="F7" s="244"/>
      <c r="G7" s="244"/>
      <c r="H7" s="244"/>
      <c r="I7" s="244"/>
    </row>
    <row r="8" spans="2:10" s="63" customFormat="1" ht="15.75" customHeight="1" x14ac:dyDescent="0.25">
      <c r="B8" s="242"/>
      <c r="C8" s="242"/>
      <c r="D8" s="243"/>
      <c r="E8" s="244" t="s">
        <v>41</v>
      </c>
      <c r="F8" s="244" t="s">
        <v>42</v>
      </c>
      <c r="G8" s="244"/>
      <c r="H8" s="244"/>
      <c r="I8" s="244"/>
    </row>
    <row r="9" spans="2:10" s="63" customFormat="1" ht="101.25" customHeight="1" x14ac:dyDescent="0.25">
      <c r="B9" s="57" t="s">
        <v>17</v>
      </c>
      <c r="C9" s="57" t="s">
        <v>18</v>
      </c>
      <c r="D9" s="243"/>
      <c r="E9" s="244"/>
      <c r="F9" s="67" t="s">
        <v>43</v>
      </c>
      <c r="G9" s="67" t="s">
        <v>44</v>
      </c>
      <c r="H9" s="56" t="s">
        <v>56</v>
      </c>
      <c r="I9" s="67" t="s">
        <v>45</v>
      </c>
      <c r="J9" s="17"/>
    </row>
    <row r="10" spans="2:10" s="64" customFormat="1" ht="24" customHeight="1" x14ac:dyDescent="0.25">
      <c r="B10" s="57"/>
      <c r="C10" s="57"/>
      <c r="D10" s="59" t="s">
        <v>46</v>
      </c>
      <c r="E10" s="18">
        <f>F10+G10+H10+I10</f>
        <v>0</v>
      </c>
      <c r="F10" s="18">
        <f>F12+F37</f>
        <v>0</v>
      </c>
      <c r="G10" s="18">
        <f t="shared" ref="G10:I10" si="0">G12+G37</f>
        <v>0</v>
      </c>
      <c r="H10" s="18">
        <f t="shared" si="0"/>
        <v>0</v>
      </c>
      <c r="I10" s="18">
        <f t="shared" si="0"/>
        <v>0</v>
      </c>
    </row>
    <row r="11" spans="2:10" x14ac:dyDescent="0.25">
      <c r="B11" s="58"/>
      <c r="C11" s="58"/>
      <c r="D11" s="125" t="s">
        <v>47</v>
      </c>
      <c r="E11" s="18"/>
      <c r="F11" s="136"/>
      <c r="G11" s="136"/>
      <c r="H11" s="137"/>
      <c r="I11" s="138"/>
    </row>
    <row r="12" spans="2:10" s="64" customFormat="1" ht="35.25" customHeight="1" x14ac:dyDescent="0.25">
      <c r="B12" s="59"/>
      <c r="C12" s="60"/>
      <c r="D12" s="126" t="s">
        <v>48</v>
      </c>
      <c r="E12" s="18">
        <v>8896075.7999999989</v>
      </c>
      <c r="F12" s="18">
        <v>0</v>
      </c>
      <c r="G12" s="18">
        <v>8896075.7999999989</v>
      </c>
      <c r="H12" s="18">
        <v>0</v>
      </c>
      <c r="I12" s="18">
        <v>0</v>
      </c>
    </row>
    <row r="13" spans="2:10" s="63" customFormat="1" x14ac:dyDescent="0.25">
      <c r="B13" s="61"/>
      <c r="C13" s="61"/>
      <c r="D13" s="125" t="s">
        <v>49</v>
      </c>
      <c r="E13" s="18"/>
      <c r="F13" s="139"/>
      <c r="G13" s="139"/>
      <c r="H13" s="140"/>
      <c r="I13" s="138"/>
    </row>
    <row r="14" spans="2:10" s="127" customFormat="1" ht="35.25" customHeight="1" x14ac:dyDescent="0.25">
      <c r="B14" s="26" t="s">
        <v>66</v>
      </c>
      <c r="C14" s="26" t="s">
        <v>68</v>
      </c>
      <c r="D14" s="4" t="s">
        <v>85</v>
      </c>
      <c r="E14" s="119">
        <v>8896075.7999999989</v>
      </c>
      <c r="F14" s="119">
        <v>0</v>
      </c>
      <c r="G14" s="119">
        <v>8896075.7999999989</v>
      </c>
      <c r="H14" s="119">
        <v>0</v>
      </c>
      <c r="I14" s="119">
        <v>0</v>
      </c>
    </row>
    <row r="15" spans="2:10" ht="17.25" customHeight="1" x14ac:dyDescent="0.25">
      <c r="B15" s="61"/>
      <c r="C15" s="61"/>
      <c r="D15" s="125" t="s">
        <v>49</v>
      </c>
      <c r="E15" s="119"/>
      <c r="F15" s="119"/>
      <c r="G15" s="141"/>
      <c r="H15" s="19"/>
      <c r="I15" s="19"/>
    </row>
    <row r="16" spans="2:10" ht="69" x14ac:dyDescent="0.25">
      <c r="B16" s="61"/>
      <c r="C16" s="61"/>
      <c r="D16" s="115" t="s">
        <v>138</v>
      </c>
      <c r="E16" s="119">
        <v>468000</v>
      </c>
      <c r="F16" s="119">
        <v>0</v>
      </c>
      <c r="G16" s="142">
        <v>468000</v>
      </c>
      <c r="H16" s="19"/>
      <c r="I16" s="19"/>
    </row>
    <row r="17" spans="2:9" ht="69" x14ac:dyDescent="0.25">
      <c r="B17" s="61"/>
      <c r="C17" s="61"/>
      <c r="D17" s="115" t="s">
        <v>156</v>
      </c>
      <c r="E17" s="119">
        <v>481002</v>
      </c>
      <c r="F17" s="119">
        <v>0</v>
      </c>
      <c r="G17" s="142">
        <v>481002</v>
      </c>
      <c r="H17" s="19">
        <v>0</v>
      </c>
      <c r="I17" s="19">
        <v>0</v>
      </c>
    </row>
    <row r="18" spans="2:9" ht="91.5" customHeight="1" x14ac:dyDescent="0.25">
      <c r="B18" s="61"/>
      <c r="C18" s="61"/>
      <c r="D18" s="115" t="s">
        <v>155</v>
      </c>
      <c r="E18" s="119">
        <v>168900</v>
      </c>
      <c r="F18" s="119">
        <v>0</v>
      </c>
      <c r="G18" s="142">
        <v>168900</v>
      </c>
      <c r="H18" s="19">
        <v>0</v>
      </c>
      <c r="I18" s="19">
        <v>0</v>
      </c>
    </row>
    <row r="19" spans="2:9" ht="89.25" customHeight="1" x14ac:dyDescent="0.25">
      <c r="B19" s="61"/>
      <c r="C19" s="61"/>
      <c r="D19" s="129" t="s">
        <v>139</v>
      </c>
      <c r="E19" s="119">
        <v>498000</v>
      </c>
      <c r="F19" s="119">
        <v>0</v>
      </c>
      <c r="G19" s="142">
        <v>498000</v>
      </c>
      <c r="H19" s="19">
        <v>0</v>
      </c>
      <c r="I19" s="19">
        <v>0</v>
      </c>
    </row>
    <row r="20" spans="2:9" ht="90.75" customHeight="1" x14ac:dyDescent="0.25">
      <c r="B20" s="61"/>
      <c r="C20" s="61"/>
      <c r="D20" s="129" t="s">
        <v>140</v>
      </c>
      <c r="E20" s="119">
        <v>483000</v>
      </c>
      <c r="F20" s="119">
        <v>0</v>
      </c>
      <c r="G20" s="142">
        <v>483000</v>
      </c>
      <c r="H20" s="19">
        <v>0</v>
      </c>
      <c r="I20" s="19">
        <v>0</v>
      </c>
    </row>
    <row r="21" spans="2:9" ht="51.75" customHeight="1" x14ac:dyDescent="0.25">
      <c r="B21" s="61"/>
      <c r="C21" s="61"/>
      <c r="D21" s="76" t="s">
        <v>157</v>
      </c>
      <c r="E21" s="119">
        <v>976800</v>
      </c>
      <c r="F21" s="119">
        <v>0</v>
      </c>
      <c r="G21" s="142">
        <v>976800</v>
      </c>
      <c r="H21" s="19">
        <v>0</v>
      </c>
      <c r="I21" s="19">
        <v>0</v>
      </c>
    </row>
    <row r="22" spans="2:9" ht="69" x14ac:dyDescent="0.25">
      <c r="B22" s="61"/>
      <c r="C22" s="61"/>
      <c r="D22" s="76" t="s">
        <v>141</v>
      </c>
      <c r="E22" s="119">
        <v>104499</v>
      </c>
      <c r="F22" s="119">
        <v>0</v>
      </c>
      <c r="G22" s="142">
        <v>104499</v>
      </c>
      <c r="H22" s="19">
        <v>0</v>
      </c>
      <c r="I22" s="19">
        <v>0</v>
      </c>
    </row>
    <row r="23" spans="2:9" ht="69" x14ac:dyDescent="0.25">
      <c r="B23" s="61"/>
      <c r="C23" s="61"/>
      <c r="D23" s="76" t="s">
        <v>142</v>
      </c>
      <c r="E23" s="119">
        <v>458001</v>
      </c>
      <c r="F23" s="119">
        <v>0</v>
      </c>
      <c r="G23" s="142">
        <v>458001</v>
      </c>
      <c r="H23" s="19">
        <v>0</v>
      </c>
      <c r="I23" s="19">
        <v>0</v>
      </c>
    </row>
    <row r="24" spans="2:9" ht="69" x14ac:dyDescent="0.25">
      <c r="B24" s="61"/>
      <c r="C24" s="61"/>
      <c r="D24" s="76" t="s">
        <v>143</v>
      </c>
      <c r="E24" s="119">
        <v>287400</v>
      </c>
      <c r="F24" s="119">
        <v>0</v>
      </c>
      <c r="G24" s="142">
        <v>287400</v>
      </c>
      <c r="H24" s="19">
        <v>0</v>
      </c>
      <c r="I24" s="19">
        <v>0</v>
      </c>
    </row>
    <row r="25" spans="2:9" ht="51.75" x14ac:dyDescent="0.25">
      <c r="B25" s="61"/>
      <c r="C25" s="61"/>
      <c r="D25" s="76" t="s">
        <v>144</v>
      </c>
      <c r="E25" s="119">
        <v>72000</v>
      </c>
      <c r="F25" s="119">
        <v>0</v>
      </c>
      <c r="G25" s="142">
        <v>72000</v>
      </c>
      <c r="H25" s="19">
        <v>0</v>
      </c>
      <c r="I25" s="19">
        <v>0</v>
      </c>
    </row>
    <row r="26" spans="2:9" ht="69" x14ac:dyDescent="0.25">
      <c r="B26" s="61"/>
      <c r="C26" s="61"/>
      <c r="D26" s="76" t="s">
        <v>186</v>
      </c>
      <c r="E26" s="119">
        <v>417000</v>
      </c>
      <c r="F26" s="119">
        <v>0</v>
      </c>
      <c r="G26" s="142">
        <v>417000</v>
      </c>
      <c r="H26" s="19">
        <v>0</v>
      </c>
      <c r="I26" s="19">
        <v>0</v>
      </c>
    </row>
    <row r="27" spans="2:9" ht="86.25" x14ac:dyDescent="0.25">
      <c r="B27" s="61"/>
      <c r="C27" s="61"/>
      <c r="D27" s="76" t="s">
        <v>145</v>
      </c>
      <c r="E27" s="119">
        <v>392700</v>
      </c>
      <c r="F27" s="119">
        <v>0</v>
      </c>
      <c r="G27" s="142">
        <v>392700</v>
      </c>
      <c r="H27" s="19">
        <v>0</v>
      </c>
      <c r="I27" s="19">
        <v>0</v>
      </c>
    </row>
    <row r="28" spans="2:9" ht="69" x14ac:dyDescent="0.25">
      <c r="B28" s="61"/>
      <c r="C28" s="61"/>
      <c r="D28" s="76" t="s">
        <v>146</v>
      </c>
      <c r="E28" s="119">
        <v>333000</v>
      </c>
      <c r="F28" s="119">
        <v>0</v>
      </c>
      <c r="G28" s="142">
        <v>333000</v>
      </c>
      <c r="H28" s="19">
        <v>0</v>
      </c>
      <c r="I28" s="19">
        <v>0</v>
      </c>
    </row>
    <row r="29" spans="2:9" ht="69" x14ac:dyDescent="0.25">
      <c r="B29" s="61"/>
      <c r="C29" s="61"/>
      <c r="D29" s="130" t="s">
        <v>147</v>
      </c>
      <c r="E29" s="119">
        <v>465000</v>
      </c>
      <c r="F29" s="119">
        <v>0</v>
      </c>
      <c r="G29" s="142">
        <v>465000</v>
      </c>
      <c r="H29" s="19">
        <v>0</v>
      </c>
      <c r="I29" s="19">
        <v>0</v>
      </c>
    </row>
    <row r="30" spans="2:9" ht="89.25" customHeight="1" x14ac:dyDescent="0.25">
      <c r="B30" s="61"/>
      <c r="C30" s="13"/>
      <c r="D30" s="130" t="s">
        <v>148</v>
      </c>
      <c r="E30" s="119">
        <v>457200</v>
      </c>
      <c r="F30" s="119">
        <v>0</v>
      </c>
      <c r="G30" s="142">
        <v>457200</v>
      </c>
      <c r="H30" s="19">
        <v>0</v>
      </c>
      <c r="I30" s="19">
        <v>0</v>
      </c>
    </row>
    <row r="31" spans="2:9" ht="85.5" customHeight="1" x14ac:dyDescent="0.25">
      <c r="B31" s="61"/>
      <c r="C31" s="61"/>
      <c r="D31" s="130" t="s">
        <v>149</v>
      </c>
      <c r="E31" s="119">
        <v>585000</v>
      </c>
      <c r="F31" s="119">
        <v>0</v>
      </c>
      <c r="G31" s="142">
        <v>585000</v>
      </c>
      <c r="H31" s="19">
        <v>0</v>
      </c>
      <c r="I31" s="19">
        <v>0</v>
      </c>
    </row>
    <row r="32" spans="2:9" ht="69" x14ac:dyDescent="0.25">
      <c r="B32" s="61"/>
      <c r="C32" s="61"/>
      <c r="D32" s="130" t="s">
        <v>150</v>
      </c>
      <c r="E32" s="119">
        <v>107640</v>
      </c>
      <c r="F32" s="119">
        <v>0</v>
      </c>
      <c r="G32" s="142">
        <v>107640</v>
      </c>
      <c r="H32" s="19">
        <v>0</v>
      </c>
      <c r="I32" s="19">
        <v>0</v>
      </c>
    </row>
    <row r="33" spans="2:9" ht="86.25" x14ac:dyDescent="0.25">
      <c r="B33" s="61"/>
      <c r="C33" s="61"/>
      <c r="D33" s="76" t="s">
        <v>151</v>
      </c>
      <c r="E33" s="119">
        <v>612681.19999999995</v>
      </c>
      <c r="F33" s="119">
        <v>0</v>
      </c>
      <c r="G33" s="142">
        <v>612681.19999999995</v>
      </c>
      <c r="H33" s="19">
        <v>0</v>
      </c>
      <c r="I33" s="19">
        <v>0</v>
      </c>
    </row>
    <row r="34" spans="2:9" ht="51.75" x14ac:dyDescent="0.25">
      <c r="B34" s="61"/>
      <c r="C34" s="61"/>
      <c r="D34" s="131" t="s">
        <v>152</v>
      </c>
      <c r="E34" s="119">
        <v>326155.59999999998</v>
      </c>
      <c r="F34" s="119">
        <v>0</v>
      </c>
      <c r="G34" s="142">
        <v>326155.59999999998</v>
      </c>
      <c r="H34" s="19">
        <v>0</v>
      </c>
      <c r="I34" s="19">
        <v>0</v>
      </c>
    </row>
    <row r="35" spans="2:9" ht="51.75" x14ac:dyDescent="0.25">
      <c r="B35" s="61"/>
      <c r="C35" s="61"/>
      <c r="D35" s="131" t="s">
        <v>153</v>
      </c>
      <c r="E35" s="119">
        <v>703875.9</v>
      </c>
      <c r="F35" s="119">
        <v>0</v>
      </c>
      <c r="G35" s="142">
        <v>703875.9</v>
      </c>
      <c r="H35" s="19">
        <v>0</v>
      </c>
      <c r="I35" s="19">
        <v>0</v>
      </c>
    </row>
    <row r="36" spans="2:9" ht="51.75" x14ac:dyDescent="0.25">
      <c r="B36" s="61"/>
      <c r="C36" s="61"/>
      <c r="D36" s="131" t="s">
        <v>154</v>
      </c>
      <c r="E36" s="119">
        <v>498221.1</v>
      </c>
      <c r="F36" s="19">
        <v>0</v>
      </c>
      <c r="G36" s="142">
        <v>498221.1</v>
      </c>
      <c r="H36" s="19">
        <v>0</v>
      </c>
      <c r="I36" s="19">
        <v>0</v>
      </c>
    </row>
    <row r="37" spans="2:9" x14ac:dyDescent="0.25">
      <c r="B37" s="213"/>
      <c r="C37" s="213"/>
      <c r="D37" s="214" t="s">
        <v>109</v>
      </c>
      <c r="E37" s="219">
        <f t="shared" ref="E37:E39" si="1">+G37</f>
        <v>-8896075.7999999989</v>
      </c>
      <c r="F37" s="19">
        <v>0</v>
      </c>
      <c r="G37" s="220">
        <f>G39</f>
        <v>-8896075.7999999989</v>
      </c>
      <c r="H37" s="19">
        <v>0</v>
      </c>
      <c r="I37" s="19">
        <v>0</v>
      </c>
    </row>
    <row r="38" spans="2:9" x14ac:dyDescent="0.25">
      <c r="B38" s="213"/>
      <c r="C38" s="213"/>
      <c r="D38" s="216" t="s">
        <v>42</v>
      </c>
      <c r="E38" s="215"/>
      <c r="F38" s="19"/>
      <c r="G38" s="140"/>
      <c r="H38" s="19"/>
      <c r="I38" s="19"/>
    </row>
    <row r="39" spans="2:9" ht="34.5" x14ac:dyDescent="0.25">
      <c r="B39" s="217">
        <v>1139</v>
      </c>
      <c r="C39" s="56">
        <v>11003</v>
      </c>
      <c r="D39" s="218" t="s">
        <v>191</v>
      </c>
      <c r="E39" s="219">
        <f t="shared" si="1"/>
        <v>-8896075.7999999989</v>
      </c>
      <c r="F39" s="19">
        <v>0</v>
      </c>
      <c r="G39" s="220">
        <f>'2'!H61</f>
        <v>-8896075.7999999989</v>
      </c>
      <c r="H39" s="19">
        <v>0</v>
      </c>
      <c r="I39" s="19">
        <v>0</v>
      </c>
    </row>
    <row r="40" spans="2:9" x14ac:dyDescent="0.25">
      <c r="I40" s="66"/>
    </row>
    <row r="42" spans="2:9" s="1" customFormat="1" ht="33" customHeight="1" x14ac:dyDescent="0.3">
      <c r="C42" s="230"/>
      <c r="D42" s="230"/>
      <c r="E42" s="230" t="s">
        <v>160</v>
      </c>
      <c r="F42" s="230"/>
      <c r="G42" s="230"/>
      <c r="H42" s="230"/>
      <c r="I42" s="3"/>
    </row>
    <row r="43" spans="2:9" s="1" customFormat="1" ht="33" customHeight="1" x14ac:dyDescent="0.3">
      <c r="C43" s="230"/>
      <c r="D43" s="230"/>
      <c r="E43" s="230"/>
      <c r="F43" s="230"/>
      <c r="G43" s="230"/>
      <c r="H43" s="230"/>
      <c r="I43" s="3"/>
    </row>
  </sheetData>
  <mergeCells count="9">
    <mergeCell ref="C42:D43"/>
    <mergeCell ref="E42:H43"/>
    <mergeCell ref="B5:I5"/>
    <mergeCell ref="H6:I6"/>
    <mergeCell ref="B7:C8"/>
    <mergeCell ref="D7:D9"/>
    <mergeCell ref="E7:I7"/>
    <mergeCell ref="E8:E9"/>
    <mergeCell ref="F8:I8"/>
  </mergeCells>
  <pageMargins left="0.7" right="0.7" top="0.75" bottom="0.75" header="0.3" footer="0.3"/>
  <pageSetup paperSize="9" scale="64" orientation="landscape" verticalDpi="300" r:id="rId1"/>
  <rowBreaks count="1" manualBreakCount="1">
    <brk id="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46"/>
  <sheetViews>
    <sheetView zoomScaleNormal="100" workbookViewId="0">
      <selection activeCell="E2" sqref="E2"/>
    </sheetView>
  </sheetViews>
  <sheetFormatPr defaultRowHeight="17.25" x14ac:dyDescent="0.3"/>
  <cols>
    <col min="1" max="1" width="7.42578125" style="54" customWidth="1"/>
    <col min="2" max="2" width="12" style="54" customWidth="1"/>
    <col min="3" max="3" width="14.85546875" style="54" customWidth="1"/>
    <col min="4" max="4" width="66.7109375" style="149" customWidth="1"/>
    <col min="5" max="5" width="24.140625" style="23" customWidth="1"/>
    <col min="6" max="6" width="22" style="54" customWidth="1"/>
    <col min="7" max="7" width="21.7109375" style="54" customWidth="1"/>
    <col min="8" max="8" width="22.42578125" style="54" customWidth="1"/>
    <col min="9" max="9" width="18.5703125" style="54" customWidth="1"/>
    <col min="10" max="10" width="12.28515625" style="54" customWidth="1"/>
    <col min="11" max="11" width="11.28515625" style="54" customWidth="1"/>
    <col min="12" max="255" width="9.140625" style="54"/>
    <col min="256" max="256" width="7.28515625" style="54" customWidth="1"/>
    <col min="257" max="257" width="12" style="54" customWidth="1"/>
    <col min="258" max="258" width="11.85546875" style="54" customWidth="1"/>
    <col min="259" max="259" width="64.28515625" style="54" customWidth="1"/>
    <col min="260" max="260" width="16.85546875" style="54" customWidth="1"/>
    <col min="261" max="261" width="17.7109375" style="54" customWidth="1"/>
    <col min="262" max="262" width="12.85546875" style="54" customWidth="1"/>
    <col min="263" max="263" width="14.140625" style="54" customWidth="1"/>
    <col min="264" max="264" width="10.7109375" style="54" customWidth="1"/>
    <col min="265" max="511" width="9.140625" style="54"/>
    <col min="512" max="512" width="7.28515625" style="54" customWidth="1"/>
    <col min="513" max="513" width="12" style="54" customWidth="1"/>
    <col min="514" max="514" width="11.85546875" style="54" customWidth="1"/>
    <col min="515" max="515" width="64.28515625" style="54" customWidth="1"/>
    <col min="516" max="516" width="16.85546875" style="54" customWidth="1"/>
    <col min="517" max="517" width="17.7109375" style="54" customWidth="1"/>
    <col min="518" max="518" width="12.85546875" style="54" customWidth="1"/>
    <col min="519" max="519" width="14.140625" style="54" customWidth="1"/>
    <col min="520" max="520" width="10.7109375" style="54" customWidth="1"/>
    <col min="521" max="767" width="9.140625" style="54"/>
    <col min="768" max="768" width="7.28515625" style="54" customWidth="1"/>
    <col min="769" max="769" width="12" style="54" customWidth="1"/>
    <col min="770" max="770" width="11.85546875" style="54" customWidth="1"/>
    <col min="771" max="771" width="64.28515625" style="54" customWidth="1"/>
    <col min="772" max="772" width="16.85546875" style="54" customWidth="1"/>
    <col min="773" max="773" width="17.7109375" style="54" customWidth="1"/>
    <col min="774" max="774" width="12.85546875" style="54" customWidth="1"/>
    <col min="775" max="775" width="14.140625" style="54" customWidth="1"/>
    <col min="776" max="776" width="10.7109375" style="54" customWidth="1"/>
    <col min="777" max="1023" width="9.140625" style="54"/>
    <col min="1024" max="1024" width="7.28515625" style="54" customWidth="1"/>
    <col min="1025" max="1025" width="12" style="54" customWidth="1"/>
    <col min="1026" max="1026" width="11.85546875" style="54" customWidth="1"/>
    <col min="1027" max="1027" width="64.28515625" style="54" customWidth="1"/>
    <col min="1028" max="1028" width="16.85546875" style="54" customWidth="1"/>
    <col min="1029" max="1029" width="17.7109375" style="54" customWidth="1"/>
    <col min="1030" max="1030" width="12.85546875" style="54" customWidth="1"/>
    <col min="1031" max="1031" width="14.140625" style="54" customWidth="1"/>
    <col min="1032" max="1032" width="10.7109375" style="54" customWidth="1"/>
    <col min="1033" max="1279" width="9.140625" style="54"/>
    <col min="1280" max="1280" width="7.28515625" style="54" customWidth="1"/>
    <col min="1281" max="1281" width="12" style="54" customWidth="1"/>
    <col min="1282" max="1282" width="11.85546875" style="54" customWidth="1"/>
    <col min="1283" max="1283" width="64.28515625" style="54" customWidth="1"/>
    <col min="1284" max="1284" width="16.85546875" style="54" customWidth="1"/>
    <col min="1285" max="1285" width="17.7109375" style="54" customWidth="1"/>
    <col min="1286" max="1286" width="12.85546875" style="54" customWidth="1"/>
    <col min="1287" max="1287" width="14.140625" style="54" customWidth="1"/>
    <col min="1288" max="1288" width="10.7109375" style="54" customWidth="1"/>
    <col min="1289" max="1535" width="9.140625" style="54"/>
    <col min="1536" max="1536" width="7.28515625" style="54" customWidth="1"/>
    <col min="1537" max="1537" width="12" style="54" customWidth="1"/>
    <col min="1538" max="1538" width="11.85546875" style="54" customWidth="1"/>
    <col min="1539" max="1539" width="64.28515625" style="54" customWidth="1"/>
    <col min="1540" max="1540" width="16.85546875" style="54" customWidth="1"/>
    <col min="1541" max="1541" width="17.7109375" style="54" customWidth="1"/>
    <col min="1542" max="1542" width="12.85546875" style="54" customWidth="1"/>
    <col min="1543" max="1543" width="14.140625" style="54" customWidth="1"/>
    <col min="1544" max="1544" width="10.7109375" style="54" customWidth="1"/>
    <col min="1545" max="1791" width="9.140625" style="54"/>
    <col min="1792" max="1792" width="7.28515625" style="54" customWidth="1"/>
    <col min="1793" max="1793" width="12" style="54" customWidth="1"/>
    <col min="1794" max="1794" width="11.85546875" style="54" customWidth="1"/>
    <col min="1795" max="1795" width="64.28515625" style="54" customWidth="1"/>
    <col min="1796" max="1796" width="16.85546875" style="54" customWidth="1"/>
    <col min="1797" max="1797" width="17.7109375" style="54" customWidth="1"/>
    <col min="1798" max="1798" width="12.85546875" style="54" customWidth="1"/>
    <col min="1799" max="1799" width="14.140625" style="54" customWidth="1"/>
    <col min="1800" max="1800" width="10.7109375" style="54" customWidth="1"/>
    <col min="1801" max="2047" width="9.140625" style="54"/>
    <col min="2048" max="2048" width="7.28515625" style="54" customWidth="1"/>
    <col min="2049" max="2049" width="12" style="54" customWidth="1"/>
    <col min="2050" max="2050" width="11.85546875" style="54" customWidth="1"/>
    <col min="2051" max="2051" width="64.28515625" style="54" customWidth="1"/>
    <col min="2052" max="2052" width="16.85546875" style="54" customWidth="1"/>
    <col min="2053" max="2053" width="17.7109375" style="54" customWidth="1"/>
    <col min="2054" max="2054" width="12.85546875" style="54" customWidth="1"/>
    <col min="2055" max="2055" width="14.140625" style="54" customWidth="1"/>
    <col min="2056" max="2056" width="10.7109375" style="54" customWidth="1"/>
    <col min="2057" max="2303" width="9.140625" style="54"/>
    <col min="2304" max="2304" width="7.28515625" style="54" customWidth="1"/>
    <col min="2305" max="2305" width="12" style="54" customWidth="1"/>
    <col min="2306" max="2306" width="11.85546875" style="54" customWidth="1"/>
    <col min="2307" max="2307" width="64.28515625" style="54" customWidth="1"/>
    <col min="2308" max="2308" width="16.85546875" style="54" customWidth="1"/>
    <col min="2309" max="2309" width="17.7109375" style="54" customWidth="1"/>
    <col min="2310" max="2310" width="12.85546875" style="54" customWidth="1"/>
    <col min="2311" max="2311" width="14.140625" style="54" customWidth="1"/>
    <col min="2312" max="2312" width="10.7109375" style="54" customWidth="1"/>
    <col min="2313" max="2559" width="9.140625" style="54"/>
    <col min="2560" max="2560" width="7.28515625" style="54" customWidth="1"/>
    <col min="2561" max="2561" width="12" style="54" customWidth="1"/>
    <col min="2562" max="2562" width="11.85546875" style="54" customWidth="1"/>
    <col min="2563" max="2563" width="64.28515625" style="54" customWidth="1"/>
    <col min="2564" max="2564" width="16.85546875" style="54" customWidth="1"/>
    <col min="2565" max="2565" width="17.7109375" style="54" customWidth="1"/>
    <col min="2566" max="2566" width="12.85546875" style="54" customWidth="1"/>
    <col min="2567" max="2567" width="14.140625" style="54" customWidth="1"/>
    <col min="2568" max="2568" width="10.7109375" style="54" customWidth="1"/>
    <col min="2569" max="2815" width="9.140625" style="54"/>
    <col min="2816" max="2816" width="7.28515625" style="54" customWidth="1"/>
    <col min="2817" max="2817" width="12" style="54" customWidth="1"/>
    <col min="2818" max="2818" width="11.85546875" style="54" customWidth="1"/>
    <col min="2819" max="2819" width="64.28515625" style="54" customWidth="1"/>
    <col min="2820" max="2820" width="16.85546875" style="54" customWidth="1"/>
    <col min="2821" max="2821" width="17.7109375" style="54" customWidth="1"/>
    <col min="2822" max="2822" width="12.85546875" style="54" customWidth="1"/>
    <col min="2823" max="2823" width="14.140625" style="54" customWidth="1"/>
    <col min="2824" max="2824" width="10.7109375" style="54" customWidth="1"/>
    <col min="2825" max="3071" width="9.140625" style="54"/>
    <col min="3072" max="3072" width="7.28515625" style="54" customWidth="1"/>
    <col min="3073" max="3073" width="12" style="54" customWidth="1"/>
    <col min="3074" max="3074" width="11.85546875" style="54" customWidth="1"/>
    <col min="3075" max="3075" width="64.28515625" style="54" customWidth="1"/>
    <col min="3076" max="3076" width="16.85546875" style="54" customWidth="1"/>
    <col min="3077" max="3077" width="17.7109375" style="54" customWidth="1"/>
    <col min="3078" max="3078" width="12.85546875" style="54" customWidth="1"/>
    <col min="3079" max="3079" width="14.140625" style="54" customWidth="1"/>
    <col min="3080" max="3080" width="10.7109375" style="54" customWidth="1"/>
    <col min="3081" max="3327" width="9.140625" style="54"/>
    <col min="3328" max="3328" width="7.28515625" style="54" customWidth="1"/>
    <col min="3329" max="3329" width="12" style="54" customWidth="1"/>
    <col min="3330" max="3330" width="11.85546875" style="54" customWidth="1"/>
    <col min="3331" max="3331" width="64.28515625" style="54" customWidth="1"/>
    <col min="3332" max="3332" width="16.85546875" style="54" customWidth="1"/>
    <col min="3333" max="3333" width="17.7109375" style="54" customWidth="1"/>
    <col min="3334" max="3334" width="12.85546875" style="54" customWidth="1"/>
    <col min="3335" max="3335" width="14.140625" style="54" customWidth="1"/>
    <col min="3336" max="3336" width="10.7109375" style="54" customWidth="1"/>
    <col min="3337" max="3583" width="9.140625" style="54"/>
    <col min="3584" max="3584" width="7.28515625" style="54" customWidth="1"/>
    <col min="3585" max="3585" width="12" style="54" customWidth="1"/>
    <col min="3586" max="3586" width="11.85546875" style="54" customWidth="1"/>
    <col min="3587" max="3587" width="64.28515625" style="54" customWidth="1"/>
    <col min="3588" max="3588" width="16.85546875" style="54" customWidth="1"/>
    <col min="3589" max="3589" width="17.7109375" style="54" customWidth="1"/>
    <col min="3590" max="3590" width="12.85546875" style="54" customWidth="1"/>
    <col min="3591" max="3591" width="14.140625" style="54" customWidth="1"/>
    <col min="3592" max="3592" width="10.7109375" style="54" customWidth="1"/>
    <col min="3593" max="3839" width="9.140625" style="54"/>
    <col min="3840" max="3840" width="7.28515625" style="54" customWidth="1"/>
    <col min="3841" max="3841" width="12" style="54" customWidth="1"/>
    <col min="3842" max="3842" width="11.85546875" style="54" customWidth="1"/>
    <col min="3843" max="3843" width="64.28515625" style="54" customWidth="1"/>
    <col min="3844" max="3844" width="16.85546875" style="54" customWidth="1"/>
    <col min="3845" max="3845" width="17.7109375" style="54" customWidth="1"/>
    <col min="3846" max="3846" width="12.85546875" style="54" customWidth="1"/>
    <col min="3847" max="3847" width="14.140625" style="54" customWidth="1"/>
    <col min="3848" max="3848" width="10.7109375" style="54" customWidth="1"/>
    <col min="3849" max="4095" width="9.140625" style="54"/>
    <col min="4096" max="4096" width="7.28515625" style="54" customWidth="1"/>
    <col min="4097" max="4097" width="12" style="54" customWidth="1"/>
    <col min="4098" max="4098" width="11.85546875" style="54" customWidth="1"/>
    <col min="4099" max="4099" width="64.28515625" style="54" customWidth="1"/>
    <col min="4100" max="4100" width="16.85546875" style="54" customWidth="1"/>
    <col min="4101" max="4101" width="17.7109375" style="54" customWidth="1"/>
    <col min="4102" max="4102" width="12.85546875" style="54" customWidth="1"/>
    <col min="4103" max="4103" width="14.140625" style="54" customWidth="1"/>
    <col min="4104" max="4104" width="10.7109375" style="54" customWidth="1"/>
    <col min="4105" max="4351" width="9.140625" style="54"/>
    <col min="4352" max="4352" width="7.28515625" style="54" customWidth="1"/>
    <col min="4353" max="4353" width="12" style="54" customWidth="1"/>
    <col min="4354" max="4354" width="11.85546875" style="54" customWidth="1"/>
    <col min="4355" max="4355" width="64.28515625" style="54" customWidth="1"/>
    <col min="4356" max="4356" width="16.85546875" style="54" customWidth="1"/>
    <col min="4357" max="4357" width="17.7109375" style="54" customWidth="1"/>
    <col min="4358" max="4358" width="12.85546875" style="54" customWidth="1"/>
    <col min="4359" max="4359" width="14.140625" style="54" customWidth="1"/>
    <col min="4360" max="4360" width="10.7109375" style="54" customWidth="1"/>
    <col min="4361" max="4607" width="9.140625" style="54"/>
    <col min="4608" max="4608" width="7.28515625" style="54" customWidth="1"/>
    <col min="4609" max="4609" width="12" style="54" customWidth="1"/>
    <col min="4610" max="4610" width="11.85546875" style="54" customWidth="1"/>
    <col min="4611" max="4611" width="64.28515625" style="54" customWidth="1"/>
    <col min="4612" max="4612" width="16.85546875" style="54" customWidth="1"/>
    <col min="4613" max="4613" width="17.7109375" style="54" customWidth="1"/>
    <col min="4614" max="4614" width="12.85546875" style="54" customWidth="1"/>
    <col min="4615" max="4615" width="14.140625" style="54" customWidth="1"/>
    <col min="4616" max="4616" width="10.7109375" style="54" customWidth="1"/>
    <col min="4617" max="4863" width="9.140625" style="54"/>
    <col min="4864" max="4864" width="7.28515625" style="54" customWidth="1"/>
    <col min="4865" max="4865" width="12" style="54" customWidth="1"/>
    <col min="4866" max="4866" width="11.85546875" style="54" customWidth="1"/>
    <col min="4867" max="4867" width="64.28515625" style="54" customWidth="1"/>
    <col min="4868" max="4868" width="16.85546875" style="54" customWidth="1"/>
    <col min="4869" max="4869" width="17.7109375" style="54" customWidth="1"/>
    <col min="4870" max="4870" width="12.85546875" style="54" customWidth="1"/>
    <col min="4871" max="4871" width="14.140625" style="54" customWidth="1"/>
    <col min="4872" max="4872" width="10.7109375" style="54" customWidth="1"/>
    <col min="4873" max="5119" width="9.140625" style="54"/>
    <col min="5120" max="5120" width="7.28515625" style="54" customWidth="1"/>
    <col min="5121" max="5121" width="12" style="54" customWidth="1"/>
    <col min="5122" max="5122" width="11.85546875" style="54" customWidth="1"/>
    <col min="5123" max="5123" width="64.28515625" style="54" customWidth="1"/>
    <col min="5124" max="5124" width="16.85546875" style="54" customWidth="1"/>
    <col min="5125" max="5125" width="17.7109375" style="54" customWidth="1"/>
    <col min="5126" max="5126" width="12.85546875" style="54" customWidth="1"/>
    <col min="5127" max="5127" width="14.140625" style="54" customWidth="1"/>
    <col min="5128" max="5128" width="10.7109375" style="54" customWidth="1"/>
    <col min="5129" max="5375" width="9.140625" style="54"/>
    <col min="5376" max="5376" width="7.28515625" style="54" customWidth="1"/>
    <col min="5377" max="5377" width="12" style="54" customWidth="1"/>
    <col min="5378" max="5378" width="11.85546875" style="54" customWidth="1"/>
    <col min="5379" max="5379" width="64.28515625" style="54" customWidth="1"/>
    <col min="5380" max="5380" width="16.85546875" style="54" customWidth="1"/>
    <col min="5381" max="5381" width="17.7109375" style="54" customWidth="1"/>
    <col min="5382" max="5382" width="12.85546875" style="54" customWidth="1"/>
    <col min="5383" max="5383" width="14.140625" style="54" customWidth="1"/>
    <col min="5384" max="5384" width="10.7109375" style="54" customWidth="1"/>
    <col min="5385" max="5631" width="9.140625" style="54"/>
    <col min="5632" max="5632" width="7.28515625" style="54" customWidth="1"/>
    <col min="5633" max="5633" width="12" style="54" customWidth="1"/>
    <col min="5634" max="5634" width="11.85546875" style="54" customWidth="1"/>
    <col min="5635" max="5635" width="64.28515625" style="54" customWidth="1"/>
    <col min="5636" max="5636" width="16.85546875" style="54" customWidth="1"/>
    <col min="5637" max="5637" width="17.7109375" style="54" customWidth="1"/>
    <col min="5638" max="5638" width="12.85546875" style="54" customWidth="1"/>
    <col min="5639" max="5639" width="14.140625" style="54" customWidth="1"/>
    <col min="5640" max="5640" width="10.7109375" style="54" customWidth="1"/>
    <col min="5641" max="5887" width="9.140625" style="54"/>
    <col min="5888" max="5888" width="7.28515625" style="54" customWidth="1"/>
    <col min="5889" max="5889" width="12" style="54" customWidth="1"/>
    <col min="5890" max="5890" width="11.85546875" style="54" customWidth="1"/>
    <col min="5891" max="5891" width="64.28515625" style="54" customWidth="1"/>
    <col min="5892" max="5892" width="16.85546875" style="54" customWidth="1"/>
    <col min="5893" max="5893" width="17.7109375" style="54" customWidth="1"/>
    <col min="5894" max="5894" width="12.85546875" style="54" customWidth="1"/>
    <col min="5895" max="5895" width="14.140625" style="54" customWidth="1"/>
    <col min="5896" max="5896" width="10.7109375" style="54" customWidth="1"/>
    <col min="5897" max="6143" width="9.140625" style="54"/>
    <col min="6144" max="6144" width="7.28515625" style="54" customWidth="1"/>
    <col min="6145" max="6145" width="12" style="54" customWidth="1"/>
    <col min="6146" max="6146" width="11.85546875" style="54" customWidth="1"/>
    <col min="6147" max="6147" width="64.28515625" style="54" customWidth="1"/>
    <col min="6148" max="6148" width="16.85546875" style="54" customWidth="1"/>
    <col min="6149" max="6149" width="17.7109375" style="54" customWidth="1"/>
    <col min="6150" max="6150" width="12.85546875" style="54" customWidth="1"/>
    <col min="6151" max="6151" width="14.140625" style="54" customWidth="1"/>
    <col min="6152" max="6152" width="10.7109375" style="54" customWidth="1"/>
    <col min="6153" max="6399" width="9.140625" style="54"/>
    <col min="6400" max="6400" width="7.28515625" style="54" customWidth="1"/>
    <col min="6401" max="6401" width="12" style="54" customWidth="1"/>
    <col min="6402" max="6402" width="11.85546875" style="54" customWidth="1"/>
    <col min="6403" max="6403" width="64.28515625" style="54" customWidth="1"/>
    <col min="6404" max="6404" width="16.85546875" style="54" customWidth="1"/>
    <col min="6405" max="6405" width="17.7109375" style="54" customWidth="1"/>
    <col min="6406" max="6406" width="12.85546875" style="54" customWidth="1"/>
    <col min="6407" max="6407" width="14.140625" style="54" customWidth="1"/>
    <col min="6408" max="6408" width="10.7109375" style="54" customWidth="1"/>
    <col min="6409" max="6655" width="9.140625" style="54"/>
    <col min="6656" max="6656" width="7.28515625" style="54" customWidth="1"/>
    <col min="6657" max="6657" width="12" style="54" customWidth="1"/>
    <col min="6658" max="6658" width="11.85546875" style="54" customWidth="1"/>
    <col min="6659" max="6659" width="64.28515625" style="54" customWidth="1"/>
    <col min="6660" max="6660" width="16.85546875" style="54" customWidth="1"/>
    <col min="6661" max="6661" width="17.7109375" style="54" customWidth="1"/>
    <col min="6662" max="6662" width="12.85546875" style="54" customWidth="1"/>
    <col min="6663" max="6663" width="14.140625" style="54" customWidth="1"/>
    <col min="6664" max="6664" width="10.7109375" style="54" customWidth="1"/>
    <col min="6665" max="6911" width="9.140625" style="54"/>
    <col min="6912" max="6912" width="7.28515625" style="54" customWidth="1"/>
    <col min="6913" max="6913" width="12" style="54" customWidth="1"/>
    <col min="6914" max="6914" width="11.85546875" style="54" customWidth="1"/>
    <col min="6915" max="6915" width="64.28515625" style="54" customWidth="1"/>
    <col min="6916" max="6916" width="16.85546875" style="54" customWidth="1"/>
    <col min="6917" max="6917" width="17.7109375" style="54" customWidth="1"/>
    <col min="6918" max="6918" width="12.85546875" style="54" customWidth="1"/>
    <col min="6919" max="6919" width="14.140625" style="54" customWidth="1"/>
    <col min="6920" max="6920" width="10.7109375" style="54" customWidth="1"/>
    <col min="6921" max="7167" width="9.140625" style="54"/>
    <col min="7168" max="7168" width="7.28515625" style="54" customWidth="1"/>
    <col min="7169" max="7169" width="12" style="54" customWidth="1"/>
    <col min="7170" max="7170" width="11.85546875" style="54" customWidth="1"/>
    <col min="7171" max="7171" width="64.28515625" style="54" customWidth="1"/>
    <col min="7172" max="7172" width="16.85546875" style="54" customWidth="1"/>
    <col min="7173" max="7173" width="17.7109375" style="54" customWidth="1"/>
    <col min="7174" max="7174" width="12.85546875" style="54" customWidth="1"/>
    <col min="7175" max="7175" width="14.140625" style="54" customWidth="1"/>
    <col min="7176" max="7176" width="10.7109375" style="54" customWidth="1"/>
    <col min="7177" max="7423" width="9.140625" style="54"/>
    <col min="7424" max="7424" width="7.28515625" style="54" customWidth="1"/>
    <col min="7425" max="7425" width="12" style="54" customWidth="1"/>
    <col min="7426" max="7426" width="11.85546875" style="54" customWidth="1"/>
    <col min="7427" max="7427" width="64.28515625" style="54" customWidth="1"/>
    <col min="7428" max="7428" width="16.85546875" style="54" customWidth="1"/>
    <col min="7429" max="7429" width="17.7109375" style="54" customWidth="1"/>
    <col min="7430" max="7430" width="12.85546875" style="54" customWidth="1"/>
    <col min="7431" max="7431" width="14.140625" style="54" customWidth="1"/>
    <col min="7432" max="7432" width="10.7109375" style="54" customWidth="1"/>
    <col min="7433" max="7679" width="9.140625" style="54"/>
    <col min="7680" max="7680" width="7.28515625" style="54" customWidth="1"/>
    <col min="7681" max="7681" width="12" style="54" customWidth="1"/>
    <col min="7682" max="7682" width="11.85546875" style="54" customWidth="1"/>
    <col min="7683" max="7683" width="64.28515625" style="54" customWidth="1"/>
    <col min="7684" max="7684" width="16.85546875" style="54" customWidth="1"/>
    <col min="7685" max="7685" width="17.7109375" style="54" customWidth="1"/>
    <col min="7686" max="7686" width="12.85546875" style="54" customWidth="1"/>
    <col min="7687" max="7687" width="14.140625" style="54" customWidth="1"/>
    <col min="7688" max="7688" width="10.7109375" style="54" customWidth="1"/>
    <col min="7689" max="7935" width="9.140625" style="54"/>
    <col min="7936" max="7936" width="7.28515625" style="54" customWidth="1"/>
    <col min="7937" max="7937" width="12" style="54" customWidth="1"/>
    <col min="7938" max="7938" width="11.85546875" style="54" customWidth="1"/>
    <col min="7939" max="7939" width="64.28515625" style="54" customWidth="1"/>
    <col min="7940" max="7940" width="16.85546875" style="54" customWidth="1"/>
    <col min="7941" max="7941" width="17.7109375" style="54" customWidth="1"/>
    <col min="7942" max="7942" width="12.85546875" style="54" customWidth="1"/>
    <col min="7943" max="7943" width="14.140625" style="54" customWidth="1"/>
    <col min="7944" max="7944" width="10.7109375" style="54" customWidth="1"/>
    <col min="7945" max="8191" width="9.140625" style="54"/>
    <col min="8192" max="8192" width="7.28515625" style="54" customWidth="1"/>
    <col min="8193" max="8193" width="12" style="54" customWidth="1"/>
    <col min="8194" max="8194" width="11.85546875" style="54" customWidth="1"/>
    <col min="8195" max="8195" width="64.28515625" style="54" customWidth="1"/>
    <col min="8196" max="8196" width="16.85546875" style="54" customWidth="1"/>
    <col min="8197" max="8197" width="17.7109375" style="54" customWidth="1"/>
    <col min="8198" max="8198" width="12.85546875" style="54" customWidth="1"/>
    <col min="8199" max="8199" width="14.140625" style="54" customWidth="1"/>
    <col min="8200" max="8200" width="10.7109375" style="54" customWidth="1"/>
    <col min="8201" max="8447" width="9.140625" style="54"/>
    <col min="8448" max="8448" width="7.28515625" style="54" customWidth="1"/>
    <col min="8449" max="8449" width="12" style="54" customWidth="1"/>
    <col min="8450" max="8450" width="11.85546875" style="54" customWidth="1"/>
    <col min="8451" max="8451" width="64.28515625" style="54" customWidth="1"/>
    <col min="8452" max="8452" width="16.85546875" style="54" customWidth="1"/>
    <col min="8453" max="8453" width="17.7109375" style="54" customWidth="1"/>
    <col min="8454" max="8454" width="12.85546875" style="54" customWidth="1"/>
    <col min="8455" max="8455" width="14.140625" style="54" customWidth="1"/>
    <col min="8456" max="8456" width="10.7109375" style="54" customWidth="1"/>
    <col min="8457" max="8703" width="9.140625" style="54"/>
    <col min="8704" max="8704" width="7.28515625" style="54" customWidth="1"/>
    <col min="8705" max="8705" width="12" style="54" customWidth="1"/>
    <col min="8706" max="8706" width="11.85546875" style="54" customWidth="1"/>
    <col min="8707" max="8707" width="64.28515625" style="54" customWidth="1"/>
    <col min="8708" max="8708" width="16.85546875" style="54" customWidth="1"/>
    <col min="8709" max="8709" width="17.7109375" style="54" customWidth="1"/>
    <col min="8710" max="8710" width="12.85546875" style="54" customWidth="1"/>
    <col min="8711" max="8711" width="14.140625" style="54" customWidth="1"/>
    <col min="8712" max="8712" width="10.7109375" style="54" customWidth="1"/>
    <col min="8713" max="8959" width="9.140625" style="54"/>
    <col min="8960" max="8960" width="7.28515625" style="54" customWidth="1"/>
    <col min="8961" max="8961" width="12" style="54" customWidth="1"/>
    <col min="8962" max="8962" width="11.85546875" style="54" customWidth="1"/>
    <col min="8963" max="8963" width="64.28515625" style="54" customWidth="1"/>
    <col min="8964" max="8964" width="16.85546875" style="54" customWidth="1"/>
    <col min="8965" max="8965" width="17.7109375" style="54" customWidth="1"/>
    <col min="8966" max="8966" width="12.85546875" style="54" customWidth="1"/>
    <col min="8967" max="8967" width="14.140625" style="54" customWidth="1"/>
    <col min="8968" max="8968" width="10.7109375" style="54" customWidth="1"/>
    <col min="8969" max="9215" width="9.140625" style="54"/>
    <col min="9216" max="9216" width="7.28515625" style="54" customWidth="1"/>
    <col min="9217" max="9217" width="12" style="54" customWidth="1"/>
    <col min="9218" max="9218" width="11.85546875" style="54" customWidth="1"/>
    <col min="9219" max="9219" width="64.28515625" style="54" customWidth="1"/>
    <col min="9220" max="9220" width="16.85546875" style="54" customWidth="1"/>
    <col min="9221" max="9221" width="17.7109375" style="54" customWidth="1"/>
    <col min="9222" max="9222" width="12.85546875" style="54" customWidth="1"/>
    <col min="9223" max="9223" width="14.140625" style="54" customWidth="1"/>
    <col min="9224" max="9224" width="10.7109375" style="54" customWidth="1"/>
    <col min="9225" max="9471" width="9.140625" style="54"/>
    <col min="9472" max="9472" width="7.28515625" style="54" customWidth="1"/>
    <col min="9473" max="9473" width="12" style="54" customWidth="1"/>
    <col min="9474" max="9474" width="11.85546875" style="54" customWidth="1"/>
    <col min="9475" max="9475" width="64.28515625" style="54" customWidth="1"/>
    <col min="9476" max="9476" width="16.85546875" style="54" customWidth="1"/>
    <col min="9477" max="9477" width="17.7109375" style="54" customWidth="1"/>
    <col min="9478" max="9478" width="12.85546875" style="54" customWidth="1"/>
    <col min="9479" max="9479" width="14.140625" style="54" customWidth="1"/>
    <col min="9480" max="9480" width="10.7109375" style="54" customWidth="1"/>
    <col min="9481" max="9727" width="9.140625" style="54"/>
    <col min="9728" max="9728" width="7.28515625" style="54" customWidth="1"/>
    <col min="9729" max="9729" width="12" style="54" customWidth="1"/>
    <col min="9730" max="9730" width="11.85546875" style="54" customWidth="1"/>
    <col min="9731" max="9731" width="64.28515625" style="54" customWidth="1"/>
    <col min="9732" max="9732" width="16.85546875" style="54" customWidth="1"/>
    <col min="9733" max="9733" width="17.7109375" style="54" customWidth="1"/>
    <col min="9734" max="9734" width="12.85546875" style="54" customWidth="1"/>
    <col min="9735" max="9735" width="14.140625" style="54" customWidth="1"/>
    <col min="9736" max="9736" width="10.7109375" style="54" customWidth="1"/>
    <col min="9737" max="9983" width="9.140625" style="54"/>
    <col min="9984" max="9984" width="7.28515625" style="54" customWidth="1"/>
    <col min="9985" max="9985" width="12" style="54" customWidth="1"/>
    <col min="9986" max="9986" width="11.85546875" style="54" customWidth="1"/>
    <col min="9987" max="9987" width="64.28515625" style="54" customWidth="1"/>
    <col min="9988" max="9988" width="16.85546875" style="54" customWidth="1"/>
    <col min="9989" max="9989" width="17.7109375" style="54" customWidth="1"/>
    <col min="9990" max="9990" width="12.85546875" style="54" customWidth="1"/>
    <col min="9991" max="9991" width="14.140625" style="54" customWidth="1"/>
    <col min="9992" max="9992" width="10.7109375" style="54" customWidth="1"/>
    <col min="9993" max="10239" width="9.140625" style="54"/>
    <col min="10240" max="10240" width="7.28515625" style="54" customWidth="1"/>
    <col min="10241" max="10241" width="12" style="54" customWidth="1"/>
    <col min="10242" max="10242" width="11.85546875" style="54" customWidth="1"/>
    <col min="10243" max="10243" width="64.28515625" style="54" customWidth="1"/>
    <col min="10244" max="10244" width="16.85546875" style="54" customWidth="1"/>
    <col min="10245" max="10245" width="17.7109375" style="54" customWidth="1"/>
    <col min="10246" max="10246" width="12.85546875" style="54" customWidth="1"/>
    <col min="10247" max="10247" width="14.140625" style="54" customWidth="1"/>
    <col min="10248" max="10248" width="10.7109375" style="54" customWidth="1"/>
    <col min="10249" max="10495" width="9.140625" style="54"/>
    <col min="10496" max="10496" width="7.28515625" style="54" customWidth="1"/>
    <col min="10497" max="10497" width="12" style="54" customWidth="1"/>
    <col min="10498" max="10498" width="11.85546875" style="54" customWidth="1"/>
    <col min="10499" max="10499" width="64.28515625" style="54" customWidth="1"/>
    <col min="10500" max="10500" width="16.85546875" style="54" customWidth="1"/>
    <col min="10501" max="10501" width="17.7109375" style="54" customWidth="1"/>
    <col min="10502" max="10502" width="12.85546875" style="54" customWidth="1"/>
    <col min="10503" max="10503" width="14.140625" style="54" customWidth="1"/>
    <col min="10504" max="10504" width="10.7109375" style="54" customWidth="1"/>
    <col min="10505" max="10751" width="9.140625" style="54"/>
    <col min="10752" max="10752" width="7.28515625" style="54" customWidth="1"/>
    <col min="10753" max="10753" width="12" style="54" customWidth="1"/>
    <col min="10754" max="10754" width="11.85546875" style="54" customWidth="1"/>
    <col min="10755" max="10755" width="64.28515625" style="54" customWidth="1"/>
    <col min="10756" max="10756" width="16.85546875" style="54" customWidth="1"/>
    <col min="10757" max="10757" width="17.7109375" style="54" customWidth="1"/>
    <col min="10758" max="10758" width="12.85546875" style="54" customWidth="1"/>
    <col min="10759" max="10759" width="14.140625" style="54" customWidth="1"/>
    <col min="10760" max="10760" width="10.7109375" style="54" customWidth="1"/>
    <col min="10761" max="11007" width="9.140625" style="54"/>
    <col min="11008" max="11008" width="7.28515625" style="54" customWidth="1"/>
    <col min="11009" max="11009" width="12" style="54" customWidth="1"/>
    <col min="11010" max="11010" width="11.85546875" style="54" customWidth="1"/>
    <col min="11011" max="11011" width="64.28515625" style="54" customWidth="1"/>
    <col min="11012" max="11012" width="16.85546875" style="54" customWidth="1"/>
    <col min="11013" max="11013" width="17.7109375" style="54" customWidth="1"/>
    <col min="11014" max="11014" width="12.85546875" style="54" customWidth="1"/>
    <col min="11015" max="11015" width="14.140625" style="54" customWidth="1"/>
    <col min="11016" max="11016" width="10.7109375" style="54" customWidth="1"/>
    <col min="11017" max="11263" width="9.140625" style="54"/>
    <col min="11264" max="11264" width="7.28515625" style="54" customWidth="1"/>
    <col min="11265" max="11265" width="12" style="54" customWidth="1"/>
    <col min="11266" max="11266" width="11.85546875" style="54" customWidth="1"/>
    <col min="11267" max="11267" width="64.28515625" style="54" customWidth="1"/>
    <col min="11268" max="11268" width="16.85546875" style="54" customWidth="1"/>
    <col min="11269" max="11269" width="17.7109375" style="54" customWidth="1"/>
    <col min="11270" max="11270" width="12.85546875" style="54" customWidth="1"/>
    <col min="11271" max="11271" width="14.140625" style="54" customWidth="1"/>
    <col min="11272" max="11272" width="10.7109375" style="54" customWidth="1"/>
    <col min="11273" max="11519" width="9.140625" style="54"/>
    <col min="11520" max="11520" width="7.28515625" style="54" customWidth="1"/>
    <col min="11521" max="11521" width="12" style="54" customWidth="1"/>
    <col min="11522" max="11522" width="11.85546875" style="54" customWidth="1"/>
    <col min="11523" max="11523" width="64.28515625" style="54" customWidth="1"/>
    <col min="11524" max="11524" width="16.85546875" style="54" customWidth="1"/>
    <col min="11525" max="11525" width="17.7109375" style="54" customWidth="1"/>
    <col min="11526" max="11526" width="12.85546875" style="54" customWidth="1"/>
    <col min="11527" max="11527" width="14.140625" style="54" customWidth="1"/>
    <col min="11528" max="11528" width="10.7109375" style="54" customWidth="1"/>
    <col min="11529" max="11775" width="9.140625" style="54"/>
    <col min="11776" max="11776" width="7.28515625" style="54" customWidth="1"/>
    <col min="11777" max="11777" width="12" style="54" customWidth="1"/>
    <col min="11778" max="11778" width="11.85546875" style="54" customWidth="1"/>
    <col min="11779" max="11779" width="64.28515625" style="54" customWidth="1"/>
    <col min="11780" max="11780" width="16.85546875" style="54" customWidth="1"/>
    <col min="11781" max="11781" width="17.7109375" style="54" customWidth="1"/>
    <col min="11782" max="11782" width="12.85546875" style="54" customWidth="1"/>
    <col min="11783" max="11783" width="14.140625" style="54" customWidth="1"/>
    <col min="11784" max="11784" width="10.7109375" style="54" customWidth="1"/>
    <col min="11785" max="12031" width="9.140625" style="54"/>
    <col min="12032" max="12032" width="7.28515625" style="54" customWidth="1"/>
    <col min="12033" max="12033" width="12" style="54" customWidth="1"/>
    <col min="12034" max="12034" width="11.85546875" style="54" customWidth="1"/>
    <col min="12035" max="12035" width="64.28515625" style="54" customWidth="1"/>
    <col min="12036" max="12036" width="16.85546875" style="54" customWidth="1"/>
    <col min="12037" max="12037" width="17.7109375" style="54" customWidth="1"/>
    <col min="12038" max="12038" width="12.85546875" style="54" customWidth="1"/>
    <col min="12039" max="12039" width="14.140625" style="54" customWidth="1"/>
    <col min="12040" max="12040" width="10.7109375" style="54" customWidth="1"/>
    <col min="12041" max="12287" width="9.140625" style="54"/>
    <col min="12288" max="12288" width="7.28515625" style="54" customWidth="1"/>
    <col min="12289" max="12289" width="12" style="54" customWidth="1"/>
    <col min="12290" max="12290" width="11.85546875" style="54" customWidth="1"/>
    <col min="12291" max="12291" width="64.28515625" style="54" customWidth="1"/>
    <col min="12292" max="12292" width="16.85546875" style="54" customWidth="1"/>
    <col min="12293" max="12293" width="17.7109375" style="54" customWidth="1"/>
    <col min="12294" max="12294" width="12.85546875" style="54" customWidth="1"/>
    <col min="12295" max="12295" width="14.140625" style="54" customWidth="1"/>
    <col min="12296" max="12296" width="10.7109375" style="54" customWidth="1"/>
    <col min="12297" max="12543" width="9.140625" style="54"/>
    <col min="12544" max="12544" width="7.28515625" style="54" customWidth="1"/>
    <col min="12545" max="12545" width="12" style="54" customWidth="1"/>
    <col min="12546" max="12546" width="11.85546875" style="54" customWidth="1"/>
    <col min="12547" max="12547" width="64.28515625" style="54" customWidth="1"/>
    <col min="12548" max="12548" width="16.85546875" style="54" customWidth="1"/>
    <col min="12549" max="12549" width="17.7109375" style="54" customWidth="1"/>
    <col min="12550" max="12550" width="12.85546875" style="54" customWidth="1"/>
    <col min="12551" max="12551" width="14.140625" style="54" customWidth="1"/>
    <col min="12552" max="12552" width="10.7109375" style="54" customWidth="1"/>
    <col min="12553" max="12799" width="9.140625" style="54"/>
    <col min="12800" max="12800" width="7.28515625" style="54" customWidth="1"/>
    <col min="12801" max="12801" width="12" style="54" customWidth="1"/>
    <col min="12802" max="12802" width="11.85546875" style="54" customWidth="1"/>
    <col min="12803" max="12803" width="64.28515625" style="54" customWidth="1"/>
    <col min="12804" max="12804" width="16.85546875" style="54" customWidth="1"/>
    <col min="12805" max="12805" width="17.7109375" style="54" customWidth="1"/>
    <col min="12806" max="12806" width="12.85546875" style="54" customWidth="1"/>
    <col min="12807" max="12807" width="14.140625" style="54" customWidth="1"/>
    <col min="12808" max="12808" width="10.7109375" style="54" customWidth="1"/>
    <col min="12809" max="13055" width="9.140625" style="54"/>
    <col min="13056" max="13056" width="7.28515625" style="54" customWidth="1"/>
    <col min="13057" max="13057" width="12" style="54" customWidth="1"/>
    <col min="13058" max="13058" width="11.85546875" style="54" customWidth="1"/>
    <col min="13059" max="13059" width="64.28515625" style="54" customWidth="1"/>
    <col min="13060" max="13060" width="16.85546875" style="54" customWidth="1"/>
    <col min="13061" max="13061" width="17.7109375" style="54" customWidth="1"/>
    <col min="13062" max="13062" width="12.85546875" style="54" customWidth="1"/>
    <col min="13063" max="13063" width="14.140625" style="54" customWidth="1"/>
    <col min="13064" max="13064" width="10.7109375" style="54" customWidth="1"/>
    <col min="13065" max="13311" width="9.140625" style="54"/>
    <col min="13312" max="13312" width="7.28515625" style="54" customWidth="1"/>
    <col min="13313" max="13313" width="12" style="54" customWidth="1"/>
    <col min="13314" max="13314" width="11.85546875" style="54" customWidth="1"/>
    <col min="13315" max="13315" width="64.28515625" style="54" customWidth="1"/>
    <col min="13316" max="13316" width="16.85546875" style="54" customWidth="1"/>
    <col min="13317" max="13317" width="17.7109375" style="54" customWidth="1"/>
    <col min="13318" max="13318" width="12.85546875" style="54" customWidth="1"/>
    <col min="13319" max="13319" width="14.140625" style="54" customWidth="1"/>
    <col min="13320" max="13320" width="10.7109375" style="54" customWidth="1"/>
    <col min="13321" max="13567" width="9.140625" style="54"/>
    <col min="13568" max="13568" width="7.28515625" style="54" customWidth="1"/>
    <col min="13569" max="13569" width="12" style="54" customWidth="1"/>
    <col min="13570" max="13570" width="11.85546875" style="54" customWidth="1"/>
    <col min="13571" max="13571" width="64.28515625" style="54" customWidth="1"/>
    <col min="13572" max="13572" width="16.85546875" style="54" customWidth="1"/>
    <col min="13573" max="13573" width="17.7109375" style="54" customWidth="1"/>
    <col min="13574" max="13574" width="12.85546875" style="54" customWidth="1"/>
    <col min="13575" max="13575" width="14.140625" style="54" customWidth="1"/>
    <col min="13576" max="13576" width="10.7109375" style="54" customWidth="1"/>
    <col min="13577" max="13823" width="9.140625" style="54"/>
    <col min="13824" max="13824" width="7.28515625" style="54" customWidth="1"/>
    <col min="13825" max="13825" width="12" style="54" customWidth="1"/>
    <col min="13826" max="13826" width="11.85546875" style="54" customWidth="1"/>
    <col min="13827" max="13827" width="64.28515625" style="54" customWidth="1"/>
    <col min="13828" max="13828" width="16.85546875" style="54" customWidth="1"/>
    <col min="13829" max="13829" width="17.7109375" style="54" customWidth="1"/>
    <col min="13830" max="13830" width="12.85546875" style="54" customWidth="1"/>
    <col min="13831" max="13831" width="14.140625" style="54" customWidth="1"/>
    <col min="13832" max="13832" width="10.7109375" style="54" customWidth="1"/>
    <col min="13833" max="14079" width="9.140625" style="54"/>
    <col min="14080" max="14080" width="7.28515625" style="54" customWidth="1"/>
    <col min="14081" max="14081" width="12" style="54" customWidth="1"/>
    <col min="14082" max="14082" width="11.85546875" style="54" customWidth="1"/>
    <col min="14083" max="14083" width="64.28515625" style="54" customWidth="1"/>
    <col min="14084" max="14084" width="16.85546875" style="54" customWidth="1"/>
    <col min="14085" max="14085" width="17.7109375" style="54" customWidth="1"/>
    <col min="14086" max="14086" width="12.85546875" style="54" customWidth="1"/>
    <col min="14087" max="14087" width="14.140625" style="54" customWidth="1"/>
    <col min="14088" max="14088" width="10.7109375" style="54" customWidth="1"/>
    <col min="14089" max="14335" width="9.140625" style="54"/>
    <col min="14336" max="14336" width="7.28515625" style="54" customWidth="1"/>
    <col min="14337" max="14337" width="12" style="54" customWidth="1"/>
    <col min="14338" max="14338" width="11.85546875" style="54" customWidth="1"/>
    <col min="14339" max="14339" width="64.28515625" style="54" customWidth="1"/>
    <col min="14340" max="14340" width="16.85546875" style="54" customWidth="1"/>
    <col min="14341" max="14341" width="17.7109375" style="54" customWidth="1"/>
    <col min="14342" max="14342" width="12.85546875" style="54" customWidth="1"/>
    <col min="14343" max="14343" width="14.140625" style="54" customWidth="1"/>
    <col min="14344" max="14344" width="10.7109375" style="54" customWidth="1"/>
    <col min="14345" max="14591" width="9.140625" style="54"/>
    <col min="14592" max="14592" width="7.28515625" style="54" customWidth="1"/>
    <col min="14593" max="14593" width="12" style="54" customWidth="1"/>
    <col min="14594" max="14594" width="11.85546875" style="54" customWidth="1"/>
    <col min="14595" max="14595" width="64.28515625" style="54" customWidth="1"/>
    <col min="14596" max="14596" width="16.85546875" style="54" customWidth="1"/>
    <col min="14597" max="14597" width="17.7109375" style="54" customWidth="1"/>
    <col min="14598" max="14598" width="12.85546875" style="54" customWidth="1"/>
    <col min="14599" max="14599" width="14.140625" style="54" customWidth="1"/>
    <col min="14600" max="14600" width="10.7109375" style="54" customWidth="1"/>
    <col min="14601" max="14847" width="9.140625" style="54"/>
    <col min="14848" max="14848" width="7.28515625" style="54" customWidth="1"/>
    <col min="14849" max="14849" width="12" style="54" customWidth="1"/>
    <col min="14850" max="14850" width="11.85546875" style="54" customWidth="1"/>
    <col min="14851" max="14851" width="64.28515625" style="54" customWidth="1"/>
    <col min="14852" max="14852" width="16.85546875" style="54" customWidth="1"/>
    <col min="14853" max="14853" width="17.7109375" style="54" customWidth="1"/>
    <col min="14854" max="14854" width="12.85546875" style="54" customWidth="1"/>
    <col min="14855" max="14855" width="14.140625" style="54" customWidth="1"/>
    <col min="14856" max="14856" width="10.7109375" style="54" customWidth="1"/>
    <col min="14857" max="15103" width="9.140625" style="54"/>
    <col min="15104" max="15104" width="7.28515625" style="54" customWidth="1"/>
    <col min="15105" max="15105" width="12" style="54" customWidth="1"/>
    <col min="15106" max="15106" width="11.85546875" style="54" customWidth="1"/>
    <col min="15107" max="15107" width="64.28515625" style="54" customWidth="1"/>
    <col min="15108" max="15108" width="16.85546875" style="54" customWidth="1"/>
    <col min="15109" max="15109" width="17.7109375" style="54" customWidth="1"/>
    <col min="15110" max="15110" width="12.85546875" style="54" customWidth="1"/>
    <col min="15111" max="15111" width="14.140625" style="54" customWidth="1"/>
    <col min="15112" max="15112" width="10.7109375" style="54" customWidth="1"/>
    <col min="15113" max="15359" width="9.140625" style="54"/>
    <col min="15360" max="15360" width="7.28515625" style="54" customWidth="1"/>
    <col min="15361" max="15361" width="12" style="54" customWidth="1"/>
    <col min="15362" max="15362" width="11.85546875" style="54" customWidth="1"/>
    <col min="15363" max="15363" width="64.28515625" style="54" customWidth="1"/>
    <col min="15364" max="15364" width="16.85546875" style="54" customWidth="1"/>
    <col min="15365" max="15365" width="17.7109375" style="54" customWidth="1"/>
    <col min="15366" max="15366" width="12.85546875" style="54" customWidth="1"/>
    <col min="15367" max="15367" width="14.140625" style="54" customWidth="1"/>
    <col min="15368" max="15368" width="10.7109375" style="54" customWidth="1"/>
    <col min="15369" max="15615" width="9.140625" style="54"/>
    <col min="15616" max="15616" width="7.28515625" style="54" customWidth="1"/>
    <col min="15617" max="15617" width="12" style="54" customWidth="1"/>
    <col min="15618" max="15618" width="11.85546875" style="54" customWidth="1"/>
    <col min="15619" max="15619" width="64.28515625" style="54" customWidth="1"/>
    <col min="15620" max="15620" width="16.85546875" style="54" customWidth="1"/>
    <col min="15621" max="15621" width="17.7109375" style="54" customWidth="1"/>
    <col min="15622" max="15622" width="12.85546875" style="54" customWidth="1"/>
    <col min="15623" max="15623" width="14.140625" style="54" customWidth="1"/>
    <col min="15624" max="15624" width="10.7109375" style="54" customWidth="1"/>
    <col min="15625" max="15871" width="9.140625" style="54"/>
    <col min="15872" max="15872" width="7.28515625" style="54" customWidth="1"/>
    <col min="15873" max="15873" width="12" style="54" customWidth="1"/>
    <col min="15874" max="15874" width="11.85546875" style="54" customWidth="1"/>
    <col min="15875" max="15875" width="64.28515625" style="54" customWidth="1"/>
    <col min="15876" max="15876" width="16.85546875" style="54" customWidth="1"/>
    <col min="15877" max="15877" width="17.7109375" style="54" customWidth="1"/>
    <col min="15878" max="15878" width="12.85546875" style="54" customWidth="1"/>
    <col min="15879" max="15879" width="14.140625" style="54" customWidth="1"/>
    <col min="15880" max="15880" width="10.7109375" style="54" customWidth="1"/>
    <col min="15881" max="16127" width="9.140625" style="54"/>
    <col min="16128" max="16128" width="7.28515625" style="54" customWidth="1"/>
    <col min="16129" max="16129" width="12" style="54" customWidth="1"/>
    <col min="16130" max="16130" width="11.85546875" style="54" customWidth="1"/>
    <col min="16131" max="16131" width="64.28515625" style="54" customWidth="1"/>
    <col min="16132" max="16132" width="16.85546875" style="54" customWidth="1"/>
    <col min="16133" max="16133" width="17.7109375" style="54" customWidth="1"/>
    <col min="16134" max="16134" width="12.85546875" style="54" customWidth="1"/>
    <col min="16135" max="16135" width="14.140625" style="54" customWidth="1"/>
    <col min="16136" max="16136" width="10.7109375" style="54" customWidth="1"/>
    <col min="16137" max="16384" width="9.140625" style="54"/>
  </cols>
  <sheetData>
    <row r="1" spans="1:5" x14ac:dyDescent="0.3">
      <c r="D1" s="54"/>
      <c r="E1" s="20" t="s">
        <v>196</v>
      </c>
    </row>
    <row r="2" spans="1:5" x14ac:dyDescent="0.3">
      <c r="D2" s="54"/>
      <c r="E2" s="55" t="s">
        <v>62</v>
      </c>
    </row>
    <row r="3" spans="1:5" x14ac:dyDescent="0.3">
      <c r="D3" s="54"/>
      <c r="E3" s="55" t="s">
        <v>38</v>
      </c>
    </row>
    <row r="5" spans="1:5" ht="48.75" customHeight="1" x14ac:dyDescent="0.3">
      <c r="A5" s="228"/>
      <c r="B5" s="249" t="s">
        <v>197</v>
      </c>
      <c r="C5" s="249"/>
      <c r="D5" s="249"/>
      <c r="E5" s="249"/>
    </row>
    <row r="7" spans="1:5" x14ac:dyDescent="0.3">
      <c r="E7" s="21" t="s">
        <v>21</v>
      </c>
    </row>
    <row r="8" spans="1:5" s="150" customFormat="1" ht="135.75" customHeight="1" x14ac:dyDescent="0.25">
      <c r="B8" s="245" t="s">
        <v>27</v>
      </c>
      <c r="C8" s="246"/>
      <c r="D8" s="247" t="s">
        <v>50</v>
      </c>
      <c r="E8" s="211" t="s">
        <v>57</v>
      </c>
    </row>
    <row r="9" spans="1:5" s="150" customFormat="1" ht="49.5" customHeight="1" x14ac:dyDescent="0.25">
      <c r="B9" s="56" t="s">
        <v>17</v>
      </c>
      <c r="C9" s="56" t="s">
        <v>18</v>
      </c>
      <c r="D9" s="248"/>
      <c r="E9" s="56" t="s">
        <v>6</v>
      </c>
    </row>
    <row r="10" spans="1:5" s="146" customFormat="1" ht="23.25" customHeight="1" x14ac:dyDescent="0.25">
      <c r="B10" s="57"/>
      <c r="C10" s="57"/>
      <c r="D10" s="151" t="s">
        <v>46</v>
      </c>
      <c r="E10" s="152">
        <f>E12+E38</f>
        <v>0</v>
      </c>
    </row>
    <row r="11" spans="1:5" s="150" customFormat="1" ht="21" customHeight="1" x14ac:dyDescent="0.25">
      <c r="B11" s="58"/>
      <c r="C11" s="58"/>
      <c r="D11" s="153" t="s">
        <v>47</v>
      </c>
      <c r="E11" s="154"/>
    </row>
    <row r="12" spans="1:5" s="146" customFormat="1" ht="34.5" x14ac:dyDescent="0.25">
      <c r="B12" s="59"/>
      <c r="C12" s="60"/>
      <c r="D12" s="155" t="s">
        <v>48</v>
      </c>
      <c r="E12" s="152">
        <v>8896075.7999999989</v>
      </c>
    </row>
    <row r="13" spans="1:5" s="150" customFormat="1" x14ac:dyDescent="0.25">
      <c r="B13" s="61"/>
      <c r="C13" s="61"/>
      <c r="D13" s="153" t="s">
        <v>49</v>
      </c>
      <c r="E13" s="22"/>
    </row>
    <row r="14" spans="1:5" ht="33.75" customHeight="1" x14ac:dyDescent="0.3">
      <c r="B14" s="156" t="s">
        <v>66</v>
      </c>
      <c r="C14" s="156" t="s">
        <v>68</v>
      </c>
      <c r="D14" s="62" t="s">
        <v>85</v>
      </c>
      <c r="E14" s="157">
        <v>8896075.7999999989</v>
      </c>
    </row>
    <row r="15" spans="1:5" ht="24.75" customHeight="1" x14ac:dyDescent="0.3">
      <c r="B15" s="61"/>
      <c r="C15" s="158"/>
      <c r="D15" s="159" t="s">
        <v>65</v>
      </c>
      <c r="E15" s="22"/>
    </row>
    <row r="16" spans="1:5" ht="33.75" customHeight="1" x14ac:dyDescent="0.3">
      <c r="B16" s="61"/>
      <c r="C16" s="158"/>
      <c r="D16" s="160" t="s">
        <v>5</v>
      </c>
      <c r="E16" s="157">
        <v>8896075.7999999989</v>
      </c>
    </row>
    <row r="17" spans="2:5" ht="69" x14ac:dyDescent="0.3">
      <c r="B17" s="61"/>
      <c r="C17" s="158"/>
      <c r="D17" s="115" t="s">
        <v>138</v>
      </c>
      <c r="E17" s="45">
        <v>468000</v>
      </c>
    </row>
    <row r="18" spans="2:5" ht="69" x14ac:dyDescent="0.3">
      <c r="B18" s="61"/>
      <c r="C18" s="158"/>
      <c r="D18" s="115" t="s">
        <v>156</v>
      </c>
      <c r="E18" s="45">
        <v>481002</v>
      </c>
    </row>
    <row r="19" spans="2:5" ht="86.25" x14ac:dyDescent="0.3">
      <c r="B19" s="61"/>
      <c r="C19" s="158"/>
      <c r="D19" s="115" t="s">
        <v>155</v>
      </c>
      <c r="E19" s="45">
        <v>168900</v>
      </c>
    </row>
    <row r="20" spans="2:5" ht="86.25" x14ac:dyDescent="0.3">
      <c r="B20" s="61"/>
      <c r="C20" s="158"/>
      <c r="D20" s="129" t="s">
        <v>139</v>
      </c>
      <c r="E20" s="45">
        <v>498000</v>
      </c>
    </row>
    <row r="21" spans="2:5" ht="86.25" x14ac:dyDescent="0.3">
      <c r="B21" s="61"/>
      <c r="C21" s="158"/>
      <c r="D21" s="129" t="s">
        <v>140</v>
      </c>
      <c r="E21" s="45">
        <v>483000</v>
      </c>
    </row>
    <row r="22" spans="2:5" ht="51.75" x14ac:dyDescent="0.3">
      <c r="B22" s="61"/>
      <c r="C22" s="158"/>
      <c r="D22" s="76" t="s">
        <v>157</v>
      </c>
      <c r="E22" s="45">
        <v>976800</v>
      </c>
    </row>
    <row r="23" spans="2:5" ht="69" x14ac:dyDescent="0.3">
      <c r="B23" s="61"/>
      <c r="C23" s="158"/>
      <c r="D23" s="76" t="s">
        <v>141</v>
      </c>
      <c r="E23" s="45">
        <v>104499</v>
      </c>
    </row>
    <row r="24" spans="2:5" ht="69" x14ac:dyDescent="0.3">
      <c r="B24" s="61"/>
      <c r="C24" s="158"/>
      <c r="D24" s="76" t="s">
        <v>142</v>
      </c>
      <c r="E24" s="45">
        <v>458001</v>
      </c>
    </row>
    <row r="25" spans="2:5" ht="69" x14ac:dyDescent="0.3">
      <c r="B25" s="61"/>
      <c r="C25" s="158"/>
      <c r="D25" s="76" t="s">
        <v>143</v>
      </c>
      <c r="E25" s="45">
        <v>287400</v>
      </c>
    </row>
    <row r="26" spans="2:5" ht="51.75" x14ac:dyDescent="0.3">
      <c r="B26" s="61"/>
      <c r="C26" s="158"/>
      <c r="D26" s="76" t="s">
        <v>144</v>
      </c>
      <c r="E26" s="45">
        <v>72000</v>
      </c>
    </row>
    <row r="27" spans="2:5" ht="51.75" x14ac:dyDescent="0.3">
      <c r="B27" s="61"/>
      <c r="C27" s="158"/>
      <c r="D27" s="76" t="s">
        <v>186</v>
      </c>
      <c r="E27" s="45">
        <v>417000</v>
      </c>
    </row>
    <row r="28" spans="2:5" ht="69" x14ac:dyDescent="0.3">
      <c r="B28" s="161"/>
      <c r="C28" s="161"/>
      <c r="D28" s="76" t="s">
        <v>145</v>
      </c>
      <c r="E28" s="45">
        <v>392700</v>
      </c>
    </row>
    <row r="29" spans="2:5" ht="69" x14ac:dyDescent="0.3">
      <c r="B29" s="161"/>
      <c r="C29" s="161"/>
      <c r="D29" s="76" t="s">
        <v>146</v>
      </c>
      <c r="E29" s="45">
        <v>333000</v>
      </c>
    </row>
    <row r="30" spans="2:5" ht="69" x14ac:dyDescent="0.3">
      <c r="B30" s="161"/>
      <c r="C30" s="161"/>
      <c r="D30" s="130" t="s">
        <v>147</v>
      </c>
      <c r="E30" s="45">
        <v>465000</v>
      </c>
    </row>
    <row r="31" spans="2:5" ht="103.5" x14ac:dyDescent="0.3">
      <c r="B31" s="161"/>
      <c r="C31" s="161"/>
      <c r="D31" s="130" t="s">
        <v>148</v>
      </c>
      <c r="E31" s="45">
        <v>457200</v>
      </c>
    </row>
    <row r="32" spans="2:5" ht="86.25" x14ac:dyDescent="0.3">
      <c r="B32" s="161"/>
      <c r="C32" s="161"/>
      <c r="D32" s="130" t="s">
        <v>149</v>
      </c>
      <c r="E32" s="45">
        <v>585000</v>
      </c>
    </row>
    <row r="33" spans="2:5" ht="69" x14ac:dyDescent="0.3">
      <c r="B33" s="161"/>
      <c r="C33" s="161"/>
      <c r="D33" s="130" t="s">
        <v>150</v>
      </c>
      <c r="E33" s="45">
        <v>107640</v>
      </c>
    </row>
    <row r="34" spans="2:5" ht="69" x14ac:dyDescent="0.3">
      <c r="B34" s="161"/>
      <c r="C34" s="161"/>
      <c r="D34" s="76" t="s">
        <v>151</v>
      </c>
      <c r="E34" s="45">
        <v>612681.19999999995</v>
      </c>
    </row>
    <row r="35" spans="2:5" ht="51.75" x14ac:dyDescent="0.3">
      <c r="B35" s="161"/>
      <c r="C35" s="161"/>
      <c r="D35" s="131" t="s">
        <v>152</v>
      </c>
      <c r="E35" s="45">
        <v>326155.59999999998</v>
      </c>
    </row>
    <row r="36" spans="2:5" ht="51.75" x14ac:dyDescent="0.3">
      <c r="B36" s="161"/>
      <c r="C36" s="161"/>
      <c r="D36" s="131" t="s">
        <v>153</v>
      </c>
      <c r="E36" s="45">
        <v>703875.9</v>
      </c>
    </row>
    <row r="37" spans="2:5" ht="51.75" x14ac:dyDescent="0.3">
      <c r="B37" s="161"/>
      <c r="C37" s="161"/>
      <c r="D37" s="131" t="s">
        <v>154</v>
      </c>
      <c r="E37" s="45">
        <v>498221.1</v>
      </c>
    </row>
    <row r="38" spans="2:5" x14ac:dyDescent="0.3">
      <c r="B38" s="161"/>
      <c r="C38" s="161"/>
      <c r="D38" s="227" t="s">
        <v>192</v>
      </c>
      <c r="E38" s="223">
        <f>E40</f>
        <v>-8896075.7999999989</v>
      </c>
    </row>
    <row r="39" spans="2:5" x14ac:dyDescent="0.3">
      <c r="B39" s="161"/>
      <c r="C39" s="161"/>
      <c r="D39" s="13" t="s">
        <v>195</v>
      </c>
      <c r="E39" s="223"/>
    </row>
    <row r="40" spans="2:5" x14ac:dyDescent="0.3">
      <c r="B40" s="26" t="s">
        <v>194</v>
      </c>
      <c r="C40" s="26" t="s">
        <v>190</v>
      </c>
      <c r="D40" s="4" t="s">
        <v>191</v>
      </c>
      <c r="E40" s="224">
        <f>E42</f>
        <v>-8896075.7999999989</v>
      </c>
    </row>
    <row r="41" spans="2:5" x14ac:dyDescent="0.3">
      <c r="B41" s="13"/>
      <c r="C41" s="13"/>
      <c r="D41" s="222" t="s">
        <v>65</v>
      </c>
      <c r="E41" s="221"/>
    </row>
    <row r="42" spans="2:5" x14ac:dyDescent="0.3">
      <c r="B42" s="13"/>
      <c r="C42" s="13"/>
      <c r="D42" s="114" t="s">
        <v>192</v>
      </c>
      <c r="E42" s="221">
        <f>'3'!E39</f>
        <v>-8896075.7999999989</v>
      </c>
    </row>
    <row r="46" spans="2:5" ht="61.5" customHeight="1" x14ac:dyDescent="0.3">
      <c r="C46" s="249" t="s">
        <v>161</v>
      </c>
      <c r="D46" s="249"/>
    </row>
  </sheetData>
  <mergeCells count="4">
    <mergeCell ref="B8:C8"/>
    <mergeCell ref="D8:D9"/>
    <mergeCell ref="C46:D46"/>
    <mergeCell ref="B5:E5"/>
  </mergeCells>
  <phoneticPr fontId="15" type="noConversion"/>
  <pageMargins left="0.25" right="0.25" top="0.75" bottom="0.75" header="0.3" footer="0.3"/>
  <pageSetup paperSize="9" scale="95" orientation="landscape" verticalDpi="300" r:id="rId1"/>
  <colBreaks count="1" manualBreakCount="1">
    <brk id="5" max="7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DAA11-0FF6-46DA-A2FE-40900E61082C}">
  <dimension ref="B1:CA51"/>
  <sheetViews>
    <sheetView topLeftCell="A2" zoomScaleNormal="100" workbookViewId="0">
      <selection activeCell="K2" sqref="K2"/>
    </sheetView>
  </sheetViews>
  <sheetFormatPr defaultRowHeight="17.25" x14ac:dyDescent="0.3"/>
  <cols>
    <col min="1" max="1" width="9.140625" style="1"/>
    <col min="2" max="2" width="8.140625" style="1" customWidth="1"/>
    <col min="3" max="3" width="10.5703125" style="1" customWidth="1"/>
    <col min="4" max="4" width="15" style="1" customWidth="1"/>
    <col min="5" max="5" width="16" style="1" customWidth="1"/>
    <col min="6" max="6" width="13.7109375" style="1" customWidth="1"/>
    <col min="7" max="7" width="22.42578125" style="1" customWidth="1"/>
    <col min="8" max="8" width="10.7109375" style="1" customWidth="1"/>
    <col min="9" max="9" width="21" style="1" customWidth="1"/>
    <col min="10" max="10" width="48.140625" style="1" customWidth="1"/>
    <col min="11" max="11" width="21.5703125" style="1" customWidth="1"/>
    <col min="12" max="12" width="19.140625" style="1" customWidth="1"/>
    <col min="13" max="13" width="17.42578125" style="1" customWidth="1"/>
    <col min="14" max="16384" width="9.140625" style="1"/>
  </cols>
  <sheetData>
    <row r="1" spans="2:79" x14ac:dyDescent="0.3">
      <c r="K1" s="167" t="s">
        <v>201</v>
      </c>
    </row>
    <row r="2" spans="2:79" x14ac:dyDescent="0.3">
      <c r="K2" s="11" t="s">
        <v>62</v>
      </c>
    </row>
    <row r="3" spans="2:79" x14ac:dyDescent="0.3">
      <c r="D3" s="168"/>
      <c r="H3" s="169"/>
      <c r="I3" s="169"/>
      <c r="J3" s="169"/>
      <c r="K3" s="11" t="s">
        <v>38</v>
      </c>
      <c r="L3" s="169"/>
      <c r="M3" s="169"/>
      <c r="N3" s="169"/>
      <c r="O3" s="169"/>
      <c r="P3" s="169"/>
      <c r="Q3" s="169"/>
      <c r="R3" s="169"/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69"/>
      <c r="AD3" s="169"/>
      <c r="AE3" s="169"/>
      <c r="AF3" s="169"/>
      <c r="AG3" s="169"/>
      <c r="AH3" s="169"/>
      <c r="AI3" s="169"/>
      <c r="AJ3" s="169"/>
      <c r="AK3" s="169"/>
      <c r="AL3" s="169"/>
      <c r="AM3" s="169"/>
      <c r="AN3" s="169"/>
      <c r="AO3" s="169"/>
      <c r="AP3" s="169"/>
      <c r="AQ3" s="169"/>
      <c r="AR3" s="169"/>
      <c r="AS3" s="169"/>
      <c r="AT3" s="169"/>
      <c r="AU3" s="169"/>
      <c r="AV3" s="169"/>
      <c r="AW3" s="169"/>
      <c r="AX3" s="169"/>
      <c r="AY3" s="169"/>
      <c r="AZ3" s="169"/>
      <c r="BA3" s="169"/>
      <c r="BB3" s="169"/>
      <c r="BC3" s="169"/>
      <c r="BD3" s="169"/>
      <c r="BE3" s="169"/>
      <c r="BF3" s="169"/>
      <c r="BG3" s="169"/>
      <c r="BH3" s="169"/>
      <c r="BI3" s="169"/>
      <c r="BJ3" s="169"/>
      <c r="BK3" s="169"/>
      <c r="BL3" s="169"/>
      <c r="BM3" s="169"/>
      <c r="BN3" s="169"/>
      <c r="BO3" s="169"/>
      <c r="BP3" s="169"/>
      <c r="BQ3" s="169"/>
      <c r="BR3" s="169"/>
      <c r="BS3" s="169"/>
      <c r="BT3" s="169"/>
      <c r="BU3" s="169"/>
      <c r="BV3" s="169"/>
      <c r="BW3" s="169"/>
      <c r="BX3" s="169"/>
      <c r="BY3" s="169"/>
      <c r="BZ3" s="169"/>
      <c r="CA3" s="169"/>
    </row>
    <row r="4" spans="2:79" ht="30" customHeight="1" x14ac:dyDescent="0.3"/>
    <row r="5" spans="2:79" ht="33.75" customHeight="1" x14ac:dyDescent="0.3">
      <c r="B5" s="250" t="s">
        <v>102</v>
      </c>
      <c r="C5" s="250"/>
      <c r="D5" s="250"/>
      <c r="E5" s="250"/>
      <c r="F5" s="250"/>
      <c r="G5" s="250"/>
      <c r="H5" s="250"/>
      <c r="I5" s="250"/>
      <c r="J5" s="250"/>
      <c r="K5" s="250"/>
    </row>
    <row r="6" spans="2:79" ht="22.5" customHeight="1" x14ac:dyDescent="0.3"/>
    <row r="7" spans="2:79" ht="19.5" customHeight="1" x14ac:dyDescent="0.3">
      <c r="B7" s="147"/>
      <c r="C7" s="147"/>
      <c r="D7" s="147"/>
      <c r="E7" s="147"/>
      <c r="F7" s="147"/>
      <c r="G7" s="147"/>
      <c r="H7" s="147"/>
      <c r="I7" s="147"/>
      <c r="J7" s="147"/>
      <c r="K7" s="20" t="s">
        <v>21</v>
      </c>
    </row>
    <row r="8" spans="2:79" s="10" customFormat="1" ht="126" customHeight="1" x14ac:dyDescent="0.3">
      <c r="B8" s="231" t="s">
        <v>103</v>
      </c>
      <c r="C8" s="231" t="s">
        <v>10</v>
      </c>
      <c r="D8" s="231"/>
      <c r="E8" s="231" t="s">
        <v>11</v>
      </c>
      <c r="F8" s="231"/>
      <c r="G8" s="231"/>
      <c r="H8" s="231"/>
      <c r="I8" s="231" t="s">
        <v>12</v>
      </c>
      <c r="J8" s="231" t="s">
        <v>13</v>
      </c>
      <c r="K8" s="209" t="s">
        <v>95</v>
      </c>
    </row>
    <row r="9" spans="2:79" s="10" customFormat="1" ht="33.75" customHeight="1" x14ac:dyDescent="0.3">
      <c r="B9" s="231"/>
      <c r="C9" s="6" t="s">
        <v>33</v>
      </c>
      <c r="D9" s="6" t="s">
        <v>34</v>
      </c>
      <c r="E9" s="6" t="s">
        <v>14</v>
      </c>
      <c r="F9" s="6" t="s">
        <v>34</v>
      </c>
      <c r="G9" s="6" t="s">
        <v>35</v>
      </c>
      <c r="H9" s="6" t="s">
        <v>15</v>
      </c>
      <c r="I9" s="231"/>
      <c r="J9" s="231"/>
      <c r="K9" s="6" t="s">
        <v>6</v>
      </c>
    </row>
    <row r="10" spans="2:79" s="10" customFormat="1" ht="19.5" customHeight="1" x14ac:dyDescent="0.3">
      <c r="B10" s="251" t="s">
        <v>16</v>
      </c>
      <c r="C10" s="251"/>
      <c r="D10" s="251"/>
      <c r="E10" s="251"/>
      <c r="F10" s="251"/>
      <c r="G10" s="251"/>
      <c r="H10" s="251"/>
      <c r="I10" s="15"/>
      <c r="J10" s="15"/>
      <c r="K10" s="170">
        <f>K11+K18</f>
        <v>0</v>
      </c>
    </row>
    <row r="11" spans="2:79" s="10" customFormat="1" ht="21.75" customHeight="1" x14ac:dyDescent="0.3">
      <c r="B11" s="252" t="s">
        <v>8</v>
      </c>
      <c r="C11" s="253"/>
      <c r="D11" s="253"/>
      <c r="E11" s="253"/>
      <c r="F11" s="253"/>
      <c r="G11" s="253"/>
      <c r="H11" s="253"/>
      <c r="I11" s="253"/>
      <c r="J11" s="254"/>
      <c r="K11" s="171">
        <f>K12</f>
        <v>8896075.7999999989</v>
      </c>
    </row>
    <row r="12" spans="2:79" s="10" customFormat="1" ht="20.25" customHeight="1" x14ac:dyDescent="0.3">
      <c r="B12" s="172"/>
      <c r="C12" s="6">
        <v>1049</v>
      </c>
      <c r="D12" s="233" t="s">
        <v>20</v>
      </c>
      <c r="E12" s="233"/>
      <c r="F12" s="233"/>
      <c r="G12" s="233"/>
      <c r="H12" s="233"/>
      <c r="I12" s="233"/>
      <c r="J12" s="233"/>
      <c r="K12" s="47">
        <f>K13</f>
        <v>8896075.7999999989</v>
      </c>
    </row>
    <row r="13" spans="2:79" ht="24.75" customHeight="1" x14ac:dyDescent="0.3">
      <c r="B13" s="173"/>
      <c r="C13" s="173"/>
      <c r="D13" s="173"/>
      <c r="E13" s="4" t="s">
        <v>69</v>
      </c>
      <c r="F13" s="233" t="s">
        <v>85</v>
      </c>
      <c r="G13" s="233"/>
      <c r="H13" s="233"/>
      <c r="I13" s="233"/>
      <c r="J13" s="233"/>
      <c r="K13" s="25">
        <f>'1'!H13</f>
        <v>8896075.7999999989</v>
      </c>
    </row>
    <row r="14" spans="2:79" ht="57" customHeight="1" x14ac:dyDescent="0.3">
      <c r="B14" s="173"/>
      <c r="C14" s="173"/>
      <c r="D14" s="173"/>
      <c r="E14" s="13"/>
      <c r="F14" s="13"/>
      <c r="G14" s="233" t="s">
        <v>88</v>
      </c>
      <c r="H14" s="233"/>
      <c r="I14" s="233"/>
      <c r="J14" s="233"/>
      <c r="K14" s="233"/>
    </row>
    <row r="15" spans="2:79" ht="38.25" customHeight="1" x14ac:dyDescent="0.3">
      <c r="B15" s="173"/>
      <c r="C15" s="173"/>
      <c r="D15" s="173"/>
      <c r="E15" s="13"/>
      <c r="F15" s="13"/>
      <c r="G15" s="13"/>
      <c r="H15" s="233" t="s">
        <v>37</v>
      </c>
      <c r="I15" s="233"/>
      <c r="J15" s="233"/>
      <c r="K15" s="233"/>
    </row>
    <row r="16" spans="2:79" ht="35.25" customHeight="1" x14ac:dyDescent="0.3">
      <c r="B16" s="173"/>
      <c r="C16" s="173"/>
      <c r="D16" s="173"/>
      <c r="E16" s="13"/>
      <c r="F16" s="13"/>
      <c r="G16" s="13"/>
      <c r="H16" s="13"/>
      <c r="I16" s="233" t="s">
        <v>70</v>
      </c>
      <c r="J16" s="233"/>
      <c r="K16" s="233"/>
    </row>
    <row r="17" spans="2:11" ht="42.75" customHeight="1" x14ac:dyDescent="0.3">
      <c r="B17" s="173"/>
      <c r="C17" s="173"/>
      <c r="D17" s="173"/>
      <c r="E17" s="175"/>
      <c r="F17" s="175"/>
      <c r="G17" s="175"/>
      <c r="H17" s="175"/>
      <c r="I17" s="174"/>
      <c r="J17" s="13" t="s">
        <v>87</v>
      </c>
      <c r="K17" s="176">
        <f>'6.'!K16+'6.'!K24</f>
        <v>144.04500000000002</v>
      </c>
    </row>
    <row r="18" spans="2:11" ht="18.75" customHeight="1" x14ac:dyDescent="0.3">
      <c r="B18" s="252" t="s">
        <v>60</v>
      </c>
      <c r="C18" s="253"/>
      <c r="D18" s="253"/>
      <c r="E18" s="253"/>
      <c r="F18" s="253"/>
      <c r="G18" s="253"/>
      <c r="H18" s="253"/>
      <c r="I18" s="253"/>
      <c r="J18" s="254"/>
      <c r="K18" s="185">
        <f>K19</f>
        <v>-8896075.7999999989</v>
      </c>
    </row>
    <row r="19" spans="2:11" ht="19.5" customHeight="1" x14ac:dyDescent="0.3">
      <c r="B19" s="4"/>
      <c r="C19" s="4" t="s">
        <v>126</v>
      </c>
      <c r="D19" s="233" t="s">
        <v>127</v>
      </c>
      <c r="E19" s="233"/>
      <c r="F19" s="233"/>
      <c r="G19" s="233"/>
      <c r="H19" s="233"/>
      <c r="I19" s="233"/>
      <c r="J19" s="233"/>
      <c r="K19" s="25">
        <f>K20+K24+K28</f>
        <v>-8896075.7999999989</v>
      </c>
    </row>
    <row r="20" spans="2:11" ht="20.25" customHeight="1" x14ac:dyDescent="0.3">
      <c r="B20" s="4"/>
      <c r="C20" s="4"/>
      <c r="D20" s="4"/>
      <c r="E20" s="4" t="s">
        <v>128</v>
      </c>
      <c r="F20" s="233" t="s">
        <v>114</v>
      </c>
      <c r="G20" s="233"/>
      <c r="H20" s="233"/>
      <c r="I20" s="233"/>
      <c r="J20" s="233"/>
      <c r="K20" s="25">
        <f>'1'!H16</f>
        <v>-8896075.7999999989</v>
      </c>
    </row>
    <row r="21" spans="2:11" ht="39.75" customHeight="1" x14ac:dyDescent="0.3">
      <c r="B21" s="4"/>
      <c r="C21" s="4"/>
      <c r="D21" s="4"/>
      <c r="E21" s="4"/>
      <c r="F21" s="4"/>
      <c r="G21" s="233" t="s">
        <v>129</v>
      </c>
      <c r="H21" s="233"/>
      <c r="I21" s="233"/>
      <c r="J21" s="233"/>
      <c r="K21" s="233"/>
    </row>
    <row r="22" spans="2:11" ht="22.5" customHeight="1" x14ac:dyDescent="0.3">
      <c r="B22" s="4"/>
      <c r="C22" s="4"/>
      <c r="D22" s="4"/>
      <c r="E22" s="4"/>
      <c r="F22" s="4"/>
      <c r="G22" s="4"/>
      <c r="H22" s="233" t="s">
        <v>130</v>
      </c>
      <c r="I22" s="233"/>
      <c r="J22" s="233"/>
      <c r="K22" s="233"/>
    </row>
    <row r="23" spans="2:11" ht="26.25" customHeight="1" x14ac:dyDescent="0.3">
      <c r="B23" s="4"/>
      <c r="C23" s="4"/>
      <c r="D23" s="4"/>
      <c r="E23" s="4"/>
      <c r="F23" s="4"/>
      <c r="G23" s="4"/>
      <c r="H23" s="4"/>
      <c r="I23" s="233" t="s">
        <v>131</v>
      </c>
      <c r="J23" s="233"/>
      <c r="K23" s="233"/>
    </row>
    <row r="24" spans="2:11" ht="26.25" customHeight="1" x14ac:dyDescent="0.3">
      <c r="B24" s="4"/>
      <c r="C24" s="4"/>
      <c r="D24" s="4"/>
      <c r="E24" s="4" t="s">
        <v>128</v>
      </c>
      <c r="F24" s="233" t="s">
        <v>114</v>
      </c>
      <c r="G24" s="233"/>
      <c r="H24" s="233"/>
      <c r="I24" s="233"/>
      <c r="J24" s="233"/>
      <c r="K24" s="25">
        <f>'1'!H17</f>
        <v>8896075.7999999989</v>
      </c>
    </row>
    <row r="25" spans="2:11" ht="38.25" customHeight="1" x14ac:dyDescent="0.3">
      <c r="B25" s="4"/>
      <c r="C25" s="4"/>
      <c r="D25" s="4"/>
      <c r="E25" s="4"/>
      <c r="F25" s="4"/>
      <c r="G25" s="233" t="s">
        <v>129</v>
      </c>
      <c r="H25" s="233"/>
      <c r="I25" s="233"/>
      <c r="J25" s="233"/>
      <c r="K25" s="233"/>
    </row>
    <row r="26" spans="2:11" ht="26.25" customHeight="1" x14ac:dyDescent="0.3">
      <c r="B26" s="4"/>
      <c r="C26" s="4"/>
      <c r="D26" s="4"/>
      <c r="E26" s="4"/>
      <c r="F26" s="4"/>
      <c r="G26" s="4"/>
      <c r="H26" s="233" t="s">
        <v>130</v>
      </c>
      <c r="I26" s="233"/>
      <c r="J26" s="233"/>
      <c r="K26" s="233"/>
    </row>
    <row r="27" spans="2:11" ht="26.25" customHeight="1" x14ac:dyDescent="0.3">
      <c r="B27" s="4"/>
      <c r="C27" s="4"/>
      <c r="D27" s="4"/>
      <c r="E27" s="4"/>
      <c r="F27" s="4"/>
      <c r="G27" s="4"/>
      <c r="H27" s="4"/>
      <c r="I27" s="233" t="s">
        <v>131</v>
      </c>
      <c r="J27" s="233"/>
      <c r="K27" s="233"/>
    </row>
    <row r="28" spans="2:11" ht="26.25" customHeight="1" x14ac:dyDescent="0.3">
      <c r="B28" s="4"/>
      <c r="C28" s="4"/>
      <c r="D28" s="4"/>
      <c r="E28" s="174" t="s">
        <v>199</v>
      </c>
      <c r="F28" s="256" t="s">
        <v>188</v>
      </c>
      <c r="G28" s="256"/>
      <c r="H28" s="256"/>
      <c r="I28" s="256"/>
      <c r="J28" s="256"/>
      <c r="K28" s="225">
        <f>'1'!H18</f>
        <v>-8896075.7999999989</v>
      </c>
    </row>
    <row r="29" spans="2:11" ht="26.25" customHeight="1" x14ac:dyDescent="0.3">
      <c r="B29" s="4"/>
      <c r="C29" s="4"/>
      <c r="D29" s="4"/>
      <c r="E29" s="175"/>
      <c r="F29" s="175"/>
      <c r="G29" s="256" t="s">
        <v>200</v>
      </c>
      <c r="H29" s="256"/>
      <c r="I29" s="256"/>
      <c r="J29" s="256"/>
      <c r="K29" s="256"/>
    </row>
    <row r="30" spans="2:11" ht="26.25" customHeight="1" x14ac:dyDescent="0.3">
      <c r="B30" s="4"/>
      <c r="C30" s="4"/>
      <c r="D30" s="4"/>
      <c r="E30" s="175"/>
      <c r="F30" s="175"/>
      <c r="G30" s="175"/>
      <c r="H30" s="256" t="s">
        <v>130</v>
      </c>
      <c r="I30" s="256"/>
      <c r="J30" s="256"/>
      <c r="K30" s="256"/>
    </row>
    <row r="31" spans="2:11" ht="26.25" customHeight="1" x14ac:dyDescent="0.3">
      <c r="B31" s="4"/>
      <c r="C31" s="4"/>
      <c r="D31" s="4"/>
      <c r="E31" s="175"/>
      <c r="F31" s="175"/>
      <c r="G31" s="175"/>
      <c r="H31" s="175"/>
      <c r="I31" s="256" t="s">
        <v>131</v>
      </c>
      <c r="J31" s="256"/>
      <c r="K31" s="256"/>
    </row>
    <row r="32" spans="2:11" ht="26.25" customHeight="1" x14ac:dyDescent="0.3">
      <c r="B32" s="145"/>
      <c r="C32" s="145"/>
      <c r="D32" s="145"/>
      <c r="E32" s="145"/>
      <c r="F32" s="145"/>
      <c r="G32" s="145"/>
      <c r="H32" s="145"/>
      <c r="I32" s="145"/>
      <c r="J32" s="145"/>
      <c r="K32" s="145"/>
    </row>
    <row r="33" spans="2:11" ht="26.25" customHeight="1" x14ac:dyDescent="0.3">
      <c r="B33" s="145"/>
      <c r="C33" s="145"/>
      <c r="D33" s="145"/>
      <c r="E33" s="145"/>
      <c r="F33" s="145"/>
      <c r="G33" s="145"/>
      <c r="H33" s="145"/>
      <c r="I33" s="145"/>
      <c r="J33" s="145"/>
      <c r="K33" s="145"/>
    </row>
    <row r="34" spans="2:11" ht="26.25" customHeight="1" x14ac:dyDescent="0.3">
      <c r="B34" s="145"/>
      <c r="C34" s="145"/>
      <c r="D34" s="145"/>
      <c r="E34" s="145"/>
      <c r="F34" s="145"/>
      <c r="G34" s="145"/>
      <c r="H34" s="145"/>
      <c r="I34" s="145"/>
      <c r="J34" s="145"/>
      <c r="K34" s="145"/>
    </row>
    <row r="35" spans="2:11" ht="26.25" customHeight="1" x14ac:dyDescent="0.3">
      <c r="B35" s="145"/>
      <c r="C35" s="145"/>
      <c r="D35" s="145"/>
      <c r="E35" s="145"/>
      <c r="F35" s="145"/>
      <c r="G35" s="145"/>
      <c r="H35" s="145"/>
      <c r="I35" s="145"/>
      <c r="J35" s="145"/>
      <c r="K35" s="145"/>
    </row>
    <row r="36" spans="2:11" ht="26.25" customHeight="1" x14ac:dyDescent="0.3">
      <c r="B36" s="178"/>
      <c r="C36" s="178"/>
      <c r="D36" s="178"/>
      <c r="E36" s="147"/>
      <c r="F36" s="147"/>
      <c r="G36" s="147"/>
      <c r="H36" s="147"/>
      <c r="I36" s="145"/>
      <c r="J36" s="145"/>
      <c r="K36" s="179"/>
    </row>
    <row r="37" spans="2:11" ht="15.75" customHeight="1" x14ac:dyDescent="0.3">
      <c r="B37" s="178"/>
      <c r="C37" s="178"/>
      <c r="D37" s="178"/>
      <c r="E37" s="147"/>
      <c r="F37" s="147"/>
      <c r="G37" s="147"/>
      <c r="H37" s="147"/>
      <c r="I37" s="145"/>
      <c r="J37" s="145"/>
      <c r="K37" s="179"/>
    </row>
    <row r="38" spans="2:11" ht="66.75" customHeight="1" x14ac:dyDescent="0.3">
      <c r="B38" s="178"/>
      <c r="C38" s="178"/>
      <c r="D38" s="255" t="s">
        <v>161</v>
      </c>
      <c r="E38" s="255"/>
      <c r="F38" s="255"/>
      <c r="G38" s="147"/>
      <c r="H38" s="147"/>
      <c r="I38" s="145"/>
      <c r="J38" s="145"/>
      <c r="K38" s="179"/>
    </row>
    <row r="39" spans="2:11" ht="15.75" customHeight="1" x14ac:dyDescent="0.3">
      <c r="B39" s="178"/>
      <c r="C39" s="178"/>
      <c r="D39" s="178"/>
      <c r="E39" s="147"/>
      <c r="F39" s="147"/>
      <c r="G39" s="147"/>
      <c r="H39" s="147"/>
      <c r="I39" s="145"/>
      <c r="J39" s="145"/>
      <c r="K39" s="179"/>
    </row>
    <row r="40" spans="2:11" ht="15.75" customHeight="1" x14ac:dyDescent="0.3">
      <c r="B40" s="178"/>
      <c r="C40" s="178"/>
      <c r="D40" s="178"/>
      <c r="E40" s="147"/>
      <c r="F40" s="147"/>
      <c r="G40" s="147"/>
      <c r="H40" s="147"/>
      <c r="I40" s="145"/>
      <c r="J40" s="145"/>
      <c r="K40" s="179"/>
    </row>
    <row r="41" spans="2:11" ht="15.75" customHeight="1" x14ac:dyDescent="0.3">
      <c r="B41" s="178"/>
      <c r="C41" s="178"/>
      <c r="D41" s="178"/>
      <c r="E41" s="147"/>
      <c r="F41" s="147"/>
      <c r="G41" s="147"/>
      <c r="H41" s="147"/>
      <c r="I41" s="145"/>
      <c r="J41" s="145"/>
      <c r="K41" s="179"/>
    </row>
    <row r="42" spans="2:11" ht="15.75" customHeight="1" x14ac:dyDescent="0.3">
      <c r="B42" s="178"/>
      <c r="C42" s="178"/>
      <c r="D42" s="178"/>
      <c r="E42" s="147"/>
      <c r="F42" s="147"/>
      <c r="G42" s="147"/>
      <c r="H42" s="147"/>
      <c r="I42" s="145"/>
      <c r="J42" s="145"/>
      <c r="K42" s="179"/>
    </row>
    <row r="43" spans="2:11" ht="15.75" customHeight="1" x14ac:dyDescent="0.3">
      <c r="B43" s="178"/>
      <c r="C43" s="178"/>
      <c r="D43" s="178"/>
      <c r="E43" s="147"/>
      <c r="F43" s="147"/>
      <c r="G43" s="147"/>
      <c r="H43" s="147"/>
      <c r="I43" s="145"/>
      <c r="J43" s="145"/>
      <c r="K43" s="179"/>
    </row>
    <row r="44" spans="2:11" ht="15.75" customHeight="1" x14ac:dyDescent="0.3">
      <c r="B44" s="178"/>
      <c r="C44" s="178"/>
      <c r="D44" s="178"/>
      <c r="E44" s="147"/>
      <c r="F44" s="147"/>
      <c r="G44" s="147"/>
      <c r="H44" s="147"/>
      <c r="I44" s="145"/>
      <c r="J44" s="145"/>
      <c r="K44" s="179"/>
    </row>
    <row r="45" spans="2:11" ht="15.75" customHeight="1" x14ac:dyDescent="0.3">
      <c r="B45" s="178"/>
      <c r="C45" s="178"/>
      <c r="D45" s="178"/>
      <c r="E45" s="147"/>
      <c r="F45" s="147"/>
      <c r="G45" s="147"/>
      <c r="H45" s="147"/>
      <c r="I45" s="145"/>
      <c r="J45" s="145"/>
      <c r="K45" s="179"/>
    </row>
    <row r="46" spans="2:11" ht="15.75" customHeight="1" x14ac:dyDescent="0.3">
      <c r="B46" s="178"/>
      <c r="C46" s="178"/>
      <c r="D46" s="178"/>
      <c r="E46" s="147"/>
      <c r="F46" s="147"/>
      <c r="G46" s="147"/>
      <c r="H46" s="147"/>
      <c r="I46" s="145"/>
      <c r="J46" s="145"/>
      <c r="K46" s="179"/>
    </row>
    <row r="47" spans="2:11" ht="15.75" customHeight="1" x14ac:dyDescent="0.3">
      <c r="B47" s="178"/>
      <c r="C47" s="178"/>
      <c r="D47" s="178"/>
      <c r="E47" s="147"/>
      <c r="F47" s="147"/>
      <c r="G47" s="147"/>
      <c r="H47" s="147"/>
      <c r="I47" s="145"/>
      <c r="J47" s="145"/>
      <c r="K47" s="179"/>
    </row>
    <row r="48" spans="2:11" ht="15.75" customHeight="1" x14ac:dyDescent="0.3">
      <c r="B48" s="178"/>
      <c r="C48" s="178"/>
      <c r="D48" s="178"/>
      <c r="E48" s="147"/>
      <c r="F48" s="147"/>
      <c r="G48" s="147"/>
      <c r="H48" s="147"/>
      <c r="I48" s="145"/>
      <c r="J48" s="145"/>
      <c r="K48" s="179"/>
    </row>
    <row r="49" spans="2:11" ht="15.75" customHeight="1" x14ac:dyDescent="0.3">
      <c r="B49" s="178"/>
      <c r="C49" s="178"/>
      <c r="D49" s="178"/>
      <c r="E49" s="147"/>
      <c r="F49" s="147"/>
      <c r="G49" s="147"/>
      <c r="H49" s="147"/>
      <c r="I49" s="145"/>
      <c r="J49" s="145"/>
      <c r="K49" s="179"/>
    </row>
    <row r="50" spans="2:11" ht="15.75" customHeight="1" x14ac:dyDescent="0.3">
      <c r="B50" s="178"/>
      <c r="C50" s="178"/>
      <c r="D50" s="178"/>
      <c r="E50" s="147"/>
      <c r="F50" s="147"/>
      <c r="G50" s="147"/>
      <c r="H50" s="147"/>
      <c r="I50" s="145"/>
      <c r="J50" s="145"/>
      <c r="K50" s="179"/>
    </row>
    <row r="51" spans="2:11" ht="15.75" customHeight="1" x14ac:dyDescent="0.3">
      <c r="B51" s="178"/>
      <c r="C51" s="178"/>
      <c r="D51" s="178"/>
      <c r="E51" s="147"/>
      <c r="F51" s="147"/>
      <c r="G51" s="147"/>
      <c r="H51" s="147"/>
      <c r="I51" s="145"/>
      <c r="J51" s="145"/>
      <c r="K51" s="179"/>
    </row>
  </sheetData>
  <mergeCells count="28">
    <mergeCell ref="B18:J18"/>
    <mergeCell ref="D38:F38"/>
    <mergeCell ref="D19:J19"/>
    <mergeCell ref="I23:K23"/>
    <mergeCell ref="F24:J24"/>
    <mergeCell ref="G25:K25"/>
    <mergeCell ref="H26:K26"/>
    <mergeCell ref="I27:K27"/>
    <mergeCell ref="F20:J20"/>
    <mergeCell ref="G21:K21"/>
    <mergeCell ref="H22:K22"/>
    <mergeCell ref="F28:J28"/>
    <mergeCell ref="G29:K29"/>
    <mergeCell ref="H30:K30"/>
    <mergeCell ref="I31:K31"/>
    <mergeCell ref="H15:K15"/>
    <mergeCell ref="I16:K16"/>
    <mergeCell ref="B5:K5"/>
    <mergeCell ref="B8:B9"/>
    <mergeCell ref="C8:D8"/>
    <mergeCell ref="E8:H8"/>
    <mergeCell ref="I8:I9"/>
    <mergeCell ref="J8:J9"/>
    <mergeCell ref="B10:H10"/>
    <mergeCell ref="B11:J11"/>
    <mergeCell ref="D12:J12"/>
    <mergeCell ref="F13:J13"/>
    <mergeCell ref="G14:K14"/>
  </mergeCells>
  <pageMargins left="0.7" right="0.7" top="0.75" bottom="0.75" header="0.3" footer="0.3"/>
  <pageSetup paperSize="9" scale="42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CC40"/>
  <sheetViews>
    <sheetView zoomScaleNormal="100" workbookViewId="0">
      <selection activeCell="K2" sqref="K2"/>
    </sheetView>
  </sheetViews>
  <sheetFormatPr defaultRowHeight="36.75" customHeight="1" x14ac:dyDescent="0.3"/>
  <cols>
    <col min="1" max="1" width="4.42578125" style="10" customWidth="1"/>
    <col min="2" max="2" width="8.140625" style="10" customWidth="1"/>
    <col min="3" max="3" width="10.5703125" style="10" customWidth="1"/>
    <col min="4" max="4" width="13.140625" style="10" customWidth="1"/>
    <col min="5" max="5" width="17.7109375" style="10" customWidth="1"/>
    <col min="6" max="6" width="13.7109375" style="10" customWidth="1"/>
    <col min="7" max="7" width="21.140625" style="10" customWidth="1"/>
    <col min="8" max="8" width="10.7109375" style="10" customWidth="1"/>
    <col min="9" max="9" width="21" style="10" customWidth="1"/>
    <col min="10" max="10" width="41.5703125" style="10" customWidth="1"/>
    <col min="11" max="11" width="19.85546875" style="10" customWidth="1"/>
    <col min="12" max="12" width="9.140625" style="10"/>
    <col min="13" max="13" width="19.5703125" style="10" bestFit="1" customWidth="1"/>
    <col min="14" max="16384" width="9.140625" style="10"/>
  </cols>
  <sheetData>
    <row r="1" spans="2:81" ht="17.25" x14ac:dyDescent="0.3">
      <c r="K1" s="167" t="s">
        <v>202</v>
      </c>
    </row>
    <row r="2" spans="2:81" ht="17.25" x14ac:dyDescent="0.3">
      <c r="K2" s="11" t="s">
        <v>62</v>
      </c>
    </row>
    <row r="3" spans="2:81" ht="17.25" x14ac:dyDescent="0.3">
      <c r="D3" s="16"/>
      <c r="H3" s="180"/>
      <c r="I3" s="180"/>
      <c r="J3" s="180"/>
      <c r="K3" s="11" t="s">
        <v>38</v>
      </c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0"/>
      <c r="AV3" s="180"/>
      <c r="AW3" s="180"/>
      <c r="AX3" s="180"/>
      <c r="AY3" s="180"/>
      <c r="AZ3" s="180"/>
      <c r="BA3" s="180"/>
      <c r="BB3" s="180"/>
      <c r="BC3" s="180"/>
      <c r="BD3" s="180"/>
      <c r="BE3" s="180"/>
      <c r="BF3" s="180"/>
      <c r="BG3" s="180"/>
      <c r="BH3" s="180"/>
      <c r="BI3" s="180"/>
      <c r="BJ3" s="180"/>
      <c r="BK3" s="180"/>
      <c r="BL3" s="180"/>
      <c r="BM3" s="180"/>
      <c r="BN3" s="180"/>
      <c r="BO3" s="180"/>
      <c r="BP3" s="180"/>
      <c r="BQ3" s="180"/>
      <c r="BR3" s="180"/>
      <c r="BS3" s="180"/>
      <c r="BT3" s="180"/>
      <c r="BU3" s="180"/>
      <c r="BV3" s="180"/>
      <c r="BW3" s="180"/>
      <c r="BX3" s="180"/>
      <c r="BY3" s="180"/>
      <c r="BZ3" s="180"/>
      <c r="CA3" s="180"/>
      <c r="CB3" s="180"/>
      <c r="CC3" s="180"/>
    </row>
    <row r="4" spans="2:81" ht="17.25" x14ac:dyDescent="0.3">
      <c r="K4" s="1"/>
    </row>
    <row r="5" spans="2:81" s="181" customFormat="1" ht="36.75" customHeight="1" x14ac:dyDescent="0.25">
      <c r="B5" s="230" t="s">
        <v>67</v>
      </c>
      <c r="C5" s="230"/>
      <c r="D5" s="230"/>
      <c r="E5" s="230"/>
      <c r="F5" s="230"/>
      <c r="G5" s="230"/>
      <c r="H5" s="230"/>
      <c r="I5" s="230"/>
      <c r="J5" s="230"/>
      <c r="K5" s="230"/>
    </row>
    <row r="6" spans="2:81" ht="36.75" customHeight="1" x14ac:dyDescent="0.3">
      <c r="K6" s="20" t="s">
        <v>21</v>
      </c>
    </row>
    <row r="7" spans="2:81" ht="118.5" customHeight="1" x14ac:dyDescent="0.3">
      <c r="B7" s="231" t="s">
        <v>31</v>
      </c>
      <c r="C7" s="231" t="s">
        <v>10</v>
      </c>
      <c r="D7" s="231"/>
      <c r="E7" s="231" t="s">
        <v>11</v>
      </c>
      <c r="F7" s="231"/>
      <c r="G7" s="231"/>
      <c r="H7" s="231"/>
      <c r="I7" s="231" t="s">
        <v>12</v>
      </c>
      <c r="J7" s="231" t="s">
        <v>13</v>
      </c>
      <c r="K7" s="6" t="s">
        <v>32</v>
      </c>
    </row>
    <row r="8" spans="2:81" ht="36.75" customHeight="1" x14ac:dyDescent="0.3">
      <c r="B8" s="231"/>
      <c r="C8" s="6" t="s">
        <v>33</v>
      </c>
      <c r="D8" s="6" t="s">
        <v>34</v>
      </c>
      <c r="E8" s="6" t="s">
        <v>14</v>
      </c>
      <c r="F8" s="6" t="s">
        <v>34</v>
      </c>
      <c r="G8" s="6" t="s">
        <v>35</v>
      </c>
      <c r="H8" s="6" t="s">
        <v>15</v>
      </c>
      <c r="I8" s="231"/>
      <c r="J8" s="231"/>
      <c r="K8" s="6" t="s">
        <v>6</v>
      </c>
    </row>
    <row r="9" spans="2:81" ht="20.25" customHeight="1" x14ac:dyDescent="0.3">
      <c r="B9" s="251" t="s">
        <v>16</v>
      </c>
      <c r="C9" s="251"/>
      <c r="D9" s="251"/>
      <c r="E9" s="251"/>
      <c r="F9" s="251"/>
      <c r="G9" s="251"/>
      <c r="H9" s="251"/>
      <c r="I9" s="15"/>
      <c r="J9" s="15"/>
      <c r="K9" s="182">
        <f>K10+K18</f>
        <v>0</v>
      </c>
    </row>
    <row r="10" spans="2:81" ht="25.5" customHeight="1" x14ac:dyDescent="0.3">
      <c r="B10" s="172" t="s">
        <v>8</v>
      </c>
      <c r="C10" s="172"/>
      <c r="D10" s="172"/>
      <c r="E10" s="172"/>
      <c r="F10" s="15"/>
      <c r="G10" s="15"/>
      <c r="H10" s="15"/>
      <c r="I10" s="15"/>
      <c r="J10" s="15"/>
      <c r="K10" s="187">
        <f>K11</f>
        <v>8896075.7999999989</v>
      </c>
    </row>
    <row r="11" spans="2:81" ht="24.75" customHeight="1" x14ac:dyDescent="0.3">
      <c r="B11" s="172"/>
      <c r="C11" s="12" t="s">
        <v>36</v>
      </c>
      <c r="D11" s="233" t="s">
        <v>20</v>
      </c>
      <c r="E11" s="233"/>
      <c r="F11" s="233"/>
      <c r="G11" s="233"/>
      <c r="H11" s="233"/>
      <c r="I11" s="233"/>
      <c r="J11" s="233"/>
      <c r="K11" s="183">
        <f>K12</f>
        <v>8896075.7999999989</v>
      </c>
    </row>
    <row r="12" spans="2:81" ht="36.75" customHeight="1" x14ac:dyDescent="0.3">
      <c r="B12" s="15"/>
      <c r="C12" s="12"/>
      <c r="D12" s="4"/>
      <c r="E12" s="4" t="s">
        <v>69</v>
      </c>
      <c r="F12" s="233" t="s">
        <v>85</v>
      </c>
      <c r="G12" s="233"/>
      <c r="H12" s="233"/>
      <c r="I12" s="233"/>
      <c r="J12" s="233"/>
      <c r="K12" s="25">
        <f>'1'!H13</f>
        <v>8896075.7999999989</v>
      </c>
    </row>
    <row r="13" spans="2:81" ht="36.75" customHeight="1" x14ac:dyDescent="0.3">
      <c r="B13" s="15"/>
      <c r="C13" s="12"/>
      <c r="D13" s="4"/>
      <c r="E13" s="13"/>
      <c r="F13" s="13"/>
      <c r="G13" s="233" t="s">
        <v>88</v>
      </c>
      <c r="H13" s="233"/>
      <c r="I13" s="233"/>
      <c r="J13" s="233"/>
      <c r="K13" s="233"/>
    </row>
    <row r="14" spans="2:81" ht="36.75" customHeight="1" x14ac:dyDescent="0.3">
      <c r="B14" s="15"/>
      <c r="C14" s="12"/>
      <c r="D14" s="4"/>
      <c r="E14" s="13"/>
      <c r="F14" s="13"/>
      <c r="G14" s="13"/>
      <c r="H14" s="233" t="s">
        <v>37</v>
      </c>
      <c r="I14" s="233"/>
      <c r="J14" s="233"/>
      <c r="K14" s="233"/>
    </row>
    <row r="15" spans="2:81" ht="36.75" customHeight="1" x14ac:dyDescent="0.3">
      <c r="B15" s="15"/>
      <c r="C15" s="12"/>
      <c r="D15" s="4"/>
      <c r="E15" s="13"/>
      <c r="F15" s="13"/>
      <c r="G15" s="13"/>
      <c r="H15" s="13"/>
      <c r="I15" s="233" t="s">
        <v>70</v>
      </c>
      <c r="J15" s="233"/>
      <c r="K15" s="233"/>
    </row>
    <row r="16" spans="2:81" ht="36.75" customHeight="1" x14ac:dyDescent="0.3">
      <c r="B16" s="15"/>
      <c r="C16" s="12"/>
      <c r="D16" s="4"/>
      <c r="E16" s="13"/>
      <c r="F16" s="13"/>
      <c r="G16" s="13"/>
      <c r="H16" s="13"/>
      <c r="I16" s="13"/>
      <c r="J16" s="13" t="s">
        <v>87</v>
      </c>
      <c r="K16" s="184">
        <v>176.11500000000001</v>
      </c>
      <c r="M16" s="177"/>
    </row>
    <row r="17" spans="2:13" ht="36.75" customHeight="1" x14ac:dyDescent="0.3">
      <c r="B17" s="15"/>
      <c r="C17" s="12"/>
      <c r="D17" s="4"/>
      <c r="E17" s="13"/>
      <c r="F17" s="13"/>
      <c r="G17" s="13"/>
      <c r="H17" s="13"/>
      <c r="I17" s="13"/>
      <c r="J17" s="4" t="s">
        <v>158</v>
      </c>
      <c r="K17" s="185">
        <f>-K25</f>
        <v>94</v>
      </c>
      <c r="M17" s="177"/>
    </row>
    <row r="18" spans="2:13" ht="17.25" x14ac:dyDescent="0.3">
      <c r="B18" s="257" t="s">
        <v>60</v>
      </c>
      <c r="C18" s="257"/>
      <c r="D18" s="257"/>
      <c r="E18" s="257"/>
      <c r="F18" s="257"/>
      <c r="G18" s="257"/>
      <c r="H18" s="257"/>
      <c r="I18" s="257"/>
      <c r="J18" s="257"/>
      <c r="K18" s="25">
        <f>K19+K26</f>
        <v>-8896075.7999999989</v>
      </c>
    </row>
    <row r="19" spans="2:13" ht="17.25" x14ac:dyDescent="0.3">
      <c r="B19" s="13"/>
      <c r="C19" s="4" t="s">
        <v>36</v>
      </c>
      <c r="D19" s="233" t="s">
        <v>20</v>
      </c>
      <c r="E19" s="233"/>
      <c r="F19" s="233"/>
      <c r="G19" s="233"/>
      <c r="H19" s="233"/>
      <c r="I19" s="233"/>
      <c r="J19" s="233"/>
      <c r="K19" s="25">
        <v>0</v>
      </c>
    </row>
    <row r="20" spans="2:13" ht="17.25" x14ac:dyDescent="0.3">
      <c r="B20" s="15"/>
      <c r="C20" s="12"/>
      <c r="D20" s="4"/>
      <c r="E20" s="4" t="s">
        <v>69</v>
      </c>
      <c r="F20" s="233" t="s">
        <v>85</v>
      </c>
      <c r="G20" s="233"/>
      <c r="H20" s="233"/>
      <c r="I20" s="233"/>
      <c r="J20" s="233"/>
      <c r="K20" s="25">
        <v>0</v>
      </c>
    </row>
    <row r="21" spans="2:13" ht="36.75" customHeight="1" x14ac:dyDescent="0.3">
      <c r="B21" s="15"/>
      <c r="C21" s="12"/>
      <c r="D21" s="4"/>
      <c r="E21" s="13"/>
      <c r="F21" s="13"/>
      <c r="G21" s="233" t="s">
        <v>88</v>
      </c>
      <c r="H21" s="233"/>
      <c r="I21" s="233"/>
      <c r="J21" s="233"/>
      <c r="K21" s="233"/>
      <c r="M21" s="186"/>
    </row>
    <row r="22" spans="2:13" ht="36.75" customHeight="1" x14ac:dyDescent="0.3">
      <c r="B22" s="15"/>
      <c r="C22" s="12"/>
      <c r="D22" s="4"/>
      <c r="E22" s="13"/>
      <c r="F22" s="13"/>
      <c r="G22" s="13"/>
      <c r="H22" s="233" t="s">
        <v>37</v>
      </c>
      <c r="I22" s="233"/>
      <c r="J22" s="233"/>
      <c r="K22" s="233"/>
    </row>
    <row r="23" spans="2:13" ht="36.75" customHeight="1" x14ac:dyDescent="0.3">
      <c r="B23" s="15"/>
      <c r="C23" s="12"/>
      <c r="D23" s="4"/>
      <c r="E23" s="13"/>
      <c r="F23" s="13"/>
      <c r="G23" s="13"/>
      <c r="H23" s="13"/>
      <c r="I23" s="233" t="s">
        <v>71</v>
      </c>
      <c r="J23" s="233"/>
      <c r="K23" s="233"/>
    </row>
    <row r="24" spans="2:13" ht="36.75" customHeight="1" x14ac:dyDescent="0.3">
      <c r="B24" s="15"/>
      <c r="C24" s="12"/>
      <c r="D24" s="4"/>
      <c r="E24" s="4"/>
      <c r="F24" s="4"/>
      <c r="G24" s="4"/>
      <c r="H24" s="4"/>
      <c r="I24" s="4"/>
      <c r="J24" s="13" t="s">
        <v>87</v>
      </c>
      <c r="K24" s="184">
        <v>-32.07</v>
      </c>
    </row>
    <row r="25" spans="2:13" ht="36.75" customHeight="1" x14ac:dyDescent="0.3">
      <c r="B25" s="15"/>
      <c r="C25" s="12"/>
      <c r="D25" s="4"/>
      <c r="E25" s="4"/>
      <c r="F25" s="4"/>
      <c r="G25" s="4"/>
      <c r="H25" s="4"/>
      <c r="I25" s="4"/>
      <c r="J25" s="4" t="s">
        <v>158</v>
      </c>
      <c r="K25" s="185">
        <v>-94</v>
      </c>
    </row>
    <row r="26" spans="2:13" ht="17.25" x14ac:dyDescent="0.3">
      <c r="B26" s="15"/>
      <c r="C26" s="4" t="s">
        <v>126</v>
      </c>
      <c r="D26" s="233" t="s">
        <v>127</v>
      </c>
      <c r="E26" s="233"/>
      <c r="F26" s="233"/>
      <c r="G26" s="233"/>
      <c r="H26" s="233"/>
      <c r="I26" s="233"/>
      <c r="J26" s="233"/>
      <c r="K26" s="25">
        <f>K27+K31+K35</f>
        <v>-8896075.7999999989</v>
      </c>
    </row>
    <row r="27" spans="2:13" ht="17.25" x14ac:dyDescent="0.3">
      <c r="B27" s="15"/>
      <c r="C27" s="4"/>
      <c r="D27" s="4"/>
      <c r="E27" s="4" t="s">
        <v>128</v>
      </c>
      <c r="F27" s="233" t="s">
        <v>114</v>
      </c>
      <c r="G27" s="233"/>
      <c r="H27" s="233"/>
      <c r="I27" s="233"/>
      <c r="J27" s="233"/>
      <c r="K27" s="25">
        <f>-K31</f>
        <v>-8896075.7999999989</v>
      </c>
    </row>
    <row r="28" spans="2:13" ht="17.25" x14ac:dyDescent="0.3">
      <c r="B28" s="15"/>
      <c r="C28" s="4"/>
      <c r="D28" s="4"/>
      <c r="E28" s="4"/>
      <c r="F28" s="4"/>
      <c r="G28" s="233" t="s">
        <v>129</v>
      </c>
      <c r="H28" s="233"/>
      <c r="I28" s="233"/>
      <c r="J28" s="233"/>
      <c r="K28" s="233"/>
    </row>
    <row r="29" spans="2:13" ht="17.25" x14ac:dyDescent="0.3">
      <c r="B29" s="15"/>
      <c r="C29" s="4"/>
      <c r="D29" s="4"/>
      <c r="E29" s="4"/>
      <c r="F29" s="4"/>
      <c r="G29" s="4"/>
      <c r="H29" s="233" t="s">
        <v>130</v>
      </c>
      <c r="I29" s="233"/>
      <c r="J29" s="233"/>
      <c r="K29" s="233"/>
    </row>
    <row r="30" spans="2:13" ht="20.25" customHeight="1" x14ac:dyDescent="0.3">
      <c r="B30" s="15"/>
      <c r="C30" s="4"/>
      <c r="D30" s="4"/>
      <c r="E30" s="4"/>
      <c r="F30" s="4"/>
      <c r="G30" s="4"/>
      <c r="H30" s="4"/>
      <c r="I30" s="233" t="s">
        <v>131</v>
      </c>
      <c r="J30" s="233"/>
      <c r="K30" s="233"/>
    </row>
    <row r="31" spans="2:13" ht="22.5" customHeight="1" x14ac:dyDescent="0.3">
      <c r="B31" s="15"/>
      <c r="C31" s="4"/>
      <c r="D31" s="4"/>
      <c r="E31" s="4" t="s">
        <v>128</v>
      </c>
      <c r="F31" s="233" t="s">
        <v>114</v>
      </c>
      <c r="G31" s="233"/>
      <c r="H31" s="233"/>
      <c r="I31" s="233"/>
      <c r="J31" s="233"/>
      <c r="K31" s="25">
        <f>'2'!H53</f>
        <v>8896075.7999999989</v>
      </c>
    </row>
    <row r="32" spans="2:13" ht="36.75" customHeight="1" x14ac:dyDescent="0.3">
      <c r="B32" s="15"/>
      <c r="C32" s="4"/>
      <c r="D32" s="4"/>
      <c r="E32" s="4"/>
      <c r="F32" s="4"/>
      <c r="G32" s="233" t="s">
        <v>129</v>
      </c>
      <c r="H32" s="233"/>
      <c r="I32" s="233"/>
      <c r="J32" s="233"/>
      <c r="K32" s="233"/>
    </row>
    <row r="33" spans="2:11" ht="27.75" customHeight="1" x14ac:dyDescent="0.3">
      <c r="B33" s="15"/>
      <c r="C33" s="4"/>
      <c r="D33" s="4"/>
      <c r="E33" s="4"/>
      <c r="F33" s="4"/>
      <c r="G33" s="4"/>
      <c r="H33" s="233" t="s">
        <v>130</v>
      </c>
      <c r="I33" s="233"/>
      <c r="J33" s="233"/>
      <c r="K33" s="233"/>
    </row>
    <row r="34" spans="2:11" ht="30" customHeight="1" x14ac:dyDescent="0.3">
      <c r="B34" s="15"/>
      <c r="C34" s="4"/>
      <c r="D34" s="4"/>
      <c r="E34" s="4"/>
      <c r="F34" s="4"/>
      <c r="G34" s="4"/>
      <c r="H34" s="4"/>
      <c r="I34" s="233" t="s">
        <v>131</v>
      </c>
      <c r="J34" s="233"/>
      <c r="K34" s="233"/>
    </row>
    <row r="35" spans="2:11" ht="23.25" customHeight="1" x14ac:dyDescent="0.3">
      <c r="B35" s="15"/>
      <c r="C35" s="4"/>
      <c r="D35" s="4"/>
      <c r="E35" s="174" t="s">
        <v>199</v>
      </c>
      <c r="F35" s="256" t="s">
        <v>188</v>
      </c>
      <c r="G35" s="256"/>
      <c r="H35" s="256"/>
      <c r="I35" s="256"/>
      <c r="J35" s="256"/>
      <c r="K35" s="225">
        <f>'5.'!K28</f>
        <v>-8896075.7999999989</v>
      </c>
    </row>
    <row r="36" spans="2:11" ht="17.25" x14ac:dyDescent="0.3">
      <c r="B36" s="15"/>
      <c r="C36" s="4"/>
      <c r="D36" s="4"/>
      <c r="E36" s="175"/>
      <c r="F36" s="175"/>
      <c r="G36" s="256" t="s">
        <v>200</v>
      </c>
      <c r="H36" s="256"/>
      <c r="I36" s="256"/>
      <c r="J36" s="256"/>
      <c r="K36" s="256"/>
    </row>
    <row r="37" spans="2:11" ht="17.25" x14ac:dyDescent="0.3">
      <c r="B37" s="15"/>
      <c r="C37" s="15"/>
      <c r="D37" s="15"/>
      <c r="E37" s="175"/>
      <c r="F37" s="175"/>
      <c r="G37" s="175"/>
      <c r="H37" s="256" t="s">
        <v>130</v>
      </c>
      <c r="I37" s="256"/>
      <c r="J37" s="256"/>
      <c r="K37" s="256"/>
    </row>
    <row r="38" spans="2:11" ht="17.25" x14ac:dyDescent="0.3">
      <c r="B38" s="15"/>
      <c r="C38" s="15"/>
      <c r="D38" s="15"/>
      <c r="E38" s="175"/>
      <c r="F38" s="175"/>
      <c r="G38" s="175"/>
      <c r="H38" s="175"/>
      <c r="I38" s="256" t="s">
        <v>131</v>
      </c>
      <c r="J38" s="256"/>
      <c r="K38" s="256"/>
    </row>
    <row r="40" spans="2:11" ht="64.5" customHeight="1" x14ac:dyDescent="0.3">
      <c r="E40" s="255" t="s">
        <v>161</v>
      </c>
      <c r="F40" s="255"/>
      <c r="G40" s="255"/>
    </row>
  </sheetData>
  <mergeCells count="32">
    <mergeCell ref="F20:J20"/>
    <mergeCell ref="G21:K21"/>
    <mergeCell ref="F35:J35"/>
    <mergeCell ref="G36:K36"/>
    <mergeCell ref="H37:K37"/>
    <mergeCell ref="H22:K22"/>
    <mergeCell ref="I23:K23"/>
    <mergeCell ref="G28:K28"/>
    <mergeCell ref="H29:K29"/>
    <mergeCell ref="I30:K30"/>
    <mergeCell ref="D26:J26"/>
    <mergeCell ref="F27:J27"/>
    <mergeCell ref="E40:G40"/>
    <mergeCell ref="F31:J31"/>
    <mergeCell ref="G32:K32"/>
    <mergeCell ref="H33:K33"/>
    <mergeCell ref="I34:K34"/>
    <mergeCell ref="I38:K38"/>
    <mergeCell ref="B9:H9"/>
    <mergeCell ref="B18:J18"/>
    <mergeCell ref="D19:J19"/>
    <mergeCell ref="D11:J11"/>
    <mergeCell ref="F12:J12"/>
    <mergeCell ref="G13:K13"/>
    <mergeCell ref="H14:K14"/>
    <mergeCell ref="I15:K15"/>
    <mergeCell ref="B5:K5"/>
    <mergeCell ref="B7:B8"/>
    <mergeCell ref="C7:D7"/>
    <mergeCell ref="E7:H7"/>
    <mergeCell ref="I7:I8"/>
    <mergeCell ref="J7:J8"/>
  </mergeCells>
  <pageMargins left="0.7" right="0.7" top="0.75" bottom="0.75" header="0.3" footer="0.3"/>
  <pageSetup scale="6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61CCB-D77B-43B8-BA3A-4688AC64E0F6}">
  <dimension ref="C1:K53"/>
  <sheetViews>
    <sheetView zoomScaleNormal="100" workbookViewId="0">
      <selection activeCell="I2" sqref="I2"/>
    </sheetView>
  </sheetViews>
  <sheetFormatPr defaultRowHeight="17.25" x14ac:dyDescent="0.25"/>
  <cols>
    <col min="1" max="2" width="4.85546875" style="31" customWidth="1"/>
    <col min="3" max="3" width="16" style="30" customWidth="1"/>
    <col min="4" max="4" width="60.140625" style="31" customWidth="1"/>
    <col min="5" max="5" width="13" style="31" customWidth="1"/>
    <col min="6" max="6" width="12.85546875" style="31" customWidth="1"/>
    <col min="7" max="7" width="19.7109375" style="32" customWidth="1"/>
    <col min="8" max="8" width="10.85546875" style="32" customWidth="1"/>
    <col min="9" max="9" width="19.5703125" style="32" customWidth="1"/>
    <col min="10" max="10" width="9.140625" style="31"/>
    <col min="11" max="11" width="25.42578125" style="31" bestFit="1" customWidth="1"/>
    <col min="12" max="12" width="9.140625" style="31"/>
    <col min="13" max="13" width="20.7109375" style="31" customWidth="1"/>
    <col min="14" max="15" width="9.140625" style="31"/>
    <col min="16" max="16" width="11.28515625" style="31" bestFit="1" customWidth="1"/>
    <col min="17" max="16384" width="9.140625" style="31"/>
  </cols>
  <sheetData>
    <row r="1" spans="3:11" s="29" customFormat="1" x14ac:dyDescent="0.3">
      <c r="C1" s="27"/>
      <c r="D1" s="27"/>
      <c r="E1" s="27"/>
      <c r="F1" s="27"/>
      <c r="G1" s="27"/>
      <c r="H1" s="27"/>
      <c r="I1" s="28" t="s">
        <v>203</v>
      </c>
    </row>
    <row r="2" spans="3:11" s="29" customFormat="1" x14ac:dyDescent="0.3">
      <c r="C2" s="27"/>
      <c r="D2" s="27"/>
      <c r="E2" s="27"/>
      <c r="F2" s="27"/>
      <c r="G2" s="27"/>
      <c r="H2" s="41"/>
      <c r="I2" s="42" t="s">
        <v>64</v>
      </c>
      <c r="J2" s="43"/>
    </row>
    <row r="3" spans="3:11" s="29" customFormat="1" x14ac:dyDescent="0.3">
      <c r="C3" s="27"/>
      <c r="D3" s="27"/>
      <c r="E3" s="27"/>
      <c r="F3" s="27"/>
      <c r="G3" s="27"/>
      <c r="H3" s="41"/>
      <c r="I3" s="42" t="s">
        <v>38</v>
      </c>
      <c r="J3" s="43"/>
    </row>
    <row r="4" spans="3:11" ht="15" customHeight="1" x14ac:dyDescent="0.25"/>
    <row r="5" spans="3:11" ht="34.5" customHeight="1" x14ac:dyDescent="0.25">
      <c r="C5" s="258" t="s">
        <v>86</v>
      </c>
      <c r="D5" s="258"/>
      <c r="E5" s="258"/>
      <c r="F5" s="258"/>
      <c r="G5" s="258"/>
      <c r="H5" s="258"/>
      <c r="I5" s="258"/>
    </row>
    <row r="6" spans="3:11" ht="22.5" customHeight="1" x14ac:dyDescent="0.25">
      <c r="C6" s="40"/>
      <c r="D6" s="40"/>
      <c r="E6" s="40"/>
      <c r="F6" s="40"/>
      <c r="G6" s="40"/>
      <c r="H6" s="40"/>
      <c r="I6" s="40"/>
    </row>
    <row r="7" spans="3:11" ht="75" customHeight="1" x14ac:dyDescent="0.25">
      <c r="C7" s="264" t="s">
        <v>72</v>
      </c>
      <c r="D7" s="265" t="s">
        <v>73</v>
      </c>
      <c r="E7" s="265" t="s">
        <v>74</v>
      </c>
      <c r="F7" s="265" t="s">
        <v>75</v>
      </c>
      <c r="G7" s="259" t="s">
        <v>76</v>
      </c>
      <c r="H7" s="259" t="s">
        <v>77</v>
      </c>
      <c r="I7" s="259"/>
    </row>
    <row r="8" spans="3:11" ht="50.25" customHeight="1" x14ac:dyDescent="0.25">
      <c r="C8" s="264"/>
      <c r="D8" s="265"/>
      <c r="E8" s="265"/>
      <c r="F8" s="265"/>
      <c r="G8" s="259"/>
      <c r="H8" s="44" t="s">
        <v>78</v>
      </c>
      <c r="I8" s="44" t="s">
        <v>79</v>
      </c>
    </row>
    <row r="9" spans="3:11" ht="24" customHeight="1" x14ac:dyDescent="0.25">
      <c r="C9" s="260" t="s">
        <v>5</v>
      </c>
      <c r="D9" s="260"/>
      <c r="E9" s="260"/>
      <c r="F9" s="260"/>
      <c r="G9" s="260"/>
      <c r="H9" s="260"/>
      <c r="I9" s="33">
        <f>+I10</f>
        <v>8896075.6679999996</v>
      </c>
      <c r="J9" s="34"/>
    </row>
    <row r="10" spans="3:11" x14ac:dyDescent="0.25">
      <c r="C10" s="35" t="s">
        <v>80</v>
      </c>
      <c r="D10" s="36" t="s">
        <v>81</v>
      </c>
      <c r="E10" s="36" t="s">
        <v>82</v>
      </c>
      <c r="F10" s="260" t="s">
        <v>19</v>
      </c>
      <c r="G10" s="260"/>
      <c r="H10" s="260"/>
      <c r="I10" s="33">
        <f>I11</f>
        <v>8896075.6679999996</v>
      </c>
    </row>
    <row r="11" spans="3:11" x14ac:dyDescent="0.25">
      <c r="C11" s="35" t="s">
        <v>84</v>
      </c>
      <c r="D11" s="260" t="s">
        <v>85</v>
      </c>
      <c r="E11" s="260"/>
      <c r="F11" s="260"/>
      <c r="G11" s="260"/>
      <c r="H11" s="260"/>
      <c r="I11" s="33">
        <f>SUM(I13:I33)</f>
        <v>8896075.6679999996</v>
      </c>
    </row>
    <row r="12" spans="3:11" x14ac:dyDescent="0.25">
      <c r="C12" s="261" t="s">
        <v>83</v>
      </c>
      <c r="D12" s="262"/>
      <c r="E12" s="262"/>
      <c r="F12" s="262"/>
      <c r="G12" s="262"/>
      <c r="H12" s="263"/>
      <c r="I12" s="33">
        <f>SUM(I13:I33)</f>
        <v>8896075.6679999996</v>
      </c>
    </row>
    <row r="13" spans="3:11" x14ac:dyDescent="0.25">
      <c r="C13" s="48" t="s">
        <v>163</v>
      </c>
      <c r="D13" s="49" t="s">
        <v>105</v>
      </c>
      <c r="E13" s="50" t="s">
        <v>106</v>
      </c>
      <c r="F13" s="50" t="s">
        <v>107</v>
      </c>
      <c r="G13" s="51">
        <v>168900000</v>
      </c>
      <c r="H13" s="50">
        <v>1</v>
      </c>
      <c r="I13" s="52">
        <f t="shared" ref="I13:I33" si="0">+H13*G13/1000</f>
        <v>168900</v>
      </c>
      <c r="K13" s="132"/>
    </row>
    <row r="14" spans="3:11" x14ac:dyDescent="0.25">
      <c r="C14" s="48" t="s">
        <v>164</v>
      </c>
      <c r="D14" s="49" t="s">
        <v>105</v>
      </c>
      <c r="E14" s="50" t="s">
        <v>106</v>
      </c>
      <c r="F14" s="50" t="s">
        <v>107</v>
      </c>
      <c r="G14" s="51">
        <v>468000000</v>
      </c>
      <c r="H14" s="50">
        <v>1</v>
      </c>
      <c r="I14" s="52">
        <f t="shared" si="0"/>
        <v>468000</v>
      </c>
    </row>
    <row r="15" spans="3:11" x14ac:dyDescent="0.25">
      <c r="C15" s="48" t="s">
        <v>165</v>
      </c>
      <c r="D15" s="49" t="s">
        <v>105</v>
      </c>
      <c r="E15" s="50" t="s">
        <v>106</v>
      </c>
      <c r="F15" s="50" t="s">
        <v>107</v>
      </c>
      <c r="G15" s="51">
        <v>481002000</v>
      </c>
      <c r="H15" s="50">
        <v>1</v>
      </c>
      <c r="I15" s="52">
        <f t="shared" si="0"/>
        <v>481002</v>
      </c>
      <c r="K15" s="132"/>
    </row>
    <row r="16" spans="3:11" x14ac:dyDescent="0.25">
      <c r="C16" s="48" t="s">
        <v>166</v>
      </c>
      <c r="D16" s="49" t="s">
        <v>105</v>
      </c>
      <c r="E16" s="50" t="s">
        <v>106</v>
      </c>
      <c r="F16" s="50" t="s">
        <v>107</v>
      </c>
      <c r="G16" s="51">
        <v>72000000</v>
      </c>
      <c r="H16" s="50">
        <v>1</v>
      </c>
      <c r="I16" s="52">
        <f t="shared" si="0"/>
        <v>72000</v>
      </c>
    </row>
    <row r="17" spans="3:9" x14ac:dyDescent="0.25">
      <c r="C17" s="48" t="s">
        <v>167</v>
      </c>
      <c r="D17" s="49" t="s">
        <v>105</v>
      </c>
      <c r="E17" s="50" t="s">
        <v>106</v>
      </c>
      <c r="F17" s="50" t="s">
        <v>107</v>
      </c>
      <c r="G17" s="51">
        <v>104499000</v>
      </c>
      <c r="H17" s="50">
        <v>1</v>
      </c>
      <c r="I17" s="52">
        <f t="shared" si="0"/>
        <v>104499</v>
      </c>
    </row>
    <row r="18" spans="3:9" x14ac:dyDescent="0.25">
      <c r="C18" s="48" t="s">
        <v>168</v>
      </c>
      <c r="D18" s="49" t="s">
        <v>105</v>
      </c>
      <c r="E18" s="50" t="s">
        <v>106</v>
      </c>
      <c r="F18" s="50" t="s">
        <v>107</v>
      </c>
      <c r="G18" s="51">
        <v>458001000</v>
      </c>
      <c r="H18" s="50">
        <v>1</v>
      </c>
      <c r="I18" s="52">
        <f t="shared" si="0"/>
        <v>458001</v>
      </c>
    </row>
    <row r="19" spans="3:9" x14ac:dyDescent="0.25">
      <c r="C19" s="48" t="s">
        <v>169</v>
      </c>
      <c r="D19" s="49" t="s">
        <v>105</v>
      </c>
      <c r="E19" s="50" t="s">
        <v>106</v>
      </c>
      <c r="F19" s="50" t="s">
        <v>107</v>
      </c>
      <c r="G19" s="51">
        <v>287400000</v>
      </c>
      <c r="H19" s="50">
        <v>1</v>
      </c>
      <c r="I19" s="52">
        <f t="shared" si="0"/>
        <v>287400</v>
      </c>
    </row>
    <row r="20" spans="3:9" x14ac:dyDescent="0.25">
      <c r="C20" s="48" t="s">
        <v>170</v>
      </c>
      <c r="D20" s="49" t="s">
        <v>105</v>
      </c>
      <c r="E20" s="50" t="s">
        <v>106</v>
      </c>
      <c r="F20" s="50" t="s">
        <v>107</v>
      </c>
      <c r="G20" s="51">
        <v>333000000</v>
      </c>
      <c r="H20" s="50">
        <v>1</v>
      </c>
      <c r="I20" s="52">
        <f t="shared" si="0"/>
        <v>333000</v>
      </c>
    </row>
    <row r="21" spans="3:9" x14ac:dyDescent="0.25">
      <c r="C21" s="48" t="s">
        <v>171</v>
      </c>
      <c r="D21" s="49" t="s">
        <v>105</v>
      </c>
      <c r="E21" s="50" t="s">
        <v>106</v>
      </c>
      <c r="F21" s="50" t="s">
        <v>107</v>
      </c>
      <c r="G21" s="51">
        <v>417000000</v>
      </c>
      <c r="H21" s="50">
        <v>1</v>
      </c>
      <c r="I21" s="52">
        <f t="shared" si="0"/>
        <v>417000</v>
      </c>
    </row>
    <row r="22" spans="3:9" x14ac:dyDescent="0.25">
      <c r="C22" s="48" t="s">
        <v>172</v>
      </c>
      <c r="D22" s="49" t="s">
        <v>105</v>
      </c>
      <c r="E22" s="50" t="s">
        <v>106</v>
      </c>
      <c r="F22" s="50" t="s">
        <v>107</v>
      </c>
      <c r="G22" s="51">
        <v>392700000</v>
      </c>
      <c r="H22" s="50">
        <v>1</v>
      </c>
      <c r="I22" s="52">
        <f t="shared" si="0"/>
        <v>392700</v>
      </c>
    </row>
    <row r="23" spans="3:9" x14ac:dyDescent="0.25">
      <c r="C23" s="48" t="s">
        <v>173</v>
      </c>
      <c r="D23" s="49" t="s">
        <v>105</v>
      </c>
      <c r="E23" s="50" t="s">
        <v>106</v>
      </c>
      <c r="F23" s="50" t="s">
        <v>107</v>
      </c>
      <c r="G23" s="51">
        <v>976800000</v>
      </c>
      <c r="H23" s="50">
        <v>1</v>
      </c>
      <c r="I23" s="52">
        <f t="shared" si="0"/>
        <v>976800</v>
      </c>
    </row>
    <row r="24" spans="3:9" x14ac:dyDescent="0.25">
      <c r="C24" s="48" t="s">
        <v>174</v>
      </c>
      <c r="D24" s="49" t="s">
        <v>105</v>
      </c>
      <c r="E24" s="50" t="s">
        <v>106</v>
      </c>
      <c r="F24" s="50" t="s">
        <v>107</v>
      </c>
      <c r="G24" s="51">
        <v>498000000</v>
      </c>
      <c r="H24" s="50">
        <v>1</v>
      </c>
      <c r="I24" s="52">
        <f t="shared" si="0"/>
        <v>498000</v>
      </c>
    </row>
    <row r="25" spans="3:9" x14ac:dyDescent="0.25">
      <c r="C25" s="48" t="s">
        <v>175</v>
      </c>
      <c r="D25" s="49" t="s">
        <v>105</v>
      </c>
      <c r="E25" s="50" t="s">
        <v>106</v>
      </c>
      <c r="F25" s="50" t="s">
        <v>107</v>
      </c>
      <c r="G25" s="51">
        <v>483000000</v>
      </c>
      <c r="H25" s="50">
        <v>1</v>
      </c>
      <c r="I25" s="52">
        <f t="shared" si="0"/>
        <v>483000</v>
      </c>
    </row>
    <row r="26" spans="3:9" x14ac:dyDescent="0.25">
      <c r="C26" s="48" t="s">
        <v>176</v>
      </c>
      <c r="D26" s="49" t="s">
        <v>105</v>
      </c>
      <c r="E26" s="50" t="s">
        <v>106</v>
      </c>
      <c r="F26" s="50" t="s">
        <v>107</v>
      </c>
      <c r="G26" s="51">
        <v>465000000</v>
      </c>
      <c r="H26" s="50">
        <v>1</v>
      </c>
      <c r="I26" s="52">
        <f t="shared" si="0"/>
        <v>465000</v>
      </c>
    </row>
    <row r="27" spans="3:9" x14ac:dyDescent="0.25">
      <c r="C27" s="48" t="s">
        <v>177</v>
      </c>
      <c r="D27" s="49" t="s">
        <v>105</v>
      </c>
      <c r="E27" s="50" t="s">
        <v>106</v>
      </c>
      <c r="F27" s="50" t="s">
        <v>107</v>
      </c>
      <c r="G27" s="51">
        <v>457200000</v>
      </c>
      <c r="H27" s="50">
        <v>1</v>
      </c>
      <c r="I27" s="52">
        <f t="shared" si="0"/>
        <v>457200</v>
      </c>
    </row>
    <row r="28" spans="3:9" x14ac:dyDescent="0.25">
      <c r="C28" s="48" t="s">
        <v>178</v>
      </c>
      <c r="D28" s="49" t="s">
        <v>105</v>
      </c>
      <c r="E28" s="50" t="s">
        <v>106</v>
      </c>
      <c r="F28" s="50" t="s">
        <v>107</v>
      </c>
      <c r="G28" s="51">
        <v>585000000</v>
      </c>
      <c r="H28" s="50">
        <v>1</v>
      </c>
      <c r="I28" s="52">
        <f t="shared" si="0"/>
        <v>585000</v>
      </c>
    </row>
    <row r="29" spans="3:9" x14ac:dyDescent="0.25">
      <c r="C29" s="48" t="s">
        <v>179</v>
      </c>
      <c r="D29" s="49" t="s">
        <v>105</v>
      </c>
      <c r="E29" s="50" t="s">
        <v>106</v>
      </c>
      <c r="F29" s="50" t="s">
        <v>107</v>
      </c>
      <c r="G29" s="51">
        <v>107640000</v>
      </c>
      <c r="H29" s="50">
        <v>1</v>
      </c>
      <c r="I29" s="52">
        <f t="shared" si="0"/>
        <v>107640</v>
      </c>
    </row>
    <row r="30" spans="3:9" ht="17.25" customHeight="1" x14ac:dyDescent="0.25">
      <c r="C30" s="48" t="s">
        <v>180</v>
      </c>
      <c r="D30" s="49" t="s">
        <v>105</v>
      </c>
      <c r="E30" s="50" t="s">
        <v>106</v>
      </c>
      <c r="F30" s="50" t="s">
        <v>107</v>
      </c>
      <c r="G30" s="51">
        <v>703875900</v>
      </c>
      <c r="H30" s="50">
        <v>1</v>
      </c>
      <c r="I30" s="52">
        <f t="shared" si="0"/>
        <v>703875.9</v>
      </c>
    </row>
    <row r="31" spans="3:9" x14ac:dyDescent="0.25">
      <c r="C31" s="48" t="s">
        <v>181</v>
      </c>
      <c r="D31" s="49" t="s">
        <v>105</v>
      </c>
      <c r="E31" s="50" t="s">
        <v>106</v>
      </c>
      <c r="F31" s="50" t="s">
        <v>107</v>
      </c>
      <c r="G31" s="51">
        <v>326155569</v>
      </c>
      <c r="H31" s="50">
        <v>1</v>
      </c>
      <c r="I31" s="52">
        <f>+H31*G31/1000</f>
        <v>326155.56900000002</v>
      </c>
    </row>
    <row r="32" spans="3:9" x14ac:dyDescent="0.25">
      <c r="C32" s="48" t="s">
        <v>182</v>
      </c>
      <c r="D32" s="49" t="s">
        <v>105</v>
      </c>
      <c r="E32" s="50" t="s">
        <v>106</v>
      </c>
      <c r="F32" s="50" t="s">
        <v>107</v>
      </c>
      <c r="G32" s="51">
        <v>612681190</v>
      </c>
      <c r="H32" s="50">
        <v>1</v>
      </c>
      <c r="I32" s="52">
        <f>+H32*G32/1000</f>
        <v>612681.18999999994</v>
      </c>
    </row>
    <row r="33" spans="3:11" x14ac:dyDescent="0.25">
      <c r="C33" s="48" t="s">
        <v>183</v>
      </c>
      <c r="D33" s="49" t="s">
        <v>105</v>
      </c>
      <c r="E33" s="50" t="s">
        <v>106</v>
      </c>
      <c r="F33" s="50" t="s">
        <v>107</v>
      </c>
      <c r="G33" s="51">
        <v>498221009</v>
      </c>
      <c r="H33" s="50">
        <v>1</v>
      </c>
      <c r="I33" s="52">
        <f t="shared" si="0"/>
        <v>498221.00900000002</v>
      </c>
    </row>
    <row r="35" spans="3:11" s="1" customFormat="1" x14ac:dyDescent="0.3">
      <c r="C35" s="7" t="s">
        <v>22</v>
      </c>
      <c r="D35" s="5"/>
      <c r="E35" s="8"/>
    </row>
    <row r="36" spans="3:11" s="1" customFormat="1" x14ac:dyDescent="0.3">
      <c r="C36" s="7" t="s">
        <v>23</v>
      </c>
      <c r="D36" s="5"/>
      <c r="E36" s="8"/>
      <c r="K36" s="53"/>
    </row>
    <row r="37" spans="3:11" s="1" customFormat="1" x14ac:dyDescent="0.3">
      <c r="C37" s="3"/>
      <c r="D37" s="9" t="s">
        <v>185</v>
      </c>
      <c r="E37" s="8"/>
      <c r="K37" s="37"/>
    </row>
    <row r="38" spans="3:11" x14ac:dyDescent="0.25">
      <c r="I38" s="38"/>
    </row>
    <row r="39" spans="3:11" x14ac:dyDescent="0.25">
      <c r="I39" s="38"/>
    </row>
    <row r="40" spans="3:11" x14ac:dyDescent="0.25">
      <c r="I40" s="38"/>
    </row>
    <row r="41" spans="3:11" x14ac:dyDescent="0.25">
      <c r="I41" s="38"/>
    </row>
    <row r="42" spans="3:11" x14ac:dyDescent="0.25">
      <c r="I42" s="38"/>
    </row>
    <row r="43" spans="3:11" x14ac:dyDescent="0.25">
      <c r="I43" s="38"/>
      <c r="K43" s="39"/>
    </row>
    <row r="44" spans="3:11" x14ac:dyDescent="0.25">
      <c r="I44" s="38"/>
      <c r="K44" s="34"/>
    </row>
    <row r="45" spans="3:11" x14ac:dyDescent="0.25">
      <c r="I45" s="38"/>
      <c r="K45" s="39"/>
    </row>
    <row r="46" spans="3:11" x14ac:dyDescent="0.25">
      <c r="I46" s="38"/>
    </row>
    <row r="47" spans="3:11" x14ac:dyDescent="0.25">
      <c r="I47" s="38"/>
    </row>
    <row r="48" spans="3:11" x14ac:dyDescent="0.25">
      <c r="I48" s="38"/>
    </row>
    <row r="49" spans="9:9" x14ac:dyDescent="0.25">
      <c r="I49" s="38"/>
    </row>
    <row r="50" spans="9:9" x14ac:dyDescent="0.25">
      <c r="I50" s="38"/>
    </row>
    <row r="51" spans="9:9" x14ac:dyDescent="0.25">
      <c r="I51" s="38"/>
    </row>
    <row r="52" spans="9:9" x14ac:dyDescent="0.25">
      <c r="I52" s="38"/>
    </row>
    <row r="53" spans="9:9" x14ac:dyDescent="0.25">
      <c r="I53" s="38"/>
    </row>
  </sheetData>
  <mergeCells count="11">
    <mergeCell ref="D11:H11"/>
    <mergeCell ref="C12:H12"/>
    <mergeCell ref="C7:C8"/>
    <mergeCell ref="D7:D8"/>
    <mergeCell ref="E7:E8"/>
    <mergeCell ref="F7:F8"/>
    <mergeCell ref="C5:I5"/>
    <mergeCell ref="G7:G8"/>
    <mergeCell ref="H7:I7"/>
    <mergeCell ref="C9:H9"/>
    <mergeCell ref="F10:H10"/>
  </mergeCells>
  <pageMargins left="0.7" right="0.7" top="0.75" bottom="0.75" header="0.3" footer="0.3"/>
  <pageSetup paperSize="9" scale="58" orientation="landscape" verticalDpi="0" r:id="rId1"/>
  <colBreaks count="1" manualBreakCount="1">
    <brk id="9" max="40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145E6-B9A1-40E5-93C6-BE5D45796E79}">
  <dimension ref="A1:G58"/>
  <sheetViews>
    <sheetView zoomScaleNormal="100" workbookViewId="0">
      <selection activeCell="F2" sqref="F2:G2"/>
    </sheetView>
  </sheetViews>
  <sheetFormatPr defaultColWidth="9.140625" defaultRowHeight="17.25" x14ac:dyDescent="0.3"/>
  <cols>
    <col min="1" max="1" width="11.28515625" style="54" customWidth="1"/>
    <col min="2" max="3" width="10.140625" style="54" customWidth="1"/>
    <col min="4" max="4" width="13.28515625" style="54" customWidth="1"/>
    <col min="5" max="5" width="15.140625" style="54" customWidth="1"/>
    <col min="6" max="6" width="61.140625" style="54" customWidth="1"/>
    <col min="7" max="7" width="24" style="54" customWidth="1"/>
    <col min="8" max="8" width="16.7109375" style="54" bestFit="1" customWidth="1"/>
    <col min="9" max="9" width="18.5703125" style="54" customWidth="1"/>
    <col min="10" max="10" width="15" style="54" customWidth="1"/>
    <col min="11" max="16384" width="9.140625" style="54"/>
  </cols>
  <sheetData>
    <row r="1" spans="1:7" x14ac:dyDescent="0.3">
      <c r="G1" s="69" t="s">
        <v>204</v>
      </c>
    </row>
    <row r="2" spans="1:7" x14ac:dyDescent="0.3">
      <c r="F2" s="229" t="s">
        <v>132</v>
      </c>
      <c r="G2" s="229"/>
    </row>
    <row r="3" spans="1:7" x14ac:dyDescent="0.3">
      <c r="G3" s="69" t="s">
        <v>133</v>
      </c>
    </row>
    <row r="4" spans="1:7" x14ac:dyDescent="0.3">
      <c r="G4" s="69"/>
    </row>
    <row r="5" spans="1:7" ht="57.75" customHeight="1" x14ac:dyDescent="0.3">
      <c r="A5" s="230" t="s">
        <v>134</v>
      </c>
      <c r="B5" s="230"/>
      <c r="C5" s="230"/>
      <c r="D5" s="230"/>
      <c r="E5" s="230"/>
      <c r="F5" s="230"/>
      <c r="G5" s="230"/>
    </row>
    <row r="6" spans="1:7" x14ac:dyDescent="0.3">
      <c r="A6" s="14"/>
      <c r="B6" s="14"/>
      <c r="C6" s="14"/>
      <c r="D6" s="14"/>
      <c r="E6" s="14"/>
      <c r="F6" s="14"/>
      <c r="G6" s="14"/>
    </row>
    <row r="7" spans="1:7" x14ac:dyDescent="0.3">
      <c r="G7" s="70" t="s">
        <v>21</v>
      </c>
    </row>
    <row r="8" spans="1:7" ht="132.75" customHeight="1" x14ac:dyDescent="0.3">
      <c r="A8" s="231" t="s">
        <v>26</v>
      </c>
      <c r="B8" s="231"/>
      <c r="C8" s="231"/>
      <c r="D8" s="231" t="s">
        <v>27</v>
      </c>
      <c r="E8" s="231"/>
      <c r="F8" s="232" t="s">
        <v>1</v>
      </c>
      <c r="G8" s="226" t="s">
        <v>24</v>
      </c>
    </row>
    <row r="9" spans="1:7" s="148" customFormat="1" x14ac:dyDescent="0.3">
      <c r="A9" s="71" t="s">
        <v>28</v>
      </c>
      <c r="B9" s="71" t="s">
        <v>29</v>
      </c>
      <c r="C9" s="71" t="s">
        <v>30</v>
      </c>
      <c r="D9" s="6" t="s">
        <v>17</v>
      </c>
      <c r="E9" s="6" t="s">
        <v>18</v>
      </c>
      <c r="F9" s="232"/>
      <c r="G9" s="6" t="s">
        <v>135</v>
      </c>
    </row>
    <row r="10" spans="1:7" s="3" customFormat="1" x14ac:dyDescent="0.3">
      <c r="A10" s="188"/>
      <c r="B10" s="188"/>
      <c r="C10" s="188"/>
      <c r="D10" s="188"/>
      <c r="E10" s="188"/>
      <c r="F10" s="12" t="s">
        <v>51</v>
      </c>
      <c r="G10" s="113">
        <f>G12+G33</f>
        <v>0</v>
      </c>
    </row>
    <row r="11" spans="1:7" x14ac:dyDescent="0.3">
      <c r="A11" s="188"/>
      <c r="B11" s="188"/>
      <c r="C11" s="188"/>
      <c r="D11" s="188"/>
      <c r="E11" s="188"/>
      <c r="F11" s="188" t="s">
        <v>42</v>
      </c>
      <c r="G11" s="86"/>
    </row>
    <row r="12" spans="1:7" s="3" customFormat="1" ht="34.5" x14ac:dyDescent="0.3">
      <c r="A12" s="62"/>
      <c r="B12" s="62"/>
      <c r="C12" s="62"/>
      <c r="D12" s="56"/>
      <c r="E12" s="56"/>
      <c r="F12" s="189" t="s">
        <v>8</v>
      </c>
      <c r="G12" s="113">
        <f>G14</f>
        <v>8896075.7999999989</v>
      </c>
    </row>
    <row r="13" spans="1:7" s="3" customFormat="1" x14ac:dyDescent="0.3">
      <c r="A13" s="62"/>
      <c r="B13" s="62"/>
      <c r="C13" s="62"/>
      <c r="D13" s="56"/>
      <c r="E13" s="56"/>
      <c r="F13" s="190" t="s">
        <v>2</v>
      </c>
      <c r="G13" s="191"/>
    </row>
    <row r="14" spans="1:7" s="3" customFormat="1" x14ac:dyDescent="0.3">
      <c r="A14" s="192" t="s">
        <v>58</v>
      </c>
      <c r="B14" s="4"/>
      <c r="C14" s="4"/>
      <c r="D14" s="4"/>
      <c r="E14" s="4"/>
      <c r="F14" s="193" t="s">
        <v>59</v>
      </c>
      <c r="G14" s="194">
        <f>G16</f>
        <v>8896075.7999999989</v>
      </c>
    </row>
    <row r="15" spans="1:7" s="3" customFormat="1" x14ac:dyDescent="0.3">
      <c r="A15" s="192"/>
      <c r="B15" s="13"/>
      <c r="C15" s="13"/>
      <c r="D15" s="13"/>
      <c r="E15" s="13"/>
      <c r="F15" s="195" t="s">
        <v>2</v>
      </c>
      <c r="G15" s="191"/>
    </row>
    <row r="16" spans="1:7" s="3" customFormat="1" x14ac:dyDescent="0.3">
      <c r="A16" s="62"/>
      <c r="B16" s="196" t="s">
        <v>136</v>
      </c>
      <c r="C16" s="197"/>
      <c r="D16" s="197"/>
      <c r="E16" s="197"/>
      <c r="F16" s="4" t="s">
        <v>137</v>
      </c>
      <c r="G16" s="198">
        <f>G18</f>
        <v>8896075.7999999989</v>
      </c>
    </row>
    <row r="17" spans="1:7" s="3" customFormat="1" x14ac:dyDescent="0.3">
      <c r="A17" s="62"/>
      <c r="B17" s="110"/>
      <c r="C17" s="111"/>
      <c r="D17" s="111"/>
      <c r="E17" s="111"/>
      <c r="F17" s="13" t="s">
        <v>2</v>
      </c>
      <c r="G17" s="198"/>
    </row>
    <row r="18" spans="1:7" s="3" customFormat="1" x14ac:dyDescent="0.3">
      <c r="A18" s="62"/>
      <c r="B18" s="196"/>
      <c r="C18" s="197" t="s">
        <v>112</v>
      </c>
      <c r="D18" s="197"/>
      <c r="E18" s="197"/>
      <c r="F18" s="4" t="s">
        <v>19</v>
      </c>
      <c r="G18" s="198">
        <f>G20</f>
        <v>8896075.7999999989</v>
      </c>
    </row>
    <row r="19" spans="1:7" s="3" customFormat="1" x14ac:dyDescent="0.3">
      <c r="A19" s="62"/>
      <c r="B19" s="110"/>
      <c r="C19" s="111"/>
      <c r="D19" s="111"/>
      <c r="E19" s="111"/>
      <c r="F19" s="13" t="s">
        <v>2</v>
      </c>
      <c r="G19" s="198"/>
    </row>
    <row r="20" spans="1:7" s="3" customFormat="1" ht="34.5" x14ac:dyDescent="0.3">
      <c r="A20" s="62"/>
      <c r="B20" s="196"/>
      <c r="C20" s="197"/>
      <c r="D20" s="197"/>
      <c r="E20" s="197"/>
      <c r="F20" s="4" t="s">
        <v>5</v>
      </c>
      <c r="G20" s="198">
        <f>G22</f>
        <v>8896075.7999999989</v>
      </c>
    </row>
    <row r="21" spans="1:7" s="3" customFormat="1" ht="18.75" customHeight="1" x14ac:dyDescent="0.3">
      <c r="A21" s="62"/>
      <c r="B21" s="110"/>
      <c r="C21" s="111"/>
      <c r="D21" s="111"/>
      <c r="E21" s="111"/>
      <c r="F21" s="13" t="s">
        <v>2</v>
      </c>
      <c r="G21" s="198"/>
    </row>
    <row r="22" spans="1:7" s="3" customFormat="1" x14ac:dyDescent="0.3">
      <c r="A22" s="62"/>
      <c r="B22" s="196"/>
      <c r="C22" s="197"/>
      <c r="D22" s="197">
        <v>1049</v>
      </c>
      <c r="E22" s="197"/>
      <c r="F22" s="4" t="s">
        <v>98</v>
      </c>
      <c r="G22" s="198">
        <f>G24</f>
        <v>8896075.7999999989</v>
      </c>
    </row>
    <row r="23" spans="1:7" s="3" customFormat="1" x14ac:dyDescent="0.3">
      <c r="A23" s="62"/>
      <c r="B23" s="110"/>
      <c r="C23" s="111"/>
      <c r="D23" s="111"/>
      <c r="E23" s="111"/>
      <c r="F23" s="13" t="s">
        <v>2</v>
      </c>
      <c r="G23" s="198"/>
    </row>
    <row r="24" spans="1:7" s="3" customFormat="1" ht="34.5" x14ac:dyDescent="0.3">
      <c r="A24" s="62"/>
      <c r="B24" s="110"/>
      <c r="C24" s="111"/>
      <c r="D24" s="111"/>
      <c r="E24" s="4" t="s">
        <v>68</v>
      </c>
      <c r="F24" s="4" t="s">
        <v>85</v>
      </c>
      <c r="G24" s="198">
        <f>G26</f>
        <v>8896075.7999999989</v>
      </c>
    </row>
    <row r="25" spans="1:7" s="3" customFormat="1" x14ac:dyDescent="0.3">
      <c r="A25" s="62"/>
      <c r="B25" s="110"/>
      <c r="C25" s="111"/>
      <c r="D25" s="111"/>
      <c r="E25" s="13"/>
      <c r="F25" s="13" t="s">
        <v>65</v>
      </c>
      <c r="G25" s="198"/>
    </row>
    <row r="26" spans="1:7" s="3" customFormat="1" ht="34.5" x14ac:dyDescent="0.3">
      <c r="A26" s="62"/>
      <c r="B26" s="110"/>
      <c r="C26" s="111"/>
      <c r="D26" s="111"/>
      <c r="E26" s="4"/>
      <c r="F26" s="82" t="s">
        <v>0</v>
      </c>
      <c r="G26" s="198">
        <f>G28</f>
        <v>8896075.7999999989</v>
      </c>
    </row>
    <row r="27" spans="1:7" s="3" customFormat="1" ht="34.5" x14ac:dyDescent="0.3">
      <c r="A27" s="62"/>
      <c r="B27" s="110"/>
      <c r="C27" s="111"/>
      <c r="D27" s="111"/>
      <c r="E27" s="13"/>
      <c r="F27" s="13" t="s">
        <v>61</v>
      </c>
      <c r="G27" s="199"/>
    </row>
    <row r="28" spans="1:7" s="3" customFormat="1" x14ac:dyDescent="0.3">
      <c r="A28" s="62"/>
      <c r="B28" s="110"/>
      <c r="C28" s="111"/>
      <c r="D28" s="111"/>
      <c r="E28" s="13"/>
      <c r="F28" s="13" t="s">
        <v>51</v>
      </c>
      <c r="G28" s="199">
        <f>G29</f>
        <v>8896075.7999999989</v>
      </c>
    </row>
    <row r="29" spans="1:7" s="3" customFormat="1" x14ac:dyDescent="0.3">
      <c r="A29" s="62"/>
      <c r="B29" s="110"/>
      <c r="C29" s="111"/>
      <c r="D29" s="111"/>
      <c r="E29" s="13"/>
      <c r="F29" s="13" t="s">
        <v>52</v>
      </c>
      <c r="G29" s="199">
        <f>G30</f>
        <v>8896075.7999999989</v>
      </c>
    </row>
    <row r="30" spans="1:7" s="3" customFormat="1" x14ac:dyDescent="0.3">
      <c r="A30" s="62"/>
      <c r="B30" s="110"/>
      <c r="C30" s="111"/>
      <c r="D30" s="111"/>
      <c r="E30" s="13"/>
      <c r="F30" s="13" t="s">
        <v>53</v>
      </c>
      <c r="G30" s="199">
        <f>G31</f>
        <v>8896075.7999999989</v>
      </c>
    </row>
    <row r="31" spans="1:7" s="3" customFormat="1" x14ac:dyDescent="0.3">
      <c r="A31" s="62"/>
      <c r="B31" s="110"/>
      <c r="C31" s="111"/>
      <c r="D31" s="111"/>
      <c r="E31" s="13"/>
      <c r="F31" s="13" t="s">
        <v>54</v>
      </c>
      <c r="G31" s="199">
        <f>G32</f>
        <v>8896075.7999999989</v>
      </c>
    </row>
    <row r="32" spans="1:7" s="3" customFormat="1" x14ac:dyDescent="0.3">
      <c r="A32" s="62"/>
      <c r="B32" s="110"/>
      <c r="C32" s="111"/>
      <c r="D32" s="111"/>
      <c r="E32" s="13"/>
      <c r="F32" s="13" t="s">
        <v>55</v>
      </c>
      <c r="G32" s="199">
        <f>-G33</f>
        <v>8896075.7999999989</v>
      </c>
    </row>
    <row r="33" spans="1:7" s="3" customFormat="1" x14ac:dyDescent="0.3">
      <c r="A33" s="90"/>
      <c r="B33" s="91"/>
      <c r="C33" s="91"/>
      <c r="D33" s="90"/>
      <c r="E33" s="62"/>
      <c r="F33" s="12" t="s">
        <v>109</v>
      </c>
      <c r="G33" s="200">
        <f>G35</f>
        <v>-8896075.7999999989</v>
      </c>
    </row>
    <row r="34" spans="1:7" x14ac:dyDescent="0.3">
      <c r="A34" s="99"/>
      <c r="B34" s="104"/>
      <c r="C34" s="104"/>
      <c r="D34" s="99"/>
      <c r="E34" s="201"/>
      <c r="F34" s="115" t="s">
        <v>2</v>
      </c>
      <c r="G34" s="200"/>
    </row>
    <row r="35" spans="1:7" s="3" customFormat="1" ht="34.5" x14ac:dyDescent="0.3">
      <c r="A35" s="90" t="s">
        <v>110</v>
      </c>
      <c r="B35" s="91"/>
      <c r="C35" s="91"/>
      <c r="D35" s="90"/>
      <c r="E35" s="94"/>
      <c r="F35" s="95" t="s">
        <v>111</v>
      </c>
      <c r="G35" s="113">
        <f>G37</f>
        <v>-8896075.7999999989</v>
      </c>
    </row>
    <row r="36" spans="1:7" s="10" customFormat="1" x14ac:dyDescent="0.3">
      <c r="A36" s="90"/>
      <c r="B36" s="90"/>
      <c r="C36" s="91"/>
      <c r="D36" s="90"/>
      <c r="E36" s="94"/>
      <c r="F36" s="96" t="s">
        <v>2</v>
      </c>
      <c r="G36" s="113"/>
    </row>
    <row r="37" spans="1:7" s="10" customFormat="1" ht="34.5" x14ac:dyDescent="0.3">
      <c r="A37" s="90"/>
      <c r="B37" s="90" t="s">
        <v>112</v>
      </c>
      <c r="C37" s="91"/>
      <c r="D37" s="90"/>
      <c r="E37" s="94"/>
      <c r="F37" s="95" t="s">
        <v>113</v>
      </c>
      <c r="G37" s="113">
        <f>G39</f>
        <v>-8896075.7999999989</v>
      </c>
    </row>
    <row r="38" spans="1:7" s="10" customFormat="1" x14ac:dyDescent="0.3">
      <c r="A38" s="90"/>
      <c r="B38" s="90"/>
      <c r="C38" s="90"/>
      <c r="D38" s="90"/>
      <c r="E38" s="94"/>
      <c r="F38" s="96" t="s">
        <v>2</v>
      </c>
      <c r="G38" s="113"/>
    </row>
    <row r="39" spans="1:7" s="10" customFormat="1" x14ac:dyDescent="0.3">
      <c r="A39" s="90"/>
      <c r="B39" s="90"/>
      <c r="C39" s="90" t="s">
        <v>112</v>
      </c>
      <c r="D39" s="90"/>
      <c r="E39" s="94"/>
      <c r="F39" s="95" t="s">
        <v>114</v>
      </c>
      <c r="G39" s="113">
        <f>G41</f>
        <v>-8896075.7999999989</v>
      </c>
    </row>
    <row r="40" spans="1:7" s="1" customFormat="1" x14ac:dyDescent="0.3">
      <c r="A40" s="90"/>
      <c r="B40" s="91"/>
      <c r="C40" s="91"/>
      <c r="D40" s="90"/>
      <c r="E40" s="94"/>
      <c r="F40" s="96" t="s">
        <v>2</v>
      </c>
      <c r="G40" s="113"/>
    </row>
    <row r="41" spans="1:7" s="1" customFormat="1" x14ac:dyDescent="0.3">
      <c r="A41" s="90"/>
      <c r="B41" s="91"/>
      <c r="C41" s="91"/>
      <c r="D41" s="202"/>
      <c r="E41" s="203"/>
      <c r="F41" s="82" t="s">
        <v>109</v>
      </c>
      <c r="G41" s="113">
        <f>G43</f>
        <v>-8896075.7999999989</v>
      </c>
    </row>
    <row r="42" spans="1:7" s="1" customFormat="1" x14ac:dyDescent="0.3">
      <c r="A42" s="90"/>
      <c r="B42" s="90"/>
      <c r="C42" s="91"/>
      <c r="D42" s="90"/>
      <c r="E42" s="94"/>
      <c r="F42" s="96" t="s">
        <v>2</v>
      </c>
      <c r="G42" s="113"/>
    </row>
    <row r="43" spans="1:7" s="1" customFormat="1" x14ac:dyDescent="0.3">
      <c r="A43" s="90"/>
      <c r="B43" s="90"/>
      <c r="C43" s="91"/>
      <c r="D43" s="90" t="s">
        <v>115</v>
      </c>
      <c r="E43" s="62"/>
      <c r="F43" s="62" t="s">
        <v>114</v>
      </c>
      <c r="G43" s="113">
        <f>G45</f>
        <v>-8896075.7999999989</v>
      </c>
    </row>
    <row r="44" spans="1:7" s="1" customFormat="1" x14ac:dyDescent="0.3">
      <c r="A44" s="99"/>
      <c r="B44" s="99"/>
      <c r="C44" s="99"/>
      <c r="D44" s="99"/>
      <c r="E44" s="100"/>
      <c r="F44" s="101" t="s">
        <v>2</v>
      </c>
      <c r="G44" s="113"/>
    </row>
    <row r="45" spans="1:7" s="1" customFormat="1" x14ac:dyDescent="0.3">
      <c r="A45" s="90"/>
      <c r="B45" s="90"/>
      <c r="C45" s="90"/>
      <c r="D45" s="90"/>
      <c r="E45" s="204">
        <v>11001</v>
      </c>
      <c r="F45" s="62" t="s">
        <v>114</v>
      </c>
      <c r="G45" s="113">
        <f>G47</f>
        <v>-8896075.7999999989</v>
      </c>
    </row>
    <row r="46" spans="1:7" s="1" customFormat="1" x14ac:dyDescent="0.3">
      <c r="A46" s="99"/>
      <c r="B46" s="104"/>
      <c r="C46" s="104"/>
      <c r="D46" s="99"/>
      <c r="E46" s="100"/>
      <c r="F46" s="101" t="s">
        <v>116</v>
      </c>
      <c r="G46" s="113"/>
    </row>
    <row r="47" spans="1:7" s="1" customFormat="1" x14ac:dyDescent="0.3">
      <c r="A47" s="99"/>
      <c r="B47" s="104"/>
      <c r="C47" s="104"/>
      <c r="D47" s="99"/>
      <c r="E47" s="106"/>
      <c r="F47" s="107" t="s">
        <v>109</v>
      </c>
      <c r="G47" s="116">
        <f>G49</f>
        <v>-8896075.7999999989</v>
      </c>
    </row>
    <row r="48" spans="1:7" s="1" customFormat="1" ht="34.5" x14ac:dyDescent="0.3">
      <c r="A48" s="109"/>
      <c r="B48" s="110"/>
      <c r="C48" s="111"/>
      <c r="D48" s="111"/>
      <c r="E48" s="111"/>
      <c r="F48" s="101" t="s">
        <v>117</v>
      </c>
      <c r="G48" s="116"/>
    </row>
    <row r="49" spans="1:7" s="1" customFormat="1" x14ac:dyDescent="0.3">
      <c r="A49" s="109"/>
      <c r="B49" s="110"/>
      <c r="C49" s="111"/>
      <c r="D49" s="111"/>
      <c r="E49" s="111"/>
      <c r="F49" s="101" t="s">
        <v>51</v>
      </c>
      <c r="G49" s="116">
        <f>G51</f>
        <v>-8896075.7999999989</v>
      </c>
    </row>
    <row r="50" spans="1:7" s="1" customFormat="1" x14ac:dyDescent="0.3">
      <c r="A50" s="109"/>
      <c r="B50" s="110"/>
      <c r="C50" s="111"/>
      <c r="D50" s="111"/>
      <c r="E50" s="111"/>
      <c r="F50" s="101" t="s">
        <v>118</v>
      </c>
      <c r="G50" s="116">
        <f>G51</f>
        <v>-8896075.7999999989</v>
      </c>
    </row>
    <row r="51" spans="1:7" s="1" customFormat="1" x14ac:dyDescent="0.3">
      <c r="A51" s="109"/>
      <c r="B51" s="110"/>
      <c r="C51" s="111"/>
      <c r="D51" s="111"/>
      <c r="E51" s="111"/>
      <c r="F51" s="101" t="s">
        <v>119</v>
      </c>
      <c r="G51" s="116">
        <f>G52</f>
        <v>-8896075.7999999989</v>
      </c>
    </row>
    <row r="52" spans="1:7" s="1" customFormat="1" x14ac:dyDescent="0.3">
      <c r="A52" s="109"/>
      <c r="B52" s="110"/>
      <c r="C52" s="111"/>
      <c r="D52" s="111"/>
      <c r="E52" s="111"/>
      <c r="F52" s="101" t="s">
        <v>120</v>
      </c>
      <c r="G52" s="116">
        <f>'2'!H61</f>
        <v>-8896075.7999999989</v>
      </c>
    </row>
    <row r="53" spans="1:7" s="1" customFormat="1" x14ac:dyDescent="0.3">
      <c r="A53" s="205"/>
      <c r="B53" s="206"/>
      <c r="C53" s="54"/>
      <c r="D53" s="54"/>
      <c r="E53" s="147"/>
      <c r="F53" s="147"/>
      <c r="G53" s="117"/>
    </row>
    <row r="54" spans="1:7" s="1" customFormat="1" x14ac:dyDescent="0.3">
      <c r="A54" s="205"/>
      <c r="B54" s="206"/>
      <c r="C54" s="54"/>
      <c r="D54" s="54"/>
      <c r="E54" s="147"/>
      <c r="F54" s="147"/>
      <c r="G54" s="117"/>
    </row>
    <row r="55" spans="1:7" s="1" customFormat="1" x14ac:dyDescent="0.3">
      <c r="A55" s="205"/>
      <c r="B55" s="7" t="s">
        <v>22</v>
      </c>
      <c r="C55" s="5"/>
      <c r="D55" s="8"/>
      <c r="G55" s="207"/>
    </row>
    <row r="56" spans="1:7" s="1" customFormat="1" x14ac:dyDescent="0.3">
      <c r="A56" s="205"/>
      <c r="B56" s="7" t="s">
        <v>23</v>
      </c>
      <c r="C56" s="5"/>
      <c r="D56" s="8"/>
      <c r="G56" s="207"/>
    </row>
    <row r="57" spans="1:7" s="1" customFormat="1" x14ac:dyDescent="0.3">
      <c r="A57" s="205"/>
      <c r="B57" s="3"/>
      <c r="C57" s="9" t="s">
        <v>162</v>
      </c>
      <c r="D57" s="8"/>
      <c r="G57" s="207"/>
    </row>
    <row r="58" spans="1:7" s="1" customFormat="1" x14ac:dyDescent="0.3">
      <c r="A58" s="205"/>
      <c r="D58" s="2"/>
      <c r="G58" s="207"/>
    </row>
  </sheetData>
  <mergeCells count="5">
    <mergeCell ref="F2:G2"/>
    <mergeCell ref="A5:G5"/>
    <mergeCell ref="A8:C8"/>
    <mergeCell ref="D8:E8"/>
    <mergeCell ref="F8:F9"/>
  </mergeCells>
  <pageMargins left="0.7" right="0.7" top="0.75" bottom="0.75" header="0.3" footer="0.3"/>
  <pageSetup paperSize="9" scale="5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1</vt:lpstr>
      <vt:lpstr>2</vt:lpstr>
      <vt:lpstr>3</vt:lpstr>
      <vt:lpstr>4.</vt:lpstr>
      <vt:lpstr>5.</vt:lpstr>
      <vt:lpstr>6.</vt:lpstr>
      <vt:lpstr>7.</vt:lpstr>
      <vt:lpstr>8.</vt:lpstr>
      <vt:lpstr>'2'!Print_Area</vt:lpstr>
      <vt:lpstr>'3'!Print_Area</vt:lpstr>
      <vt:lpstr>'4.'!Print_Area</vt:lpstr>
      <vt:lpstr>'5.'!Print_Area</vt:lpstr>
      <vt:lpstr>'6.'!Print_Area</vt:lpstr>
      <vt:lpstr>'7.'!Print_Area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https:/mul2-mta.gov.am/tasks/1750587/oneclick?token=ff1b9134a3c71453d276fc3f154a6b6b</cp:keywords>
  <cp:lastModifiedBy>Siranush Chteyan</cp:lastModifiedBy>
  <cp:lastPrinted>2026-10-01T14:41:42Z</cp:lastPrinted>
  <dcterms:created xsi:type="dcterms:W3CDTF">2020-09-30T12:11:39Z</dcterms:created>
  <dcterms:modified xsi:type="dcterms:W3CDTF">2026-10-01T15:09:09Z</dcterms:modified>
</cp:coreProperties>
</file>