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elkumyan\Desktop\2026 նախագծեր\արտահանում-մթերում օգոստոս\"/>
    </mc:Choice>
  </mc:AlternateContent>
  <xr:revisionPtr revIDLastSave="0" documentId="8_{164CDE49-A406-4DE0-9DA0-6D768FC9ABDB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Հավելված 1" sheetId="16" r:id="rId1"/>
    <sheet name="Հավելված 2" sheetId="17" r:id="rId2"/>
    <sheet name="Հավելված 3" sheetId="19" r:id="rId3"/>
  </sheets>
  <externalReferences>
    <externalReference r:id="rId4"/>
    <externalReference r:id="rId5"/>
    <externalReference r:id="rId6"/>
  </externalReferences>
  <definedNames>
    <definedName name="\A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">#REF!</definedName>
    <definedName name="aaaa">#REF!</definedName>
    <definedName name="aaaaa">#REF!</definedName>
    <definedName name="AgencyCode">#REF!</definedName>
    <definedName name="AgencyName">#REF!</definedName>
    <definedName name="alis">#REF!</definedName>
    <definedName name="alisa">#REF!</definedName>
    <definedName name="als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havelvac">#REF!</definedName>
    <definedName name="mas">#REF!</definedName>
    <definedName name="mass">#REF!</definedName>
    <definedName name="MonExo">#REF!</definedName>
    <definedName name="MonGrow">[2]BM!#REF!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'Հավելված 2'!$A$1:$H$84</definedName>
    <definedName name="_xlnm.Print_Titles">[3]BP!$C:$C,[3]BP!$1:$3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9" i="19" l="1"/>
  <c r="J49" i="19"/>
  <c r="G7" i="16"/>
  <c r="G8" i="16"/>
  <c r="H7" i="17"/>
  <c r="G7" i="17"/>
  <c r="H74" i="17"/>
  <c r="H73" i="17" s="1"/>
  <c r="H72" i="17" s="1"/>
  <c r="H70" i="17" s="1"/>
  <c r="H68" i="17" s="1"/>
  <c r="H66" i="17" s="1"/>
  <c r="H64" i="17" s="1"/>
  <c r="H62" i="17" s="1"/>
  <c r="H60" i="17" s="1"/>
  <c r="H58" i="17" s="1"/>
  <c r="H56" i="17" s="1"/>
  <c r="G74" i="17"/>
  <c r="G73" i="17" s="1"/>
  <c r="G72" i="17" s="1"/>
  <c r="G70" i="17" s="1"/>
  <c r="G68" i="17" s="1"/>
  <c r="G66" i="17" s="1"/>
  <c r="G64" i="17" s="1"/>
  <c r="G62" i="17" s="1"/>
  <c r="G60" i="17" s="1"/>
  <c r="G58" i="17" s="1"/>
  <c r="G56" i="17" s="1"/>
  <c r="E9" i="19"/>
  <c r="M16" i="19"/>
  <c r="F47" i="17"/>
  <c r="F10" i="19" l="1"/>
  <c r="G11" i="19" l="1"/>
  <c r="C8" i="19"/>
  <c r="F45" i="17" l="1"/>
  <c r="H54" i="17" l="1"/>
  <c r="H53" i="17" s="1"/>
  <c r="H52" i="17" s="1"/>
  <c r="H51" i="17" s="1"/>
  <c r="H49" i="17" s="1"/>
  <c r="H47" i="17" s="1"/>
  <c r="H10" i="16" s="1"/>
  <c r="G54" i="17"/>
  <c r="G53" i="17" s="1"/>
  <c r="G52" i="17" s="1"/>
  <c r="G51" i="17" s="1"/>
  <c r="G49" i="17" s="1"/>
  <c r="G47" i="17" s="1"/>
  <c r="G10" i="16" s="1"/>
  <c r="G9" i="16" l="1"/>
  <c r="H9" i="16"/>
  <c r="G45" i="17"/>
  <c r="G43" i="17" s="1"/>
  <c r="G41" i="17" s="1"/>
  <c r="G39" i="17" s="1"/>
  <c r="J9" i="19" s="1"/>
  <c r="J8" i="19" s="1"/>
  <c r="H45" i="17"/>
  <c r="H43" i="17" s="1"/>
  <c r="H41" i="17" s="1"/>
  <c r="H39" i="17" s="1"/>
  <c r="K9" i="19" s="1"/>
  <c r="K8" i="19" s="1"/>
  <c r="F17" i="19"/>
  <c r="E16" i="19"/>
  <c r="H28" i="17"/>
  <c r="H27" i="17" s="1"/>
  <c r="G28" i="17"/>
  <c r="G27" i="17" s="1"/>
  <c r="F30" i="17"/>
  <c r="F21" i="17"/>
  <c r="H37" i="17"/>
  <c r="H36" i="17" s="1"/>
  <c r="H35" i="17" s="1"/>
  <c r="H32" i="17" s="1"/>
  <c r="H30" i="17" s="1"/>
  <c r="G37" i="17"/>
  <c r="G36" i="17" s="1"/>
  <c r="G35" i="17" s="1"/>
  <c r="G32" i="17" s="1"/>
  <c r="G30" i="17" s="1"/>
  <c r="K27" i="19" l="1"/>
  <c r="H13" i="16"/>
  <c r="G13" i="16"/>
  <c r="J27" i="19"/>
  <c r="H26" i="17"/>
  <c r="H25" i="17" s="1"/>
  <c r="H23" i="17" s="1"/>
  <c r="H21" i="17" s="1"/>
  <c r="G26" i="17"/>
  <c r="G25" i="17" s="1"/>
  <c r="G23" i="17" s="1"/>
  <c r="G21" i="17" s="1"/>
  <c r="G12" i="16" l="1"/>
  <c r="G11" i="16" s="1"/>
  <c r="J16" i="19"/>
  <c r="J15" i="19" s="1"/>
  <c r="J7" i="19" s="1"/>
  <c r="H19" i="17"/>
  <c r="H17" i="17" s="1"/>
  <c r="H15" i="17" s="1"/>
  <c r="H13" i="17" s="1"/>
  <c r="H11" i="17" s="1"/>
  <c r="H9" i="17" s="1"/>
  <c r="K48" i="19" s="1"/>
  <c r="K47" i="19" s="1"/>
  <c r="K16" i="19"/>
  <c r="H12" i="16"/>
  <c r="H11" i="16"/>
  <c r="H8" i="16" s="1"/>
  <c r="K15" i="19"/>
  <c r="K7" i="19" s="1"/>
  <c r="G19" i="17"/>
  <c r="G17" i="17" s="1"/>
  <c r="G15" i="17" s="1"/>
  <c r="G13" i="17" s="1"/>
  <c r="G11" i="17" s="1"/>
  <c r="G9" i="17" s="1"/>
  <c r="J48" i="19" s="1"/>
  <c r="J47" i="19" s="1"/>
  <c r="F28" i="19"/>
  <c r="E27" i="19"/>
  <c r="G16" i="16" l="1"/>
  <c r="G15" i="16" s="1"/>
  <c r="G14" i="16" s="1"/>
  <c r="H16" i="16"/>
  <c r="H15" i="16" s="1"/>
  <c r="H14" i="16" s="1"/>
  <c r="H100" i="17" l="1"/>
  <c r="H99" i="17" s="1"/>
  <c r="H98" i="17" s="1"/>
  <c r="H96" i="17" s="1"/>
  <c r="H94" i="17" s="1"/>
  <c r="H93" i="17"/>
  <c r="H92" i="17" s="1"/>
  <c r="H91" i="17" s="1"/>
  <c r="H90" i="17" s="1"/>
  <c r="H88" i="17" s="1"/>
  <c r="H86" i="17" s="1"/>
  <c r="G100" i="17"/>
  <c r="G99" i="17" s="1"/>
  <c r="G98" i="17" s="1"/>
  <c r="G96" i="17" s="1"/>
  <c r="G94" i="17" s="1"/>
  <c r="G93" i="17"/>
  <c r="G92" i="17"/>
  <c r="G91" i="17" s="1"/>
  <c r="G90" i="17" s="1"/>
  <c r="G88" i="17" s="1"/>
  <c r="G86" i="17" s="1"/>
  <c r="G20" i="16" s="1"/>
  <c r="G19" i="16" l="1"/>
  <c r="G18" i="16" s="1"/>
  <c r="G17" i="16" s="1"/>
  <c r="J59" i="19"/>
  <c r="H20" i="16"/>
  <c r="K55" i="19"/>
  <c r="H84" i="17"/>
  <c r="H82" i="17" s="1"/>
  <c r="H80" i="17" s="1"/>
  <c r="H78" i="17" s="1"/>
  <c r="H76" i="17" s="1"/>
  <c r="K59" i="19"/>
  <c r="H19" i="16"/>
  <c r="H18" i="16" s="1"/>
  <c r="H17" i="16" s="1"/>
  <c r="H7" i="16" s="1"/>
  <c r="J55" i="19"/>
  <c r="J54" i="19" s="1"/>
  <c r="G84" i="17"/>
  <c r="G82" i="17" s="1"/>
  <c r="G80" i="17" s="1"/>
  <c r="G78" i="17" s="1"/>
  <c r="G76" i="17" s="1"/>
  <c r="J53" i="19"/>
  <c r="J6" i="19" s="1"/>
  <c r="K54" i="19" l="1"/>
  <c r="K53" i="19" s="1"/>
  <c r="K6" i="19" s="1"/>
</calcChain>
</file>

<file path=xl/sharedStrings.xml><?xml version="1.0" encoding="utf-8"?>
<sst xmlns="http://schemas.openxmlformats.org/spreadsheetml/2006/main" count="247" uniqueCount="157">
  <si>
    <t>հազար դրամներով</t>
  </si>
  <si>
    <t>Ծրագիր</t>
  </si>
  <si>
    <t>Միջոցառում</t>
  </si>
  <si>
    <t>ԸՆԴԱՄԵՆԸ</t>
  </si>
  <si>
    <t>ՀՀ էկոնոմիկայի նախարարություն</t>
  </si>
  <si>
    <t xml:space="preserve"> ՀՀ էկոնոմիկայի նախարարություն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</si>
  <si>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</si>
  <si>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</si>
  <si>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</si>
  <si>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</si>
  <si>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</si>
  <si>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ՀՀ էկոնոմիկայի նախարարություն </t>
  </si>
  <si>
    <t xml:space="preserve"> Ծառայությունների մատուցում </t>
  </si>
  <si>
    <t xml:space="preserve"> այդ թվում`</t>
  </si>
  <si>
    <t xml:space="preserve"> ԸՆԴԱՄԵՆԸ ԾԱԽՍԵՐ</t>
  </si>
  <si>
    <t xml:space="preserve"> ՏՆՏԵՍԱԿԱՆ ՀԱՐԱԲԵՐՈՒԹՅՈՒՆՆԵՐ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</si>
  <si>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</si>
  <si>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</si>
  <si>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</si>
  <si>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ՍՈՒԲՍԻԴԻԱՆԵՐ</t>
  </si>
  <si>
    <t xml:space="preserve"> Սուբսիդիաներ ոչ պետական կազմակերպություններին</t>
  </si>
  <si>
    <t xml:space="preserve"> Տրանսֆերտների տրամադրում </t>
  </si>
  <si>
    <t>01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</si>
  <si>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</si>
  <si>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</si>
  <si>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</si>
  <si>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</si>
  <si>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Ցուցանիշների փոփոխությունները (ավելացումներ նշված են դրական նշանով, նվազեցումները՝ փակագծերում)</t>
  </si>
  <si>
    <t>Ծառայությունների մատուցում</t>
  </si>
  <si>
    <t>Տրանսֆերտների տրամադրում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</si>
  <si>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</si>
  <si>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</si>
  <si>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</si>
  <si>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</si>
  <si>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</si>
  <si>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</si>
  <si>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</si>
  <si>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հազար դրամներով</t>
  </si>
  <si>
    <t>Գործառնական դասիչ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</si>
  <si>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</si>
  <si>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 նշված են դրական նշանով, իսկ նվազեցումները՝ փակագծերում)</t>
  </si>
  <si>
    <t>Բաժին</t>
  </si>
  <si>
    <t>Խումբ</t>
  </si>
  <si>
    <t>Դաս</t>
  </si>
  <si>
    <t>ԸՆԴԱՄԵՆԸ ԾԱԽՍԵՐ</t>
  </si>
  <si>
    <t xml:space="preserve"> 04</t>
  </si>
  <si>
    <t xml:space="preserve"> ՀՀ կառավարություն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</si>
  <si>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</si>
  <si>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</si>
  <si>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11001</t>
  </si>
  <si>
    <t xml:space="preserve"> ԱՅԼ  ԾԱԽՍԵՐ</t>
  </si>
  <si>
    <t xml:space="preserve"> Պահուստային միջոցներ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</si>
  <si>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</si>
  <si>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</si>
  <si>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</si>
  <si>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</si>
  <si>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</si>
  <si>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</si>
  <si>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</si>
  <si>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</si>
  <si>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</si>
  <si>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</si>
  <si>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</si>
  <si>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</si>
  <si>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</si>
  <si>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</si>
  <si>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</si>
  <si>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</si>
  <si>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Ինն ամիս </t>
  </si>
  <si>
    <t xml:space="preserve"> ՀԻՄՆԱԿԱՆ ԲԱԺԻՆՆԵՐԻՆ ՉԴԱՍՎՈՂ ՊԱՀՈՒՍՏԱՅԻՆ ՖՈՆԴԵՐ</t>
  </si>
  <si>
    <t>Ցուցանիշների փոփոխությունները (ավելացումները նշված են դրական նշանով, նվազեցումները՝ փակագծերում)</t>
  </si>
  <si>
    <t xml:space="preserve"> ԲԳԿ/ԲՍԿ</t>
  </si>
  <si>
    <t>Հավելված N 1
ՀՀ կառավարության 2026 թվականի
____________ի  N _____-Ն որոշման</t>
  </si>
  <si>
    <t>Հավելված 2
ՀՀ կառավարության 2026 թվականի 
____________ի  N _____-Ն որոշման</t>
  </si>
  <si>
    <t xml:space="preserve">այդ թվում` 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</si>
  <si>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</si>
  <si>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</si>
  <si>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>1165</t>
  </si>
  <si>
    <t>Ներդրումների և արտահանման խթանման ծրագիր</t>
  </si>
  <si>
    <t>Ներդրումների ներգրավման և արտահանման խթանում</t>
  </si>
  <si>
    <t>Նախորդ տարվա համեմատ ներդրումների և արտահանման ծավալների աճ</t>
  </si>
  <si>
    <t>1165 - 12014</t>
  </si>
  <si>
    <t>1165 - 12015</t>
  </si>
  <si>
    <t xml:space="preserve"> Ներդրումների և արտահանման խթանման ծրագիր</t>
  </si>
  <si>
    <t xml:space="preserve"> - Սուբսիդիաներ ոչ  պետական ոչ ֆինանսական կազմակերպություններին</t>
  </si>
  <si>
    <t>Հայաստանի Հանրապետության տարածքից ջերմատնային արտադրության առանձին ապրանքների արտահանման աջակցություն</t>
  </si>
  <si>
    <t>Հայաստանի Հանրապետության տարածքից թարմ պտղի և սննդամթերքի ու խմիչքի առանձին տեսակների արտահանման  աջակցություն</t>
  </si>
  <si>
    <t xml:space="preserve"> 1165 </t>
  </si>
  <si>
    <t xml:space="preserve"> Ներդրումների և արտահանման խթանման ծրագիր </t>
  </si>
  <si>
    <t xml:space="preserve"> 1165 - 12014 </t>
  </si>
  <si>
    <t xml:space="preserve"> Շահառուների ընտրության չափորոշիչները` ՀՀ կառավարության 2026 թվականի հունիսի 4-ի N-800-Լ որոշմամբ հաստատված ծրագրի չափանիշները բավարարող տնտեսավարող սուբյեկտներ </t>
  </si>
  <si>
    <t xml:space="preserve"> 1165 - 12015</t>
  </si>
  <si>
    <t xml:space="preserve"> Շահառուների ընտրության չափորոշիչները` ՀՀ կառավարության 2026 թվականի հունիսի 11-ի N-839-Լ որոշմամբ հաստատված ծրագրի չափանիշները բավարարող տնտեսավարող սուբյեկտներ </t>
  </si>
  <si>
    <t xml:space="preserve">լոլիկի արտահանված ծավալ, տոննա </t>
  </si>
  <si>
    <t>պղպեղի արտահանված ծավալ, տոննա</t>
  </si>
  <si>
    <t>կեռասի արտահանված ծավալ, տոննա</t>
  </si>
  <si>
    <t>սալորի արտահանված ծավալ, տոննա</t>
  </si>
  <si>
    <t xml:space="preserve">Հայաստանի Հանրապետության տարածքից արտահանվող ջերմատնային արտադրության առանձին ապրանքների մրցունակության բարձրացման նպատակով արտահանված արտադրանքի համար փոխհատուցման տրամադրում </t>
  </si>
  <si>
    <t xml:space="preserve">Հայաստանի Հանրապետության տարածքից արտահանվող թարմ պտղի և սննդամթերքի ու խմիչքի առանձին տեսակների  մրցունակության բարձրացման նպատակով արտահանված արտադրանքի համար փոխհատուցման տրամադրում </t>
  </si>
  <si>
    <t>շշալցված խաղողի գինու արտահանված ծավալ, հազ. լիտր</t>
  </si>
  <si>
    <t>Հավելված 3
ՀՀ կառավարության 2026 թվականի
____________ի  N _____-Ն որոշման</t>
  </si>
  <si>
    <t>չերրի տեսակի լոլիկի արտահանված ծավալ, տոննա</t>
  </si>
  <si>
    <t>թառափ տեսակի ձկան արտահանված ծավալ, տոննա</t>
  </si>
  <si>
    <t xml:space="preserve">պալերմո տեսակի պղպեղի արտահանված ծավալ, տոննա </t>
  </si>
  <si>
    <t>ելակի արտահանված ծավալ, տոննա</t>
  </si>
  <si>
    <t>ծաղիկի արտահանված ծավալ, հազ. հատ</t>
  </si>
  <si>
    <t xml:space="preserve">խնձորի արտահանված ծավալ, տոննա </t>
  </si>
  <si>
    <t>դեղձի կամ նեկտարինի արտահանված ծավալ, տոննա</t>
  </si>
  <si>
    <t>խաղողի արտահանված ծավալ, տոննա</t>
  </si>
  <si>
    <t>թզի, ազնվամորու, մոշի և հոնի արտահանված ծավալ, տոննա</t>
  </si>
  <si>
    <t>շշալցված պտղահատապտղային գինու արտահանված ծավալ, հազ. լիտր</t>
  </si>
  <si>
    <t>չորացրած մրգի կամ բանջարեղենի արտահանված ծավալ, տոննա</t>
  </si>
  <si>
    <t>իշխան տեսակի ձկան արտահանված ծավալ, տոննա</t>
  </si>
  <si>
    <t xml:space="preserve">շշալցված բնական հանքային ջրի արտահանված ծավալ, հազ. լիտր </t>
  </si>
  <si>
    <t>շշալցված հայկական բրենդիի կամ հայկական կոնյակի արտահանված ծավալ, հազ. լիտր / 100 % սպիրտի հաշվարկով/</t>
  </si>
  <si>
    <t>ծաղիկի արտահանված ծավալ ԵՄ անդամ երկրներ հազ. հատ</t>
  </si>
  <si>
    <t>տոմատի մածուկի ԵՄ անդամ երկրներ արտահանված ծավալ, տոննա</t>
  </si>
  <si>
    <t xml:space="preserve">շշալցված բնական հանքային ջրի ԵՄ անդամ երկրներ արտահանված ծավալ, հազ. լիտր </t>
  </si>
  <si>
    <t>Գյուղատնտեսության խթանման ծրագիր</t>
  </si>
  <si>
    <t>Գյուղատնտեսական մթերքի և դրանց վերամշակումից ստացվող սննդամթերքի ծավալների ավելացում</t>
  </si>
  <si>
    <t>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</si>
  <si>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</si>
  <si>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</si>
  <si>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>02</t>
  </si>
  <si>
    <t>՛01</t>
  </si>
  <si>
    <t>վերամշակման նպատակով մթերվող դեղձի ծավալ, տոննա</t>
  </si>
  <si>
    <t>վերամշակման նպատակով մթերվող թզի ծավալ, տոննա</t>
  </si>
  <si>
    <t>Վերամշակման նպատակով Սյունիքի մարզից մթերվող թզի և ՀՀ տարածքից մթերվող դեղձի արտադրությամբ զբաղվող տնտեսավարող սուբյեկտներին մթերման գործընթացին աջակցելու նպատակով սուբսիդավորում</t>
  </si>
  <si>
    <t>«ՀԱՅԱՍՏԱՆԻ ՀԱՆՐԱՊԵՏՈՒԹՅԱՆ 2026 ԹՎԱԿԱՆԻ ՊԵՏԱԿԱՆ ԲՅՈՒՋԵԻ ՄԱՍԻՆ» ՕՐԵՆՔԻ N 1 ՀԱՎԵԼՎԱԾԻ N  2 ԱՂՅՈՒՍԱԿՈՒՄ ԿԱՏԱՐՎՈՂ ՎԵՐԱԲԱՇԽՈՒՄԸ, ԼՐԱՑՈՒՄԸ ԵՎ ՀԱՅԱՍՏԱՆԻ ՀԱՆՐԱՊԵՏՈՒԹՅԱՆ ԿԱՌԱՎԱՐՈՒԹՅԱՆ 2025 ԹՎԱԿԱՆԻ ԴԵԿՏԵՄԲԵՐԻ 25-Ի N 1910-Ն ՈՐՈՇՄԱՆ N 5 ՀԱՎԵԼՎԱԾԻ  N 1 ԱՂՅՈՒՍԱԿՈՒՄ ԿԱՏԱՐՎՈՂ ՓՈՓՈԽՈՒԹՅՈՒՆՆԵՐԸ ԵՎ ԼՐԱՑՈՒՄԸ</t>
  </si>
  <si>
    <t>ՀԱՅԱՍՏԱՆԻ ՀԱՆՐԱՊԵՏՈՒԹՅԱՆ ԿԱՌԱՎԱՐՈՒԹՅԱՆ   2025   ԹՎԱԿԱՆԻ  ԴԵԿՏԵՄԲԵՐԻ  25-Ի   N 1910-Ն  ՈՐՈՇՄԱՆ  NN 3 ԵՎ 4 ՀԱՎԵԼՎԱԾՆԵՐՈՒՄ ԿԱՏԱՐՎՈՂ ՓՈՓՈԽՈՒԹՅՈՒՆՆԵՐԸ ԵՎ ԼՐԱՑՈՒՄԸ</t>
  </si>
  <si>
    <t xml:space="preserve">ՀԱՅԱՍՏԱՆԻ ՀԱՆՐԱՊԵՏՈՒԹՅԱՆ ԿԱՌԱՎԱՐՈՒԹՅԱՆ   2025   ԹՎԱԿԱՆԻ  ԴԵԿՏԵՄԲԵՐԻ  25-Ի   N 1910-Ն  ՈՐՈՇՄԱՆ N N 9 ԵՎ 9.1 ՀԱՎԵԼՎԱԾՆԵՐՈՒՄ  ԿԱՏԱՐՎՈՂ ՓՈՓՈԽՈՒԹՅՈՒՆՆԵՐԸ ԵՎ ԼՐԱՑՈՒՄՆԵՐԸ </t>
  </si>
  <si>
    <t>1022-12022</t>
  </si>
  <si>
    <t>Վերամշակման նպատակով Սյունիքի մարզից թզի և ՀՀ տարածքից դեղձի մթերման գործընթացի շրջանակներում տնտեսավարող սուբյեկտներին սուբսիդավորում</t>
  </si>
  <si>
    <t>1022</t>
  </si>
  <si>
    <t xml:space="preserve">Ծիրանի արտահանված ծավալ, տոննա </t>
  </si>
  <si>
    <t>ՀՀ ֆինանսների նախարարություն</t>
  </si>
  <si>
    <t>Պետական պարտքի
կառավարում</t>
  </si>
  <si>
    <t>Կառավարության ֆինանսական
կարիքների բավարարման
մշտական հնարավորության
ապահովումը` երկարաժամկետ
հատվածում նվազեցնելով
պարտքի սպասարկման
մեծությունը</t>
  </si>
  <si>
    <t>Կառավարության պարտքի
օպտիմալ կառուցվածքի
ձևավորում՝ հաշվի առնելով
պոտենցիալ ռիսկերը</t>
  </si>
  <si>
    <t>1006 - 13001</t>
  </si>
  <si>
    <t>Կառավարության
պարտքի սպասարկում</t>
  </si>
  <si>
    <t>Կառավարության պարտքի
սպասարկում
(տոկոսավճարներ)</t>
  </si>
  <si>
    <t>Ֆինանսավորման ծախսերի
իրականացում</t>
  </si>
  <si>
    <t>Պետական պարտքի կառավարում</t>
  </si>
  <si>
    <t>Կառավարության պարտքի սպասարկում</t>
  </si>
  <si>
    <t>1006-13001</t>
  </si>
  <si>
    <t xml:space="preserve"> Կառավարության պարտքի սպասարկում (տոկոսավճարներ)</t>
  </si>
  <si>
    <t>Ֆինանսավորման ծախսերի իրականացում</t>
  </si>
  <si>
    <t>Միջոցառումն իրականացնողի անվանումը` ՀՀ ֆինանսների նախարարություն</t>
  </si>
  <si>
    <t xml:space="preserve"> ԸՆԴՀԱՆՈՒՐ ԲՆՈՒՅԹԻ ՀԱՆՐԱՅԻՆ ԾԱՌԱՅՈՒԹՅՈՒՆՆԵՐ</t>
  </si>
  <si>
    <t xml:space="preserve"> Պետական պարտքի գծով գործառնություններ</t>
  </si>
  <si>
    <t xml:space="preserve"> ՀՀ ֆինանսների նախարարություն</t>
  </si>
  <si>
    <t xml:space="preserve"> Պետական պարտքի կառավարում</t>
  </si>
  <si>
    <t xml:space="preserve"> Կառավարության պարտքի սպասարկում</t>
  </si>
  <si>
    <t xml:space="preserve"> ՏՈԿՈՍԱՎՃԱՐՆԵՐ</t>
  </si>
  <si>
    <t xml:space="preserve"> - Արտաքին տոկոսավճարներ</t>
  </si>
  <si>
    <t>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</si>
</sst>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_-* #,##0.00_р_._-;\-* #,##0.00_р_._-;_-* &quot;-&quot;??_р_._-;_-@_-"/>
    <numFmt numFmtId="167" formatCode="#,##0.0_);\(#,##0.0\)"/>
    <numFmt numFmtId="168" formatCode="_-* #,##0.00\ _₽_-;\-* #,##0.00\ _₽_-;_-* &quot;-&quot;??\ _₽_-;_-@_-"/>
    <numFmt numFmtId="169" formatCode="_-* #,##0.00\ _դ_ր_._-;\-* #,##0.00\ _դ_ր_._-;_-* &quot;-&quot;??\ _դ_ր_._-;_-@_-"/>
    <numFmt numFmtId="170" formatCode="0.0"/>
    <numFmt numFmtId="171" formatCode="0_);\(0\)"/>
    <numFmt numFmtId="172" formatCode="0.0_);\(0.0\)"/>
  </numFmts>
  <fonts count="1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b/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i/>
      <sz val="12"/>
      <color theme="1"/>
      <name val="GHEA Grapalat"/>
      <family val="3"/>
    </font>
    <font>
      <sz val="10"/>
      <name val="Arial"/>
      <family val="2"/>
      <charset val="204"/>
    </font>
    <font>
      <sz val="8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rgb="FF9C5700"/>
      <name val="Calibri"/>
      <family val="2"/>
      <scheme val="minor"/>
    </font>
    <font>
      <b/>
      <i/>
      <sz val="12"/>
      <color theme="1"/>
      <name val="GHEA Grapalat"/>
      <family val="3"/>
    </font>
    <font>
      <b/>
      <sz val="9"/>
      <name val="GHEA Grapalat"/>
      <family val="2"/>
    </font>
    <font>
      <sz val="11"/>
      <color rgb="FF000000"/>
      <name val="Calibri"/>
      <family val="2"/>
    </font>
    <font>
      <sz val="12"/>
      <color rgb="FFFF0000"/>
      <name val="GHEA Grapalat"/>
      <family val="3"/>
    </font>
    <font>
      <b/>
      <sz val="18"/>
      <color theme="3"/>
      <name val="Calibri Light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2"/>
      <color indexed="8"/>
      <name val="GHEA Grapalat"/>
      <family val="3"/>
    </font>
    <font>
      <sz val="11"/>
      <color rgb="FFFF0000"/>
      <name val="GHEA Grapalat"/>
      <family val="3"/>
    </font>
    <font>
      <i/>
      <sz val="11"/>
      <color theme="1"/>
      <name val="GHEA Grapalat"/>
      <family val="3"/>
    </font>
    <font>
      <b/>
      <sz val="11"/>
      <name val="GHEA Grapalat"/>
      <family val="3"/>
    </font>
    <font>
      <b/>
      <sz val="11"/>
      <color theme="1"/>
      <name val="GHEA Grapalat"/>
      <family val="3"/>
    </font>
    <font>
      <b/>
      <sz val="16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73">
    <xf numFmtId="0" fontId="0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0" fontId="5" fillId="0" borderId="0"/>
    <xf numFmtId="0" fontId="9" fillId="4" borderId="0" applyNumberFormat="0" applyBorder="0" applyAlignment="0" applyProtection="0"/>
    <xf numFmtId="0" fontId="6" fillId="0" borderId="0"/>
    <xf numFmtId="0" fontId="7" fillId="0" borderId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37" borderId="0" applyNumberFormat="0" applyBorder="0" applyAlignment="0" applyProtection="0"/>
    <xf numFmtId="0" fontId="4" fillId="36" borderId="0" applyNumberFormat="0" applyBorder="0" applyAlignment="0" applyProtection="0"/>
    <xf numFmtId="0" fontId="4" fillId="42" borderId="0" applyNumberFormat="0" applyBorder="0" applyAlignment="0" applyProtection="0"/>
    <xf numFmtId="0" fontId="4" fillId="44" borderId="0" applyNumberFormat="0" applyBorder="0" applyAlignment="0" applyProtection="0"/>
    <xf numFmtId="0" fontId="10" fillId="45" borderId="0" applyNumberFormat="0" applyBorder="0" applyAlignment="0" applyProtection="0"/>
    <xf numFmtId="0" fontId="10" fillId="43" borderId="0" applyNumberFormat="0" applyBorder="0" applyAlignment="0" applyProtection="0"/>
    <xf numFmtId="0" fontId="10" fillId="37" borderId="0" applyNumberFormat="0" applyBorder="0" applyAlignment="0" applyProtection="0"/>
    <xf numFmtId="0" fontId="10" fillId="38" borderId="0" applyNumberFormat="0" applyBorder="0" applyAlignment="0" applyProtection="0"/>
    <xf numFmtId="0" fontId="10" fillId="46" borderId="0" applyNumberFormat="0" applyBorder="0" applyAlignment="0" applyProtection="0"/>
    <xf numFmtId="0" fontId="10" fillId="39" borderId="0" applyNumberFormat="0" applyBorder="0" applyAlignment="0" applyProtection="0"/>
    <xf numFmtId="0" fontId="10" fillId="47" borderId="0" applyNumberFormat="0" applyBorder="0" applyAlignment="0" applyProtection="0"/>
    <xf numFmtId="0" fontId="10" fillId="48" borderId="0" applyNumberFormat="0" applyBorder="0" applyAlignment="0" applyProtection="0"/>
    <xf numFmtId="0" fontId="10" fillId="49" borderId="0" applyNumberFormat="0" applyBorder="0" applyAlignment="0" applyProtection="0"/>
    <xf numFmtId="0" fontId="10" fillId="38" borderId="0" applyNumberFormat="0" applyBorder="0" applyAlignment="0" applyProtection="0"/>
    <xf numFmtId="0" fontId="10" fillId="46" borderId="0" applyNumberFormat="0" applyBorder="0" applyAlignment="0" applyProtection="0"/>
    <xf numFmtId="0" fontId="10" fillId="50" borderId="0" applyNumberFormat="0" applyBorder="0" applyAlignment="0" applyProtection="0"/>
    <xf numFmtId="0" fontId="11" fillId="34" borderId="0" applyNumberFormat="0" applyBorder="0" applyAlignment="0" applyProtection="0"/>
    <xf numFmtId="0" fontId="12" fillId="51" borderId="16" applyNumberFormat="0" applyAlignment="0" applyProtection="0"/>
    <xf numFmtId="0" fontId="13" fillId="52" borderId="17" applyNumberFormat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35" borderId="0" applyNumberFormat="0" applyBorder="0" applyAlignment="0" applyProtection="0"/>
    <xf numFmtId="0" fontId="16" fillId="0" borderId="18" applyNumberFormat="0" applyFill="0" applyAlignment="0" applyProtection="0"/>
    <xf numFmtId="0" fontId="17" fillId="0" borderId="19" applyNumberFormat="0" applyFill="0" applyAlignment="0" applyProtection="0"/>
    <xf numFmtId="0" fontId="18" fillId="0" borderId="20" applyNumberFormat="0" applyFill="0" applyAlignment="0" applyProtection="0"/>
    <xf numFmtId="0" fontId="18" fillId="0" borderId="0" applyNumberFormat="0" applyFill="0" applyBorder="0" applyAlignment="0" applyProtection="0"/>
    <xf numFmtId="0" fontId="19" fillId="41" borderId="16" applyNumberFormat="0" applyAlignment="0" applyProtection="0"/>
    <xf numFmtId="0" fontId="20" fillId="0" borderId="21" applyNumberFormat="0" applyFill="0" applyAlignment="0" applyProtection="0"/>
    <xf numFmtId="0" fontId="21" fillId="53" borderId="0" applyNumberFormat="0" applyBorder="0" applyAlignment="0" applyProtection="0"/>
    <xf numFmtId="1" fontId="27" fillId="0" borderId="0"/>
    <xf numFmtId="1" fontId="27" fillId="0" borderId="0"/>
    <xf numFmtId="1" fontId="27" fillId="0" borderId="0"/>
    <xf numFmtId="0" fontId="1" fillId="0" borderId="0"/>
    <xf numFmtId="0" fontId="7" fillId="0" borderId="0"/>
    <xf numFmtId="0" fontId="7" fillId="0" borderId="0"/>
    <xf numFmtId="0" fontId="5" fillId="54" borderId="22" applyNumberFormat="0" applyFont="0" applyAlignment="0" applyProtection="0"/>
    <xf numFmtId="0" fontId="22" fillId="51" borderId="23" applyNumberFormat="0" applyAlignment="0" applyProtection="0"/>
    <xf numFmtId="0" fontId="26" fillId="0" borderId="0"/>
    <xf numFmtId="0" fontId="26" fillId="0" borderId="0"/>
    <xf numFmtId="0" fontId="26" fillId="0" borderId="0"/>
    <xf numFmtId="0" fontId="23" fillId="0" borderId="0" applyNumberFormat="0" applyFill="0" applyBorder="0" applyAlignment="0" applyProtection="0"/>
    <xf numFmtId="0" fontId="24" fillId="0" borderId="24" applyNumberFormat="0" applyFill="0" applyAlignment="0" applyProtection="0"/>
    <xf numFmtId="0" fontId="25" fillId="0" borderId="0" applyNumberFormat="0" applyFill="0" applyBorder="0" applyAlignment="0" applyProtection="0"/>
    <xf numFmtId="0" fontId="8" fillId="0" borderId="0"/>
    <xf numFmtId="1" fontId="27" fillId="0" borderId="0"/>
    <xf numFmtId="0" fontId="28" fillId="0" borderId="0"/>
    <xf numFmtId="0" fontId="7" fillId="0" borderId="0"/>
    <xf numFmtId="0" fontId="8" fillId="0" borderId="0"/>
    <xf numFmtId="0" fontId="26" fillId="0" borderId="0"/>
    <xf numFmtId="164" fontId="29" fillId="0" borderId="0" applyFill="0" applyBorder="0" applyProtection="0">
      <alignment horizontal="right" vertical="top"/>
    </xf>
    <xf numFmtId="164" fontId="30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7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5" borderId="0" applyNumberFormat="0" applyBorder="0" applyAlignment="0" applyProtection="0"/>
    <xf numFmtId="0" fontId="34" fillId="36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4" fillId="42" borderId="0" applyNumberFormat="0" applyBorder="0" applyAlignment="0" applyProtection="0"/>
    <xf numFmtId="0" fontId="34" fillId="43" borderId="0" applyNumberFormat="0" applyBorder="0" applyAlignment="0" applyProtection="0"/>
    <xf numFmtId="0" fontId="34" fillId="37" borderId="0" applyNumberFormat="0" applyBorder="0" applyAlignment="0" applyProtection="0"/>
    <xf numFmtId="0" fontId="34" fillId="36" borderId="0" applyNumberFormat="0" applyBorder="0" applyAlignment="0" applyProtection="0"/>
    <xf numFmtId="0" fontId="34" fillId="42" borderId="0" applyNumberFormat="0" applyBorder="0" applyAlignment="0" applyProtection="0"/>
    <xf numFmtId="0" fontId="34" fillId="44" borderId="0" applyNumberFormat="0" applyBorder="0" applyAlignment="0" applyProtection="0"/>
    <xf numFmtId="0" fontId="35" fillId="45" borderId="0" applyNumberFormat="0" applyBorder="0" applyAlignment="0" applyProtection="0"/>
    <xf numFmtId="0" fontId="35" fillId="43" borderId="0" applyNumberFormat="0" applyBorder="0" applyAlignment="0" applyProtection="0"/>
    <xf numFmtId="0" fontId="35" fillId="37" borderId="0" applyNumberFormat="0" applyBorder="0" applyAlignment="0" applyProtection="0"/>
    <xf numFmtId="0" fontId="35" fillId="38" borderId="0" applyNumberFormat="0" applyBorder="0" applyAlignment="0" applyProtection="0"/>
    <xf numFmtId="0" fontId="35" fillId="46" borderId="0" applyNumberFormat="0" applyBorder="0" applyAlignment="0" applyProtection="0"/>
    <xf numFmtId="0" fontId="35" fillId="39" borderId="0" applyNumberFormat="0" applyBorder="0" applyAlignment="0" applyProtection="0"/>
    <xf numFmtId="0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5" fillId="0" borderId="0"/>
    <xf numFmtId="0" fontId="5" fillId="0" borderId="0"/>
    <xf numFmtId="0" fontId="35" fillId="47" borderId="0" applyNumberFormat="0" applyBorder="0" applyAlignment="0" applyProtection="0"/>
    <xf numFmtId="0" fontId="35" fillId="48" borderId="0" applyNumberFormat="0" applyBorder="0" applyAlignment="0" applyProtection="0"/>
    <xf numFmtId="0" fontId="35" fillId="49" borderId="0" applyNumberFormat="0" applyBorder="0" applyAlignment="0" applyProtection="0"/>
    <xf numFmtId="0" fontId="35" fillId="38" borderId="0" applyNumberFormat="0" applyBorder="0" applyAlignment="0" applyProtection="0"/>
    <xf numFmtId="0" fontId="35" fillId="46" borderId="0" applyNumberFormat="0" applyBorder="0" applyAlignment="0" applyProtection="0"/>
    <xf numFmtId="0" fontId="35" fillId="50" borderId="0" applyNumberFormat="0" applyBorder="0" applyAlignment="0" applyProtection="0"/>
    <xf numFmtId="0" fontId="36" fillId="41" borderId="16" applyNumberFormat="0" applyAlignment="0" applyProtection="0"/>
    <xf numFmtId="0" fontId="37" fillId="51" borderId="23" applyNumberFormat="0" applyAlignment="0" applyProtection="0"/>
    <xf numFmtId="0" fontId="38" fillId="51" borderId="16" applyNumberFormat="0" applyAlignment="0" applyProtection="0"/>
    <xf numFmtId="0" fontId="39" fillId="0" borderId="18" applyNumberFormat="0" applyFill="0" applyAlignment="0" applyProtection="0"/>
    <xf numFmtId="0" fontId="40" fillId="0" borderId="19" applyNumberFormat="0" applyFill="0" applyAlignment="0" applyProtection="0"/>
    <xf numFmtId="0" fontId="41" fillId="0" borderId="20" applyNumberFormat="0" applyFill="0" applyAlignment="0" applyProtection="0"/>
    <xf numFmtId="0" fontId="41" fillId="0" borderId="0" applyNumberFormat="0" applyFill="0" applyBorder="0" applyAlignment="0" applyProtection="0"/>
    <xf numFmtId="0" fontId="42" fillId="0" borderId="24" applyNumberFormat="0" applyFill="0" applyAlignment="0" applyProtection="0"/>
    <xf numFmtId="0" fontId="43" fillId="52" borderId="17" applyNumberFormat="0" applyAlignment="0" applyProtection="0"/>
    <xf numFmtId="0" fontId="44" fillId="0" borderId="0" applyNumberFormat="0" applyFill="0" applyBorder="0" applyAlignment="0" applyProtection="0"/>
    <xf numFmtId="0" fontId="45" fillId="5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 applyNumberFormat="0" applyFill="0" applyBorder="0" applyAlignment="0" applyProtection="0"/>
    <xf numFmtId="0" fontId="7" fillId="54" borderId="22" applyNumberFormat="0" applyFont="0" applyAlignment="0" applyProtection="0"/>
    <xf numFmtId="0" fontId="48" fillId="0" borderId="21" applyNumberFormat="0" applyFill="0" applyAlignment="0" applyProtection="0"/>
    <xf numFmtId="0" fontId="49" fillId="0" borderId="0" applyNumberFormat="0" applyFill="0" applyBorder="0" applyAlignment="0" applyProtection="0"/>
    <xf numFmtId="0" fontId="50" fillId="35" borderId="0" applyNumberFormat="0" applyBorder="0" applyAlignment="0" applyProtection="0"/>
    <xf numFmtId="0" fontId="5" fillId="0" borderId="0"/>
    <xf numFmtId="0" fontId="29" fillId="0" borderId="0">
      <alignment horizontal="left" vertical="top" wrapText="1"/>
    </xf>
    <xf numFmtId="0" fontId="6" fillId="0" borderId="0"/>
    <xf numFmtId="0" fontId="53" fillId="10" borderId="0" applyNumberFormat="0" applyBorder="0" applyAlignment="0" applyProtection="0"/>
    <xf numFmtId="0" fontId="53" fillId="14" borderId="0" applyNumberFormat="0" applyBorder="0" applyAlignment="0" applyProtection="0"/>
    <xf numFmtId="0" fontId="53" fillId="18" borderId="0" applyNumberFormat="0" applyBorder="0" applyAlignment="0" applyProtection="0"/>
    <xf numFmtId="0" fontId="53" fillId="22" borderId="0" applyNumberFormat="0" applyBorder="0" applyAlignment="0" applyProtection="0"/>
    <xf numFmtId="0" fontId="53" fillId="26" borderId="0" applyNumberFormat="0" applyBorder="0" applyAlignment="0" applyProtection="0"/>
    <xf numFmtId="0" fontId="53" fillId="30" borderId="0" applyNumberFormat="0" applyBorder="0" applyAlignment="0" applyProtection="0"/>
    <xf numFmtId="0" fontId="53" fillId="11" borderId="0" applyNumberFormat="0" applyBorder="0" applyAlignment="0" applyProtection="0"/>
    <xf numFmtId="0" fontId="53" fillId="15" borderId="0" applyNumberFormat="0" applyBorder="0" applyAlignment="0" applyProtection="0"/>
    <xf numFmtId="0" fontId="53" fillId="19" borderId="0" applyNumberFormat="0" applyBorder="0" applyAlignment="0" applyProtection="0"/>
    <xf numFmtId="0" fontId="53" fillId="23" borderId="0" applyNumberFormat="0" applyBorder="0" applyAlignment="0" applyProtection="0"/>
    <xf numFmtId="0" fontId="53" fillId="27" borderId="0" applyNumberFormat="0" applyBorder="0" applyAlignment="0" applyProtection="0"/>
    <xf numFmtId="0" fontId="53" fillId="31" borderId="0" applyNumberFormat="0" applyBorder="0" applyAlignment="0" applyProtection="0"/>
    <xf numFmtId="0" fontId="54" fillId="12" borderId="0" applyNumberFormat="0" applyBorder="0" applyAlignment="0" applyProtection="0"/>
    <xf numFmtId="0" fontId="54" fillId="16" borderId="0" applyNumberFormat="0" applyBorder="0" applyAlignment="0" applyProtection="0"/>
    <xf numFmtId="0" fontId="54" fillId="20" borderId="0" applyNumberFormat="0" applyBorder="0" applyAlignment="0" applyProtection="0"/>
    <xf numFmtId="0" fontId="54" fillId="24" borderId="0" applyNumberFormat="0" applyBorder="0" applyAlignment="0" applyProtection="0"/>
    <xf numFmtId="0" fontId="54" fillId="28" borderId="0" applyNumberFormat="0" applyBorder="0" applyAlignment="0" applyProtection="0"/>
    <xf numFmtId="0" fontId="54" fillId="32" borderId="0" applyNumberFormat="0" applyBorder="0" applyAlignment="0" applyProtection="0"/>
    <xf numFmtId="0" fontId="54" fillId="9" borderId="0" applyNumberFormat="0" applyBorder="0" applyAlignment="0" applyProtection="0"/>
    <xf numFmtId="0" fontId="54" fillId="13" borderId="0" applyNumberFormat="0" applyBorder="0" applyAlignment="0" applyProtection="0"/>
    <xf numFmtId="0" fontId="54" fillId="17" borderId="0" applyNumberFormat="0" applyBorder="0" applyAlignment="0" applyProtection="0"/>
    <xf numFmtId="0" fontId="54" fillId="21" borderId="0" applyNumberFormat="0" applyBorder="0" applyAlignment="0" applyProtection="0"/>
    <xf numFmtId="0" fontId="54" fillId="25" borderId="0" applyNumberFormat="0" applyBorder="0" applyAlignment="0" applyProtection="0"/>
    <xf numFmtId="0" fontId="54" fillId="29" borderId="0" applyNumberFormat="0" applyBorder="0" applyAlignment="0" applyProtection="0"/>
    <xf numFmtId="0" fontId="55" fillId="3" borderId="0" applyNumberFormat="0" applyBorder="0" applyAlignment="0" applyProtection="0"/>
    <xf numFmtId="0" fontId="56" fillId="6" borderId="4" applyNumberFormat="0" applyAlignment="0" applyProtection="0"/>
    <xf numFmtId="0" fontId="57" fillId="7" borderId="7" applyNumberFormat="0" applyAlignment="0" applyProtection="0"/>
    <xf numFmtId="43" fontId="6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2" borderId="0" applyNumberFormat="0" applyBorder="0" applyAlignment="0" applyProtection="0"/>
    <xf numFmtId="0" fontId="60" fillId="0" borderId="1" applyNumberFormat="0" applyFill="0" applyAlignment="0" applyProtection="0"/>
    <xf numFmtId="0" fontId="61" fillId="0" borderId="2" applyNumberFormat="0" applyFill="0" applyAlignment="0" applyProtection="0"/>
    <xf numFmtId="0" fontId="62" fillId="0" borderId="3" applyNumberFormat="0" applyFill="0" applyAlignment="0" applyProtection="0"/>
    <xf numFmtId="0" fontId="62" fillId="0" borderId="0" applyNumberFormat="0" applyFill="0" applyBorder="0" applyAlignment="0" applyProtection="0"/>
    <xf numFmtId="0" fontId="63" fillId="5" borderId="4" applyNumberFormat="0" applyAlignment="0" applyProtection="0"/>
    <xf numFmtId="0" fontId="64" fillId="0" borderId="6" applyNumberFormat="0" applyFill="0" applyAlignment="0" applyProtection="0"/>
    <xf numFmtId="0" fontId="65" fillId="4" borderId="0" applyNumberFormat="0" applyBorder="0" applyAlignment="0" applyProtection="0"/>
    <xf numFmtId="0" fontId="6" fillId="0" borderId="0"/>
    <xf numFmtId="0" fontId="66" fillId="0" borderId="0"/>
    <xf numFmtId="0" fontId="29" fillId="0" borderId="0">
      <alignment horizontal="left" vertical="top" wrapText="1"/>
    </xf>
    <xf numFmtId="0" fontId="53" fillId="8" borderId="8" applyNumberFormat="0" applyFont="0" applyAlignment="0" applyProtection="0"/>
    <xf numFmtId="0" fontId="1" fillId="8" borderId="8" applyNumberFormat="0" applyFont="0" applyAlignment="0" applyProtection="0"/>
    <xf numFmtId="0" fontId="67" fillId="6" borderId="5" applyNumberFormat="0" applyAlignment="0" applyProtection="0"/>
    <xf numFmtId="0" fontId="2" fillId="0" borderId="0" applyNumberFormat="0" applyFill="0" applyBorder="0" applyAlignment="0" applyProtection="0"/>
    <xf numFmtId="0" fontId="68" fillId="0" borderId="9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0" fontId="1" fillId="8" borderId="8" applyNumberFormat="0" applyFont="0" applyAlignment="0" applyProtection="0"/>
    <xf numFmtId="0" fontId="70" fillId="0" borderId="0" applyNumberFormat="0" applyFill="0" applyBorder="0" applyAlignment="0" applyProtection="0"/>
    <xf numFmtId="0" fontId="71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75" fillId="0" borderId="0"/>
    <xf numFmtId="0" fontId="2" fillId="0" borderId="0" applyNumberFormat="0" applyFill="0" applyBorder="0" applyAlignment="0" applyProtection="0"/>
    <xf numFmtId="0" fontId="77" fillId="0" borderId="1" applyNumberFormat="0" applyFill="0" applyAlignment="0" applyProtection="0"/>
    <xf numFmtId="0" fontId="78" fillId="0" borderId="2" applyNumberFormat="0" applyFill="0" applyAlignment="0" applyProtection="0"/>
    <xf numFmtId="0" fontId="79" fillId="0" borderId="3" applyNumberFormat="0" applyFill="0" applyAlignment="0" applyProtection="0"/>
    <xf numFmtId="0" fontId="79" fillId="0" borderId="0" applyNumberFormat="0" applyFill="0" applyBorder="0" applyAlignment="0" applyProtection="0"/>
    <xf numFmtId="0" fontId="80" fillId="2" borderId="0" applyNumberFormat="0" applyBorder="0" applyAlignment="0" applyProtection="0"/>
    <xf numFmtId="0" fontId="81" fillId="3" borderId="0" applyNumberFormat="0" applyBorder="0" applyAlignment="0" applyProtection="0"/>
    <xf numFmtId="0" fontId="82" fillId="5" borderId="4" applyNumberFormat="0" applyAlignment="0" applyProtection="0"/>
    <xf numFmtId="0" fontId="83" fillId="6" borderId="5" applyNumberFormat="0" applyAlignment="0" applyProtection="0"/>
    <xf numFmtId="0" fontId="84" fillId="6" borderId="4" applyNumberFormat="0" applyAlignment="0" applyProtection="0"/>
    <xf numFmtId="0" fontId="85" fillId="0" borderId="6" applyNumberFormat="0" applyFill="0" applyAlignment="0" applyProtection="0"/>
    <xf numFmtId="0" fontId="86" fillId="7" borderId="7" applyNumberFormat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9" fillId="0" borderId="9" applyNumberFormat="0" applyFill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94" fillId="0" borderId="0"/>
    <xf numFmtId="43" fontId="5" fillId="0" borderId="0" applyFont="0" applyFill="0" applyBorder="0" applyAlignment="0" applyProtection="0"/>
    <xf numFmtId="43" fontId="95" fillId="0" borderId="0" applyFont="0" applyFill="0" applyBorder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95" fillId="0" borderId="0"/>
    <xf numFmtId="166" fontId="8" fillId="0" borderId="0" applyFont="0" applyFill="0" applyBorder="0" applyAlignment="0" applyProtection="0"/>
    <xf numFmtId="43" fontId="95" fillId="0" borderId="0" applyFont="0" applyFill="0" applyBorder="0" applyAlignment="0" applyProtection="0"/>
    <xf numFmtId="0" fontId="29" fillId="0" borderId="0">
      <alignment horizontal="left" vertical="top" wrapText="1"/>
    </xf>
    <xf numFmtId="164" fontId="98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99" fillId="0" borderId="0"/>
    <xf numFmtId="0" fontId="6" fillId="0" borderId="0"/>
    <xf numFmtId="43" fontId="6" fillId="0" borderId="0" applyFont="0" applyFill="0" applyBorder="0" applyAlignment="0" applyProtection="0"/>
    <xf numFmtId="0" fontId="7" fillId="0" borderId="0"/>
    <xf numFmtId="0" fontId="5" fillId="0" borderId="0"/>
    <xf numFmtId="0" fontId="29" fillId="0" borderId="0">
      <alignment horizontal="left" vertical="top" wrapText="1"/>
    </xf>
    <xf numFmtId="43" fontId="6" fillId="0" borderId="0" applyFont="0" applyFill="0" applyBorder="0" applyAlignment="0" applyProtection="0"/>
    <xf numFmtId="0" fontId="7" fillId="0" borderId="0"/>
    <xf numFmtId="0" fontId="5" fillId="0" borderId="0"/>
    <xf numFmtId="43" fontId="29" fillId="0" borderId="0" applyFont="0" applyFill="0" applyBorder="0" applyAlignment="0" applyProtection="0"/>
    <xf numFmtId="0" fontId="1" fillId="0" borderId="0"/>
    <xf numFmtId="43" fontId="99" fillId="0" borderId="0" applyFont="0" applyFill="0" applyBorder="0" applyAlignment="0" applyProtection="0"/>
    <xf numFmtId="0" fontId="1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95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9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76" fillId="0" borderId="0"/>
    <xf numFmtId="0" fontId="95" fillId="0" borderId="0"/>
    <xf numFmtId="0" fontId="8" fillId="0" borderId="0"/>
    <xf numFmtId="0" fontId="95" fillId="0" borderId="0"/>
    <xf numFmtId="0" fontId="95" fillId="0" borderId="0"/>
    <xf numFmtId="0" fontId="1" fillId="8" borderId="8" applyNumberFormat="0" applyFont="0" applyAlignment="0" applyProtection="0"/>
    <xf numFmtId="9" fontId="76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76" fillId="0" borderId="0" applyFont="0" applyFill="0" applyBorder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82" fillId="5" borderId="4" applyNumberFormat="0" applyAlignment="0" applyProtection="0"/>
    <xf numFmtId="0" fontId="83" fillId="6" borderId="5" applyNumberFormat="0" applyAlignment="0" applyProtection="0"/>
    <xf numFmtId="0" fontId="84" fillId="6" borderId="4" applyNumberFormat="0" applyAlignment="0" applyProtection="0"/>
    <xf numFmtId="0" fontId="77" fillId="0" borderId="1" applyNumberFormat="0" applyFill="0" applyAlignment="0" applyProtection="0"/>
    <xf numFmtId="0" fontId="78" fillId="0" borderId="2" applyNumberFormat="0" applyFill="0" applyAlignment="0" applyProtection="0"/>
    <xf numFmtId="0" fontId="79" fillId="0" borderId="3" applyNumberFormat="0" applyFill="0" applyAlignment="0" applyProtection="0"/>
    <xf numFmtId="0" fontId="79" fillId="0" borderId="0" applyNumberFormat="0" applyFill="0" applyBorder="0" applyAlignment="0" applyProtection="0"/>
    <xf numFmtId="0" fontId="89" fillId="0" borderId="9" applyNumberFormat="0" applyFill="0" applyAlignment="0" applyProtection="0"/>
    <xf numFmtId="0" fontId="86" fillId="7" borderId="7" applyNumberFormat="0" applyAlignment="0" applyProtection="0"/>
    <xf numFmtId="0" fontId="2" fillId="0" borderId="0" applyNumberFormat="0" applyFill="0" applyBorder="0" applyAlignment="0" applyProtection="0"/>
    <xf numFmtId="0" fontId="71" fillId="4" borderId="0" applyNumberFormat="0" applyBorder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81" fillId="3" borderId="0" applyNumberFormat="0" applyBorder="0" applyAlignment="0" applyProtection="0"/>
    <xf numFmtId="0" fontId="88" fillId="0" borderId="0" applyNumberFormat="0" applyFill="0" applyBorder="0" applyAlignment="0" applyProtection="0"/>
    <xf numFmtId="0" fontId="85" fillId="0" borderId="6" applyNumberFormat="0" applyFill="0" applyAlignment="0" applyProtection="0"/>
    <xf numFmtId="0" fontId="87" fillId="0" borderId="0" applyNumberFormat="0" applyFill="0" applyBorder="0" applyAlignment="0" applyProtection="0"/>
    <xf numFmtId="0" fontId="80" fillId="2" borderId="0" applyNumberFormat="0" applyBorder="0" applyAlignment="0" applyProtection="0"/>
    <xf numFmtId="0" fontId="1" fillId="0" borderId="0"/>
    <xf numFmtId="0" fontId="1" fillId="0" borderId="0"/>
    <xf numFmtId="0" fontId="29" fillId="0" borderId="0">
      <alignment horizontal="left" vertical="top" wrapText="1"/>
    </xf>
    <xf numFmtId="43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99" fillId="0" borderId="0"/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2" fillId="0" borderId="0"/>
    <xf numFmtId="9" fontId="7" fillId="0" borderId="0" applyFont="0" applyFill="0" applyBorder="0" applyAlignment="0" applyProtection="0"/>
    <xf numFmtId="0" fontId="8" fillId="0" borderId="0"/>
    <xf numFmtId="0" fontId="5" fillId="0" borderId="0"/>
    <xf numFmtId="0" fontId="96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71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6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29" fillId="0" borderId="0">
      <alignment horizontal="left" vertical="top" wrapText="1"/>
    </xf>
    <xf numFmtId="0" fontId="8" fillId="0" borderId="0"/>
    <xf numFmtId="0" fontId="106" fillId="3" borderId="0" applyNumberFormat="0" applyBorder="0" applyAlignment="0" applyProtection="0"/>
    <xf numFmtId="0" fontId="104" fillId="0" borderId="3" applyNumberFormat="0" applyFill="0" applyAlignment="0" applyProtection="0"/>
    <xf numFmtId="169" fontId="29" fillId="0" borderId="0" applyFont="0" applyFill="0" applyBorder="0" applyAlignment="0" applyProtection="0">
      <alignment horizontal="left" vertical="top" wrapText="1"/>
    </xf>
    <xf numFmtId="0" fontId="103" fillId="0" borderId="2" applyNumberFormat="0" applyFill="0" applyAlignment="0" applyProtection="0"/>
    <xf numFmtId="0" fontId="105" fillId="2" borderId="0" applyNumberFormat="0" applyBorder="0" applyAlignment="0" applyProtection="0"/>
    <xf numFmtId="0" fontId="102" fillId="0" borderId="1" applyNumberFormat="0" applyFill="0" applyAlignment="0" applyProtection="0"/>
    <xf numFmtId="0" fontId="107" fillId="4" borderId="0" applyNumberFormat="0" applyBorder="0" applyAlignment="0" applyProtection="0"/>
    <xf numFmtId="0" fontId="10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8" fillId="5" borderId="4" applyNumberFormat="0" applyAlignment="0" applyProtection="0"/>
    <xf numFmtId="0" fontId="109" fillId="6" borderId="5" applyNumberFormat="0" applyAlignment="0" applyProtection="0"/>
    <xf numFmtId="0" fontId="110" fillId="6" borderId="4" applyNumberFormat="0" applyAlignment="0" applyProtection="0"/>
    <xf numFmtId="0" fontId="111" fillId="0" borderId="6" applyNumberFormat="0" applyFill="0" applyAlignment="0" applyProtection="0"/>
    <xf numFmtId="0" fontId="112" fillId="7" borderId="7" applyNumberFormat="0" applyAlignment="0" applyProtection="0"/>
    <xf numFmtId="0" fontId="113" fillId="0" borderId="0" applyNumberFormat="0" applyFill="0" applyBorder="0" applyAlignment="0" applyProtection="0"/>
    <xf numFmtId="0" fontId="95" fillId="8" borderId="8" applyNumberFormat="0" applyFont="0" applyAlignment="0" applyProtection="0"/>
    <xf numFmtId="0" fontId="114" fillId="0" borderId="0" applyNumberFormat="0" applyFill="0" applyBorder="0" applyAlignment="0" applyProtection="0"/>
    <xf numFmtId="0" fontId="115" fillId="0" borderId="9" applyNumberFormat="0" applyFill="0" applyAlignment="0" applyProtection="0"/>
    <xf numFmtId="0" fontId="116" fillId="9" borderId="0" applyNumberFormat="0" applyBorder="0" applyAlignment="0" applyProtection="0"/>
    <xf numFmtId="0" fontId="95" fillId="10" borderId="0" applyNumberFormat="0" applyBorder="0" applyAlignment="0" applyProtection="0"/>
    <xf numFmtId="0" fontId="95" fillId="11" borderId="0" applyNumberFormat="0" applyBorder="0" applyAlignment="0" applyProtection="0"/>
    <xf numFmtId="0" fontId="116" fillId="12" borderId="0" applyNumberFormat="0" applyBorder="0" applyAlignment="0" applyProtection="0"/>
    <xf numFmtId="0" fontId="116" fillId="13" borderId="0" applyNumberFormat="0" applyBorder="0" applyAlignment="0" applyProtection="0"/>
    <xf numFmtId="0" fontId="95" fillId="14" borderId="0" applyNumberFormat="0" applyBorder="0" applyAlignment="0" applyProtection="0"/>
    <xf numFmtId="0" fontId="95" fillId="15" borderId="0" applyNumberFormat="0" applyBorder="0" applyAlignment="0" applyProtection="0"/>
    <xf numFmtId="0" fontId="116" fillId="16" borderId="0" applyNumberFormat="0" applyBorder="0" applyAlignment="0" applyProtection="0"/>
    <xf numFmtId="0" fontId="116" fillId="17" borderId="0" applyNumberFormat="0" applyBorder="0" applyAlignment="0" applyProtection="0"/>
    <xf numFmtId="0" fontId="95" fillId="18" borderId="0" applyNumberFormat="0" applyBorder="0" applyAlignment="0" applyProtection="0"/>
    <xf numFmtId="0" fontId="95" fillId="19" borderId="0" applyNumberFormat="0" applyBorder="0" applyAlignment="0" applyProtection="0"/>
    <xf numFmtId="0" fontId="116" fillId="20" borderId="0" applyNumberFormat="0" applyBorder="0" applyAlignment="0" applyProtection="0"/>
    <xf numFmtId="0" fontId="116" fillId="21" borderId="0" applyNumberFormat="0" applyBorder="0" applyAlignment="0" applyProtection="0"/>
    <xf numFmtId="0" fontId="95" fillId="22" borderId="0" applyNumberFormat="0" applyBorder="0" applyAlignment="0" applyProtection="0"/>
    <xf numFmtId="0" fontId="95" fillId="23" borderId="0" applyNumberFormat="0" applyBorder="0" applyAlignment="0" applyProtection="0"/>
    <xf numFmtId="0" fontId="116" fillId="24" borderId="0" applyNumberFormat="0" applyBorder="0" applyAlignment="0" applyProtection="0"/>
    <xf numFmtId="0" fontId="116" fillId="25" borderId="0" applyNumberFormat="0" applyBorder="0" applyAlignment="0" applyProtection="0"/>
    <xf numFmtId="0" fontId="95" fillId="26" borderId="0" applyNumberFormat="0" applyBorder="0" applyAlignment="0" applyProtection="0"/>
    <xf numFmtId="0" fontId="95" fillId="27" borderId="0" applyNumberFormat="0" applyBorder="0" applyAlignment="0" applyProtection="0"/>
    <xf numFmtId="0" fontId="116" fillId="28" borderId="0" applyNumberFormat="0" applyBorder="0" applyAlignment="0" applyProtection="0"/>
    <xf numFmtId="0" fontId="116" fillId="29" borderId="0" applyNumberFormat="0" applyBorder="0" applyAlignment="0" applyProtection="0"/>
    <xf numFmtId="0" fontId="95" fillId="30" borderId="0" applyNumberFormat="0" applyBorder="0" applyAlignment="0" applyProtection="0"/>
    <xf numFmtId="0" fontId="95" fillId="31" borderId="0" applyNumberFormat="0" applyBorder="0" applyAlignment="0" applyProtection="0"/>
    <xf numFmtId="0" fontId="116" fillId="32" borderId="0" applyNumberFormat="0" applyBorder="0" applyAlignment="0" applyProtection="0"/>
    <xf numFmtId="0" fontId="7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29" fillId="0" borderId="0">
      <alignment horizontal="left" vertical="top" wrapText="1"/>
    </xf>
    <xf numFmtId="0" fontId="95" fillId="0" borderId="0"/>
    <xf numFmtId="9" fontId="95" fillId="0" borderId="0" applyFont="0" applyFill="0" applyBorder="0" applyAlignment="0" applyProtection="0"/>
    <xf numFmtId="0" fontId="84" fillId="6" borderId="4" applyNumberFormat="0" applyAlignment="0" applyProtection="0"/>
    <xf numFmtId="0" fontId="29" fillId="0" borderId="0">
      <alignment horizontal="left" vertical="top" wrapText="1"/>
    </xf>
    <xf numFmtId="0" fontId="5" fillId="0" borderId="0"/>
    <xf numFmtId="0" fontId="77" fillId="0" borderId="1" applyNumberFormat="0" applyFill="0" applyAlignment="0" applyProtection="0"/>
    <xf numFmtId="0" fontId="78" fillId="0" borderId="2" applyNumberFormat="0" applyFill="0" applyAlignment="0" applyProtection="0"/>
    <xf numFmtId="0" fontId="79" fillId="0" borderId="3" applyNumberFormat="0" applyFill="0" applyAlignment="0" applyProtection="0"/>
    <xf numFmtId="0" fontId="79" fillId="0" borderId="0" applyNumberFormat="0" applyFill="0" applyBorder="0" applyAlignment="0" applyProtection="0"/>
    <xf numFmtId="0" fontId="80" fillId="2" borderId="0" applyNumberFormat="0" applyBorder="0" applyAlignment="0" applyProtection="0"/>
    <xf numFmtId="0" fontId="81" fillId="3" borderId="0" applyNumberFormat="0" applyBorder="0" applyAlignment="0" applyProtection="0"/>
    <xf numFmtId="0" fontId="96" fillId="4" borderId="0" applyNumberFormat="0" applyBorder="0" applyAlignment="0" applyProtection="0"/>
    <xf numFmtId="0" fontId="82" fillId="5" borderId="4" applyNumberFormat="0" applyAlignment="0" applyProtection="0"/>
    <xf numFmtId="0" fontId="83" fillId="6" borderId="5" applyNumberFormat="0" applyAlignment="0" applyProtection="0"/>
    <xf numFmtId="0" fontId="85" fillId="0" borderId="6" applyNumberFormat="0" applyFill="0" applyAlignment="0" applyProtection="0"/>
    <xf numFmtId="0" fontId="86" fillId="7" borderId="7" applyNumberFormat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9" fillId="0" borderId="9" applyNumberFormat="0" applyFill="0" applyAlignment="0" applyProtection="0"/>
    <xf numFmtId="0" fontId="3" fillId="9" borderId="0" applyNumberFormat="0" applyBorder="0" applyAlignment="0" applyProtection="0"/>
    <xf numFmtId="0" fontId="1" fillId="12" borderId="0" applyNumberFormat="0" applyBorder="0" applyAlignment="0" applyProtection="0"/>
    <xf numFmtId="0" fontId="3" fillId="13" borderId="0" applyNumberFormat="0" applyBorder="0" applyAlignment="0" applyProtection="0"/>
    <xf numFmtId="0" fontId="1" fillId="16" borderId="0" applyNumberFormat="0" applyBorder="0" applyAlignment="0" applyProtection="0"/>
    <xf numFmtId="0" fontId="3" fillId="17" borderId="0" applyNumberFormat="0" applyBorder="0" applyAlignment="0" applyProtection="0"/>
    <xf numFmtId="0" fontId="1" fillId="20" borderId="0" applyNumberFormat="0" applyBorder="0" applyAlignment="0" applyProtection="0"/>
    <xf numFmtId="0" fontId="3" fillId="21" borderId="0" applyNumberFormat="0" applyBorder="0" applyAlignment="0" applyProtection="0"/>
    <xf numFmtId="0" fontId="1" fillId="24" borderId="0" applyNumberFormat="0" applyBorder="0" applyAlignment="0" applyProtection="0"/>
    <xf numFmtId="0" fontId="3" fillId="25" borderId="0" applyNumberFormat="0" applyBorder="0" applyAlignment="0" applyProtection="0"/>
    <xf numFmtId="0" fontId="1" fillId="28" borderId="0" applyNumberFormat="0" applyBorder="0" applyAlignment="0" applyProtection="0"/>
    <xf numFmtId="0" fontId="3" fillId="29" borderId="0" applyNumberFormat="0" applyBorder="0" applyAlignment="0" applyProtection="0"/>
    <xf numFmtId="0" fontId="1" fillId="32" borderId="0" applyNumberFormat="0" applyBorder="0" applyAlignment="0" applyProtection="0"/>
    <xf numFmtId="0" fontId="117" fillId="0" borderId="0"/>
    <xf numFmtId="0" fontId="7" fillId="0" borderId="0"/>
    <xf numFmtId="166" fontId="7" fillId="0" borderId="0" applyFont="0" applyFill="0" applyBorder="0" applyAlignment="0" applyProtection="0"/>
    <xf numFmtId="0" fontId="95" fillId="0" borderId="0"/>
    <xf numFmtId="0" fontId="1" fillId="0" borderId="0"/>
    <xf numFmtId="0" fontId="95" fillId="0" borderId="0"/>
    <xf numFmtId="43" fontId="95" fillId="0" borderId="0" applyFont="0" applyFill="0" applyBorder="0" applyAlignment="0" applyProtection="0"/>
    <xf numFmtId="0" fontId="95" fillId="0" borderId="0"/>
    <xf numFmtId="0" fontId="7" fillId="0" borderId="0"/>
  </cellStyleXfs>
  <cellXfs count="192">
    <xf numFmtId="0" fontId="0" fillId="0" borderId="0" xfId="0"/>
    <xf numFmtId="0" fontId="51" fillId="55" borderId="0" xfId="0" applyFont="1" applyFill="1"/>
    <xf numFmtId="165" fontId="51" fillId="55" borderId="10" xfId="1" applyNumberFormat="1" applyFont="1" applyFill="1" applyBorder="1" applyAlignment="1">
      <alignment horizontal="center" vertical="center"/>
    </xf>
    <xf numFmtId="165" fontId="33" fillId="55" borderId="10" xfId="1" applyNumberFormat="1" applyFont="1" applyFill="1" applyBorder="1" applyAlignment="1">
      <alignment horizontal="right" vertical="top"/>
    </xf>
    <xf numFmtId="0" fontId="31" fillId="55" borderId="10" xfId="0" applyFont="1" applyFill="1" applyBorder="1" applyAlignment="1">
      <alignment horizontal="left" vertical="top" wrapText="1"/>
    </xf>
    <xf numFmtId="0" fontId="51" fillId="55" borderId="0" xfId="0" applyFont="1" applyFill="1" applyAlignment="1">
      <alignment horizontal="left" vertical="top" wrapText="1"/>
    </xf>
    <xf numFmtId="164" fontId="33" fillId="55" borderId="10" xfId="87" applyFont="1" applyFill="1" applyBorder="1" applyAlignment="1">
      <alignment horizontal="center" vertical="center"/>
    </xf>
    <xf numFmtId="164" fontId="31" fillId="55" borderId="10" xfId="87" applyFont="1" applyFill="1" applyBorder="1" applyAlignment="1">
      <alignment horizontal="center" vertical="center"/>
    </xf>
    <xf numFmtId="0" fontId="33" fillId="55" borderId="10" xfId="0" applyFont="1" applyFill="1" applyBorder="1" applyAlignment="1">
      <alignment horizontal="left" vertical="top" wrapText="1"/>
    </xf>
    <xf numFmtId="0" fontId="72" fillId="55" borderId="0" xfId="0" applyFont="1" applyFill="1" applyAlignment="1">
      <alignment horizontal="left" vertical="top" wrapText="1"/>
    </xf>
    <xf numFmtId="0" fontId="92" fillId="55" borderId="10" xfId="0" applyFont="1" applyFill="1" applyBorder="1" applyAlignment="1">
      <alignment horizontal="left" vertical="top" wrapText="1"/>
    </xf>
    <xf numFmtId="0" fontId="31" fillId="55" borderId="10" xfId="0" applyFont="1" applyFill="1" applyBorder="1" applyAlignment="1">
      <alignment horizontal="left" vertical="center" wrapText="1"/>
    </xf>
    <xf numFmtId="0" fontId="33" fillId="55" borderId="10" xfId="0" applyFont="1" applyFill="1" applyBorder="1" applyAlignment="1">
      <alignment horizontal="center" vertical="center" wrapText="1"/>
    </xf>
    <xf numFmtId="0" fontId="33" fillId="55" borderId="10" xfId="0" applyFont="1" applyFill="1" applyBorder="1" applyAlignment="1">
      <alignment horizontal="left" vertical="center" wrapText="1"/>
    </xf>
    <xf numFmtId="0" fontId="31" fillId="55" borderId="10" xfId="0" applyFont="1" applyFill="1" applyBorder="1" applyAlignment="1">
      <alignment horizontal="center" vertical="center" wrapText="1"/>
    </xf>
    <xf numFmtId="0" fontId="31" fillId="55" borderId="0" xfId="0" applyFont="1" applyFill="1" applyAlignment="1">
      <alignment vertical="center" wrapText="1"/>
    </xf>
    <xf numFmtId="0" fontId="31" fillId="55" borderId="0" xfId="0" applyFont="1" applyFill="1" applyAlignment="1">
      <alignment horizontal="center" vertical="center" wrapText="1"/>
    </xf>
    <xf numFmtId="0" fontId="32" fillId="55" borderId="0" xfId="0" applyFont="1" applyFill="1" applyAlignment="1">
      <alignment horizontal="center" vertical="center" wrapText="1"/>
    </xf>
    <xf numFmtId="165" fontId="33" fillId="55" borderId="10" xfId="1" applyNumberFormat="1" applyFont="1" applyFill="1" applyBorder="1" applyAlignment="1">
      <alignment horizontal="center" vertical="center" wrapText="1"/>
    </xf>
    <xf numFmtId="0" fontId="31" fillId="55" borderId="25" xfId="0" applyFont="1" applyFill="1" applyBorder="1" applyAlignment="1">
      <alignment horizontal="center" vertical="center" wrapText="1"/>
    </xf>
    <xf numFmtId="0" fontId="31" fillId="55" borderId="0" xfId="0" applyFont="1" applyFill="1" applyAlignment="1">
      <alignment horizontal="left" vertical="top" wrapText="1"/>
    </xf>
    <xf numFmtId="0" fontId="33" fillId="55" borderId="0" xfId="0" applyFont="1" applyFill="1" applyAlignment="1">
      <alignment horizontal="left" vertical="top" wrapText="1"/>
    </xf>
    <xf numFmtId="0" fontId="32" fillId="55" borderId="10" xfId="0" applyFont="1" applyFill="1" applyBorder="1" applyAlignment="1">
      <alignment horizontal="left" vertical="top" wrapText="1"/>
    </xf>
    <xf numFmtId="0" fontId="33" fillId="55" borderId="10" xfId="0" applyFont="1" applyFill="1" applyBorder="1" applyAlignment="1">
      <alignment vertical="center" textRotation="90" wrapText="1"/>
    </xf>
    <xf numFmtId="165" fontId="51" fillId="55" borderId="0" xfId="1" applyNumberFormat="1" applyFont="1" applyFill="1"/>
    <xf numFmtId="0" fontId="51" fillId="55" borderId="0" xfId="0" applyFont="1" applyFill="1" applyAlignment="1">
      <alignment horizontal="center" vertical="top" wrapText="1"/>
    </xf>
    <xf numFmtId="0" fontId="90" fillId="55" borderId="0" xfId="0" applyFont="1" applyFill="1" applyAlignment="1">
      <alignment horizontal="left" vertical="top" wrapText="1"/>
    </xf>
    <xf numFmtId="0" fontId="51" fillId="55" borderId="0" xfId="0" applyFont="1" applyFill="1" applyAlignment="1">
      <alignment horizontal="left" vertical="center"/>
    </xf>
    <xf numFmtId="0" fontId="31" fillId="55" borderId="0" xfId="0" applyFont="1" applyFill="1"/>
    <xf numFmtId="165" fontId="33" fillId="55" borderId="10" xfId="1" applyNumberFormat="1" applyFont="1" applyFill="1" applyBorder="1" applyAlignment="1">
      <alignment horizontal="left" vertical="top" wrapText="1"/>
    </xf>
    <xf numFmtId="165" fontId="90" fillId="55" borderId="0" xfId="0" applyNumberFormat="1" applyFont="1" applyFill="1" applyAlignment="1">
      <alignment horizontal="left" vertical="top" wrapText="1"/>
    </xf>
    <xf numFmtId="165" fontId="51" fillId="55" borderId="0" xfId="0" applyNumberFormat="1" applyFont="1" applyFill="1"/>
    <xf numFmtId="0" fontId="100" fillId="55" borderId="0" xfId="0" applyFont="1" applyFill="1" applyAlignment="1">
      <alignment horizontal="left" vertical="top" wrapText="1"/>
    </xf>
    <xf numFmtId="164" fontId="100" fillId="55" borderId="0" xfId="0" applyNumberFormat="1" applyFont="1" applyFill="1" applyAlignment="1">
      <alignment horizontal="left" vertical="top" wrapText="1"/>
    </xf>
    <xf numFmtId="165" fontId="31" fillId="55" borderId="0" xfId="0" applyNumberFormat="1" applyFont="1" applyFill="1"/>
    <xf numFmtId="165" fontId="32" fillId="55" borderId="26" xfId="0" applyNumberFormat="1" applyFont="1" applyFill="1" applyBorder="1" applyAlignment="1">
      <alignment horizontal="right"/>
    </xf>
    <xf numFmtId="165" fontId="33" fillId="55" borderId="25" xfId="0" applyNumberFormat="1" applyFont="1" applyFill="1" applyBorder="1" applyAlignment="1">
      <alignment horizontal="center" vertical="center" wrapText="1"/>
    </xf>
    <xf numFmtId="165" fontId="33" fillId="55" borderId="10" xfId="0" applyNumberFormat="1" applyFont="1" applyFill="1" applyBorder="1" applyAlignment="1">
      <alignment horizontal="left" vertical="top"/>
    </xf>
    <xf numFmtId="43" fontId="100" fillId="55" borderId="0" xfId="1" applyFont="1" applyFill="1" applyAlignment="1">
      <alignment horizontal="left" vertical="top" wrapText="1"/>
    </xf>
    <xf numFmtId="167" fontId="100" fillId="55" borderId="0" xfId="0" applyNumberFormat="1" applyFont="1" applyFill="1" applyAlignment="1">
      <alignment horizontal="left" vertical="top" wrapText="1"/>
    </xf>
    <xf numFmtId="0" fontId="90" fillId="55" borderId="0" xfId="0" applyFont="1" applyFill="1" applyAlignment="1">
      <alignment horizontal="left" vertical="center" wrapText="1"/>
    </xf>
    <xf numFmtId="43" fontId="51" fillId="0" borderId="0" xfId="0" applyNumberFormat="1" applyFont="1"/>
    <xf numFmtId="0" fontId="51" fillId="0" borderId="0" xfId="0" applyFont="1"/>
    <xf numFmtId="165" fontId="33" fillId="55" borderId="10" xfId="1" applyNumberFormat="1" applyFont="1" applyFill="1" applyBorder="1" applyAlignment="1">
      <alignment horizontal="center" vertical="center"/>
    </xf>
    <xf numFmtId="0" fontId="31" fillId="0" borderId="10" xfId="0" applyFont="1" applyBorder="1" applyAlignment="1">
      <alignment horizontal="left" vertical="top" wrapText="1"/>
    </xf>
    <xf numFmtId="0" fontId="31" fillId="55" borderId="10" xfId="0" applyFont="1" applyFill="1" applyBorder="1"/>
    <xf numFmtId="167" fontId="31" fillId="55" borderId="10" xfId="1" applyNumberFormat="1" applyFont="1" applyFill="1" applyBorder="1" applyAlignment="1">
      <alignment horizontal="right" vertical="center" wrapText="1"/>
    </xf>
    <xf numFmtId="0" fontId="72" fillId="55" borderId="0" xfId="0" applyFont="1" applyFill="1" applyAlignment="1">
      <alignment horizontal="center" vertical="center" wrapText="1"/>
    </xf>
    <xf numFmtId="0" fontId="92" fillId="0" borderId="10" xfId="0" applyFont="1" applyBorder="1" applyAlignment="1">
      <alignment horizontal="left" vertical="top" wrapText="1"/>
    </xf>
    <xf numFmtId="0" fontId="31" fillId="0" borderId="28" xfId="0" applyFont="1" applyBorder="1" applyAlignment="1">
      <alignment horizontal="center" vertical="top" wrapText="1"/>
    </xf>
    <xf numFmtId="0" fontId="51" fillId="0" borderId="10" xfId="251" applyFont="1" applyBorder="1" applyAlignment="1">
      <alignment horizontal="left" vertical="center" wrapText="1"/>
    </xf>
    <xf numFmtId="167" fontId="33" fillId="55" borderId="10" xfId="1" applyNumberFormat="1" applyFont="1" applyFill="1" applyBorder="1" applyAlignment="1">
      <alignment horizontal="right" vertical="center" wrapText="1"/>
    </xf>
    <xf numFmtId="0" fontId="32" fillId="0" borderId="10" xfId="0" applyFont="1" applyBorder="1" applyAlignment="1">
      <alignment horizontal="left" vertical="top" wrapText="1"/>
    </xf>
    <xf numFmtId="0" fontId="33" fillId="55" borderId="10" xfId="378" applyFont="1" applyFill="1" applyBorder="1">
      <alignment horizontal="left" vertical="top" wrapText="1"/>
    </xf>
    <xf numFmtId="0" fontId="31" fillId="55" borderId="10" xfId="378" applyFont="1" applyFill="1" applyBorder="1">
      <alignment horizontal="left" vertical="top" wrapText="1"/>
    </xf>
    <xf numFmtId="0" fontId="33" fillId="0" borderId="14" xfId="424" applyFont="1" applyBorder="1" applyAlignment="1">
      <alignment vertical="center" wrapText="1"/>
    </xf>
    <xf numFmtId="0" fontId="118" fillId="0" borderId="14" xfId="0" applyFont="1" applyBorder="1" applyAlignment="1">
      <alignment horizontal="left" vertical="center" wrapText="1"/>
    </xf>
    <xf numFmtId="0" fontId="51" fillId="55" borderId="26" xfId="0" applyFont="1" applyFill="1" applyBorder="1" applyAlignment="1">
      <alignment horizontal="right" wrapText="1"/>
    </xf>
    <xf numFmtId="165" fontId="33" fillId="55" borderId="10" xfId="1" applyNumberFormat="1" applyFont="1" applyFill="1" applyBorder="1" applyAlignment="1">
      <alignment horizontal="right" vertical="center"/>
    </xf>
    <xf numFmtId="0" fontId="91" fillId="0" borderId="10" xfId="0" applyFont="1" applyBorder="1" applyAlignment="1">
      <alignment horizontal="left" vertical="top" wrapText="1"/>
    </xf>
    <xf numFmtId="164" fontId="92" fillId="0" borderId="10" xfId="256" applyFont="1" applyBorder="1">
      <alignment horizontal="right" vertical="top"/>
    </xf>
    <xf numFmtId="0" fontId="90" fillId="0" borderId="0" xfId="0" applyFont="1" applyAlignment="1">
      <alignment horizontal="left" vertical="top" wrapText="1"/>
    </xf>
    <xf numFmtId="170" fontId="91" fillId="0" borderId="10" xfId="0" applyNumberFormat="1" applyFont="1" applyBorder="1" applyAlignment="1">
      <alignment horizontal="right" vertical="top" wrapText="1"/>
    </xf>
    <xf numFmtId="0" fontId="51" fillId="55" borderId="10" xfId="0" applyFont="1" applyFill="1" applyBorder="1"/>
    <xf numFmtId="0" fontId="51" fillId="55" borderId="10" xfId="0" applyFont="1" applyFill="1" applyBorder="1" applyAlignment="1">
      <alignment horizontal="left" vertical="top" wrapText="1"/>
    </xf>
    <xf numFmtId="0" fontId="91" fillId="0" borderId="10" xfId="378" applyFont="1" applyBorder="1">
      <alignment horizontal="left" vertical="top" wrapText="1"/>
    </xf>
    <xf numFmtId="0" fontId="92" fillId="0" borderId="10" xfId="378" applyFont="1" applyBorder="1">
      <alignment horizontal="left" vertical="top" wrapText="1"/>
    </xf>
    <xf numFmtId="170" fontId="91" fillId="55" borderId="10" xfId="0" applyNumberFormat="1" applyFont="1" applyFill="1" applyBorder="1" applyAlignment="1">
      <alignment horizontal="right" vertical="top" wrapText="1"/>
    </xf>
    <xf numFmtId="0" fontId="93" fillId="0" borderId="0" xfId="0" applyFont="1" applyAlignment="1">
      <alignment vertical="top" wrapText="1"/>
    </xf>
    <xf numFmtId="0" fontId="120" fillId="55" borderId="14" xfId="0" applyFont="1" applyFill="1" applyBorder="1" applyAlignment="1">
      <alignment vertical="top" wrapText="1"/>
    </xf>
    <xf numFmtId="0" fontId="120" fillId="55" borderId="14" xfId="0" applyFont="1" applyFill="1" applyBorder="1" applyAlignment="1">
      <alignment vertical="top"/>
    </xf>
    <xf numFmtId="0" fontId="93" fillId="0" borderId="10" xfId="0" applyFont="1" applyBorder="1" applyAlignment="1">
      <alignment vertical="top" wrapText="1"/>
    </xf>
    <xf numFmtId="0" fontId="51" fillId="55" borderId="10" xfId="251" applyFont="1" applyFill="1" applyBorder="1" applyAlignment="1">
      <alignment horizontal="left" vertical="center" wrapText="1"/>
    </xf>
    <xf numFmtId="0" fontId="31" fillId="55" borderId="10" xfId="251" applyFont="1" applyFill="1" applyBorder="1" applyAlignment="1">
      <alignment horizontal="left" vertical="center" wrapText="1"/>
    </xf>
    <xf numFmtId="171" fontId="93" fillId="55" borderId="14" xfId="0" applyNumberFormat="1" applyFont="1" applyFill="1" applyBorder="1" applyAlignment="1">
      <alignment horizontal="right" vertical="center" wrapText="1"/>
    </xf>
    <xf numFmtId="0" fontId="93" fillId="55" borderId="14" xfId="0" applyFont="1" applyFill="1" applyBorder="1" applyAlignment="1">
      <alignment horizontal="right" vertical="center" wrapText="1"/>
    </xf>
    <xf numFmtId="165" fontId="33" fillId="55" borderId="14" xfId="0" applyNumberFormat="1" applyFont="1" applyFill="1" applyBorder="1" applyAlignment="1">
      <alignment horizontal="left" vertical="top"/>
    </xf>
    <xf numFmtId="165" fontId="33" fillId="55" borderId="14" xfId="1" applyNumberFormat="1" applyFont="1" applyFill="1" applyBorder="1" applyAlignment="1">
      <alignment horizontal="left" vertical="top" wrapText="1"/>
    </xf>
    <xf numFmtId="0" fontId="90" fillId="0" borderId="30" xfId="0" applyFont="1" applyBorder="1" applyAlignment="1">
      <alignment horizontal="left" vertical="top" wrapText="1"/>
    </xf>
    <xf numFmtId="0" fontId="119" fillId="0" borderId="30" xfId="0" applyFont="1" applyBorder="1" applyAlignment="1">
      <alignment horizontal="left" vertical="top" wrapText="1"/>
    </xf>
    <xf numFmtId="0" fontId="90" fillId="55" borderId="30" xfId="0" applyFont="1" applyFill="1" applyBorder="1" applyAlignment="1">
      <alignment horizontal="left" vertical="center" wrapText="1"/>
    </xf>
    <xf numFmtId="0" fontId="119" fillId="55" borderId="30" xfId="0" applyFont="1" applyFill="1" applyBorder="1" applyAlignment="1">
      <alignment horizontal="left" vertical="center" wrapText="1"/>
    </xf>
    <xf numFmtId="0" fontId="93" fillId="0" borderId="30" xfId="0" applyFont="1" applyBorder="1" applyAlignment="1">
      <alignment vertical="top" wrapText="1"/>
    </xf>
    <xf numFmtId="0" fontId="51" fillId="55" borderId="30" xfId="0" applyFont="1" applyFill="1" applyBorder="1"/>
    <xf numFmtId="0" fontId="120" fillId="55" borderId="10" xfId="0" applyFont="1" applyFill="1" applyBorder="1" applyAlignment="1">
      <alignment vertical="top" wrapText="1"/>
    </xf>
    <xf numFmtId="165" fontId="51" fillId="55" borderId="10" xfId="0" applyNumberFormat="1" applyFont="1" applyFill="1" applyBorder="1"/>
    <xf numFmtId="0" fontId="93" fillId="55" borderId="10" xfId="0" applyFont="1" applyFill="1" applyBorder="1" applyAlignment="1">
      <alignment horizontal="right" vertical="center" wrapText="1"/>
    </xf>
    <xf numFmtId="0" fontId="91" fillId="0" borderId="14" xfId="0" applyFont="1" applyBorder="1" applyAlignment="1">
      <alignment horizontal="left" vertical="top" wrapText="1"/>
    </xf>
    <xf numFmtId="0" fontId="33" fillId="55" borderId="10" xfId="257" applyFont="1" applyFill="1" applyBorder="1" applyAlignment="1">
      <alignment horizontal="left" vertical="top"/>
    </xf>
    <xf numFmtId="164" fontId="33" fillId="55" borderId="10" xfId="86" applyFont="1" applyFill="1" applyBorder="1" applyAlignment="1">
      <alignment horizontal="center" vertical="center"/>
    </xf>
    <xf numFmtId="0" fontId="33" fillId="0" borderId="28" xfId="0" applyFont="1" applyBorder="1" applyAlignment="1">
      <alignment horizontal="left" vertical="center" wrapText="1"/>
    </xf>
    <xf numFmtId="0" fontId="33" fillId="0" borderId="10" xfId="0" applyFont="1" applyBorder="1" applyAlignment="1">
      <alignment horizontal="left" vertical="center" wrapText="1"/>
    </xf>
    <xf numFmtId="0" fontId="31" fillId="0" borderId="10" xfId="251" applyFont="1" applyBorder="1" applyAlignment="1">
      <alignment horizontal="left" vertical="center" wrapText="1"/>
    </xf>
    <xf numFmtId="165" fontId="90" fillId="0" borderId="0" xfId="0" applyNumberFormat="1" applyFont="1" applyAlignment="1">
      <alignment horizontal="left" vertical="top" wrapText="1"/>
    </xf>
    <xf numFmtId="0" fontId="51" fillId="0" borderId="10" xfId="0" applyFont="1" applyBorder="1" applyAlignment="1">
      <alignment horizontal="center" vertical="center" wrapText="1"/>
    </xf>
    <xf numFmtId="0" fontId="121" fillId="0" borderId="10" xfId="257" applyFont="1" applyBorder="1">
      <alignment horizontal="left" vertical="top" wrapText="1"/>
    </xf>
    <xf numFmtId="164" fontId="121" fillId="0" borderId="10" xfId="256" applyFont="1" applyBorder="1">
      <alignment horizontal="right" vertical="top"/>
    </xf>
    <xf numFmtId="0" fontId="121" fillId="55" borderId="10" xfId="259" applyFont="1" applyFill="1" applyBorder="1">
      <alignment horizontal="left" vertical="top" wrapText="1"/>
    </xf>
    <xf numFmtId="164" fontId="121" fillId="55" borderId="11" xfId="256" applyFont="1" applyFill="1" applyBorder="1">
      <alignment horizontal="right" vertical="top"/>
    </xf>
    <xf numFmtId="0" fontId="93" fillId="0" borderId="10" xfId="259" applyFont="1" applyBorder="1" applyAlignment="1">
      <alignment horizontal="right" vertical="center" wrapText="1"/>
    </xf>
    <xf numFmtId="0" fontId="93" fillId="0" borderId="10" xfId="259" applyFont="1" applyBorder="1" applyAlignment="1">
      <alignment horizontal="right" vertical="top" wrapText="1"/>
    </xf>
    <xf numFmtId="0" fontId="29" fillId="0" borderId="10" xfId="259" applyBorder="1">
      <alignment horizontal="left" vertical="top" wrapText="1"/>
    </xf>
    <xf numFmtId="0" fontId="51" fillId="55" borderId="0" xfId="0" applyFont="1" applyFill="1" applyAlignment="1">
      <alignment horizontal="left"/>
    </xf>
    <xf numFmtId="43" fontId="123" fillId="55" borderId="0" xfId="1" applyFont="1" applyFill="1" applyAlignment="1">
      <alignment horizontal="left" vertical="center" wrapText="1"/>
    </xf>
    <xf numFmtId="167" fontId="31" fillId="55" borderId="10" xfId="1" applyNumberFormat="1" applyFont="1" applyFill="1" applyBorder="1" applyAlignment="1">
      <alignment horizontal="center" vertical="center" wrapText="1"/>
    </xf>
    <xf numFmtId="172" fontId="93" fillId="55" borderId="14" xfId="0" applyNumberFormat="1" applyFont="1" applyFill="1" applyBorder="1" applyAlignment="1">
      <alignment horizontal="right" vertical="center" wrapText="1"/>
    </xf>
    <xf numFmtId="49" fontId="33" fillId="55" borderId="15" xfId="0" applyNumberFormat="1" applyFont="1" applyFill="1" applyBorder="1" applyAlignment="1">
      <alignment vertical="top" wrapText="1"/>
    </xf>
    <xf numFmtId="49" fontId="33" fillId="55" borderId="11" xfId="0" applyNumberFormat="1" applyFont="1" applyFill="1" applyBorder="1" applyAlignment="1">
      <alignment vertical="top" wrapText="1"/>
    </xf>
    <xf numFmtId="0" fontId="33" fillId="55" borderId="14" xfId="0" applyFont="1" applyFill="1" applyBorder="1" applyAlignment="1">
      <alignment horizontal="left" vertical="center" wrapText="1"/>
    </xf>
    <xf numFmtId="0" fontId="33" fillId="55" borderId="12" xfId="0" applyFont="1" applyFill="1" applyBorder="1" applyAlignment="1">
      <alignment horizontal="left" vertical="center" wrapText="1"/>
    </xf>
    <xf numFmtId="0" fontId="33" fillId="55" borderId="13" xfId="0" applyFont="1" applyFill="1" applyBorder="1" applyAlignment="1">
      <alignment horizontal="left" vertical="center" wrapText="1"/>
    </xf>
    <xf numFmtId="0" fontId="33" fillId="55" borderId="10" xfId="0" applyFont="1" applyFill="1" applyBorder="1" applyAlignment="1">
      <alignment horizontal="left" vertical="center" wrapText="1"/>
    </xf>
    <xf numFmtId="0" fontId="97" fillId="55" borderId="0" xfId="0" applyFont="1" applyFill="1" applyAlignment="1">
      <alignment horizontal="right" vertical="center" wrapText="1"/>
    </xf>
    <xf numFmtId="0" fontId="72" fillId="55" borderId="0" xfId="0" applyFont="1" applyFill="1" applyAlignment="1">
      <alignment horizontal="center" vertical="center" wrapText="1"/>
    </xf>
    <xf numFmtId="165" fontId="74" fillId="55" borderId="26" xfId="1" applyNumberFormat="1" applyFont="1" applyFill="1" applyBorder="1" applyAlignment="1">
      <alignment horizontal="right" vertical="center"/>
    </xf>
    <xf numFmtId="0" fontId="33" fillId="55" borderId="10" xfId="0" applyFont="1" applyFill="1" applyBorder="1" applyAlignment="1">
      <alignment horizontal="center" vertical="center" wrapText="1"/>
    </xf>
    <xf numFmtId="165" fontId="72" fillId="55" borderId="12" xfId="1" applyNumberFormat="1" applyFont="1" applyFill="1" applyBorder="1" applyAlignment="1">
      <alignment horizontal="center" vertical="center" wrapText="1"/>
    </xf>
    <xf numFmtId="165" fontId="72" fillId="55" borderId="13" xfId="1" applyNumberFormat="1" applyFont="1" applyFill="1" applyBorder="1" applyAlignment="1">
      <alignment horizontal="center" vertical="center" wrapText="1"/>
    </xf>
    <xf numFmtId="0" fontId="33" fillId="0" borderId="10" xfId="424" applyFont="1" applyBorder="1" applyAlignment="1">
      <alignment horizontal="center" vertical="top" wrapText="1"/>
    </xf>
    <xf numFmtId="0" fontId="31" fillId="55" borderId="10" xfId="0" applyFont="1" applyFill="1" applyBorder="1" applyAlignment="1">
      <alignment horizontal="center" vertical="top" wrapText="1"/>
    </xf>
    <xf numFmtId="0" fontId="33" fillId="55" borderId="10" xfId="0" applyFont="1" applyFill="1" applyBorder="1" applyAlignment="1">
      <alignment horizontal="center" vertical="top" wrapText="1"/>
    </xf>
    <xf numFmtId="49" fontId="33" fillId="55" borderId="10" xfId="0" applyNumberFormat="1" applyFont="1" applyFill="1" applyBorder="1" applyAlignment="1">
      <alignment horizontal="center" vertical="top" wrapText="1"/>
    </xf>
    <xf numFmtId="0" fontId="31" fillId="0" borderId="10" xfId="424" applyFont="1" applyBorder="1" applyAlignment="1">
      <alignment horizontal="center" wrapText="1"/>
    </xf>
    <xf numFmtId="0" fontId="31" fillId="55" borderId="10" xfId="0" applyFont="1" applyFill="1" applyBorder="1" applyAlignment="1">
      <alignment horizontal="center" vertical="center" wrapText="1"/>
    </xf>
    <xf numFmtId="0" fontId="33" fillId="55" borderId="25" xfId="0" applyFont="1" applyFill="1" applyBorder="1" applyAlignment="1">
      <alignment horizontal="center" vertical="center" textRotation="90" wrapText="1"/>
    </xf>
    <xf numFmtId="0" fontId="33" fillId="55" borderId="11" xfId="0" applyFont="1" applyFill="1" applyBorder="1" applyAlignment="1">
      <alignment horizontal="center" vertical="center" textRotation="90" wrapText="1"/>
    </xf>
    <xf numFmtId="49" fontId="31" fillId="55" borderId="13" xfId="424" applyNumberFormat="1" applyFont="1" applyFill="1" applyBorder="1" applyAlignment="1">
      <alignment horizontal="center" vertical="top" wrapText="1"/>
    </xf>
    <xf numFmtId="49" fontId="31" fillId="0" borderId="10" xfId="424" applyNumberFormat="1" applyFont="1" applyBorder="1" applyAlignment="1">
      <alignment horizontal="center" vertical="top" wrapText="1"/>
    </xf>
    <xf numFmtId="0" fontId="31" fillId="55" borderId="27" xfId="0" applyFont="1" applyFill="1" applyBorder="1" applyAlignment="1">
      <alignment horizontal="center" vertical="center" wrapText="1"/>
    </xf>
    <xf numFmtId="0" fontId="31" fillId="55" borderId="29" xfId="0" applyFont="1" applyFill="1" applyBorder="1" applyAlignment="1">
      <alignment horizontal="center" vertical="center" wrapText="1"/>
    </xf>
    <xf numFmtId="0" fontId="31" fillId="55" borderId="0" xfId="0" applyFont="1" applyFill="1" applyAlignment="1">
      <alignment horizontal="center" vertical="top" wrapText="1"/>
    </xf>
    <xf numFmtId="0" fontId="33" fillId="55" borderId="0" xfId="0" applyFont="1" applyFill="1" applyAlignment="1">
      <alignment horizontal="center" vertical="center" wrapText="1"/>
    </xf>
    <xf numFmtId="0" fontId="33" fillId="55" borderId="12" xfId="0" applyFont="1" applyFill="1" applyBorder="1" applyAlignment="1">
      <alignment horizontal="center" vertical="center" wrapText="1"/>
    </xf>
    <xf numFmtId="0" fontId="33" fillId="55" borderId="13" xfId="0" applyFont="1" applyFill="1" applyBorder="1" applyAlignment="1">
      <alignment horizontal="center" vertical="center" wrapText="1"/>
    </xf>
    <xf numFmtId="0" fontId="33" fillId="55" borderId="25" xfId="0" applyFont="1" applyFill="1" applyBorder="1" applyAlignment="1">
      <alignment horizontal="center" vertical="center" wrapText="1"/>
    </xf>
    <xf numFmtId="0" fontId="33" fillId="55" borderId="11" xfId="0" applyFont="1" applyFill="1" applyBorder="1" applyAlignment="1">
      <alignment horizontal="center" vertical="center" wrapText="1"/>
    </xf>
    <xf numFmtId="0" fontId="33" fillId="55" borderId="28" xfId="0" applyFont="1" applyFill="1" applyBorder="1" applyAlignment="1">
      <alignment horizontal="center" vertical="top" wrapText="1"/>
    </xf>
    <xf numFmtId="0" fontId="33" fillId="55" borderId="26" xfId="0" applyFont="1" applyFill="1" applyBorder="1" applyAlignment="1">
      <alignment horizontal="center" vertical="top" wrapText="1"/>
    </xf>
    <xf numFmtId="0" fontId="33" fillId="55" borderId="29" xfId="0" applyFont="1" applyFill="1" applyBorder="1" applyAlignment="1">
      <alignment horizontal="center" vertical="top" wrapText="1"/>
    </xf>
    <xf numFmtId="0" fontId="33" fillId="55" borderId="10" xfId="0" applyFont="1" applyFill="1" applyBorder="1" applyAlignment="1">
      <alignment horizontal="center" vertical="center" textRotation="90" wrapText="1"/>
    </xf>
    <xf numFmtId="49" fontId="33" fillId="55" borderId="25" xfId="0" applyNumberFormat="1" applyFont="1" applyFill="1" applyBorder="1" applyAlignment="1">
      <alignment horizontal="center" vertical="top" wrapText="1"/>
    </xf>
    <xf numFmtId="49" fontId="33" fillId="55" borderId="15" xfId="0" applyNumberFormat="1" applyFont="1" applyFill="1" applyBorder="1" applyAlignment="1">
      <alignment horizontal="center" vertical="top" wrapText="1"/>
    </xf>
    <xf numFmtId="49" fontId="33" fillId="55" borderId="11" xfId="0" applyNumberFormat="1" applyFont="1" applyFill="1" applyBorder="1" applyAlignment="1">
      <alignment horizontal="center" vertical="top" wrapText="1"/>
    </xf>
    <xf numFmtId="0" fontId="31" fillId="55" borderId="13" xfId="0" applyFont="1" applyFill="1" applyBorder="1" applyAlignment="1">
      <alignment horizontal="center" vertical="center" wrapText="1"/>
    </xf>
    <xf numFmtId="49" fontId="33" fillId="0" borderId="25" xfId="0" applyNumberFormat="1" applyFont="1" applyBorder="1" applyAlignment="1">
      <alignment horizontal="center" vertical="top" wrapText="1"/>
    </xf>
    <xf numFmtId="49" fontId="33" fillId="0" borderId="15" xfId="0" applyNumberFormat="1" applyFont="1" applyBorder="1" applyAlignment="1">
      <alignment horizontal="center" vertical="top" wrapText="1"/>
    </xf>
    <xf numFmtId="0" fontId="51" fillId="55" borderId="10" xfId="0" applyFont="1" applyFill="1" applyBorder="1" applyAlignment="1">
      <alignment horizontal="center"/>
    </xf>
    <xf numFmtId="0" fontId="33" fillId="55" borderId="10" xfId="0" applyFont="1" applyFill="1" applyBorder="1" applyAlignment="1">
      <alignment horizontal="left" vertical="top" wrapText="1"/>
    </xf>
    <xf numFmtId="0" fontId="93" fillId="0" borderId="10" xfId="259" applyFont="1" applyBorder="1">
      <alignment horizontal="left" vertical="top" wrapText="1"/>
    </xf>
    <xf numFmtId="0" fontId="121" fillId="0" borderId="14" xfId="259" applyFont="1" applyBorder="1">
      <alignment horizontal="left" vertical="top" wrapText="1"/>
    </xf>
    <xf numFmtId="0" fontId="121" fillId="0" borderId="12" xfId="259" applyFont="1" applyBorder="1">
      <alignment horizontal="left" vertical="top" wrapText="1"/>
    </xf>
    <xf numFmtId="0" fontId="121" fillId="0" borderId="13" xfId="259" applyFont="1" applyBorder="1">
      <alignment horizontal="left" vertical="top" wrapText="1"/>
    </xf>
    <xf numFmtId="0" fontId="121" fillId="55" borderId="10" xfId="259" applyFont="1" applyFill="1" applyBorder="1">
      <alignment horizontal="left" vertical="top" wrapText="1"/>
    </xf>
    <xf numFmtId="0" fontId="121" fillId="55" borderId="11" xfId="259" applyFont="1" applyFill="1" applyBorder="1">
      <alignment horizontal="left" vertical="top" wrapText="1"/>
    </xf>
    <xf numFmtId="0" fontId="121" fillId="0" borderId="10" xfId="259" applyFont="1" applyBorder="1">
      <alignment horizontal="left" vertical="top" wrapText="1"/>
    </xf>
    <xf numFmtId="0" fontId="122" fillId="55" borderId="10" xfId="259" applyFont="1" applyFill="1" applyBorder="1">
      <alignment horizontal="left" vertical="top" wrapText="1"/>
    </xf>
    <xf numFmtId="0" fontId="121" fillId="0" borderId="10" xfId="257" applyFont="1" applyBorder="1">
      <alignment horizontal="left" vertical="top" wrapText="1"/>
    </xf>
    <xf numFmtId="0" fontId="33" fillId="55" borderId="10" xfId="0" applyFont="1" applyFill="1" applyBorder="1" applyAlignment="1">
      <alignment horizontal="left" vertical="top"/>
    </xf>
    <xf numFmtId="0" fontId="33" fillId="55" borderId="10" xfId="257" applyFont="1" applyFill="1" applyBorder="1" applyAlignment="1">
      <alignment horizontal="left" vertical="top"/>
    </xf>
    <xf numFmtId="0" fontId="73" fillId="55" borderId="0" xfId="0" applyFont="1" applyFill="1" applyAlignment="1">
      <alignment horizontal="right" vertical="center" wrapText="1"/>
    </xf>
    <xf numFmtId="0" fontId="31" fillId="55" borderId="25" xfId="0" applyFont="1" applyFill="1" applyBorder="1" applyAlignment="1">
      <alignment horizontal="center" vertical="center" wrapText="1"/>
    </xf>
    <xf numFmtId="165" fontId="33" fillId="55" borderId="12" xfId="0" applyNumberFormat="1" applyFont="1" applyFill="1" applyBorder="1" applyAlignment="1">
      <alignment horizontal="center" vertical="center" wrapText="1"/>
    </xf>
    <xf numFmtId="165" fontId="33" fillId="55" borderId="13" xfId="0" applyNumberFormat="1" applyFont="1" applyFill="1" applyBorder="1" applyAlignment="1">
      <alignment horizontal="center" vertical="center" wrapText="1"/>
    </xf>
    <xf numFmtId="0" fontId="92" fillId="0" borderId="10" xfId="0" applyFont="1" applyBorder="1" applyAlignment="1">
      <alignment horizontal="left" vertical="top" wrapText="1"/>
    </xf>
    <xf numFmtId="0" fontId="92" fillId="0" borderId="14" xfId="0" applyFont="1" applyBorder="1" applyAlignment="1">
      <alignment horizontal="left" vertical="top" wrapText="1"/>
    </xf>
    <xf numFmtId="0" fontId="92" fillId="55" borderId="10" xfId="0" applyFont="1" applyFill="1" applyBorder="1" applyAlignment="1">
      <alignment horizontal="left" vertical="top" wrapText="1"/>
    </xf>
    <xf numFmtId="0" fontId="92" fillId="55" borderId="14" xfId="0" applyFont="1" applyFill="1" applyBorder="1" applyAlignment="1">
      <alignment horizontal="left" vertical="top" wrapText="1"/>
    </xf>
    <xf numFmtId="0" fontId="33" fillId="55" borderId="30" xfId="0" applyFont="1" applyFill="1" applyBorder="1" applyAlignment="1">
      <alignment horizontal="center" vertical="top" wrapText="1"/>
    </xf>
    <xf numFmtId="0" fontId="33" fillId="55" borderId="0" xfId="0" applyFont="1" applyFill="1" applyBorder="1" applyAlignment="1">
      <alignment horizontal="center" vertical="top" wrapText="1"/>
    </xf>
    <xf numFmtId="0" fontId="33" fillId="55" borderId="31" xfId="0" applyFont="1" applyFill="1" applyBorder="1" applyAlignment="1">
      <alignment horizontal="center" vertical="top" wrapText="1"/>
    </xf>
    <xf numFmtId="0" fontId="33" fillId="55" borderId="11" xfId="378" applyFont="1" applyFill="1" applyBorder="1">
      <alignment horizontal="left" vertical="top" wrapText="1"/>
    </xf>
    <xf numFmtId="164" fontId="33" fillId="55" borderId="11" xfId="87" applyFont="1" applyFill="1" applyBorder="1" applyAlignment="1">
      <alignment horizontal="center" vertical="center"/>
    </xf>
    <xf numFmtId="0" fontId="72" fillId="0" borderId="10" xfId="0" applyFont="1" applyBorder="1" applyAlignment="1">
      <alignment vertical="center" wrapText="1"/>
    </xf>
    <xf numFmtId="0" fontId="51" fillId="0" borderId="10" xfId="0" applyFont="1" applyBorder="1" applyAlignment="1">
      <alignment vertical="center" wrapText="1"/>
    </xf>
    <xf numFmtId="0" fontId="74" fillId="0" borderId="10" xfId="0" applyFont="1" applyBorder="1" applyAlignment="1">
      <alignment vertical="center" wrapText="1"/>
    </xf>
    <xf numFmtId="43" fontId="72" fillId="0" borderId="10" xfId="1" applyFont="1" applyBorder="1" applyAlignment="1">
      <alignment horizontal="right" vertical="center" wrapText="1"/>
    </xf>
    <xf numFmtId="43" fontId="72" fillId="0" borderId="10" xfId="1" applyFont="1" applyBorder="1" applyAlignment="1">
      <alignment vertical="center" wrapText="1"/>
    </xf>
    <xf numFmtId="43" fontId="51" fillId="0" borderId="10" xfId="1" applyFont="1" applyBorder="1" applyAlignment="1">
      <alignment vertical="center" wrapText="1"/>
    </xf>
    <xf numFmtId="43" fontId="51" fillId="0" borderId="10" xfId="1" applyFont="1" applyBorder="1" applyAlignment="1">
      <alignment horizontal="right" vertical="center" wrapText="1"/>
    </xf>
    <xf numFmtId="0" fontId="72" fillId="0" borderId="25" xfId="0" quotePrefix="1" applyFont="1" applyBorder="1" applyAlignment="1">
      <alignment horizontal="center" vertical="top" wrapText="1"/>
    </xf>
    <xf numFmtId="0" fontId="72" fillId="0" borderId="15" xfId="0" quotePrefix="1" applyFont="1" applyBorder="1" applyAlignment="1">
      <alignment horizontal="center" vertical="top" wrapText="1"/>
    </xf>
    <xf numFmtId="0" fontId="72" fillId="0" borderId="11" xfId="0" quotePrefix="1" applyFont="1" applyBorder="1" applyAlignment="1">
      <alignment horizontal="center" vertical="top" wrapText="1"/>
    </xf>
    <xf numFmtId="0" fontId="72" fillId="0" borderId="25" xfId="0" applyFont="1" applyBorder="1" applyAlignment="1">
      <alignment horizontal="center" vertical="center" wrapText="1"/>
    </xf>
    <xf numFmtId="0" fontId="72" fillId="0" borderId="11" xfId="0" applyFont="1" applyBorder="1" applyAlignment="1">
      <alignment horizontal="center" vertical="center" wrapText="1"/>
    </xf>
    <xf numFmtId="0" fontId="72" fillId="0" borderId="25" xfId="0" applyFont="1" applyBorder="1" applyAlignment="1">
      <alignment horizontal="center" vertical="top" wrapText="1"/>
    </xf>
    <xf numFmtId="0" fontId="72" fillId="0" borderId="11" xfId="0" applyFont="1" applyBorder="1" applyAlignment="1">
      <alignment horizontal="center" vertical="top" wrapText="1"/>
    </xf>
    <xf numFmtId="0" fontId="72" fillId="0" borderId="15" xfId="0" applyFont="1" applyBorder="1" applyAlignment="1">
      <alignment horizontal="center" vertical="center" wrapText="1"/>
    </xf>
    <xf numFmtId="0" fontId="72" fillId="0" borderId="15" xfId="0" applyFont="1" applyBorder="1" applyAlignment="1">
      <alignment horizontal="center" vertical="top" wrapText="1"/>
    </xf>
    <xf numFmtId="0" fontId="51" fillId="0" borderId="10" xfId="0" applyFont="1" applyBorder="1" applyAlignment="1">
      <alignment horizontal="center" vertical="center" wrapText="1"/>
    </xf>
    <xf numFmtId="0" fontId="51" fillId="0" borderId="25" xfId="0" applyFont="1" applyBorder="1" applyAlignment="1">
      <alignment horizontal="center" vertical="center" wrapText="1"/>
    </xf>
    <xf numFmtId="0" fontId="51" fillId="0" borderId="11" xfId="0" applyFont="1" applyBorder="1" applyAlignment="1">
      <alignment horizontal="center" vertical="center" wrapText="1"/>
    </xf>
    <xf numFmtId="0" fontId="51" fillId="0" borderId="15" xfId="0" applyFont="1" applyBorder="1" applyAlignment="1">
      <alignment horizontal="center" vertical="center" wrapText="1"/>
    </xf>
  </cellXfs>
  <cellStyles count="473">
    <cellStyle name="_artabyuje" xfId="89" xr:uid="{00000000-0005-0000-0000-000000000000}"/>
    <cellStyle name="20% - Accent1" xfId="2" builtinId="30" customBuiltin="1"/>
    <cellStyle name="20% - Accent1 2" xfId="28" xr:uid="{00000000-0005-0000-0000-000002000000}"/>
    <cellStyle name="20% - Accent1 2 2" xfId="140" xr:uid="{00000000-0005-0000-0000-000003000000}"/>
    <cellStyle name="20% - Accent1 2 2 2" xfId="276" xr:uid="{00000000-0005-0000-0000-000004000000}"/>
    <cellStyle name="20% - Accent1 2 3" xfId="233" xr:uid="{00000000-0005-0000-0000-000005000000}"/>
    <cellStyle name="20% - Accent1 3" xfId="197" xr:uid="{00000000-0005-0000-0000-000006000000}"/>
    <cellStyle name="20% - Accent1 4" xfId="399" xr:uid="{00000000-0005-0000-0000-000007000000}"/>
    <cellStyle name="20% - Accent2" xfId="4" builtinId="34" customBuiltin="1"/>
    <cellStyle name="20% - Accent2 2" xfId="29" xr:uid="{00000000-0005-0000-0000-000009000000}"/>
    <cellStyle name="20% - Accent2 2 2" xfId="141" xr:uid="{00000000-0005-0000-0000-00000A000000}"/>
    <cellStyle name="20% - Accent2 2 2 2" xfId="277" xr:uid="{00000000-0005-0000-0000-00000B000000}"/>
    <cellStyle name="20% - Accent2 2 3" xfId="235" xr:uid="{00000000-0005-0000-0000-00000C000000}"/>
    <cellStyle name="20% - Accent2 3" xfId="198" xr:uid="{00000000-0005-0000-0000-00000D000000}"/>
    <cellStyle name="20% - Accent2 4" xfId="403" xr:uid="{00000000-0005-0000-0000-00000E000000}"/>
    <cellStyle name="20% - Accent3" xfId="6" builtinId="38" customBuiltin="1"/>
    <cellStyle name="20% - Accent3 2" xfId="30" xr:uid="{00000000-0005-0000-0000-000010000000}"/>
    <cellStyle name="20% - Accent3 2 2" xfId="142" xr:uid="{00000000-0005-0000-0000-000011000000}"/>
    <cellStyle name="20% - Accent3 2 2 2" xfId="278" xr:uid="{00000000-0005-0000-0000-000012000000}"/>
    <cellStyle name="20% - Accent3 2 3" xfId="237" xr:uid="{00000000-0005-0000-0000-000013000000}"/>
    <cellStyle name="20% - Accent3 3" xfId="199" xr:uid="{00000000-0005-0000-0000-000014000000}"/>
    <cellStyle name="20% - Accent3 4" xfId="407" xr:uid="{00000000-0005-0000-0000-000015000000}"/>
    <cellStyle name="20% - Accent4" xfId="8" builtinId="42" customBuiltin="1"/>
    <cellStyle name="20% - Accent4 2" xfId="31" xr:uid="{00000000-0005-0000-0000-000017000000}"/>
    <cellStyle name="20% - Accent4 2 2" xfId="143" xr:uid="{00000000-0005-0000-0000-000018000000}"/>
    <cellStyle name="20% - Accent4 2 2 2" xfId="279" xr:uid="{00000000-0005-0000-0000-000019000000}"/>
    <cellStyle name="20% - Accent4 2 3" xfId="239" xr:uid="{00000000-0005-0000-0000-00001A000000}"/>
    <cellStyle name="20% - Accent4 3" xfId="200" xr:uid="{00000000-0005-0000-0000-00001B000000}"/>
    <cellStyle name="20% - Accent4 4" xfId="411" xr:uid="{00000000-0005-0000-0000-00001C000000}"/>
    <cellStyle name="20% - Accent5" xfId="10" builtinId="46" customBuiltin="1"/>
    <cellStyle name="20% - Accent5 2" xfId="32" xr:uid="{00000000-0005-0000-0000-00001E000000}"/>
    <cellStyle name="20% - Accent5 2 2" xfId="144" xr:uid="{00000000-0005-0000-0000-00001F000000}"/>
    <cellStyle name="20% - Accent5 2 2 2" xfId="280" xr:uid="{00000000-0005-0000-0000-000020000000}"/>
    <cellStyle name="20% - Accent5 2 3" xfId="241" xr:uid="{00000000-0005-0000-0000-000021000000}"/>
    <cellStyle name="20% - Accent5 3" xfId="201" xr:uid="{00000000-0005-0000-0000-000022000000}"/>
    <cellStyle name="20% - Accent5 4" xfId="415" xr:uid="{00000000-0005-0000-0000-000023000000}"/>
    <cellStyle name="20% - Accent6" xfId="12" builtinId="50" customBuiltin="1"/>
    <cellStyle name="20% - Accent6 2" xfId="33" xr:uid="{00000000-0005-0000-0000-000025000000}"/>
    <cellStyle name="20% - Accent6 2 2" xfId="145" xr:uid="{00000000-0005-0000-0000-000026000000}"/>
    <cellStyle name="20% - Accent6 2 2 2" xfId="281" xr:uid="{00000000-0005-0000-0000-000027000000}"/>
    <cellStyle name="20% - Accent6 2 3" xfId="243" xr:uid="{00000000-0005-0000-0000-000028000000}"/>
    <cellStyle name="20% - Accent6 3" xfId="202" xr:uid="{00000000-0005-0000-0000-000029000000}"/>
    <cellStyle name="20% - Accent6 4" xfId="419" xr:uid="{00000000-0005-0000-0000-00002A000000}"/>
    <cellStyle name="20% - Акцент1" xfId="90" xr:uid="{00000000-0005-0000-0000-00002B000000}"/>
    <cellStyle name="20% - Акцент1 2" xfId="282" xr:uid="{00000000-0005-0000-0000-00002C000000}"/>
    <cellStyle name="20% - Акцент2" xfId="91" xr:uid="{00000000-0005-0000-0000-00002D000000}"/>
    <cellStyle name="20% - Акцент2 2" xfId="283" xr:uid="{00000000-0005-0000-0000-00002E000000}"/>
    <cellStyle name="20% - Акцент3" xfId="92" xr:uid="{00000000-0005-0000-0000-00002F000000}"/>
    <cellStyle name="20% - Акцент3 2" xfId="284" xr:uid="{00000000-0005-0000-0000-000030000000}"/>
    <cellStyle name="20% - Акцент4" xfId="93" xr:uid="{00000000-0005-0000-0000-000031000000}"/>
    <cellStyle name="20% - Акцент4 2" xfId="285" xr:uid="{00000000-0005-0000-0000-000032000000}"/>
    <cellStyle name="20% - Акцент5" xfId="94" xr:uid="{00000000-0005-0000-0000-000033000000}"/>
    <cellStyle name="20% - Акцент5 2" xfId="286" xr:uid="{00000000-0005-0000-0000-000034000000}"/>
    <cellStyle name="20% - Акцент6" xfId="95" xr:uid="{00000000-0005-0000-0000-000035000000}"/>
    <cellStyle name="20% - Акцент6 2" xfId="287" xr:uid="{00000000-0005-0000-0000-000036000000}"/>
    <cellStyle name="40% - Accent1" xfId="3" builtinId="31" customBuiltin="1"/>
    <cellStyle name="40% - Accent1 2" xfId="34" xr:uid="{00000000-0005-0000-0000-000038000000}"/>
    <cellStyle name="40% - Accent1 2 2" xfId="146" xr:uid="{00000000-0005-0000-0000-000039000000}"/>
    <cellStyle name="40% - Accent1 2 2 2" xfId="288" xr:uid="{00000000-0005-0000-0000-00003A000000}"/>
    <cellStyle name="40% - Accent1 2 3" xfId="234" xr:uid="{00000000-0005-0000-0000-00003B000000}"/>
    <cellStyle name="40% - Accent1 3" xfId="203" xr:uid="{00000000-0005-0000-0000-00003C000000}"/>
    <cellStyle name="40% - Accent1 4" xfId="400" xr:uid="{00000000-0005-0000-0000-00003D000000}"/>
    <cellStyle name="40% - Accent2" xfId="5" builtinId="35" customBuiltin="1"/>
    <cellStyle name="40% - Accent2 2" xfId="35" xr:uid="{00000000-0005-0000-0000-00003F000000}"/>
    <cellStyle name="40% - Accent2 2 2" xfId="147" xr:uid="{00000000-0005-0000-0000-000040000000}"/>
    <cellStyle name="40% - Accent2 2 2 2" xfId="289" xr:uid="{00000000-0005-0000-0000-000041000000}"/>
    <cellStyle name="40% - Accent2 2 3" xfId="236" xr:uid="{00000000-0005-0000-0000-000042000000}"/>
    <cellStyle name="40% - Accent2 3" xfId="204" xr:uid="{00000000-0005-0000-0000-000043000000}"/>
    <cellStyle name="40% - Accent2 4" xfId="404" xr:uid="{00000000-0005-0000-0000-000044000000}"/>
    <cellStyle name="40% - Accent3" xfId="7" builtinId="39" customBuiltin="1"/>
    <cellStyle name="40% - Accent3 2" xfId="36" xr:uid="{00000000-0005-0000-0000-000046000000}"/>
    <cellStyle name="40% - Accent3 2 2" xfId="148" xr:uid="{00000000-0005-0000-0000-000047000000}"/>
    <cellStyle name="40% - Accent3 2 2 2" xfId="290" xr:uid="{00000000-0005-0000-0000-000048000000}"/>
    <cellStyle name="40% - Accent3 2 3" xfId="238" xr:uid="{00000000-0005-0000-0000-000049000000}"/>
    <cellStyle name="40% - Accent3 3" xfId="205" xr:uid="{00000000-0005-0000-0000-00004A000000}"/>
    <cellStyle name="40% - Accent3 4" xfId="408" xr:uid="{00000000-0005-0000-0000-00004B000000}"/>
    <cellStyle name="40% - Accent4" xfId="9" builtinId="43" customBuiltin="1"/>
    <cellStyle name="40% - Accent4 2" xfId="37" xr:uid="{00000000-0005-0000-0000-00004D000000}"/>
    <cellStyle name="40% - Accent4 2 2" xfId="149" xr:uid="{00000000-0005-0000-0000-00004E000000}"/>
    <cellStyle name="40% - Accent4 2 2 2" xfId="291" xr:uid="{00000000-0005-0000-0000-00004F000000}"/>
    <cellStyle name="40% - Accent4 2 3" xfId="240" xr:uid="{00000000-0005-0000-0000-000050000000}"/>
    <cellStyle name="40% - Accent4 3" xfId="206" xr:uid="{00000000-0005-0000-0000-000051000000}"/>
    <cellStyle name="40% - Accent4 4" xfId="412" xr:uid="{00000000-0005-0000-0000-000052000000}"/>
    <cellStyle name="40% - Accent5" xfId="11" builtinId="47" customBuiltin="1"/>
    <cellStyle name="40% - Accent5 2" xfId="38" xr:uid="{00000000-0005-0000-0000-000054000000}"/>
    <cellStyle name="40% - Accent5 2 2" xfId="150" xr:uid="{00000000-0005-0000-0000-000055000000}"/>
    <cellStyle name="40% - Accent5 2 2 2" xfId="292" xr:uid="{00000000-0005-0000-0000-000056000000}"/>
    <cellStyle name="40% - Accent5 2 3" xfId="242" xr:uid="{00000000-0005-0000-0000-000057000000}"/>
    <cellStyle name="40% - Accent5 3" xfId="207" xr:uid="{00000000-0005-0000-0000-000058000000}"/>
    <cellStyle name="40% - Accent5 4" xfId="416" xr:uid="{00000000-0005-0000-0000-000059000000}"/>
    <cellStyle name="40% - Accent6" xfId="13" builtinId="51" customBuiltin="1"/>
    <cellStyle name="40% - Accent6 2" xfId="39" xr:uid="{00000000-0005-0000-0000-00005B000000}"/>
    <cellStyle name="40% - Accent6 2 2" xfId="151" xr:uid="{00000000-0005-0000-0000-00005C000000}"/>
    <cellStyle name="40% - Accent6 2 2 2" xfId="293" xr:uid="{00000000-0005-0000-0000-00005D000000}"/>
    <cellStyle name="40% - Accent6 2 3" xfId="244" xr:uid="{00000000-0005-0000-0000-00005E000000}"/>
    <cellStyle name="40% - Accent6 3" xfId="208" xr:uid="{00000000-0005-0000-0000-00005F000000}"/>
    <cellStyle name="40% - Accent6 4" xfId="420" xr:uid="{00000000-0005-0000-0000-000060000000}"/>
    <cellStyle name="40% - Акцент1" xfId="96" xr:uid="{00000000-0005-0000-0000-000061000000}"/>
    <cellStyle name="40% - Акцент1 2" xfId="294" xr:uid="{00000000-0005-0000-0000-000062000000}"/>
    <cellStyle name="40% - Акцент2" xfId="97" xr:uid="{00000000-0005-0000-0000-000063000000}"/>
    <cellStyle name="40% - Акцент2 2" xfId="295" xr:uid="{00000000-0005-0000-0000-000064000000}"/>
    <cellStyle name="40% - Акцент3" xfId="98" xr:uid="{00000000-0005-0000-0000-000065000000}"/>
    <cellStyle name="40% - Акцент3 2" xfId="296" xr:uid="{00000000-0005-0000-0000-000066000000}"/>
    <cellStyle name="40% - Акцент4" xfId="99" xr:uid="{00000000-0005-0000-0000-000067000000}"/>
    <cellStyle name="40% - Акцент4 2" xfId="297" xr:uid="{00000000-0005-0000-0000-000068000000}"/>
    <cellStyle name="40% - Акцент5" xfId="100" xr:uid="{00000000-0005-0000-0000-000069000000}"/>
    <cellStyle name="40% - Акцент5 2" xfId="298" xr:uid="{00000000-0005-0000-0000-00006A000000}"/>
    <cellStyle name="40% - Акцент6" xfId="101" xr:uid="{00000000-0005-0000-0000-00006B000000}"/>
    <cellStyle name="40% - Акцент6 2" xfId="299" xr:uid="{00000000-0005-0000-0000-00006C000000}"/>
    <cellStyle name="60% - Accent1" xfId="372" builtinId="32" customBuiltin="1"/>
    <cellStyle name="60% - Accent1 2" xfId="40" xr:uid="{00000000-0005-0000-0000-00006E000000}"/>
    <cellStyle name="60% - Accent1 2 2" xfId="152" xr:uid="{00000000-0005-0000-0000-00006F000000}"/>
    <cellStyle name="60% - Accent1 2 2 2" xfId="361" xr:uid="{00000000-0005-0000-0000-000070000000}"/>
    <cellStyle name="60% - Accent1 2 3" xfId="453" xr:uid="{00000000-0005-0000-0000-000071000000}"/>
    <cellStyle name="60% - Accent1 3" xfId="190" xr:uid="{00000000-0005-0000-0000-000072000000}"/>
    <cellStyle name="60% - Accent1 3 2" xfId="354" xr:uid="{00000000-0005-0000-0000-000073000000}"/>
    <cellStyle name="60% - Accent1 4" xfId="401" xr:uid="{00000000-0005-0000-0000-000074000000}"/>
    <cellStyle name="60% - Accent2" xfId="373" builtinId="36" customBuiltin="1"/>
    <cellStyle name="60% - Accent2 2" xfId="41" xr:uid="{00000000-0005-0000-0000-000076000000}"/>
    <cellStyle name="60% - Accent2 2 2" xfId="153" xr:uid="{00000000-0005-0000-0000-000077000000}"/>
    <cellStyle name="60% - Accent2 2 2 2" xfId="362" xr:uid="{00000000-0005-0000-0000-000078000000}"/>
    <cellStyle name="60% - Accent2 2 3" xfId="455" xr:uid="{00000000-0005-0000-0000-000079000000}"/>
    <cellStyle name="60% - Accent2 3" xfId="191" xr:uid="{00000000-0005-0000-0000-00007A000000}"/>
    <cellStyle name="60% - Accent2 3 2" xfId="355" xr:uid="{00000000-0005-0000-0000-00007B000000}"/>
    <cellStyle name="60% - Accent2 4" xfId="405" xr:uid="{00000000-0005-0000-0000-00007C000000}"/>
    <cellStyle name="60% - Accent3" xfId="374" builtinId="40" customBuiltin="1"/>
    <cellStyle name="60% - Accent3 2" xfId="42" xr:uid="{00000000-0005-0000-0000-00007E000000}"/>
    <cellStyle name="60% - Accent3 2 2" xfId="154" xr:uid="{00000000-0005-0000-0000-00007F000000}"/>
    <cellStyle name="60% - Accent3 2 2 2" xfId="363" xr:uid="{00000000-0005-0000-0000-000080000000}"/>
    <cellStyle name="60% - Accent3 2 3" xfId="457" xr:uid="{00000000-0005-0000-0000-000081000000}"/>
    <cellStyle name="60% - Accent3 3" xfId="192" xr:uid="{00000000-0005-0000-0000-000082000000}"/>
    <cellStyle name="60% - Accent3 3 2" xfId="356" xr:uid="{00000000-0005-0000-0000-000083000000}"/>
    <cellStyle name="60% - Accent3 4" xfId="409" xr:uid="{00000000-0005-0000-0000-000084000000}"/>
    <cellStyle name="60% - Accent4" xfId="375" builtinId="44" customBuiltin="1"/>
    <cellStyle name="60% - Accent4 2" xfId="43" xr:uid="{00000000-0005-0000-0000-000086000000}"/>
    <cellStyle name="60% - Accent4 2 2" xfId="155" xr:uid="{00000000-0005-0000-0000-000087000000}"/>
    <cellStyle name="60% - Accent4 2 2 2" xfId="364" xr:uid="{00000000-0005-0000-0000-000088000000}"/>
    <cellStyle name="60% - Accent4 2 3" xfId="459" xr:uid="{00000000-0005-0000-0000-000089000000}"/>
    <cellStyle name="60% - Accent4 3" xfId="193" xr:uid="{00000000-0005-0000-0000-00008A000000}"/>
    <cellStyle name="60% - Accent4 3 2" xfId="357" xr:uid="{00000000-0005-0000-0000-00008B000000}"/>
    <cellStyle name="60% - Accent4 4" xfId="413" xr:uid="{00000000-0005-0000-0000-00008C000000}"/>
    <cellStyle name="60% - Accent5" xfId="376" builtinId="48" customBuiltin="1"/>
    <cellStyle name="60% - Accent5 2" xfId="44" xr:uid="{00000000-0005-0000-0000-00008E000000}"/>
    <cellStyle name="60% - Accent5 2 2" xfId="156" xr:uid="{00000000-0005-0000-0000-00008F000000}"/>
    <cellStyle name="60% - Accent5 2 2 2" xfId="365" xr:uid="{00000000-0005-0000-0000-000090000000}"/>
    <cellStyle name="60% - Accent5 2 3" xfId="461" xr:uid="{00000000-0005-0000-0000-000091000000}"/>
    <cellStyle name="60% - Accent5 3" xfId="194" xr:uid="{00000000-0005-0000-0000-000092000000}"/>
    <cellStyle name="60% - Accent5 3 2" xfId="358" xr:uid="{00000000-0005-0000-0000-000093000000}"/>
    <cellStyle name="60% - Accent5 4" xfId="417" xr:uid="{00000000-0005-0000-0000-000094000000}"/>
    <cellStyle name="60% - Accent6" xfId="377" builtinId="52" customBuiltin="1"/>
    <cellStyle name="60% - Accent6 2" xfId="45" xr:uid="{00000000-0005-0000-0000-000096000000}"/>
    <cellStyle name="60% - Accent6 2 2" xfId="157" xr:uid="{00000000-0005-0000-0000-000097000000}"/>
    <cellStyle name="60% - Accent6 2 2 2" xfId="366" xr:uid="{00000000-0005-0000-0000-000098000000}"/>
    <cellStyle name="60% - Accent6 2 3" xfId="463" xr:uid="{00000000-0005-0000-0000-000099000000}"/>
    <cellStyle name="60% - Accent6 3" xfId="195" xr:uid="{00000000-0005-0000-0000-00009A000000}"/>
    <cellStyle name="60% - Accent6 3 2" xfId="359" xr:uid="{00000000-0005-0000-0000-00009B000000}"/>
    <cellStyle name="60% - Accent6 4" xfId="421" xr:uid="{00000000-0005-0000-0000-00009C000000}"/>
    <cellStyle name="60% - Акцент1" xfId="102" xr:uid="{00000000-0005-0000-0000-00009D000000}"/>
    <cellStyle name="60% - Акцент1 2" xfId="300" xr:uid="{00000000-0005-0000-0000-00009E000000}"/>
    <cellStyle name="60% - Акцент2" xfId="103" xr:uid="{00000000-0005-0000-0000-00009F000000}"/>
    <cellStyle name="60% - Акцент2 2" xfId="301" xr:uid="{00000000-0005-0000-0000-0000A0000000}"/>
    <cellStyle name="60% - Акцент3" xfId="104" xr:uid="{00000000-0005-0000-0000-0000A1000000}"/>
    <cellStyle name="60% - Акцент3 2" xfId="302" xr:uid="{00000000-0005-0000-0000-0000A2000000}"/>
    <cellStyle name="60% - Акцент4" xfId="105" xr:uid="{00000000-0005-0000-0000-0000A3000000}"/>
    <cellStyle name="60% - Акцент4 2" xfId="303" xr:uid="{00000000-0005-0000-0000-0000A4000000}"/>
    <cellStyle name="60% - Акцент5" xfId="106" xr:uid="{00000000-0005-0000-0000-0000A5000000}"/>
    <cellStyle name="60% - Акцент5 2" xfId="304" xr:uid="{00000000-0005-0000-0000-0000A6000000}"/>
    <cellStyle name="60% - Акцент6" xfId="107" xr:uid="{00000000-0005-0000-0000-0000A7000000}"/>
    <cellStyle name="60% - Акцент6 2" xfId="305" xr:uid="{00000000-0005-0000-0000-0000A8000000}"/>
    <cellStyle name="Accent1" xfId="114" builtinId="29" customBuiltin="1"/>
    <cellStyle name="Accent1 2" xfId="46" xr:uid="{00000000-0005-0000-0000-0000AA000000}"/>
    <cellStyle name="Accent1 2 2" xfId="158" xr:uid="{00000000-0005-0000-0000-0000AB000000}"/>
    <cellStyle name="Accent1 2 3" xfId="452" xr:uid="{00000000-0005-0000-0000-0000AC000000}"/>
    <cellStyle name="Accent1 3" xfId="226" xr:uid="{00000000-0005-0000-0000-0000AD000000}"/>
    <cellStyle name="Accent1 4" xfId="398" xr:uid="{00000000-0005-0000-0000-0000AE000000}"/>
    <cellStyle name="Accent2" xfId="115" builtinId="33" customBuiltin="1"/>
    <cellStyle name="Accent2 2" xfId="47" xr:uid="{00000000-0005-0000-0000-0000B0000000}"/>
    <cellStyle name="Accent2 2 2" xfId="159" xr:uid="{00000000-0005-0000-0000-0000B1000000}"/>
    <cellStyle name="Accent2 2 3" xfId="454" xr:uid="{00000000-0005-0000-0000-0000B2000000}"/>
    <cellStyle name="Accent2 3" xfId="227" xr:uid="{00000000-0005-0000-0000-0000B3000000}"/>
    <cellStyle name="Accent2 4" xfId="402" xr:uid="{00000000-0005-0000-0000-0000B4000000}"/>
    <cellStyle name="Accent3" xfId="116" builtinId="37" customBuiltin="1"/>
    <cellStyle name="Accent3 2" xfId="48" xr:uid="{00000000-0005-0000-0000-0000B6000000}"/>
    <cellStyle name="Accent3 2 2" xfId="160" xr:uid="{00000000-0005-0000-0000-0000B7000000}"/>
    <cellStyle name="Accent3 2 3" xfId="456" xr:uid="{00000000-0005-0000-0000-0000B8000000}"/>
    <cellStyle name="Accent3 3" xfId="228" xr:uid="{00000000-0005-0000-0000-0000B9000000}"/>
    <cellStyle name="Accent3 4" xfId="406" xr:uid="{00000000-0005-0000-0000-0000BA000000}"/>
    <cellStyle name="Accent4" xfId="117" builtinId="41" customBuiltin="1"/>
    <cellStyle name="Accent4 2" xfId="49" xr:uid="{00000000-0005-0000-0000-0000BC000000}"/>
    <cellStyle name="Accent4 2 2" xfId="161" xr:uid="{00000000-0005-0000-0000-0000BD000000}"/>
    <cellStyle name="Accent4 2 3" xfId="458" xr:uid="{00000000-0005-0000-0000-0000BE000000}"/>
    <cellStyle name="Accent4 3" xfId="229" xr:uid="{00000000-0005-0000-0000-0000BF000000}"/>
    <cellStyle name="Accent4 4" xfId="410" xr:uid="{00000000-0005-0000-0000-0000C0000000}"/>
    <cellStyle name="Accent5" xfId="118" builtinId="45" customBuiltin="1"/>
    <cellStyle name="Accent5 2" xfId="50" xr:uid="{00000000-0005-0000-0000-0000C2000000}"/>
    <cellStyle name="Accent5 2 2" xfId="162" xr:uid="{00000000-0005-0000-0000-0000C3000000}"/>
    <cellStyle name="Accent5 2 3" xfId="460" xr:uid="{00000000-0005-0000-0000-0000C4000000}"/>
    <cellStyle name="Accent5 3" xfId="230" xr:uid="{00000000-0005-0000-0000-0000C5000000}"/>
    <cellStyle name="Accent5 4" xfId="414" xr:uid="{00000000-0005-0000-0000-0000C6000000}"/>
    <cellStyle name="Accent6" xfId="119" builtinId="49" customBuiltin="1"/>
    <cellStyle name="Accent6 2" xfId="51" xr:uid="{00000000-0005-0000-0000-0000C8000000}"/>
    <cellStyle name="Accent6 2 2" xfId="163" xr:uid="{00000000-0005-0000-0000-0000C9000000}"/>
    <cellStyle name="Accent6 2 3" xfId="462" xr:uid="{00000000-0005-0000-0000-0000CA000000}"/>
    <cellStyle name="Accent6 3" xfId="231" xr:uid="{00000000-0005-0000-0000-0000CB000000}"/>
    <cellStyle name="Accent6 4" xfId="418" xr:uid="{00000000-0005-0000-0000-0000CC000000}"/>
    <cellStyle name="Bad" xfId="131" builtinId="27" customBuiltin="1"/>
    <cellStyle name="Bad 2" xfId="52" xr:uid="{00000000-0005-0000-0000-0000CE000000}"/>
    <cellStyle name="Bad 2 2" xfId="164" xr:uid="{00000000-0005-0000-0000-0000CF000000}"/>
    <cellStyle name="Bad 2 3" xfId="443" xr:uid="{00000000-0005-0000-0000-0000D0000000}"/>
    <cellStyle name="Bad 3" xfId="217" xr:uid="{00000000-0005-0000-0000-0000D1000000}"/>
    <cellStyle name="Bad 4" xfId="380" xr:uid="{00000000-0005-0000-0000-0000D2000000}"/>
    <cellStyle name="Calculation" xfId="122" builtinId="22" customBuiltin="1"/>
    <cellStyle name="Calculation 2" xfId="53" xr:uid="{00000000-0005-0000-0000-0000D4000000}"/>
    <cellStyle name="Calculation 2 2" xfId="165" xr:uid="{00000000-0005-0000-0000-0000D5000000}"/>
    <cellStyle name="Calculation 2 3" xfId="435" xr:uid="{00000000-0005-0000-0000-0000D6000000}"/>
    <cellStyle name="Calculation 3" xfId="220" xr:uid="{00000000-0005-0000-0000-0000D7000000}"/>
    <cellStyle name="Calculation 4" xfId="391" xr:uid="{00000000-0005-0000-0000-0000D8000000}"/>
    <cellStyle name="Check Cell" xfId="128" builtinId="23" customBuiltin="1"/>
    <cellStyle name="Check Cell 2" xfId="54" xr:uid="{00000000-0005-0000-0000-0000DA000000}"/>
    <cellStyle name="Check Cell 2 2" xfId="166" xr:uid="{00000000-0005-0000-0000-0000DB000000}"/>
    <cellStyle name="Check Cell 2 3" xfId="448" xr:uid="{00000000-0005-0000-0000-0000DC000000}"/>
    <cellStyle name="Check Cell 3" xfId="222" xr:uid="{00000000-0005-0000-0000-0000DD000000}"/>
    <cellStyle name="Check Cell 4" xfId="393" xr:uid="{00000000-0005-0000-0000-0000DE000000}"/>
    <cellStyle name="Comma" xfId="1" builtinId="3"/>
    <cellStyle name="Comma 11" xfId="269" xr:uid="{00000000-0005-0000-0000-0000E0000000}"/>
    <cellStyle name="Comma 11 4" xfId="470" xr:uid="{00000000-0005-0000-0000-0000E1000000}"/>
    <cellStyle name="Comma 12 2" xfId="274" xr:uid="{00000000-0005-0000-0000-0000E2000000}"/>
    <cellStyle name="Comma 15" xfId="88" xr:uid="{00000000-0005-0000-0000-0000E3000000}"/>
    <cellStyle name="Comma 15 2" xfId="307" xr:uid="{00000000-0005-0000-0000-0000E4000000}"/>
    <cellStyle name="Comma 15 3" xfId="246" xr:uid="{00000000-0005-0000-0000-0000E5000000}"/>
    <cellStyle name="Comma 19" xfId="247" xr:uid="{00000000-0005-0000-0000-0000E6000000}"/>
    <cellStyle name="Comma 2" xfId="15" xr:uid="{00000000-0005-0000-0000-0000E7000000}"/>
    <cellStyle name="Comma 2 2" xfId="19" xr:uid="{00000000-0005-0000-0000-0000E8000000}"/>
    <cellStyle name="Comma 2 2 2" xfId="55" xr:uid="{00000000-0005-0000-0000-0000E9000000}"/>
    <cellStyle name="Comma 2 2 5 2" xfId="273" xr:uid="{00000000-0005-0000-0000-0000EA000000}"/>
    <cellStyle name="Comma 2 3" xfId="22" xr:uid="{00000000-0005-0000-0000-0000EB000000}"/>
    <cellStyle name="Comma 2 3 2" xfId="262" xr:uid="{00000000-0005-0000-0000-0000EC000000}"/>
    <cellStyle name="Comma 2 3 2 2" xfId="369" xr:uid="{00000000-0005-0000-0000-0000ED000000}"/>
    <cellStyle name="Comma 2 4" xfId="108" xr:uid="{00000000-0005-0000-0000-0000EE000000}"/>
    <cellStyle name="Comma 2 4 2" xfId="344" xr:uid="{00000000-0005-0000-0000-0000EF000000}"/>
    <cellStyle name="Comma 2 6" xfId="271" xr:uid="{00000000-0005-0000-0000-0000F0000000}"/>
    <cellStyle name="Comma 2 8" xfId="254" xr:uid="{00000000-0005-0000-0000-0000F1000000}"/>
    <cellStyle name="Comma 21 3" xfId="253" xr:uid="{00000000-0005-0000-0000-0000F2000000}"/>
    <cellStyle name="Comma 3" xfId="18" xr:uid="{00000000-0005-0000-0000-0000F3000000}"/>
    <cellStyle name="Comma 3 2" xfId="56" xr:uid="{00000000-0005-0000-0000-0000F4000000}"/>
    <cellStyle name="Comma 3 2 2" xfId="370" xr:uid="{00000000-0005-0000-0000-0000F5000000}"/>
    <cellStyle name="Comma 3 2 3" xfId="266" xr:uid="{00000000-0005-0000-0000-0000F6000000}"/>
    <cellStyle name="Comma 3 3" xfId="109" xr:uid="{00000000-0005-0000-0000-0000F7000000}"/>
    <cellStyle name="Comma 3 3 2" xfId="348" xr:uid="{00000000-0005-0000-0000-0000F8000000}"/>
    <cellStyle name="Comma 3 4" xfId="466" xr:uid="{00000000-0005-0000-0000-0000F9000000}"/>
    <cellStyle name="Comma 4" xfId="21" xr:uid="{00000000-0005-0000-0000-0000FA000000}"/>
    <cellStyle name="Comma 4 2" xfId="110" xr:uid="{00000000-0005-0000-0000-0000FB000000}"/>
    <cellStyle name="Comma 4 2 2" xfId="431" xr:uid="{00000000-0005-0000-0000-0000FC000000}"/>
    <cellStyle name="Comma 5" xfId="111" xr:uid="{00000000-0005-0000-0000-0000FD000000}"/>
    <cellStyle name="Comma 5 2" xfId="306" xr:uid="{00000000-0005-0000-0000-0000FE000000}"/>
    <cellStyle name="Comma 6" xfId="167" xr:uid="{00000000-0005-0000-0000-0000FF000000}"/>
    <cellStyle name="Comma 7" xfId="382" xr:uid="{00000000-0005-0000-0000-000000010000}"/>
    <cellStyle name="Explanatory Text" xfId="132" builtinId="53" customBuiltin="1"/>
    <cellStyle name="Explanatory Text 2" xfId="57" xr:uid="{00000000-0005-0000-0000-000002010000}"/>
    <cellStyle name="Explanatory Text 2 2" xfId="168" xr:uid="{00000000-0005-0000-0000-000003010000}"/>
    <cellStyle name="Explanatory Text 2 3" xfId="450" xr:uid="{00000000-0005-0000-0000-000004010000}"/>
    <cellStyle name="Explanatory Text 3" xfId="224" xr:uid="{00000000-0005-0000-0000-000005010000}"/>
    <cellStyle name="Explanatory Text 4" xfId="396" xr:uid="{00000000-0005-0000-0000-000006010000}"/>
    <cellStyle name="Good" xfId="136" builtinId="26" customBuiltin="1"/>
    <cellStyle name="Good 2" xfId="58" xr:uid="{00000000-0005-0000-0000-000008010000}"/>
    <cellStyle name="Good 2 2" xfId="169" xr:uid="{00000000-0005-0000-0000-000009010000}"/>
    <cellStyle name="Good 2 3" xfId="442" xr:uid="{00000000-0005-0000-0000-00000A010000}"/>
    <cellStyle name="Good 3" xfId="216" xr:uid="{00000000-0005-0000-0000-00000B010000}"/>
    <cellStyle name="Good 4" xfId="384" xr:uid="{00000000-0005-0000-0000-00000C010000}"/>
    <cellStyle name="Heading 1" xfId="123" builtinId="16" customBuiltin="1"/>
    <cellStyle name="Heading 1 2" xfId="59" xr:uid="{00000000-0005-0000-0000-00000E010000}"/>
    <cellStyle name="Heading 1 2 2" xfId="170" xr:uid="{00000000-0005-0000-0000-00000F010000}"/>
    <cellStyle name="Heading 1 2 3" xfId="438" xr:uid="{00000000-0005-0000-0000-000010010000}"/>
    <cellStyle name="Heading 1 3" xfId="212" xr:uid="{00000000-0005-0000-0000-000011010000}"/>
    <cellStyle name="Heading 1 4" xfId="385" xr:uid="{00000000-0005-0000-0000-000012010000}"/>
    <cellStyle name="Heading 2" xfId="124" builtinId="17" customBuiltin="1"/>
    <cellStyle name="Heading 2 2" xfId="60" xr:uid="{00000000-0005-0000-0000-000014010000}"/>
    <cellStyle name="Heading 2 2 2" xfId="171" xr:uid="{00000000-0005-0000-0000-000015010000}"/>
    <cellStyle name="Heading 2 2 3" xfId="439" xr:uid="{00000000-0005-0000-0000-000016010000}"/>
    <cellStyle name="Heading 2 3" xfId="213" xr:uid="{00000000-0005-0000-0000-000017010000}"/>
    <cellStyle name="Heading 2 4" xfId="383" xr:uid="{00000000-0005-0000-0000-000018010000}"/>
    <cellStyle name="Heading 3" xfId="125" builtinId="18" customBuiltin="1"/>
    <cellStyle name="Heading 3 2" xfId="61" xr:uid="{00000000-0005-0000-0000-00001A010000}"/>
    <cellStyle name="Heading 3 2 2" xfId="172" xr:uid="{00000000-0005-0000-0000-00001B010000}"/>
    <cellStyle name="Heading 3 2 3" xfId="440" xr:uid="{00000000-0005-0000-0000-00001C010000}"/>
    <cellStyle name="Heading 3 3" xfId="214" xr:uid="{00000000-0005-0000-0000-00001D010000}"/>
    <cellStyle name="Heading 3 4" xfId="381" xr:uid="{00000000-0005-0000-0000-00001E010000}"/>
    <cellStyle name="Heading 4" xfId="126" builtinId="19" customBuiltin="1"/>
    <cellStyle name="Heading 4 2" xfId="62" xr:uid="{00000000-0005-0000-0000-000020010000}"/>
    <cellStyle name="Heading 4 2 2" xfId="173" xr:uid="{00000000-0005-0000-0000-000021010000}"/>
    <cellStyle name="Heading 4 2 3" xfId="441" xr:uid="{00000000-0005-0000-0000-000022010000}"/>
    <cellStyle name="Heading 4 3" xfId="215" xr:uid="{00000000-0005-0000-0000-000023010000}"/>
    <cellStyle name="Heading 4 4" xfId="387" xr:uid="{00000000-0005-0000-0000-000024010000}"/>
    <cellStyle name="Input" xfId="120" builtinId="20" customBuiltin="1"/>
    <cellStyle name="Input 2" xfId="63" xr:uid="{00000000-0005-0000-0000-000026010000}"/>
    <cellStyle name="Input 2 2" xfId="174" xr:uid="{00000000-0005-0000-0000-000027010000}"/>
    <cellStyle name="Input 2 3" xfId="445" xr:uid="{00000000-0005-0000-0000-000028010000}"/>
    <cellStyle name="Input 3" xfId="218" xr:uid="{00000000-0005-0000-0000-000029010000}"/>
    <cellStyle name="Input 4" xfId="389" xr:uid="{00000000-0005-0000-0000-00002A010000}"/>
    <cellStyle name="Linked Cell" xfId="134" builtinId="24" customBuiltin="1"/>
    <cellStyle name="Linked Cell 2" xfId="64" xr:uid="{00000000-0005-0000-0000-00002C010000}"/>
    <cellStyle name="Linked Cell 2 2" xfId="175" xr:uid="{00000000-0005-0000-0000-00002D010000}"/>
    <cellStyle name="Linked Cell 2 3" xfId="447" xr:uid="{00000000-0005-0000-0000-00002E010000}"/>
    <cellStyle name="Linked Cell 3" xfId="221" xr:uid="{00000000-0005-0000-0000-00002F010000}"/>
    <cellStyle name="Linked Cell 4" xfId="392" xr:uid="{00000000-0005-0000-0000-000030010000}"/>
    <cellStyle name="Neutral" xfId="371" builtinId="28" customBuiltin="1"/>
    <cellStyle name="Neutral 2" xfId="25" xr:uid="{00000000-0005-0000-0000-000032010000}"/>
    <cellStyle name="Neutral 2 2" xfId="176" xr:uid="{00000000-0005-0000-0000-000033010000}"/>
    <cellStyle name="Neutral 2 2 2" xfId="360" xr:uid="{00000000-0005-0000-0000-000034010000}"/>
    <cellStyle name="Neutral 2 3" xfId="444" xr:uid="{00000000-0005-0000-0000-000035010000}"/>
    <cellStyle name="Neutral 3" xfId="65" xr:uid="{00000000-0005-0000-0000-000036010000}"/>
    <cellStyle name="Neutral 4" xfId="189" xr:uid="{00000000-0005-0000-0000-000037010000}"/>
    <cellStyle name="Neutral 4 2" xfId="353" xr:uid="{00000000-0005-0000-0000-000038010000}"/>
    <cellStyle name="Neutral 5" xfId="386" xr:uid="{00000000-0005-0000-0000-000039010000}"/>
    <cellStyle name="Normal" xfId="0" builtinId="0"/>
    <cellStyle name="Normal 10" xfId="177" xr:uid="{00000000-0005-0000-0000-00003B010000}"/>
    <cellStyle name="Normal 10 2 3" xfId="272" xr:uid="{00000000-0005-0000-0000-00003C010000}"/>
    <cellStyle name="Normal 10 3 6" xfId="471" xr:uid="{00000000-0005-0000-0000-00003D010000}"/>
    <cellStyle name="Normal 11" xfId="137" xr:uid="{00000000-0005-0000-0000-00003E010000}"/>
    <cellStyle name="Normal 11 2" xfId="264" xr:uid="{00000000-0005-0000-0000-00003F010000}"/>
    <cellStyle name="Normal 11 2 2" xfId="268" xr:uid="{00000000-0005-0000-0000-000040010000}"/>
    <cellStyle name="Normal 11 2 3" xfId="430" xr:uid="{00000000-0005-0000-0000-000041010000}"/>
    <cellStyle name="Normal 11 3" xfId="467" xr:uid="{00000000-0005-0000-0000-000042010000}"/>
    <cellStyle name="Normal 12" xfId="245" xr:uid="{00000000-0005-0000-0000-000043010000}"/>
    <cellStyle name="Normal 12 2" xfId="260" xr:uid="{00000000-0005-0000-0000-000044010000}"/>
    <cellStyle name="Normal 12 2 2" xfId="378" xr:uid="{00000000-0005-0000-0000-000045010000}"/>
    <cellStyle name="Normal 12 3" xfId="432" xr:uid="{00000000-0005-0000-0000-000046010000}"/>
    <cellStyle name="Normal 12 4" xfId="472" xr:uid="{00000000-0005-0000-0000-000047010000}"/>
    <cellStyle name="Normal 12 5 2 2 2" xfId="270" xr:uid="{00000000-0005-0000-0000-000048010000}"/>
    <cellStyle name="Normal 13" xfId="464" xr:uid="{00000000-0005-0000-0000-000049010000}"/>
    <cellStyle name="Normal 13 5" xfId="248" xr:uid="{00000000-0005-0000-0000-00004A010000}"/>
    <cellStyle name="Normal 14" xfId="465" xr:uid="{00000000-0005-0000-0000-00004B010000}"/>
    <cellStyle name="Normal 19" xfId="367" xr:uid="{00000000-0005-0000-0000-00004C010000}"/>
    <cellStyle name="Normal 2" xfId="14" xr:uid="{00000000-0005-0000-0000-00004D010000}"/>
    <cellStyle name="Normal 2 2" xfId="66" xr:uid="{00000000-0005-0000-0000-00004E010000}"/>
    <cellStyle name="Normal 2 2 2" xfId="83" xr:uid="{00000000-0005-0000-0000-00004F010000}"/>
    <cellStyle name="Normal 2 2 3" xfId="178" xr:uid="{00000000-0005-0000-0000-000050010000}"/>
    <cellStyle name="Normal 2 2 3 2" xfId="309" xr:uid="{00000000-0005-0000-0000-000051010000}"/>
    <cellStyle name="Normal 2 2 4" xfId="427" xr:uid="{00000000-0005-0000-0000-000052010000}"/>
    <cellStyle name="Normal 2 2 5" xfId="252" xr:uid="{00000000-0005-0000-0000-000053010000}"/>
    <cellStyle name="Normal 2 3" xfId="67" xr:uid="{00000000-0005-0000-0000-000054010000}"/>
    <cellStyle name="Normal 2 3 2" xfId="422" xr:uid="{00000000-0005-0000-0000-000055010000}"/>
    <cellStyle name="Normal 2 3 2 2" xfId="429" xr:uid="{00000000-0005-0000-0000-000056010000}"/>
    <cellStyle name="Normal 2 4" xfId="265" xr:uid="{00000000-0005-0000-0000-000057010000}"/>
    <cellStyle name="Normal 2 4 2" xfId="308" xr:uid="{00000000-0005-0000-0000-000058010000}"/>
    <cellStyle name="Normal 2 4 3" xfId="437" xr:uid="{00000000-0005-0000-0000-000059010000}"/>
    <cellStyle name="Normal 2 5" xfId="343" xr:uid="{00000000-0005-0000-0000-00005A010000}"/>
    <cellStyle name="Normal 2 5 3" xfId="436" xr:uid="{00000000-0005-0000-0000-00005B010000}"/>
    <cellStyle name="Normal 2_IV-ՀՐԱՏԱՊ ՓՈՒԼԵՐՈՎ" xfId="423" xr:uid="{00000000-0005-0000-0000-00005C010000}"/>
    <cellStyle name="Normal 3" xfId="17" xr:uid="{00000000-0005-0000-0000-00005D010000}"/>
    <cellStyle name="Normal 3 2" xfId="23" xr:uid="{00000000-0005-0000-0000-00005E010000}"/>
    <cellStyle name="Normal 3 2 2" xfId="68" xr:uid="{00000000-0005-0000-0000-00005F010000}"/>
    <cellStyle name="Normal 3 2 2 2" xfId="352" xr:uid="{00000000-0005-0000-0000-000060010000}"/>
    <cellStyle name="Normal 3 2 3" xfId="179" xr:uid="{00000000-0005-0000-0000-000061010000}"/>
    <cellStyle name="Normal 3 3" xfId="267" xr:uid="{00000000-0005-0000-0000-000062010000}"/>
    <cellStyle name="Normal 3 4" xfId="263" xr:uid="{00000000-0005-0000-0000-000063010000}"/>
    <cellStyle name="Normal 3 5" xfId="433" xr:uid="{00000000-0005-0000-0000-000064010000}"/>
    <cellStyle name="Normal 3_HavelvacN2axjusakN3" xfId="26" xr:uid="{00000000-0005-0000-0000-000065010000}"/>
    <cellStyle name="Normal 4" xfId="20" xr:uid="{00000000-0005-0000-0000-000066010000}"/>
    <cellStyle name="Normal 4 2" xfId="24" xr:uid="{00000000-0005-0000-0000-000067010000}"/>
    <cellStyle name="Normal 4 3" xfId="310" xr:uid="{00000000-0005-0000-0000-000068010000}"/>
    <cellStyle name="Normal 4 4" xfId="341" xr:uid="{00000000-0005-0000-0000-000069010000}"/>
    <cellStyle name="Normal 5" xfId="27" xr:uid="{00000000-0005-0000-0000-00006A010000}"/>
    <cellStyle name="Normal 5 2" xfId="69" xr:uid="{00000000-0005-0000-0000-00006B010000}"/>
    <cellStyle name="Normal 5 2 2" xfId="261" xr:uid="{00000000-0005-0000-0000-00006C010000}"/>
    <cellStyle name="Normal 5 2 3" xfId="424" xr:uid="{00000000-0005-0000-0000-00006D010000}"/>
    <cellStyle name="Normal 5 3" xfId="112" xr:uid="{00000000-0005-0000-0000-00006E010000}"/>
    <cellStyle name="Normal 5 3 2" xfId="346" xr:uid="{00000000-0005-0000-0000-00006F010000}"/>
    <cellStyle name="Normal 56" xfId="257" xr:uid="{00000000-0005-0000-0000-000070010000}"/>
    <cellStyle name="Normal 58" xfId="258" xr:uid="{00000000-0005-0000-0000-000071010000}"/>
    <cellStyle name="Normal 6" xfId="70" xr:uid="{00000000-0005-0000-0000-000072010000}"/>
    <cellStyle name="Normal 6 2" xfId="113" xr:uid="{00000000-0005-0000-0000-000073010000}"/>
    <cellStyle name="Normal 6 2 2" xfId="311" xr:uid="{00000000-0005-0000-0000-000074010000}"/>
    <cellStyle name="Normal 6 2 3" xfId="425" xr:uid="{00000000-0005-0000-0000-000075010000}"/>
    <cellStyle name="Normal 60" xfId="259" xr:uid="{00000000-0005-0000-0000-000076010000}"/>
    <cellStyle name="Normal 66" xfId="469" xr:uid="{00000000-0005-0000-0000-000077010000}"/>
    <cellStyle name="Normal 69" xfId="249" xr:uid="{00000000-0005-0000-0000-000078010000}"/>
    <cellStyle name="Normal 7" xfId="71" xr:uid="{00000000-0005-0000-0000-000079010000}"/>
    <cellStyle name="Normal 7 2" xfId="351" xr:uid="{00000000-0005-0000-0000-00007A010000}"/>
    <cellStyle name="Normal 70" xfId="250" xr:uid="{00000000-0005-0000-0000-00007B010000}"/>
    <cellStyle name="Normal 71" xfId="251" xr:uid="{00000000-0005-0000-0000-00007C010000}"/>
    <cellStyle name="Normal 8" xfId="82" xr:uid="{00000000-0005-0000-0000-00007D010000}"/>
    <cellStyle name="Normal 8 2" xfId="138" xr:uid="{00000000-0005-0000-0000-00007E010000}"/>
    <cellStyle name="Normal 8 2 2" xfId="312" xr:uid="{00000000-0005-0000-0000-00007F010000}"/>
    <cellStyle name="Normal 8 3" xfId="342" xr:uid="{00000000-0005-0000-0000-000080010000}"/>
    <cellStyle name="Normal 8 5" xfId="255" xr:uid="{00000000-0005-0000-0000-000081010000}"/>
    <cellStyle name="Normal 9" xfId="139" xr:uid="{00000000-0005-0000-0000-000082010000}"/>
    <cellStyle name="Normal 9 2" xfId="275" xr:uid="{00000000-0005-0000-0000-000083010000}"/>
    <cellStyle name="Note" xfId="133" builtinId="10" customBuiltin="1"/>
    <cellStyle name="Note 2" xfId="72" xr:uid="{00000000-0005-0000-0000-000085010000}"/>
    <cellStyle name="Note 2 2" xfId="180" xr:uid="{00000000-0005-0000-0000-000086010000}"/>
    <cellStyle name="Note 2 2 2" xfId="313" xr:uid="{00000000-0005-0000-0000-000087010000}"/>
    <cellStyle name="Note 2 3" xfId="232" xr:uid="{00000000-0005-0000-0000-000088010000}"/>
    <cellStyle name="Note 3" xfId="181" xr:uid="{00000000-0005-0000-0000-000089010000}"/>
    <cellStyle name="Note 3 2" xfId="187" xr:uid="{00000000-0005-0000-0000-00008A010000}"/>
    <cellStyle name="Note 4" xfId="196" xr:uid="{00000000-0005-0000-0000-00008B010000}"/>
    <cellStyle name="Note 5" xfId="209" xr:uid="{00000000-0005-0000-0000-00008C010000}"/>
    <cellStyle name="Note 6" xfId="395" xr:uid="{00000000-0005-0000-0000-00008D010000}"/>
    <cellStyle name="Output" xfId="121" builtinId="21" customBuiltin="1"/>
    <cellStyle name="Output 2" xfId="73" xr:uid="{00000000-0005-0000-0000-00008F010000}"/>
    <cellStyle name="Output 2 2" xfId="182" xr:uid="{00000000-0005-0000-0000-000090010000}"/>
    <cellStyle name="Output 2 3" xfId="446" xr:uid="{00000000-0005-0000-0000-000091010000}"/>
    <cellStyle name="Output 3" xfId="219" xr:uid="{00000000-0005-0000-0000-000092010000}"/>
    <cellStyle name="Output 4" xfId="390" xr:uid="{00000000-0005-0000-0000-000093010000}"/>
    <cellStyle name="Percent 2" xfId="16" xr:uid="{00000000-0005-0000-0000-000094010000}"/>
    <cellStyle name="Percent 2 2" xfId="315" xr:uid="{00000000-0005-0000-0000-000095010000}"/>
    <cellStyle name="Percent 2 3" xfId="316" xr:uid="{00000000-0005-0000-0000-000096010000}"/>
    <cellStyle name="Percent 2 4" xfId="314" xr:uid="{00000000-0005-0000-0000-000097010000}"/>
    <cellStyle name="Percent 2 5" xfId="345" xr:uid="{00000000-0005-0000-0000-000098010000}"/>
    <cellStyle name="Percent 2 6" xfId="434" xr:uid="{00000000-0005-0000-0000-000099010000}"/>
    <cellStyle name="Percent 3" xfId="347" xr:uid="{00000000-0005-0000-0000-00009A010000}"/>
    <cellStyle name="Percent 4" xfId="350" xr:uid="{00000000-0005-0000-0000-00009B010000}"/>
    <cellStyle name="SN_241" xfId="86" xr:uid="{00000000-0005-0000-0000-00009C010000}"/>
    <cellStyle name="SN_b" xfId="87" xr:uid="{00000000-0005-0000-0000-00009D010000}"/>
    <cellStyle name="SN_b 2" xfId="256" xr:uid="{00000000-0005-0000-0000-00009E010000}"/>
    <cellStyle name="Style 1" xfId="74" xr:uid="{00000000-0005-0000-0000-00009F010000}"/>
    <cellStyle name="Style 1 2" xfId="75" xr:uid="{00000000-0005-0000-0000-0000A0010000}"/>
    <cellStyle name="Style 1 2 2" xfId="85" xr:uid="{00000000-0005-0000-0000-0000A1010000}"/>
    <cellStyle name="Style 1_verchnakan_ax21-25_2018" xfId="76" xr:uid="{00000000-0005-0000-0000-0000A2010000}"/>
    <cellStyle name="Title" xfId="211" builtinId="15" customBuiltin="1"/>
    <cellStyle name="Title 2" xfId="77" xr:uid="{00000000-0005-0000-0000-0000A4010000}"/>
    <cellStyle name="Title 2 2" xfId="183" xr:uid="{00000000-0005-0000-0000-0000A5010000}"/>
    <cellStyle name="Title 3" xfId="188" xr:uid="{00000000-0005-0000-0000-0000A6010000}"/>
    <cellStyle name="Title 4" xfId="388" xr:uid="{00000000-0005-0000-0000-0000A7010000}"/>
    <cellStyle name="Total" xfId="127" builtinId="25" customBuiltin="1"/>
    <cellStyle name="Total 2" xfId="78" xr:uid="{00000000-0005-0000-0000-0000A9010000}"/>
    <cellStyle name="Total 2 2" xfId="184" xr:uid="{00000000-0005-0000-0000-0000AA010000}"/>
    <cellStyle name="Total 2 3" xfId="451" xr:uid="{00000000-0005-0000-0000-0000AB010000}"/>
    <cellStyle name="Total 3" xfId="225" xr:uid="{00000000-0005-0000-0000-0000AC010000}"/>
    <cellStyle name="Total 4" xfId="397" xr:uid="{00000000-0005-0000-0000-0000AD010000}"/>
    <cellStyle name="Warning Text" xfId="135" builtinId="11" customBuiltin="1"/>
    <cellStyle name="Warning Text 2" xfId="79" xr:uid="{00000000-0005-0000-0000-0000AF010000}"/>
    <cellStyle name="Warning Text 2 2" xfId="185" xr:uid="{00000000-0005-0000-0000-0000B0010000}"/>
    <cellStyle name="Warning Text 2 3" xfId="449" xr:uid="{00000000-0005-0000-0000-0000B1010000}"/>
    <cellStyle name="Warning Text 3" xfId="223" xr:uid="{00000000-0005-0000-0000-0000B2010000}"/>
    <cellStyle name="Warning Text 4" xfId="394" xr:uid="{00000000-0005-0000-0000-0000B3010000}"/>
    <cellStyle name="Акцент1 2" xfId="317" xr:uid="{00000000-0005-0000-0000-0000B4010000}"/>
    <cellStyle name="Акцент2 2" xfId="318" xr:uid="{00000000-0005-0000-0000-0000B5010000}"/>
    <cellStyle name="Акцент3 2" xfId="319" xr:uid="{00000000-0005-0000-0000-0000B6010000}"/>
    <cellStyle name="Акцент4 2" xfId="320" xr:uid="{00000000-0005-0000-0000-0000B7010000}"/>
    <cellStyle name="Акцент5 2" xfId="321" xr:uid="{00000000-0005-0000-0000-0000B8010000}"/>
    <cellStyle name="Акцент6 2" xfId="322" xr:uid="{00000000-0005-0000-0000-0000B9010000}"/>
    <cellStyle name="Ввод  2" xfId="323" xr:uid="{00000000-0005-0000-0000-0000BA010000}"/>
    <cellStyle name="Вывод 2" xfId="324" xr:uid="{00000000-0005-0000-0000-0000BB010000}"/>
    <cellStyle name="Вычисление 2" xfId="325" xr:uid="{00000000-0005-0000-0000-0000BC010000}"/>
    <cellStyle name="Заголовок 1 2" xfId="326" xr:uid="{00000000-0005-0000-0000-0000BD010000}"/>
    <cellStyle name="Заголовок 2 2" xfId="327" xr:uid="{00000000-0005-0000-0000-0000BE010000}"/>
    <cellStyle name="Заголовок 3 2" xfId="328" xr:uid="{00000000-0005-0000-0000-0000BF010000}"/>
    <cellStyle name="Заголовок 4 2" xfId="329" xr:uid="{00000000-0005-0000-0000-0000C0010000}"/>
    <cellStyle name="Итог 2" xfId="330" xr:uid="{00000000-0005-0000-0000-0000C1010000}"/>
    <cellStyle name="Контрольная ячейка 2" xfId="331" xr:uid="{00000000-0005-0000-0000-0000C2010000}"/>
    <cellStyle name="Название" xfId="129" xr:uid="{00000000-0005-0000-0000-0000C3010000}"/>
    <cellStyle name="Название 2" xfId="332" xr:uid="{00000000-0005-0000-0000-0000C4010000}"/>
    <cellStyle name="Нейтральный" xfId="130" xr:uid="{00000000-0005-0000-0000-0000C5010000}"/>
    <cellStyle name="Нейтральный 2" xfId="333" xr:uid="{00000000-0005-0000-0000-0000C6010000}"/>
    <cellStyle name="Обычный 2" xfId="80" xr:uid="{00000000-0005-0000-0000-0000C7010000}"/>
    <cellStyle name="Обычный 2 2" xfId="81" xr:uid="{00000000-0005-0000-0000-0000C8010000}"/>
    <cellStyle name="Обычный 2 2 2" xfId="335" xr:uid="{00000000-0005-0000-0000-0000C9010000}"/>
    <cellStyle name="Обычный 2 2 3" xfId="426" xr:uid="{00000000-0005-0000-0000-0000CA010000}"/>
    <cellStyle name="Обычный 2 3" xfId="84" xr:uid="{00000000-0005-0000-0000-0000CB010000}"/>
    <cellStyle name="Обычный 2 4" xfId="334" xr:uid="{00000000-0005-0000-0000-0000CC010000}"/>
    <cellStyle name="Обычный 3" xfId="210" xr:uid="{00000000-0005-0000-0000-0000CD010000}"/>
    <cellStyle name="Обычный 3 2" xfId="379" xr:uid="{00000000-0005-0000-0000-0000CE010000}"/>
    <cellStyle name="Обычный 3 3" xfId="468" xr:uid="{00000000-0005-0000-0000-0000CF010000}"/>
    <cellStyle name="Обычный_+JRVEG-DZOR" xfId="428" xr:uid="{00000000-0005-0000-0000-0000D0010000}"/>
    <cellStyle name="Плохой 2" xfId="336" xr:uid="{00000000-0005-0000-0000-0000D1010000}"/>
    <cellStyle name="Пояснение 2" xfId="337" xr:uid="{00000000-0005-0000-0000-0000D2010000}"/>
    <cellStyle name="Связанная ячейка 2" xfId="338" xr:uid="{00000000-0005-0000-0000-0000D3010000}"/>
    <cellStyle name="Стиль 1" xfId="186" xr:uid="{00000000-0005-0000-0000-0000D4010000}"/>
    <cellStyle name="Стиль 1 2" xfId="349" xr:uid="{00000000-0005-0000-0000-0000D5010000}"/>
    <cellStyle name="Текст предупреждения 2" xfId="339" xr:uid="{00000000-0005-0000-0000-0000D6010000}"/>
    <cellStyle name="Финансовый 2" xfId="368" xr:uid="{00000000-0005-0000-0000-0000D7010000}"/>
    <cellStyle name="Хороший 2" xfId="340" xr:uid="{00000000-0005-0000-0000-0000D8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J20"/>
  <sheetViews>
    <sheetView zoomScaleNormal="100" workbookViewId="0">
      <selection activeCell="D5" sqref="D5:D6"/>
    </sheetView>
  </sheetViews>
  <sheetFormatPr defaultColWidth="9.140625" defaultRowHeight="17.25"/>
  <cols>
    <col min="1" max="1" width="6.85546875" style="1" customWidth="1"/>
    <col min="2" max="2" width="11.42578125" style="1" customWidth="1"/>
    <col min="3" max="3" width="16.140625" style="1" customWidth="1"/>
    <col min="4" max="4" width="46.140625" style="1" customWidth="1"/>
    <col min="5" max="5" width="51.5703125" style="1" customWidth="1"/>
    <col min="6" max="6" width="59.5703125" style="1" customWidth="1"/>
    <col min="7" max="7" width="21.28515625" style="24" customWidth="1"/>
    <col min="8" max="8" width="25.28515625" style="24" customWidth="1"/>
    <col min="9" max="9" width="28.42578125" style="1" customWidth="1"/>
    <col min="10" max="10" width="17.140625" style="1" bestFit="1" customWidth="1"/>
    <col min="11" max="11" width="13.42578125" style="1" bestFit="1" customWidth="1"/>
    <col min="12" max="16384" width="9.140625" style="1"/>
  </cols>
  <sheetData>
    <row r="1" spans="1:10" ht="58.5" customHeight="1">
      <c r="A1" s="112" t="s">
        <v>72</v>
      </c>
      <c r="B1" s="112"/>
      <c r="C1" s="112"/>
      <c r="D1" s="112"/>
      <c r="E1" s="112"/>
      <c r="F1" s="112"/>
      <c r="G1" s="112"/>
      <c r="H1" s="112"/>
    </row>
    <row r="2" spans="1:10">
      <c r="A2" s="27"/>
    </row>
    <row r="3" spans="1:10" ht="39.75" customHeight="1">
      <c r="A3" s="113" t="s">
        <v>128</v>
      </c>
      <c r="B3" s="113"/>
      <c r="C3" s="113"/>
      <c r="D3" s="113"/>
      <c r="E3" s="113"/>
      <c r="F3" s="113"/>
      <c r="G3" s="113"/>
      <c r="H3" s="113"/>
    </row>
    <row r="4" spans="1:10" ht="21" customHeight="1">
      <c r="A4" s="47"/>
      <c r="B4" s="47"/>
      <c r="C4" s="47"/>
      <c r="D4" s="57"/>
      <c r="E4" s="47"/>
      <c r="F4" s="47"/>
      <c r="G4" s="114" t="s">
        <v>0</v>
      </c>
      <c r="H4" s="114"/>
    </row>
    <row r="5" spans="1:10" ht="87" customHeight="1">
      <c r="A5" s="115" t="s">
        <v>23</v>
      </c>
      <c r="B5" s="115" t="s">
        <v>6</v>
      </c>
      <c r="C5" s="115"/>
      <c r="D5" s="115" t="s">
        <v>24</v>
      </c>
      <c r="E5" s="115" t="s">
        <v>25</v>
      </c>
      <c r="F5" s="115" t="s">
        <v>26</v>
      </c>
      <c r="G5" s="116" t="s">
        <v>70</v>
      </c>
      <c r="H5" s="117"/>
    </row>
    <row r="6" spans="1:10" ht="53.25" customHeight="1">
      <c r="A6" s="115"/>
      <c r="B6" s="12" t="s">
        <v>9</v>
      </c>
      <c r="C6" s="12" t="s">
        <v>10</v>
      </c>
      <c r="D6" s="115"/>
      <c r="E6" s="115"/>
      <c r="F6" s="115"/>
      <c r="G6" s="18" t="s">
        <v>7</v>
      </c>
      <c r="H6" s="18" t="s">
        <v>8</v>
      </c>
    </row>
    <row r="7" spans="1:10" ht="16.5" customHeight="1">
      <c r="A7" s="108" t="s">
        <v>3</v>
      </c>
      <c r="B7" s="109"/>
      <c r="C7" s="109"/>
      <c r="D7" s="109"/>
      <c r="E7" s="109"/>
      <c r="F7" s="110"/>
      <c r="G7" s="3">
        <f>+G8+G17+G14</f>
        <v>0</v>
      </c>
      <c r="H7" s="3">
        <f>+H8+H17+H14</f>
        <v>0</v>
      </c>
      <c r="I7" s="31"/>
      <c r="J7" s="31"/>
    </row>
    <row r="8" spans="1:10" s="26" customFormat="1" ht="48" customHeight="1">
      <c r="A8" s="111" t="s">
        <v>4</v>
      </c>
      <c r="B8" s="111"/>
      <c r="C8" s="111"/>
      <c r="D8" s="111"/>
      <c r="E8" s="111"/>
      <c r="F8" s="111"/>
      <c r="G8" s="58">
        <f>+G9+G11</f>
        <v>4521239.2</v>
      </c>
      <c r="H8" s="58">
        <f>+H9+H11</f>
        <v>4521239.2</v>
      </c>
      <c r="I8" s="30"/>
    </row>
    <row r="9" spans="1:10" s="42" customFormat="1" ht="98.25" customHeight="1">
      <c r="A9" s="49"/>
      <c r="B9" s="12">
        <v>1022</v>
      </c>
      <c r="C9" s="11"/>
      <c r="D9" s="8" t="s">
        <v>118</v>
      </c>
      <c r="E9" s="8" t="s">
        <v>119</v>
      </c>
      <c r="F9" s="8" t="s">
        <v>120</v>
      </c>
      <c r="G9" s="51">
        <f>+G10</f>
        <v>660125</v>
      </c>
      <c r="H9" s="51">
        <f>+H10</f>
        <v>660125</v>
      </c>
      <c r="I9" s="41"/>
      <c r="J9" s="41"/>
    </row>
    <row r="10" spans="1:10" s="61" customFormat="1" ht="127.5" customHeight="1">
      <c r="A10" s="90"/>
      <c r="B10" s="91"/>
      <c r="C10" s="94" t="s">
        <v>131</v>
      </c>
      <c r="D10" s="50" t="s">
        <v>132</v>
      </c>
      <c r="E10" s="50" t="s">
        <v>127</v>
      </c>
      <c r="F10" s="92" t="s">
        <v>29</v>
      </c>
      <c r="G10" s="46">
        <f>+'Հավելված 2'!G47</f>
        <v>660125</v>
      </c>
      <c r="H10" s="46">
        <f>+'Հավելված 2'!H47</f>
        <v>660125</v>
      </c>
      <c r="I10" s="93"/>
    </row>
    <row r="11" spans="1:10" s="42" customFormat="1" ht="45" customHeight="1">
      <c r="A11" s="49"/>
      <c r="B11" s="12" t="s">
        <v>77</v>
      </c>
      <c r="C11" s="11"/>
      <c r="D11" s="8" t="s">
        <v>78</v>
      </c>
      <c r="E11" s="8" t="s">
        <v>79</v>
      </c>
      <c r="F11" s="8" t="s">
        <v>80</v>
      </c>
      <c r="G11" s="51">
        <f>+G12+G13</f>
        <v>3861114.2</v>
      </c>
      <c r="H11" s="51">
        <f>+H12+H13</f>
        <v>3861114.2</v>
      </c>
      <c r="I11" s="41"/>
      <c r="J11" s="41"/>
    </row>
    <row r="12" spans="1:10" s="42" customFormat="1" ht="120" customHeight="1">
      <c r="A12" s="49"/>
      <c r="B12" s="12"/>
      <c r="C12" s="14" t="s">
        <v>81</v>
      </c>
      <c r="D12" s="72" t="s">
        <v>85</v>
      </c>
      <c r="E12" s="72" t="s">
        <v>97</v>
      </c>
      <c r="F12" s="73" t="s">
        <v>29</v>
      </c>
      <c r="G12" s="46">
        <f>+'Հավելված 2'!G21</f>
        <v>2065069.2</v>
      </c>
      <c r="H12" s="46">
        <f>+'Հավելված 2'!H21</f>
        <v>2065069.2</v>
      </c>
      <c r="I12" s="41"/>
      <c r="J12" s="41"/>
    </row>
    <row r="13" spans="1:10" s="42" customFormat="1" ht="120" customHeight="1">
      <c r="A13" s="49"/>
      <c r="B13" s="45"/>
      <c r="C13" s="14" t="s">
        <v>82</v>
      </c>
      <c r="D13" s="72" t="s">
        <v>86</v>
      </c>
      <c r="E13" s="72" t="s">
        <v>98</v>
      </c>
      <c r="F13" s="73" t="s">
        <v>29</v>
      </c>
      <c r="G13" s="46">
        <f>+'Հավելված 2'!G30</f>
        <v>1796045</v>
      </c>
      <c r="H13" s="46">
        <f>+'Հավելված 2'!H30</f>
        <v>1796045</v>
      </c>
      <c r="I13" s="41"/>
      <c r="J13" s="41"/>
    </row>
    <row r="14" spans="1:10" ht="17.25" customHeight="1">
      <c r="A14" s="108" t="s">
        <v>135</v>
      </c>
      <c r="B14" s="109"/>
      <c r="C14" s="109"/>
      <c r="D14" s="109"/>
      <c r="E14" s="109"/>
      <c r="F14" s="110"/>
      <c r="G14" s="3">
        <f>+G15</f>
        <v>-4521239.2</v>
      </c>
      <c r="H14" s="3">
        <f t="shared" ref="H14" si="0">+H15</f>
        <v>-4521239.2</v>
      </c>
    </row>
    <row r="15" spans="1:10" ht="120.75">
      <c r="A15" s="11"/>
      <c r="B15" s="12">
        <v>1006</v>
      </c>
      <c r="C15" s="11"/>
      <c r="D15" s="13" t="s">
        <v>136</v>
      </c>
      <c r="E15" s="13" t="s">
        <v>137</v>
      </c>
      <c r="F15" s="13" t="s">
        <v>138</v>
      </c>
      <c r="G15" s="43">
        <f>+G16</f>
        <v>-4521239.2</v>
      </c>
      <c r="H15" s="43">
        <f>+H16</f>
        <v>-4521239.2</v>
      </c>
    </row>
    <row r="16" spans="1:10" ht="51.75">
      <c r="A16" s="11"/>
      <c r="B16" s="11"/>
      <c r="C16" s="14" t="s">
        <v>139</v>
      </c>
      <c r="D16" s="11" t="s">
        <v>140</v>
      </c>
      <c r="E16" s="11" t="s">
        <v>141</v>
      </c>
      <c r="F16" s="11" t="s">
        <v>142</v>
      </c>
      <c r="G16" s="2">
        <f>+G8*-1</f>
        <v>-4521239.2</v>
      </c>
      <c r="H16" s="2">
        <f>+H8*-1</f>
        <v>-4521239.2</v>
      </c>
    </row>
    <row r="17" spans="1:8" ht="17.25" customHeight="1">
      <c r="A17" s="108" t="s">
        <v>30</v>
      </c>
      <c r="B17" s="109"/>
      <c r="C17" s="109"/>
      <c r="D17" s="109"/>
      <c r="E17" s="109"/>
      <c r="F17" s="110"/>
      <c r="G17" s="3">
        <f>+G18</f>
        <v>0</v>
      </c>
      <c r="H17" s="3">
        <f t="shared" ref="H17" si="1">+H18</f>
        <v>0</v>
      </c>
    </row>
    <row r="18" spans="1:8" ht="69">
      <c r="A18" s="11"/>
      <c r="B18" s="12" t="s">
        <v>31</v>
      </c>
      <c r="C18" s="11"/>
      <c r="D18" s="13" t="s">
        <v>32</v>
      </c>
      <c r="E18" s="13" t="s">
        <v>33</v>
      </c>
      <c r="F18" s="13" t="s">
        <v>34</v>
      </c>
      <c r="G18" s="43">
        <f>+G19+G20</f>
        <v>0</v>
      </c>
      <c r="H18" s="43">
        <f>+H19+H20</f>
        <v>0</v>
      </c>
    </row>
    <row r="19" spans="1:8" ht="103.5">
      <c r="A19" s="11"/>
      <c r="B19" s="11"/>
      <c r="C19" s="14" t="s">
        <v>35</v>
      </c>
      <c r="D19" s="11" t="s">
        <v>32</v>
      </c>
      <c r="E19" s="11" t="s">
        <v>36</v>
      </c>
      <c r="F19" s="11" t="s">
        <v>28</v>
      </c>
      <c r="G19" s="2">
        <f>+'Հավելված 2'!G94</f>
        <v>-4521239.2</v>
      </c>
      <c r="H19" s="2">
        <f>+'Հավելված 2'!H94</f>
        <v>-4521239.2</v>
      </c>
    </row>
    <row r="20" spans="1:8" ht="103.5">
      <c r="A20" s="11"/>
      <c r="B20" s="11"/>
      <c r="C20" s="14" t="s">
        <v>35</v>
      </c>
      <c r="D20" s="11" t="s">
        <v>32</v>
      </c>
      <c r="E20" s="11" t="s">
        <v>36</v>
      </c>
      <c r="F20" s="11" t="s">
        <v>28</v>
      </c>
      <c r="G20" s="2">
        <f>+'Հավելված 2'!G86</f>
        <v>4521239.2</v>
      </c>
      <c r="H20" s="2">
        <f>+'Հավելված 2'!H86</f>
        <v>4521239.2</v>
      </c>
    </row>
  </sheetData>
  <mergeCells count="13">
    <mergeCell ref="A7:F7"/>
    <mergeCell ref="A8:F8"/>
    <mergeCell ref="A17:F17"/>
    <mergeCell ref="A1:H1"/>
    <mergeCell ref="A3:H3"/>
    <mergeCell ref="G4:H4"/>
    <mergeCell ref="A5:A6"/>
    <mergeCell ref="B5:C5"/>
    <mergeCell ref="D5:D6"/>
    <mergeCell ref="E5:E6"/>
    <mergeCell ref="F5:F6"/>
    <mergeCell ref="G5:H5"/>
    <mergeCell ref="A14:F14"/>
  </mergeCells>
  <pageMargins left="0.23622047244094499" right="0" top="0.74803149606299202" bottom="0.74803149606299202" header="0.31496062992126" footer="0.31496062992126"/>
  <pageSetup paperSize="9" scale="3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M101"/>
  <sheetViews>
    <sheetView topLeftCell="A90" zoomScaleNormal="100" zoomScaleSheetLayoutView="100" workbookViewId="0">
      <selection activeCell="F78" sqref="F78"/>
    </sheetView>
  </sheetViews>
  <sheetFormatPr defaultColWidth="9.140625" defaultRowHeight="17.25"/>
  <cols>
    <col min="1" max="1" width="6.85546875" style="5" customWidth="1"/>
    <col min="2" max="2" width="6" style="5" customWidth="1"/>
    <col min="3" max="3" width="7" style="5" customWidth="1"/>
    <col min="4" max="4" width="10.42578125" style="5" customWidth="1"/>
    <col min="5" max="5" width="14.7109375" style="5" customWidth="1"/>
    <col min="6" max="6" width="73.5703125" style="5" customWidth="1"/>
    <col min="7" max="7" width="27.7109375" style="25" customWidth="1"/>
    <col min="8" max="8" width="29" style="25" customWidth="1"/>
    <col min="9" max="9" width="15.85546875" style="5" bestFit="1" customWidth="1"/>
    <col min="10" max="10" width="16" style="5" bestFit="1" customWidth="1"/>
    <col min="11" max="11" width="18.5703125" style="5" customWidth="1"/>
    <col min="12" max="16384" width="9.140625" style="5"/>
  </cols>
  <sheetData>
    <row r="1" spans="1:13" ht="65.25" customHeight="1">
      <c r="F1" s="112" t="s">
        <v>73</v>
      </c>
      <c r="G1" s="112"/>
      <c r="H1" s="112"/>
    </row>
    <row r="2" spans="1:13" ht="17.25" customHeight="1">
      <c r="D2" s="130"/>
      <c r="E2" s="130"/>
      <c r="F2" s="130"/>
      <c r="G2" s="130"/>
      <c r="H2" s="130"/>
    </row>
    <row r="3" spans="1:13" ht="47.25" customHeight="1">
      <c r="A3" s="131" t="s">
        <v>129</v>
      </c>
      <c r="B3" s="131"/>
      <c r="C3" s="131"/>
      <c r="D3" s="131"/>
      <c r="E3" s="131"/>
      <c r="F3" s="131"/>
      <c r="G3" s="131"/>
      <c r="H3" s="131"/>
    </row>
    <row r="4" spans="1:13">
      <c r="A4" s="20"/>
      <c r="B4" s="20"/>
      <c r="C4" s="20"/>
      <c r="D4" s="15"/>
      <c r="E4" s="15"/>
      <c r="F4" s="15"/>
      <c r="G4" s="16"/>
      <c r="H4" s="17" t="s">
        <v>37</v>
      </c>
    </row>
    <row r="5" spans="1:13" ht="76.5" customHeight="1">
      <c r="A5" s="115" t="s">
        <v>38</v>
      </c>
      <c r="B5" s="115"/>
      <c r="C5" s="115"/>
      <c r="D5" s="115" t="s">
        <v>6</v>
      </c>
      <c r="E5" s="115"/>
      <c r="F5" s="115" t="s">
        <v>39</v>
      </c>
      <c r="G5" s="132" t="s">
        <v>27</v>
      </c>
      <c r="H5" s="133"/>
    </row>
    <row r="6" spans="1:13" ht="46.5">
      <c r="A6" s="23" t="s">
        <v>41</v>
      </c>
      <c r="B6" s="23" t="s">
        <v>42</v>
      </c>
      <c r="C6" s="23" t="s">
        <v>43</v>
      </c>
      <c r="D6" s="12" t="s">
        <v>1</v>
      </c>
      <c r="E6" s="12" t="s">
        <v>2</v>
      </c>
      <c r="F6" s="115"/>
      <c r="G6" s="18" t="s">
        <v>7</v>
      </c>
      <c r="H6" s="18" t="s">
        <v>8</v>
      </c>
      <c r="I6" s="38"/>
      <c r="J6" s="38"/>
      <c r="K6" s="38"/>
      <c r="L6" s="32"/>
      <c r="M6" s="32"/>
    </row>
    <row r="7" spans="1:13" ht="24.75" customHeight="1">
      <c r="A7" s="124"/>
      <c r="B7" s="124"/>
      <c r="C7" s="124"/>
      <c r="D7" s="134"/>
      <c r="E7" s="134"/>
      <c r="F7" s="13" t="s">
        <v>44</v>
      </c>
      <c r="G7" s="6">
        <f>+G9+G76+G56</f>
        <v>0</v>
      </c>
      <c r="H7" s="6">
        <f>+H9+H76+H56</f>
        <v>0</v>
      </c>
      <c r="I7" s="33"/>
      <c r="J7" s="33"/>
      <c r="K7" s="33"/>
      <c r="L7" s="32"/>
      <c r="M7" s="32"/>
    </row>
    <row r="8" spans="1:13" ht="24.75" customHeight="1">
      <c r="A8" s="125"/>
      <c r="B8" s="125"/>
      <c r="C8" s="125"/>
      <c r="D8" s="135"/>
      <c r="E8" s="135"/>
      <c r="F8" s="11" t="s">
        <v>13</v>
      </c>
      <c r="G8" s="6"/>
      <c r="H8" s="6"/>
      <c r="I8" s="39"/>
      <c r="J8" s="32"/>
      <c r="K8" s="32"/>
      <c r="L8" s="32"/>
      <c r="M8" s="32"/>
    </row>
    <row r="9" spans="1:13" ht="24.75" customHeight="1">
      <c r="A9" s="124"/>
      <c r="B9" s="124"/>
      <c r="C9" s="124"/>
      <c r="D9" s="124"/>
      <c r="E9" s="124"/>
      <c r="F9" s="8" t="s">
        <v>5</v>
      </c>
      <c r="G9" s="6">
        <f>+G11</f>
        <v>4521239.2</v>
      </c>
      <c r="H9" s="6">
        <f>+H11</f>
        <v>4521239.2</v>
      </c>
      <c r="I9" s="32"/>
      <c r="J9" s="32"/>
      <c r="K9" s="32"/>
      <c r="L9" s="32"/>
      <c r="M9" s="32"/>
    </row>
    <row r="10" spans="1:13" ht="24.75" customHeight="1">
      <c r="A10" s="125"/>
      <c r="B10" s="125"/>
      <c r="C10" s="125"/>
      <c r="D10" s="125"/>
      <c r="E10" s="125"/>
      <c r="F10" s="4" t="s">
        <v>13</v>
      </c>
      <c r="G10" s="6"/>
      <c r="H10" s="6"/>
      <c r="I10" s="32"/>
      <c r="J10" s="32"/>
      <c r="K10" s="32"/>
      <c r="L10" s="32"/>
      <c r="M10" s="32"/>
    </row>
    <row r="11" spans="1:13" s="20" customFormat="1" ht="33.75" customHeight="1">
      <c r="A11" s="120" t="s">
        <v>45</v>
      </c>
      <c r="B11" s="128"/>
      <c r="C11" s="14"/>
      <c r="D11" s="14"/>
      <c r="E11" s="14"/>
      <c r="F11" s="66" t="s">
        <v>15</v>
      </c>
      <c r="G11" s="6">
        <f>+G13+G39</f>
        <v>4521239.2</v>
      </c>
      <c r="H11" s="6">
        <f>+H13+H39</f>
        <v>4521239.2</v>
      </c>
      <c r="I11" s="32"/>
      <c r="J11" s="32"/>
      <c r="K11" s="32"/>
      <c r="L11" s="32"/>
      <c r="M11" s="32"/>
    </row>
    <row r="12" spans="1:13" s="20" customFormat="1">
      <c r="A12" s="120"/>
      <c r="B12" s="129"/>
      <c r="C12" s="14"/>
      <c r="D12" s="14"/>
      <c r="E12" s="14"/>
      <c r="F12" s="65" t="s">
        <v>13</v>
      </c>
      <c r="G12" s="6"/>
      <c r="H12" s="6"/>
      <c r="I12" s="32"/>
      <c r="J12" s="32"/>
      <c r="K12" s="32"/>
      <c r="L12" s="32"/>
      <c r="M12" s="32"/>
    </row>
    <row r="13" spans="1:13" ht="33">
      <c r="A13" s="120"/>
      <c r="B13" s="126" t="s">
        <v>22</v>
      </c>
      <c r="C13" s="127"/>
      <c r="D13" s="122"/>
      <c r="E13" s="122"/>
      <c r="F13" s="66" t="s">
        <v>75</v>
      </c>
      <c r="G13" s="6">
        <f>+G15</f>
        <v>3861114.2</v>
      </c>
      <c r="H13" s="6">
        <f>+H15</f>
        <v>3861114.2</v>
      </c>
      <c r="I13" s="20"/>
      <c r="J13" s="20"/>
      <c r="K13" s="20"/>
    </row>
    <row r="14" spans="1:13">
      <c r="A14" s="120"/>
      <c r="B14" s="126"/>
      <c r="C14" s="127"/>
      <c r="D14" s="122"/>
      <c r="E14" s="122"/>
      <c r="F14" s="65" t="s">
        <v>13</v>
      </c>
      <c r="G14" s="7"/>
      <c r="H14" s="7"/>
      <c r="I14" s="20"/>
      <c r="J14" s="20"/>
      <c r="K14" s="20"/>
    </row>
    <row r="15" spans="1:13" ht="33">
      <c r="A15" s="120"/>
      <c r="B15" s="126"/>
      <c r="C15" s="127" t="s">
        <v>22</v>
      </c>
      <c r="D15" s="122"/>
      <c r="E15" s="122"/>
      <c r="F15" s="66" t="s">
        <v>76</v>
      </c>
      <c r="G15" s="7">
        <f>+G17</f>
        <v>3861114.2</v>
      </c>
      <c r="H15" s="7">
        <f>+H17</f>
        <v>3861114.2</v>
      </c>
      <c r="I15" s="20"/>
      <c r="J15" s="20"/>
      <c r="K15" s="20"/>
    </row>
    <row r="16" spans="1:13">
      <c r="A16" s="120"/>
      <c r="B16" s="126"/>
      <c r="C16" s="127"/>
      <c r="D16" s="122"/>
      <c r="E16" s="122"/>
      <c r="F16" s="65" t="s">
        <v>13</v>
      </c>
      <c r="G16" s="7"/>
      <c r="H16" s="7"/>
      <c r="I16" s="20"/>
      <c r="J16" s="20"/>
      <c r="K16" s="20"/>
    </row>
    <row r="17" spans="1:11">
      <c r="A17" s="120"/>
      <c r="B17" s="126"/>
      <c r="C17" s="127"/>
      <c r="D17" s="122"/>
      <c r="E17" s="122"/>
      <c r="F17" s="55" t="s">
        <v>5</v>
      </c>
      <c r="G17" s="7">
        <f>+G19</f>
        <v>3861114.2</v>
      </c>
      <c r="H17" s="7">
        <f>+H19</f>
        <v>3861114.2</v>
      </c>
      <c r="I17" s="20"/>
      <c r="J17" s="20"/>
      <c r="K17" s="20"/>
    </row>
    <row r="18" spans="1:11">
      <c r="A18" s="120"/>
      <c r="B18" s="126"/>
      <c r="C18" s="127"/>
      <c r="D18" s="122"/>
      <c r="E18" s="122"/>
      <c r="F18" s="56" t="s">
        <v>74</v>
      </c>
      <c r="G18" s="7"/>
      <c r="H18" s="7"/>
      <c r="I18" s="20"/>
      <c r="J18" s="20"/>
      <c r="K18" s="20"/>
    </row>
    <row r="19" spans="1:11" ht="27.75" customHeight="1">
      <c r="A19" s="120"/>
      <c r="B19" s="126"/>
      <c r="C19" s="127"/>
      <c r="D19" s="118">
        <v>1165</v>
      </c>
      <c r="E19" s="118"/>
      <c r="F19" s="8" t="s">
        <v>83</v>
      </c>
      <c r="G19" s="6">
        <f>+G21+G30</f>
        <v>3861114.2</v>
      </c>
      <c r="H19" s="6">
        <f>+H21+H30</f>
        <v>3861114.2</v>
      </c>
      <c r="I19" s="20"/>
      <c r="J19" s="20"/>
      <c r="K19" s="20"/>
    </row>
    <row r="20" spans="1:11">
      <c r="A20" s="120"/>
      <c r="B20" s="126"/>
      <c r="C20" s="127"/>
      <c r="D20" s="118"/>
      <c r="E20" s="118"/>
      <c r="F20" s="13" t="s">
        <v>13</v>
      </c>
      <c r="G20" s="7"/>
      <c r="H20" s="7"/>
      <c r="I20" s="20"/>
      <c r="J20" s="20"/>
      <c r="K20" s="20"/>
    </row>
    <row r="21" spans="1:11" ht="53.25" customHeight="1">
      <c r="A21" s="120"/>
      <c r="B21" s="126"/>
      <c r="C21" s="127"/>
      <c r="D21" s="118"/>
      <c r="E21" s="118">
        <v>12014</v>
      </c>
      <c r="F21" s="44" t="str">
        <f>+'Հավելված 1'!D12</f>
        <v>Հայաստանի Հանրապետության տարածքից ջերմատնային արտադրության առանձին ապրանքների արտահանման աջակցություն</v>
      </c>
      <c r="G21" s="7">
        <f>+G23</f>
        <v>2065069.2</v>
      </c>
      <c r="H21" s="7">
        <f>+H23</f>
        <v>2065069.2</v>
      </c>
      <c r="I21" s="20"/>
      <c r="J21" s="20"/>
      <c r="K21" s="20"/>
    </row>
    <row r="22" spans="1:11">
      <c r="A22" s="120"/>
      <c r="B22" s="126"/>
      <c r="C22" s="127"/>
      <c r="D22" s="118"/>
      <c r="E22" s="118"/>
      <c r="F22" s="44" t="s">
        <v>16</v>
      </c>
      <c r="G22" s="7"/>
      <c r="H22" s="7"/>
      <c r="I22" s="20"/>
      <c r="J22" s="20"/>
      <c r="K22" s="20"/>
    </row>
    <row r="23" spans="1:11">
      <c r="A23" s="120"/>
      <c r="B23" s="126"/>
      <c r="C23" s="127"/>
      <c r="D23" s="118"/>
      <c r="E23" s="118"/>
      <c r="F23" s="52" t="s">
        <v>5</v>
      </c>
      <c r="G23" s="7">
        <f>+G25</f>
        <v>2065069.2</v>
      </c>
      <c r="H23" s="7">
        <f>+H25</f>
        <v>2065069.2</v>
      </c>
      <c r="I23" s="20"/>
      <c r="J23" s="20"/>
      <c r="K23" s="20"/>
    </row>
    <row r="24" spans="1:11" ht="34.5">
      <c r="A24" s="120"/>
      <c r="B24" s="126"/>
      <c r="C24" s="127"/>
      <c r="D24" s="118"/>
      <c r="E24" s="118"/>
      <c r="F24" s="44" t="s">
        <v>17</v>
      </c>
      <c r="G24" s="7"/>
      <c r="H24" s="7"/>
      <c r="I24" s="20"/>
      <c r="J24" s="20"/>
      <c r="K24" s="20"/>
    </row>
    <row r="25" spans="1:11">
      <c r="A25" s="120"/>
      <c r="B25" s="126"/>
      <c r="C25" s="127"/>
      <c r="D25" s="118"/>
      <c r="E25" s="118"/>
      <c r="F25" s="44" t="s">
        <v>14</v>
      </c>
      <c r="G25" s="7">
        <f>+G26</f>
        <v>2065069.2</v>
      </c>
      <c r="H25" s="7">
        <f t="shared" ref="G25:H28" si="0">+H26</f>
        <v>2065069.2</v>
      </c>
      <c r="I25" s="20"/>
      <c r="J25" s="20"/>
      <c r="K25" s="20"/>
    </row>
    <row r="26" spans="1:11">
      <c r="A26" s="120"/>
      <c r="B26" s="126"/>
      <c r="C26" s="127"/>
      <c r="D26" s="118"/>
      <c r="E26" s="118"/>
      <c r="F26" s="44" t="s">
        <v>18</v>
      </c>
      <c r="G26" s="7">
        <f>+G27</f>
        <v>2065069.2</v>
      </c>
      <c r="H26" s="7">
        <f>+H27</f>
        <v>2065069.2</v>
      </c>
      <c r="I26" s="20"/>
      <c r="J26" s="20"/>
      <c r="K26" s="20"/>
    </row>
    <row r="27" spans="1:11">
      <c r="A27" s="120"/>
      <c r="B27" s="126"/>
      <c r="C27" s="127"/>
      <c r="D27" s="118"/>
      <c r="E27" s="118"/>
      <c r="F27" s="44" t="s">
        <v>19</v>
      </c>
      <c r="G27" s="7">
        <f t="shared" si="0"/>
        <v>2065069.2</v>
      </c>
      <c r="H27" s="7">
        <f t="shared" si="0"/>
        <v>2065069.2</v>
      </c>
      <c r="I27" s="20"/>
      <c r="J27" s="20"/>
      <c r="K27" s="20"/>
    </row>
    <row r="28" spans="1:11" ht="25.5" customHeight="1">
      <c r="A28" s="120"/>
      <c r="B28" s="126"/>
      <c r="C28" s="127"/>
      <c r="D28" s="118"/>
      <c r="E28" s="118"/>
      <c r="F28" s="44" t="s">
        <v>20</v>
      </c>
      <c r="G28" s="7">
        <f t="shared" si="0"/>
        <v>2065069.2</v>
      </c>
      <c r="H28" s="7">
        <f t="shared" si="0"/>
        <v>2065069.2</v>
      </c>
      <c r="I28" s="20"/>
      <c r="J28" s="20"/>
      <c r="K28" s="20"/>
    </row>
    <row r="29" spans="1:11" ht="40.5" customHeight="1">
      <c r="A29" s="120"/>
      <c r="B29" s="126"/>
      <c r="C29" s="127"/>
      <c r="D29" s="118"/>
      <c r="E29" s="118"/>
      <c r="F29" s="64" t="s">
        <v>84</v>
      </c>
      <c r="G29" s="104">
        <v>2065069.2</v>
      </c>
      <c r="H29" s="104">
        <v>2065069.2</v>
      </c>
      <c r="I29" s="20"/>
      <c r="J29" s="20"/>
      <c r="K29" s="20"/>
    </row>
    <row r="30" spans="1:11" ht="56.25" customHeight="1">
      <c r="A30" s="120"/>
      <c r="B30" s="126"/>
      <c r="C30" s="127"/>
      <c r="D30" s="118"/>
      <c r="E30" s="118">
        <v>12015</v>
      </c>
      <c r="F30" s="50" t="str">
        <f>+'Հավելված 1'!D13</f>
        <v>Հայաստանի Հանրապետության տարածքից թարմ պտղի և սննդամթերքի ու խմիչքի առանձին տեսակների արտահանման  աջակցություն</v>
      </c>
      <c r="G30" s="7">
        <f>+G32</f>
        <v>1796045</v>
      </c>
      <c r="H30" s="7">
        <f>+H32</f>
        <v>1796045</v>
      </c>
      <c r="I30" s="20"/>
      <c r="J30" s="20"/>
      <c r="K30" s="20"/>
    </row>
    <row r="31" spans="1:11">
      <c r="A31" s="120"/>
      <c r="B31" s="126"/>
      <c r="C31" s="127"/>
      <c r="D31" s="118"/>
      <c r="E31" s="118"/>
      <c r="F31" s="44" t="s">
        <v>16</v>
      </c>
      <c r="G31" s="7"/>
      <c r="H31" s="7"/>
      <c r="I31" s="20"/>
      <c r="J31" s="20"/>
      <c r="K31" s="20"/>
    </row>
    <row r="32" spans="1:11">
      <c r="A32" s="120"/>
      <c r="B32" s="126"/>
      <c r="C32" s="127"/>
      <c r="D32" s="118"/>
      <c r="E32" s="118"/>
      <c r="F32" s="52" t="s">
        <v>5</v>
      </c>
      <c r="G32" s="7">
        <f>+G35</f>
        <v>1796045</v>
      </c>
      <c r="H32" s="7">
        <f>+H35</f>
        <v>1796045</v>
      </c>
      <c r="I32" s="20"/>
      <c r="J32" s="20"/>
      <c r="K32" s="20"/>
    </row>
    <row r="33" spans="1:11" ht="34.5">
      <c r="A33" s="120"/>
      <c r="B33" s="126"/>
      <c r="C33" s="127"/>
      <c r="D33" s="118"/>
      <c r="E33" s="118"/>
      <c r="F33" s="44" t="s">
        <v>17</v>
      </c>
      <c r="G33" s="7"/>
      <c r="H33" s="7"/>
      <c r="I33" s="20"/>
      <c r="J33" s="20"/>
      <c r="K33" s="20"/>
    </row>
    <row r="34" spans="1:11">
      <c r="A34" s="120"/>
      <c r="B34" s="126"/>
      <c r="C34" s="127"/>
      <c r="D34" s="118"/>
      <c r="E34" s="118"/>
      <c r="F34" s="44" t="s">
        <v>14</v>
      </c>
      <c r="G34" s="7"/>
      <c r="H34" s="7"/>
      <c r="I34" s="20"/>
      <c r="J34" s="20"/>
      <c r="K34" s="20"/>
    </row>
    <row r="35" spans="1:11">
      <c r="A35" s="120"/>
      <c r="B35" s="126"/>
      <c r="C35" s="127"/>
      <c r="D35" s="118"/>
      <c r="E35" s="118"/>
      <c r="F35" s="44" t="s">
        <v>18</v>
      </c>
      <c r="G35" s="7">
        <f t="shared" ref="G35:H37" si="1">+G36</f>
        <v>1796045</v>
      </c>
      <c r="H35" s="7">
        <f t="shared" si="1"/>
        <v>1796045</v>
      </c>
      <c r="I35" s="20"/>
      <c r="J35" s="20"/>
      <c r="K35" s="20"/>
    </row>
    <row r="36" spans="1:11">
      <c r="A36" s="120"/>
      <c r="B36" s="126"/>
      <c r="C36" s="127"/>
      <c r="D36" s="118"/>
      <c r="E36" s="118"/>
      <c r="F36" s="44" t="s">
        <v>19</v>
      </c>
      <c r="G36" s="7">
        <f t="shared" si="1"/>
        <v>1796045</v>
      </c>
      <c r="H36" s="7">
        <f t="shared" si="1"/>
        <v>1796045</v>
      </c>
      <c r="I36" s="20"/>
      <c r="J36" s="20"/>
      <c r="K36" s="20"/>
    </row>
    <row r="37" spans="1:11">
      <c r="A37" s="120"/>
      <c r="B37" s="126"/>
      <c r="C37" s="127"/>
      <c r="D37" s="118"/>
      <c r="E37" s="118"/>
      <c r="F37" s="44" t="s">
        <v>20</v>
      </c>
      <c r="G37" s="7">
        <f t="shared" si="1"/>
        <v>1796045</v>
      </c>
      <c r="H37" s="7">
        <f t="shared" si="1"/>
        <v>1796045</v>
      </c>
      <c r="I37" s="20"/>
      <c r="J37" s="20"/>
      <c r="K37" s="20"/>
    </row>
    <row r="38" spans="1:11" ht="39.75" customHeight="1">
      <c r="A38" s="120"/>
      <c r="B38" s="126"/>
      <c r="C38" s="127"/>
      <c r="D38" s="118"/>
      <c r="E38" s="118"/>
      <c r="F38" s="64" t="s">
        <v>84</v>
      </c>
      <c r="G38" s="104">
        <v>1796045</v>
      </c>
      <c r="H38" s="104">
        <v>1796045</v>
      </c>
      <c r="I38" s="20"/>
      <c r="J38" s="20"/>
      <c r="K38" s="20"/>
    </row>
    <row r="39" spans="1:11" s="20" customFormat="1" ht="41.25" customHeight="1">
      <c r="A39" s="120"/>
      <c r="B39" s="140" t="s">
        <v>123</v>
      </c>
      <c r="C39" s="123"/>
      <c r="D39" s="123"/>
      <c r="E39" s="123"/>
      <c r="F39" s="8" t="s">
        <v>121</v>
      </c>
      <c r="G39" s="6">
        <f>+G41</f>
        <v>660125</v>
      </c>
      <c r="H39" s="6">
        <f>+H41</f>
        <v>660125</v>
      </c>
    </row>
    <row r="40" spans="1:11" s="20" customFormat="1">
      <c r="A40" s="120"/>
      <c r="B40" s="141"/>
      <c r="C40" s="123"/>
      <c r="D40" s="123"/>
      <c r="E40" s="123"/>
      <c r="F40" s="4" t="s">
        <v>13</v>
      </c>
      <c r="G40" s="14"/>
      <c r="H40" s="14"/>
    </row>
    <row r="41" spans="1:11" s="20" customFormat="1">
      <c r="A41" s="120"/>
      <c r="B41" s="141"/>
      <c r="C41" s="140" t="s">
        <v>124</v>
      </c>
      <c r="D41" s="143"/>
      <c r="E41" s="123"/>
      <c r="F41" s="8" t="s">
        <v>122</v>
      </c>
      <c r="G41" s="6">
        <f>+G43</f>
        <v>660125</v>
      </c>
      <c r="H41" s="6">
        <f>+H43</f>
        <v>660125</v>
      </c>
    </row>
    <row r="42" spans="1:11" s="20" customFormat="1">
      <c r="A42" s="120"/>
      <c r="B42" s="141"/>
      <c r="C42" s="141"/>
      <c r="D42" s="143"/>
      <c r="E42" s="123"/>
      <c r="F42" s="4" t="s">
        <v>13</v>
      </c>
      <c r="G42" s="14"/>
      <c r="H42" s="14"/>
    </row>
    <row r="43" spans="1:11" s="9" customFormat="1" ht="21" customHeight="1">
      <c r="A43" s="120"/>
      <c r="B43" s="141"/>
      <c r="C43" s="141"/>
      <c r="E43" s="139"/>
      <c r="F43" s="8" t="s">
        <v>5</v>
      </c>
      <c r="G43" s="6">
        <f t="shared" ref="G43:H43" si="2">+G45</f>
        <v>660125</v>
      </c>
      <c r="H43" s="6">
        <f t="shared" si="2"/>
        <v>660125</v>
      </c>
    </row>
    <row r="44" spans="1:11" ht="24" customHeight="1">
      <c r="A44" s="120"/>
      <c r="B44" s="141"/>
      <c r="C44" s="141"/>
      <c r="D44" s="106"/>
      <c r="E44" s="139"/>
      <c r="F44" s="4" t="s">
        <v>13</v>
      </c>
      <c r="G44" s="6"/>
      <c r="H44" s="6"/>
    </row>
    <row r="45" spans="1:11" s="21" customFormat="1" ht="38.25" customHeight="1">
      <c r="A45" s="120"/>
      <c r="B45" s="141"/>
      <c r="C45" s="141"/>
      <c r="D45" s="144" t="s">
        <v>133</v>
      </c>
      <c r="E45" s="115"/>
      <c r="F45" s="8" t="str">
        <f>+'Հավելված 1'!D9</f>
        <v>Գյուղատնտեսության խթանման ծրագիր</v>
      </c>
      <c r="G45" s="89">
        <f>+G47</f>
        <v>660125</v>
      </c>
      <c r="H45" s="89">
        <f>+H47</f>
        <v>660125</v>
      </c>
    </row>
    <row r="46" spans="1:11" s="21" customFormat="1">
      <c r="A46" s="120"/>
      <c r="B46" s="141"/>
      <c r="C46" s="141"/>
      <c r="D46" s="145"/>
      <c r="E46" s="115"/>
      <c r="F46" s="13" t="s">
        <v>13</v>
      </c>
      <c r="G46" s="89"/>
      <c r="H46" s="89"/>
    </row>
    <row r="47" spans="1:11" ht="58.5" customHeight="1">
      <c r="A47" s="120"/>
      <c r="B47" s="141"/>
      <c r="C47" s="141"/>
      <c r="D47" s="106"/>
      <c r="E47" s="120">
        <v>12022</v>
      </c>
      <c r="F47" s="64" t="str">
        <f>+'Հավելված 1'!D10</f>
        <v>Վերամշակման նպատակով Սյունիքի մարզից թզի և ՀՀ տարածքից դեղձի մթերման գործընթացի շրջանակներում տնտեսավարող սուբյեկտներին սուբսիդավորում</v>
      </c>
      <c r="G47" s="7">
        <f>+G49</f>
        <v>660125</v>
      </c>
      <c r="H47" s="7">
        <f>+H49</f>
        <v>660125</v>
      </c>
    </row>
    <row r="48" spans="1:11" ht="24.75" customHeight="1">
      <c r="A48" s="120"/>
      <c r="B48" s="141"/>
      <c r="C48" s="141"/>
      <c r="D48" s="106"/>
      <c r="E48" s="120"/>
      <c r="F48" s="4" t="s">
        <v>16</v>
      </c>
      <c r="G48" s="7"/>
      <c r="H48" s="7"/>
    </row>
    <row r="49" spans="1:13" ht="27" customHeight="1">
      <c r="A49" s="120"/>
      <c r="B49" s="141"/>
      <c r="C49" s="141"/>
      <c r="D49" s="106"/>
      <c r="E49" s="120"/>
      <c r="F49" s="22" t="s">
        <v>5</v>
      </c>
      <c r="G49" s="7">
        <f>+G51</f>
        <v>660125</v>
      </c>
      <c r="H49" s="7">
        <f>+H51</f>
        <v>660125</v>
      </c>
    </row>
    <row r="50" spans="1:13" ht="42.75" customHeight="1">
      <c r="A50" s="120"/>
      <c r="B50" s="141"/>
      <c r="C50" s="141"/>
      <c r="D50" s="106"/>
      <c r="E50" s="120"/>
      <c r="F50" s="4" t="s">
        <v>17</v>
      </c>
      <c r="G50" s="7"/>
      <c r="H50" s="7"/>
    </row>
    <row r="51" spans="1:13" ht="17.25" customHeight="1">
      <c r="A51" s="120"/>
      <c r="B51" s="141"/>
      <c r="C51" s="141"/>
      <c r="D51" s="106"/>
      <c r="E51" s="120"/>
      <c r="F51" s="4" t="s">
        <v>14</v>
      </c>
      <c r="G51" s="7">
        <f t="shared" ref="G51:H52" si="3">+G52</f>
        <v>660125</v>
      </c>
      <c r="H51" s="7">
        <f t="shared" si="3"/>
        <v>660125</v>
      </c>
    </row>
    <row r="52" spans="1:13">
      <c r="A52" s="120"/>
      <c r="B52" s="141"/>
      <c r="C52" s="141"/>
      <c r="D52" s="106"/>
      <c r="E52" s="120"/>
      <c r="F52" s="4" t="s">
        <v>18</v>
      </c>
      <c r="G52" s="7">
        <f t="shared" si="3"/>
        <v>660125</v>
      </c>
      <c r="H52" s="7">
        <f t="shared" si="3"/>
        <v>660125</v>
      </c>
    </row>
    <row r="53" spans="1:13" ht="24.75" customHeight="1">
      <c r="A53" s="120"/>
      <c r="B53" s="141"/>
      <c r="C53" s="141"/>
      <c r="D53" s="106"/>
      <c r="E53" s="120"/>
      <c r="F53" s="4" t="s">
        <v>19</v>
      </c>
      <c r="G53" s="7">
        <f t="shared" ref="G53:H54" si="4">G54</f>
        <v>660125</v>
      </c>
      <c r="H53" s="7">
        <f t="shared" si="4"/>
        <v>660125</v>
      </c>
    </row>
    <row r="54" spans="1:13" ht="24.75" customHeight="1">
      <c r="A54" s="120"/>
      <c r="B54" s="141"/>
      <c r="C54" s="141"/>
      <c r="D54" s="106"/>
      <c r="E54" s="120"/>
      <c r="F54" s="4" t="s">
        <v>20</v>
      </c>
      <c r="G54" s="7">
        <f t="shared" si="4"/>
        <v>660125</v>
      </c>
      <c r="H54" s="7">
        <f t="shared" si="4"/>
        <v>660125</v>
      </c>
    </row>
    <row r="55" spans="1:13" ht="35.25" customHeight="1">
      <c r="A55" s="120"/>
      <c r="B55" s="142"/>
      <c r="C55" s="142"/>
      <c r="D55" s="107"/>
      <c r="E55" s="120"/>
      <c r="F55" s="4" t="s">
        <v>84</v>
      </c>
      <c r="G55" s="104">
        <v>660125</v>
      </c>
      <c r="H55" s="104">
        <v>660125</v>
      </c>
    </row>
    <row r="56" spans="1:13" ht="14.25" customHeight="1">
      <c r="A56" s="124"/>
      <c r="B56" s="124"/>
      <c r="C56" s="124"/>
      <c r="D56" s="124"/>
      <c r="E56" s="124"/>
      <c r="F56" s="8" t="s">
        <v>135</v>
      </c>
      <c r="G56" s="6">
        <f>+G58</f>
        <v>-4521239.2</v>
      </c>
      <c r="H56" s="6">
        <f>+H58</f>
        <v>-4521239.2</v>
      </c>
      <c r="I56" s="32"/>
      <c r="J56" s="32"/>
      <c r="K56" s="32"/>
      <c r="L56" s="32"/>
      <c r="M56" s="32"/>
    </row>
    <row r="57" spans="1:13" ht="21" customHeight="1">
      <c r="A57" s="125"/>
      <c r="B57" s="125"/>
      <c r="C57" s="125"/>
      <c r="D57" s="125"/>
      <c r="E57" s="125"/>
      <c r="F57" s="4" t="s">
        <v>13</v>
      </c>
      <c r="G57" s="6"/>
      <c r="H57" s="6"/>
      <c r="I57" s="32"/>
      <c r="J57" s="32"/>
      <c r="K57" s="32"/>
      <c r="L57" s="32"/>
      <c r="M57" s="32"/>
    </row>
    <row r="58" spans="1:13" s="20" customFormat="1" ht="33.75" customHeight="1">
      <c r="A58" s="179" t="s">
        <v>22</v>
      </c>
      <c r="B58" s="188"/>
      <c r="C58" s="188"/>
      <c r="D58" s="188"/>
      <c r="E58" s="188"/>
      <c r="F58" s="172" t="s">
        <v>149</v>
      </c>
      <c r="G58" s="175">
        <f>+G60</f>
        <v>-4521239.2</v>
      </c>
      <c r="H58" s="175">
        <f>+H60</f>
        <v>-4521239.2</v>
      </c>
      <c r="I58" s="32"/>
      <c r="J58" s="32"/>
      <c r="K58" s="32"/>
      <c r="L58" s="32"/>
      <c r="M58" s="32"/>
    </row>
    <row r="59" spans="1:13" s="20" customFormat="1">
      <c r="A59" s="180"/>
      <c r="B59" s="188"/>
      <c r="C59" s="188"/>
      <c r="D59" s="188"/>
      <c r="E59" s="188"/>
      <c r="F59" s="173" t="s">
        <v>13</v>
      </c>
      <c r="G59" s="176"/>
      <c r="H59" s="176"/>
      <c r="I59" s="32"/>
      <c r="J59" s="32"/>
      <c r="K59" s="32"/>
      <c r="L59" s="32"/>
      <c r="M59" s="32"/>
    </row>
    <row r="60" spans="1:13">
      <c r="A60" s="180"/>
      <c r="B60" s="180" t="s">
        <v>156</v>
      </c>
      <c r="C60" s="189"/>
      <c r="D60" s="188"/>
      <c r="E60" s="188"/>
      <c r="F60" s="172" t="s">
        <v>150</v>
      </c>
      <c r="G60" s="175">
        <f>+G62</f>
        <v>-4521239.2</v>
      </c>
      <c r="H60" s="175">
        <f>+H62</f>
        <v>-4521239.2</v>
      </c>
      <c r="I60" s="20"/>
      <c r="J60" s="20"/>
      <c r="K60" s="20"/>
    </row>
    <row r="61" spans="1:13">
      <c r="A61" s="180"/>
      <c r="B61" s="180"/>
      <c r="C61" s="190"/>
      <c r="D61" s="188"/>
      <c r="E61" s="188"/>
      <c r="F61" s="173" t="s">
        <v>13</v>
      </c>
      <c r="G61" s="176"/>
      <c r="H61" s="176"/>
      <c r="I61" s="20"/>
      <c r="J61" s="20"/>
      <c r="K61" s="20"/>
    </row>
    <row r="62" spans="1:13">
      <c r="A62" s="180"/>
      <c r="B62" s="180"/>
      <c r="C62" s="179" t="s">
        <v>22</v>
      </c>
      <c r="D62" s="188"/>
      <c r="E62" s="188"/>
      <c r="F62" s="172" t="s">
        <v>150</v>
      </c>
      <c r="G62" s="175">
        <f>+G64</f>
        <v>-4521239.2</v>
      </c>
      <c r="H62" s="175">
        <f>+H64</f>
        <v>-4521239.2</v>
      </c>
      <c r="I62" s="20"/>
      <c r="J62" s="20"/>
      <c r="K62" s="20"/>
    </row>
    <row r="63" spans="1:13">
      <c r="A63" s="180"/>
      <c r="B63" s="180"/>
      <c r="C63" s="180"/>
      <c r="D63" s="188"/>
      <c r="E63" s="188"/>
      <c r="F63" s="173" t="s">
        <v>13</v>
      </c>
      <c r="G63" s="176"/>
      <c r="H63" s="176"/>
      <c r="I63" s="20"/>
      <c r="J63" s="20"/>
      <c r="K63" s="20"/>
    </row>
    <row r="64" spans="1:13">
      <c r="A64" s="180"/>
      <c r="B64" s="180"/>
      <c r="C64" s="180"/>
      <c r="D64" s="188"/>
      <c r="E64" s="188"/>
      <c r="F64" s="172" t="s">
        <v>151</v>
      </c>
      <c r="G64" s="175">
        <f>+G66</f>
        <v>-4521239.2</v>
      </c>
      <c r="H64" s="175">
        <f>+H66</f>
        <v>-4521239.2</v>
      </c>
      <c r="I64" s="20"/>
      <c r="J64" s="20"/>
      <c r="K64" s="20"/>
    </row>
    <row r="65" spans="1:11">
      <c r="A65" s="180"/>
      <c r="B65" s="180"/>
      <c r="C65" s="180"/>
      <c r="D65" s="188"/>
      <c r="E65" s="188"/>
      <c r="F65" s="173" t="s">
        <v>13</v>
      </c>
      <c r="G65" s="176"/>
      <c r="H65" s="176"/>
      <c r="I65" s="20"/>
      <c r="J65" s="20"/>
      <c r="K65" s="20"/>
    </row>
    <row r="66" spans="1:11" ht="27.75" customHeight="1">
      <c r="A66" s="180"/>
      <c r="B66" s="180"/>
      <c r="C66" s="180"/>
      <c r="D66" s="187">
        <v>1006</v>
      </c>
      <c r="E66" s="191"/>
      <c r="F66" s="172" t="s">
        <v>152</v>
      </c>
      <c r="G66" s="175">
        <f>+G68</f>
        <v>-4521239.2</v>
      </c>
      <c r="H66" s="175">
        <f>+H68</f>
        <v>-4521239.2</v>
      </c>
      <c r="I66" s="20"/>
      <c r="J66" s="20"/>
      <c r="K66" s="20"/>
    </row>
    <row r="67" spans="1:11">
      <c r="A67" s="180"/>
      <c r="B67" s="180"/>
      <c r="C67" s="180"/>
      <c r="D67" s="185"/>
      <c r="E67" s="190"/>
      <c r="F67" s="173" t="s">
        <v>13</v>
      </c>
      <c r="G67" s="176"/>
      <c r="H67" s="176"/>
      <c r="I67" s="20"/>
      <c r="J67" s="20"/>
      <c r="K67" s="20"/>
    </row>
    <row r="68" spans="1:11" ht="21" customHeight="1">
      <c r="A68" s="180"/>
      <c r="B68" s="180"/>
      <c r="C68" s="180"/>
      <c r="D68" s="182"/>
      <c r="E68" s="184">
        <v>13001</v>
      </c>
      <c r="F68" s="172" t="s">
        <v>153</v>
      </c>
      <c r="G68" s="175">
        <f>+G70</f>
        <v>-4521239.2</v>
      </c>
      <c r="H68" s="175">
        <f>+H70</f>
        <v>-4521239.2</v>
      </c>
      <c r="I68" s="20"/>
      <c r="J68" s="20"/>
      <c r="K68" s="20"/>
    </row>
    <row r="69" spans="1:11">
      <c r="A69" s="180"/>
      <c r="B69" s="180"/>
      <c r="C69" s="180"/>
      <c r="D69" s="186"/>
      <c r="E69" s="187"/>
      <c r="F69" s="173" t="s">
        <v>16</v>
      </c>
      <c r="G69" s="177"/>
      <c r="H69" s="177"/>
      <c r="I69" s="20"/>
      <c r="J69" s="20"/>
      <c r="K69" s="20"/>
    </row>
    <row r="70" spans="1:11">
      <c r="A70" s="180"/>
      <c r="B70" s="180"/>
      <c r="C70" s="180"/>
      <c r="D70" s="186"/>
      <c r="E70" s="187"/>
      <c r="F70" s="174" t="s">
        <v>151</v>
      </c>
      <c r="G70" s="178">
        <f>+G72</f>
        <v>-4521239.2</v>
      </c>
      <c r="H70" s="178">
        <f>+H72</f>
        <v>-4521239.2</v>
      </c>
      <c r="I70" s="20"/>
      <c r="J70" s="20"/>
      <c r="K70" s="20"/>
    </row>
    <row r="71" spans="1:11" ht="34.5">
      <c r="A71" s="180"/>
      <c r="B71" s="180"/>
      <c r="C71" s="180"/>
      <c r="D71" s="186"/>
      <c r="E71" s="187"/>
      <c r="F71" s="173" t="s">
        <v>17</v>
      </c>
      <c r="G71" s="177"/>
      <c r="H71" s="177"/>
      <c r="I71" s="20"/>
      <c r="J71" s="20"/>
      <c r="K71" s="20"/>
    </row>
    <row r="72" spans="1:11">
      <c r="A72" s="180"/>
      <c r="B72" s="180"/>
      <c r="C72" s="180"/>
      <c r="D72" s="186"/>
      <c r="E72" s="187"/>
      <c r="F72" s="173" t="s">
        <v>14</v>
      </c>
      <c r="G72" s="178">
        <f>+G73</f>
        <v>-4521239.2</v>
      </c>
      <c r="H72" s="178">
        <f>+H73</f>
        <v>-4521239.2</v>
      </c>
      <c r="I72" s="20"/>
      <c r="J72" s="20"/>
      <c r="K72" s="20"/>
    </row>
    <row r="73" spans="1:11">
      <c r="A73" s="180"/>
      <c r="B73" s="180"/>
      <c r="C73" s="180"/>
      <c r="D73" s="186"/>
      <c r="E73" s="187"/>
      <c r="F73" s="173" t="s">
        <v>18</v>
      </c>
      <c r="G73" s="178">
        <f>+G74</f>
        <v>-4521239.2</v>
      </c>
      <c r="H73" s="178">
        <f>+H74</f>
        <v>-4521239.2</v>
      </c>
      <c r="I73" s="20"/>
      <c r="J73" s="20"/>
      <c r="K73" s="20"/>
    </row>
    <row r="74" spans="1:11">
      <c r="A74" s="180"/>
      <c r="B74" s="180"/>
      <c r="C74" s="180"/>
      <c r="D74" s="186"/>
      <c r="E74" s="187"/>
      <c r="F74" s="173" t="s">
        <v>154</v>
      </c>
      <c r="G74" s="178">
        <f>+G75</f>
        <v>-4521239.2</v>
      </c>
      <c r="H74" s="178">
        <f>+H75</f>
        <v>-4521239.2</v>
      </c>
      <c r="I74" s="20"/>
      <c r="J74" s="20"/>
      <c r="K74" s="20"/>
    </row>
    <row r="75" spans="1:11">
      <c r="A75" s="181"/>
      <c r="B75" s="181"/>
      <c r="C75" s="181"/>
      <c r="D75" s="183"/>
      <c r="E75" s="185"/>
      <c r="F75" s="173" t="s">
        <v>155</v>
      </c>
      <c r="G75" s="7">
        <v>-4521239.2</v>
      </c>
      <c r="H75" s="7">
        <v>-4521239.2</v>
      </c>
      <c r="I75" s="20"/>
      <c r="J75" s="20"/>
      <c r="K75" s="20"/>
    </row>
    <row r="76" spans="1:11" s="9" customFormat="1">
      <c r="A76" s="167"/>
      <c r="B76" s="168"/>
      <c r="C76" s="168"/>
      <c r="D76" s="168"/>
      <c r="E76" s="169"/>
      <c r="F76" s="170" t="s">
        <v>46</v>
      </c>
      <c r="G76" s="171">
        <f>+G78</f>
        <v>0</v>
      </c>
      <c r="H76" s="171">
        <f t="shared" ref="H76" si="5">+H78</f>
        <v>0</v>
      </c>
      <c r="I76" s="21"/>
      <c r="J76" s="21"/>
      <c r="K76" s="21"/>
    </row>
    <row r="77" spans="1:11" ht="24.75" customHeight="1">
      <c r="A77" s="136"/>
      <c r="B77" s="137"/>
      <c r="C77" s="137"/>
      <c r="D77" s="137"/>
      <c r="E77" s="138"/>
      <c r="F77" s="54" t="s">
        <v>13</v>
      </c>
      <c r="G77" s="7"/>
      <c r="H77" s="7"/>
      <c r="I77" s="20"/>
      <c r="J77" s="20"/>
      <c r="K77" s="20"/>
    </row>
    <row r="78" spans="1:11" ht="36" customHeight="1">
      <c r="A78" s="120">
        <v>11</v>
      </c>
      <c r="B78" s="115"/>
      <c r="C78" s="115"/>
      <c r="D78" s="115"/>
      <c r="E78" s="115"/>
      <c r="F78" s="53" t="s">
        <v>69</v>
      </c>
      <c r="G78" s="6">
        <f>G80</f>
        <v>0</v>
      </c>
      <c r="H78" s="6">
        <f>H80</f>
        <v>0</v>
      </c>
      <c r="I78" s="20"/>
      <c r="J78" s="20"/>
      <c r="K78" s="20"/>
    </row>
    <row r="79" spans="1:11">
      <c r="A79" s="120"/>
      <c r="B79" s="115"/>
      <c r="C79" s="115"/>
      <c r="D79" s="115"/>
      <c r="E79" s="115"/>
      <c r="F79" s="54" t="s">
        <v>13</v>
      </c>
      <c r="G79" s="6"/>
      <c r="H79" s="6"/>
      <c r="I79" s="20"/>
      <c r="J79" s="20"/>
      <c r="K79" s="20"/>
    </row>
    <row r="80" spans="1:11" ht="23.25" customHeight="1">
      <c r="A80" s="120"/>
      <c r="B80" s="121" t="s">
        <v>22</v>
      </c>
      <c r="C80" s="115"/>
      <c r="D80" s="115"/>
      <c r="E80" s="115"/>
      <c r="F80" s="53" t="s">
        <v>47</v>
      </c>
      <c r="G80" s="6">
        <f>G82</f>
        <v>0</v>
      </c>
      <c r="H80" s="6">
        <f>H82</f>
        <v>0</v>
      </c>
      <c r="I80" s="20"/>
      <c r="J80" s="20"/>
      <c r="K80" s="20"/>
    </row>
    <row r="81" spans="1:11" ht="24.75" customHeight="1">
      <c r="A81" s="120"/>
      <c r="B81" s="121"/>
      <c r="C81" s="115"/>
      <c r="D81" s="115"/>
      <c r="E81" s="115"/>
      <c r="F81" s="54" t="s">
        <v>13</v>
      </c>
      <c r="G81" s="6"/>
      <c r="H81" s="6"/>
      <c r="I81" s="20"/>
      <c r="J81" s="20"/>
      <c r="K81" s="20"/>
    </row>
    <row r="82" spans="1:11" ht="21" customHeight="1">
      <c r="A82" s="120"/>
      <c r="B82" s="121"/>
      <c r="C82" s="140" t="s">
        <v>22</v>
      </c>
      <c r="D82" s="115"/>
      <c r="E82" s="115"/>
      <c r="F82" s="53" t="s">
        <v>48</v>
      </c>
      <c r="G82" s="6">
        <f>G84</f>
        <v>0</v>
      </c>
      <c r="H82" s="6">
        <f>H84</f>
        <v>0</v>
      </c>
      <c r="I82" s="20"/>
      <c r="J82" s="20"/>
      <c r="K82" s="20"/>
    </row>
    <row r="83" spans="1:11" ht="21" customHeight="1">
      <c r="A83" s="120"/>
      <c r="B83" s="121"/>
      <c r="C83" s="141"/>
      <c r="D83" s="115"/>
      <c r="E83" s="115"/>
      <c r="F83" s="54" t="s">
        <v>13</v>
      </c>
      <c r="G83" s="6"/>
      <c r="H83" s="6"/>
      <c r="I83" s="20"/>
      <c r="J83" s="20"/>
      <c r="K83" s="20"/>
    </row>
    <row r="84" spans="1:11" ht="21" customHeight="1">
      <c r="A84" s="120"/>
      <c r="B84" s="121"/>
      <c r="C84" s="141"/>
      <c r="D84" s="120">
        <v>1139</v>
      </c>
      <c r="E84" s="115"/>
      <c r="F84" s="13" t="s">
        <v>46</v>
      </c>
      <c r="G84" s="6">
        <f>+G86+G94</f>
        <v>0</v>
      </c>
      <c r="H84" s="6">
        <f>+H86+H94</f>
        <v>0</v>
      </c>
      <c r="I84" s="20"/>
      <c r="J84" s="20"/>
      <c r="K84" s="20"/>
    </row>
    <row r="85" spans="1:11" ht="22.5" customHeight="1">
      <c r="A85" s="120"/>
      <c r="B85" s="121"/>
      <c r="C85" s="141"/>
      <c r="D85" s="120"/>
      <c r="E85" s="115"/>
      <c r="F85" s="11" t="s">
        <v>13</v>
      </c>
      <c r="G85" s="6"/>
      <c r="H85" s="6"/>
      <c r="I85" s="20"/>
      <c r="J85" s="20"/>
      <c r="K85" s="20"/>
    </row>
    <row r="86" spans="1:11" ht="20.25" customHeight="1">
      <c r="A86" s="120"/>
      <c r="B86" s="121"/>
      <c r="C86" s="141"/>
      <c r="D86" s="120"/>
      <c r="E86" s="119" t="s">
        <v>49</v>
      </c>
      <c r="F86" s="8" t="s">
        <v>48</v>
      </c>
      <c r="G86" s="7">
        <f>G88</f>
        <v>4521239.2</v>
      </c>
      <c r="H86" s="7">
        <f>H88</f>
        <v>4521239.2</v>
      </c>
      <c r="I86" s="20"/>
      <c r="J86" s="20"/>
      <c r="K86" s="20"/>
    </row>
    <row r="87" spans="1:11" ht="24.75" customHeight="1">
      <c r="A87" s="120"/>
      <c r="B87" s="121"/>
      <c r="C87" s="141"/>
      <c r="D87" s="120"/>
      <c r="E87" s="119"/>
      <c r="F87" s="4" t="s">
        <v>16</v>
      </c>
      <c r="G87" s="7"/>
      <c r="H87" s="7"/>
      <c r="I87" s="20"/>
      <c r="J87" s="20"/>
      <c r="K87" s="20"/>
    </row>
    <row r="88" spans="1:11" ht="18.75" customHeight="1">
      <c r="A88" s="120"/>
      <c r="B88" s="121"/>
      <c r="C88" s="141"/>
      <c r="D88" s="120"/>
      <c r="E88" s="119"/>
      <c r="F88" s="22" t="s">
        <v>46</v>
      </c>
      <c r="G88" s="7">
        <f>G90</f>
        <v>4521239.2</v>
      </c>
      <c r="H88" s="7">
        <f>H90</f>
        <v>4521239.2</v>
      </c>
      <c r="I88" s="20"/>
      <c r="J88" s="20"/>
      <c r="K88" s="20"/>
    </row>
    <row r="89" spans="1:11" ht="37.5" customHeight="1">
      <c r="A89" s="120"/>
      <c r="B89" s="121"/>
      <c r="C89" s="141"/>
      <c r="D89" s="120"/>
      <c r="E89" s="119"/>
      <c r="F89" s="4" t="s">
        <v>17</v>
      </c>
      <c r="G89" s="7"/>
      <c r="H89" s="7"/>
      <c r="I89" s="20"/>
      <c r="J89" s="20"/>
      <c r="K89" s="20"/>
    </row>
    <row r="90" spans="1:11" ht="24.75" customHeight="1">
      <c r="A90" s="120"/>
      <c r="B90" s="121"/>
      <c r="C90" s="141"/>
      <c r="D90" s="120"/>
      <c r="E90" s="119"/>
      <c r="F90" s="4" t="s">
        <v>14</v>
      </c>
      <c r="G90" s="7">
        <f t="shared" ref="G90:H92" si="6">G91</f>
        <v>4521239.2</v>
      </c>
      <c r="H90" s="7">
        <f t="shared" si="6"/>
        <v>4521239.2</v>
      </c>
      <c r="I90" s="20"/>
      <c r="J90" s="20"/>
      <c r="K90" s="20"/>
    </row>
    <row r="91" spans="1:11" ht="24.75" customHeight="1">
      <c r="A91" s="120"/>
      <c r="B91" s="121"/>
      <c r="C91" s="141"/>
      <c r="D91" s="120"/>
      <c r="E91" s="119"/>
      <c r="F91" s="4" t="s">
        <v>18</v>
      </c>
      <c r="G91" s="7">
        <f t="shared" si="6"/>
        <v>4521239.2</v>
      </c>
      <c r="H91" s="7">
        <f t="shared" si="6"/>
        <v>4521239.2</v>
      </c>
      <c r="I91" s="20"/>
      <c r="J91" s="20"/>
      <c r="K91" s="20"/>
    </row>
    <row r="92" spans="1:11" ht="21" customHeight="1">
      <c r="A92" s="120"/>
      <c r="B92" s="121"/>
      <c r="C92" s="141"/>
      <c r="D92" s="120"/>
      <c r="E92" s="119"/>
      <c r="F92" s="4" t="s">
        <v>50</v>
      </c>
      <c r="G92" s="7">
        <f>G93</f>
        <v>4521239.2</v>
      </c>
      <c r="H92" s="7">
        <f t="shared" si="6"/>
        <v>4521239.2</v>
      </c>
      <c r="I92" s="20"/>
      <c r="J92" s="20"/>
      <c r="K92" s="20"/>
    </row>
    <row r="93" spans="1:11" ht="24.75" customHeight="1">
      <c r="A93" s="120"/>
      <c r="B93" s="121"/>
      <c r="C93" s="141"/>
      <c r="D93" s="120"/>
      <c r="E93" s="119"/>
      <c r="F93" s="4" t="s">
        <v>51</v>
      </c>
      <c r="G93" s="7">
        <f>+G101*-1</f>
        <v>4521239.2</v>
      </c>
      <c r="H93" s="7">
        <f>+H101*-1</f>
        <v>4521239.2</v>
      </c>
      <c r="I93" s="20"/>
      <c r="J93" s="20"/>
      <c r="K93" s="20"/>
    </row>
    <row r="94" spans="1:11" ht="20.25" customHeight="1">
      <c r="A94" s="120"/>
      <c r="B94" s="121"/>
      <c r="C94" s="141"/>
      <c r="D94" s="120"/>
      <c r="E94" s="119" t="s">
        <v>49</v>
      </c>
      <c r="F94" s="8" t="s">
        <v>48</v>
      </c>
      <c r="G94" s="7">
        <f>G96</f>
        <v>-4521239.2</v>
      </c>
      <c r="H94" s="7">
        <f>H96</f>
        <v>-4521239.2</v>
      </c>
      <c r="I94" s="20"/>
      <c r="J94" s="20"/>
      <c r="K94" s="20"/>
    </row>
    <row r="95" spans="1:11" ht="24.75" customHeight="1">
      <c r="A95" s="120"/>
      <c r="B95" s="121"/>
      <c r="C95" s="141"/>
      <c r="D95" s="120"/>
      <c r="E95" s="119"/>
      <c r="F95" s="4" t="s">
        <v>16</v>
      </c>
      <c r="G95" s="7"/>
      <c r="H95" s="7"/>
      <c r="I95" s="20"/>
      <c r="J95" s="20"/>
      <c r="K95" s="20"/>
    </row>
    <row r="96" spans="1:11" ht="18.75" customHeight="1">
      <c r="A96" s="120"/>
      <c r="B96" s="121"/>
      <c r="C96" s="141"/>
      <c r="D96" s="120"/>
      <c r="E96" s="119"/>
      <c r="F96" s="22" t="s">
        <v>46</v>
      </c>
      <c r="G96" s="7">
        <f>G98</f>
        <v>-4521239.2</v>
      </c>
      <c r="H96" s="7">
        <f>H98</f>
        <v>-4521239.2</v>
      </c>
      <c r="I96" s="20"/>
      <c r="J96" s="20"/>
      <c r="K96" s="20"/>
    </row>
    <row r="97" spans="1:11" ht="37.5" customHeight="1">
      <c r="A97" s="120"/>
      <c r="B97" s="121"/>
      <c r="C97" s="141"/>
      <c r="D97" s="120"/>
      <c r="E97" s="119"/>
      <c r="F97" s="4" t="s">
        <v>17</v>
      </c>
      <c r="G97" s="7"/>
      <c r="H97" s="7"/>
      <c r="I97" s="20"/>
      <c r="J97" s="20"/>
      <c r="K97" s="20"/>
    </row>
    <row r="98" spans="1:11" ht="24.75" customHeight="1">
      <c r="A98" s="120"/>
      <c r="B98" s="121"/>
      <c r="C98" s="141"/>
      <c r="D98" s="120"/>
      <c r="E98" s="119"/>
      <c r="F98" s="4" t="s">
        <v>14</v>
      </c>
      <c r="G98" s="7">
        <f t="shared" ref="G98:H100" si="7">G99</f>
        <v>-4521239.2</v>
      </c>
      <c r="H98" s="7">
        <f t="shared" si="7"/>
        <v>-4521239.2</v>
      </c>
      <c r="I98" s="20"/>
      <c r="J98" s="20"/>
      <c r="K98" s="20"/>
    </row>
    <row r="99" spans="1:11" ht="24.75" customHeight="1">
      <c r="A99" s="120"/>
      <c r="B99" s="121"/>
      <c r="C99" s="141"/>
      <c r="D99" s="120"/>
      <c r="E99" s="119"/>
      <c r="F99" s="4" t="s">
        <v>18</v>
      </c>
      <c r="G99" s="7">
        <f t="shared" si="7"/>
        <v>-4521239.2</v>
      </c>
      <c r="H99" s="7">
        <f t="shared" si="7"/>
        <v>-4521239.2</v>
      </c>
      <c r="I99" s="20"/>
      <c r="J99" s="20"/>
      <c r="K99" s="20"/>
    </row>
    <row r="100" spans="1:11" ht="21" customHeight="1">
      <c r="A100" s="120"/>
      <c r="B100" s="121"/>
      <c r="C100" s="141"/>
      <c r="D100" s="120"/>
      <c r="E100" s="119"/>
      <c r="F100" s="4" t="s">
        <v>50</v>
      </c>
      <c r="G100" s="7">
        <f>G101</f>
        <v>-4521239.2</v>
      </c>
      <c r="H100" s="7">
        <f t="shared" si="7"/>
        <v>-4521239.2</v>
      </c>
      <c r="I100" s="20"/>
      <c r="J100" s="20"/>
      <c r="K100" s="20"/>
    </row>
    <row r="101" spans="1:11" ht="24.75" customHeight="1">
      <c r="A101" s="120"/>
      <c r="B101" s="121"/>
      <c r="C101" s="142"/>
      <c r="D101" s="120"/>
      <c r="E101" s="119"/>
      <c r="F101" s="4" t="s">
        <v>51</v>
      </c>
      <c r="G101" s="7">
        <v>-4521239.2</v>
      </c>
      <c r="H101" s="7">
        <v>-4521239.2</v>
      </c>
      <c r="I101" s="20"/>
      <c r="J101" s="20"/>
      <c r="K101" s="20"/>
    </row>
  </sheetData>
  <mergeCells count="77">
    <mergeCell ref="E68:E75"/>
    <mergeCell ref="B58:B59"/>
    <mergeCell ref="E58:E59"/>
    <mergeCell ref="E60:E61"/>
    <mergeCell ref="E62:E63"/>
    <mergeCell ref="E64:E65"/>
    <mergeCell ref="E66:E67"/>
    <mergeCell ref="D58:D59"/>
    <mergeCell ref="C58:C59"/>
    <mergeCell ref="C60:C61"/>
    <mergeCell ref="D60:D61"/>
    <mergeCell ref="D62:D63"/>
    <mergeCell ref="D64:D65"/>
    <mergeCell ref="A58:A75"/>
    <mergeCell ref="B60:B75"/>
    <mergeCell ref="C62:C75"/>
    <mergeCell ref="D66:D67"/>
    <mergeCell ref="D68:D75"/>
    <mergeCell ref="C82:C101"/>
    <mergeCell ref="A56:A57"/>
    <mergeCell ref="B56:B57"/>
    <mergeCell ref="C56:C57"/>
    <mergeCell ref="D56:D57"/>
    <mergeCell ref="E56:E57"/>
    <mergeCell ref="E86:E93"/>
    <mergeCell ref="A76:E77"/>
    <mergeCell ref="E43:E44"/>
    <mergeCell ref="E45:E46"/>
    <mergeCell ref="E47:E55"/>
    <mergeCell ref="A11:A55"/>
    <mergeCell ref="B39:B55"/>
    <mergeCell ref="C41:C55"/>
    <mergeCell ref="D41:D42"/>
    <mergeCell ref="E41:E42"/>
    <mergeCell ref="D45:D46"/>
    <mergeCell ref="C39:C40"/>
    <mergeCell ref="B78:E79"/>
    <mergeCell ref="E84:E85"/>
    <mergeCell ref="C80:E81"/>
    <mergeCell ref="D82:E83"/>
    <mergeCell ref="A7:A8"/>
    <mergeCell ref="B7:B8"/>
    <mergeCell ref="C7:C8"/>
    <mergeCell ref="D7:D8"/>
    <mergeCell ref="E9:E10"/>
    <mergeCell ref="D9:D10"/>
    <mergeCell ref="C9:C10"/>
    <mergeCell ref="E7:E8"/>
    <mergeCell ref="F1:H1"/>
    <mergeCell ref="D2:H2"/>
    <mergeCell ref="A3:H3"/>
    <mergeCell ref="A5:C5"/>
    <mergeCell ref="D5:E5"/>
    <mergeCell ref="F5:F6"/>
    <mergeCell ref="G5:H5"/>
    <mergeCell ref="D15:D16"/>
    <mergeCell ref="E15:E16"/>
    <mergeCell ref="E19:E20"/>
    <mergeCell ref="E17:E18"/>
    <mergeCell ref="B9:B10"/>
    <mergeCell ref="B11:B12"/>
    <mergeCell ref="D19:D38"/>
    <mergeCell ref="C13:C14"/>
    <mergeCell ref="D13:D14"/>
    <mergeCell ref="E94:E101"/>
    <mergeCell ref="A78:A101"/>
    <mergeCell ref="B80:B101"/>
    <mergeCell ref="D84:D101"/>
    <mergeCell ref="D39:D40"/>
    <mergeCell ref="E39:E40"/>
    <mergeCell ref="A9:A10"/>
    <mergeCell ref="E30:E38"/>
    <mergeCell ref="B13:B38"/>
    <mergeCell ref="E21:E29"/>
    <mergeCell ref="D17:D18"/>
    <mergeCell ref="E13:E14"/>
    <mergeCell ref="C15:C38"/>
  </mergeCells>
  <pageMargins left="0.23622047244094491" right="0.19685039370078741" top="0.35433070866141736" bottom="0.23622047244094491" header="0.27559055118110237" footer="0.19685039370078741"/>
  <pageSetup paperSize="9" scale="5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62"/>
  <sheetViews>
    <sheetView tabSelected="1" topLeftCell="A4" zoomScale="80" zoomScaleNormal="80" workbookViewId="0">
      <selection activeCell="J49" sqref="J49:K49"/>
    </sheetView>
  </sheetViews>
  <sheetFormatPr defaultRowHeight="17.25"/>
  <cols>
    <col min="1" max="1" width="12.85546875" style="1" customWidth="1"/>
    <col min="2" max="3" width="11.28515625" style="1" customWidth="1"/>
    <col min="4" max="4" width="17" style="1" customWidth="1"/>
    <col min="5" max="5" width="11.140625" style="1" customWidth="1"/>
    <col min="6" max="6" width="16.140625" style="1" customWidth="1"/>
    <col min="7" max="7" width="12.5703125" style="1" customWidth="1"/>
    <col min="8" max="8" width="27.28515625" style="1" customWidth="1"/>
    <col min="9" max="9" width="66.5703125" style="1" customWidth="1"/>
    <col min="10" max="10" width="20.28515625" style="31" bestFit="1" customWidth="1"/>
    <col min="11" max="11" width="23.42578125" style="31" bestFit="1" customWidth="1"/>
    <col min="12" max="12" width="50.28515625" style="1" customWidth="1"/>
    <col min="13" max="13" width="23.7109375" style="1" customWidth="1"/>
    <col min="14" max="14" width="9.140625" style="1"/>
    <col min="15" max="15" width="14.7109375" style="1" bestFit="1" customWidth="1"/>
    <col min="16" max="16384" width="9.140625" style="1"/>
  </cols>
  <sheetData>
    <row r="1" spans="1:13" s="5" customFormat="1" ht="65.25" customHeight="1">
      <c r="A1" s="159" t="s">
        <v>100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</row>
    <row r="2" spans="1:13" s="5" customFormat="1" ht="47.25" customHeight="1">
      <c r="A2" s="131" t="s">
        <v>130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</row>
    <row r="3" spans="1:13" ht="20.25" customHeight="1">
      <c r="A3" s="28"/>
      <c r="B3" s="28"/>
      <c r="C3" s="28"/>
      <c r="D3" s="28"/>
      <c r="E3" s="28"/>
      <c r="F3" s="28"/>
      <c r="G3" s="28"/>
      <c r="H3" s="28"/>
      <c r="I3" s="28"/>
      <c r="J3" s="34"/>
      <c r="K3" s="35" t="s">
        <v>0</v>
      </c>
    </row>
    <row r="4" spans="1:13" ht="78" customHeight="1">
      <c r="A4" s="123" t="s">
        <v>71</v>
      </c>
      <c r="B4" s="123" t="s">
        <v>52</v>
      </c>
      <c r="C4" s="123"/>
      <c r="D4" s="123" t="s">
        <v>53</v>
      </c>
      <c r="E4" s="123"/>
      <c r="F4" s="123"/>
      <c r="G4" s="123"/>
      <c r="H4" s="123" t="s">
        <v>54</v>
      </c>
      <c r="I4" s="123" t="s">
        <v>55</v>
      </c>
      <c r="J4" s="161" t="s">
        <v>40</v>
      </c>
      <c r="K4" s="162"/>
    </row>
    <row r="5" spans="1:13" ht="34.5">
      <c r="A5" s="160"/>
      <c r="B5" s="19" t="s">
        <v>56</v>
      </c>
      <c r="C5" s="19" t="s">
        <v>57</v>
      </c>
      <c r="D5" s="19" t="s">
        <v>56</v>
      </c>
      <c r="E5" s="19" t="s">
        <v>57</v>
      </c>
      <c r="F5" s="19" t="s">
        <v>58</v>
      </c>
      <c r="G5" s="19" t="s">
        <v>59</v>
      </c>
      <c r="H5" s="160"/>
      <c r="I5" s="160"/>
      <c r="J5" s="36" t="s">
        <v>68</v>
      </c>
      <c r="K5" s="36" t="s">
        <v>60</v>
      </c>
    </row>
    <row r="6" spans="1:13" ht="20.25" customHeight="1">
      <c r="A6" s="157" t="s">
        <v>61</v>
      </c>
      <c r="B6" s="157"/>
      <c r="C6" s="157"/>
      <c r="D6" s="157"/>
      <c r="E6" s="157"/>
      <c r="F6" s="157"/>
      <c r="G6" s="157"/>
      <c r="H6" s="157"/>
      <c r="I6" s="157"/>
      <c r="J6" s="3">
        <f>+J7+J47+J53</f>
        <v>0</v>
      </c>
      <c r="K6" s="3">
        <f>+K7+K47+K53</f>
        <v>0</v>
      </c>
    </row>
    <row r="7" spans="1:13" ht="30" customHeight="1">
      <c r="A7" s="158" t="s">
        <v>11</v>
      </c>
      <c r="B7" s="158"/>
      <c r="C7" s="158"/>
      <c r="D7" s="158"/>
      <c r="E7" s="158"/>
      <c r="F7" s="158"/>
      <c r="G7" s="158"/>
      <c r="H7" s="158"/>
      <c r="I7" s="158"/>
      <c r="J7" s="3">
        <f>+J8+J15</f>
        <v>4521239.2</v>
      </c>
      <c r="K7" s="3">
        <f>+K8+K15</f>
        <v>4521239.2</v>
      </c>
      <c r="L7" s="31"/>
    </row>
    <row r="8" spans="1:13" ht="30" customHeight="1">
      <c r="A8" s="88"/>
      <c r="B8" s="95">
        <v>1022</v>
      </c>
      <c r="C8" s="156" t="str">
        <f>+'Հավելված 1'!D9</f>
        <v>Գյուղատնտեսության խթանման ծրագիր</v>
      </c>
      <c r="D8" s="156"/>
      <c r="E8" s="156"/>
      <c r="F8" s="156"/>
      <c r="G8" s="156"/>
      <c r="H8" s="156"/>
      <c r="I8" s="156"/>
      <c r="J8" s="96">
        <f>+J9</f>
        <v>660125</v>
      </c>
      <c r="K8" s="96">
        <f>+K9</f>
        <v>660125</v>
      </c>
      <c r="L8" s="31"/>
    </row>
    <row r="9" spans="1:13" ht="42" customHeight="1">
      <c r="A9" s="88"/>
      <c r="B9" s="95"/>
      <c r="C9" s="95"/>
      <c r="D9" s="97" t="s">
        <v>131</v>
      </c>
      <c r="E9" s="152" t="str">
        <f>+'Հավելված 1'!D10</f>
        <v>Վերամշակման նպատակով Սյունիքի մարզից թզի և ՀՀ տարածքից դեղձի մթերման գործընթացի շրջանակներում տնտեսավարող սուբյեկտներին սուբսիդավորում</v>
      </c>
      <c r="F9" s="152"/>
      <c r="G9" s="152"/>
      <c r="H9" s="152"/>
      <c r="I9" s="153"/>
      <c r="J9" s="98">
        <f>+'Հավելված 2'!G39</f>
        <v>660125</v>
      </c>
      <c r="K9" s="98">
        <f>+'Հավելված 2'!H39</f>
        <v>660125</v>
      </c>
      <c r="L9" s="31"/>
    </row>
    <row r="10" spans="1:13" ht="48.75" customHeight="1">
      <c r="A10" s="88"/>
      <c r="B10" s="95"/>
      <c r="C10" s="95"/>
      <c r="D10" s="101"/>
      <c r="E10" s="101"/>
      <c r="F10" s="149" t="str">
        <f>+'Հավելված 1'!E10</f>
        <v>Վերամշակման նպատակով Սյունիքի մարզից մթերվող թզի և ՀՀ տարածքից մթերվող դեղձի արտադրությամբ զբաղվող տնտեսավարող սուբյեկտներին մթերման գործընթացին աջակցելու նպատակով սուբսիդավորում</v>
      </c>
      <c r="G10" s="150"/>
      <c r="H10" s="150"/>
      <c r="I10" s="151"/>
      <c r="J10" s="60"/>
      <c r="K10" s="60"/>
      <c r="L10" s="31"/>
    </row>
    <row r="11" spans="1:13" ht="30" customHeight="1">
      <c r="A11" s="88"/>
      <c r="B11" s="95"/>
      <c r="C11" s="95"/>
      <c r="D11" s="101"/>
      <c r="E11" s="101"/>
      <c r="F11" s="101"/>
      <c r="G11" s="154" t="str">
        <f>+'Հավելված 1'!F10</f>
        <v>Տրանսֆերտների տրամադրում</v>
      </c>
      <c r="H11" s="154"/>
      <c r="I11" s="154"/>
      <c r="J11" s="154"/>
      <c r="K11" s="3"/>
      <c r="L11" s="31"/>
    </row>
    <row r="12" spans="1:13" ht="42.75" customHeight="1">
      <c r="A12" s="88"/>
      <c r="B12" s="95"/>
      <c r="C12" s="95"/>
      <c r="D12" s="101"/>
      <c r="E12" s="101"/>
      <c r="F12" s="101"/>
      <c r="G12" s="101"/>
      <c r="H12" s="155" t="s">
        <v>92</v>
      </c>
      <c r="I12" s="155"/>
      <c r="J12" s="155"/>
      <c r="K12" s="3"/>
      <c r="L12" s="31"/>
    </row>
    <row r="13" spans="1:13" ht="30" customHeight="1">
      <c r="A13" s="88"/>
      <c r="B13" s="95"/>
      <c r="C13" s="95"/>
      <c r="D13" s="101"/>
      <c r="E13" s="101"/>
      <c r="F13" s="101"/>
      <c r="G13" s="101"/>
      <c r="H13" s="148" t="s">
        <v>125</v>
      </c>
      <c r="I13" s="148"/>
      <c r="J13" s="99"/>
      <c r="K13" s="100">
        <v>5200</v>
      </c>
      <c r="L13" s="31"/>
    </row>
    <row r="14" spans="1:13" ht="30" customHeight="1">
      <c r="A14" s="88"/>
      <c r="B14" s="95"/>
      <c r="C14" s="95"/>
      <c r="D14" s="101"/>
      <c r="E14" s="101"/>
      <c r="F14" s="101"/>
      <c r="G14" s="101"/>
      <c r="H14" s="148" t="s">
        <v>126</v>
      </c>
      <c r="I14" s="148"/>
      <c r="J14" s="100"/>
      <c r="K14" s="100">
        <v>81</v>
      </c>
      <c r="L14" s="31"/>
    </row>
    <row r="15" spans="1:13" s="61" customFormat="1" ht="33.75" customHeight="1">
      <c r="A15" s="59"/>
      <c r="B15" s="48" t="s">
        <v>87</v>
      </c>
      <c r="C15" s="163" t="s">
        <v>88</v>
      </c>
      <c r="D15" s="163"/>
      <c r="E15" s="163"/>
      <c r="F15" s="163"/>
      <c r="G15" s="163"/>
      <c r="H15" s="163"/>
      <c r="I15" s="163"/>
      <c r="J15" s="60">
        <f>+J16+J27</f>
        <v>3861114.2</v>
      </c>
      <c r="K15" s="60">
        <f>+K16+K27</f>
        <v>3861114.2</v>
      </c>
    </row>
    <row r="16" spans="1:13" s="61" customFormat="1" ht="49.5" customHeight="1">
      <c r="A16" s="59"/>
      <c r="B16" s="59"/>
      <c r="C16" s="59"/>
      <c r="D16" s="48" t="s">
        <v>89</v>
      </c>
      <c r="E16" s="163" t="str">
        <f>+'Հավելված 1'!D12</f>
        <v>Հայաստանի Հանրապետության տարածքից ջերմատնային արտադրության առանձին ապրանքների արտահանման աջակցություն</v>
      </c>
      <c r="F16" s="163"/>
      <c r="G16" s="163"/>
      <c r="H16" s="163"/>
      <c r="I16" s="163"/>
      <c r="J16" s="60">
        <f>+'Հավելված 2'!G21</f>
        <v>2065069.2</v>
      </c>
      <c r="K16" s="60">
        <f>+'Հավելված 2'!H21</f>
        <v>2065069.2</v>
      </c>
      <c r="M16" s="103">
        <f>SUM(M20:M26)</f>
        <v>0</v>
      </c>
    </row>
    <row r="17" spans="1:13" s="61" customFormat="1" ht="37.5" customHeight="1">
      <c r="A17" s="59"/>
      <c r="B17" s="59"/>
      <c r="C17" s="59"/>
      <c r="D17" s="59"/>
      <c r="E17" s="59"/>
      <c r="F17" s="163" t="str">
        <f>+'Հավելված 1'!E12</f>
        <v xml:space="preserve">Հայաստանի Հանրապետության տարածքից արտահանվող ջերմատնային արտադրության առանձին ապրանքների մրցունակության բարձրացման նպատակով արտահանված արտադրանքի համար փոխհատուցման տրամադրում </v>
      </c>
      <c r="G17" s="163"/>
      <c r="H17" s="163"/>
      <c r="I17" s="163"/>
      <c r="J17" s="163"/>
      <c r="K17" s="163"/>
    </row>
    <row r="18" spans="1:13" s="61" customFormat="1" ht="23.25" customHeight="1">
      <c r="A18" s="59"/>
      <c r="B18" s="59"/>
      <c r="C18" s="59"/>
      <c r="D18" s="59"/>
      <c r="E18" s="59"/>
      <c r="F18" s="59"/>
      <c r="G18" s="163" t="s">
        <v>21</v>
      </c>
      <c r="H18" s="163"/>
      <c r="I18" s="163"/>
      <c r="J18" s="163"/>
      <c r="K18" s="164"/>
      <c r="L18" s="78"/>
    </row>
    <row r="19" spans="1:13" s="61" customFormat="1" ht="36.75" customHeight="1">
      <c r="A19" s="59"/>
      <c r="B19" s="59"/>
      <c r="C19" s="59"/>
      <c r="D19" s="59"/>
      <c r="E19" s="59"/>
      <c r="F19" s="59"/>
      <c r="G19" s="59"/>
      <c r="H19" s="165" t="s">
        <v>90</v>
      </c>
      <c r="I19" s="165"/>
      <c r="J19" s="165"/>
      <c r="K19" s="166"/>
      <c r="L19" s="79"/>
    </row>
    <row r="20" spans="1:13" s="61" customFormat="1" ht="26.25" customHeight="1">
      <c r="A20" s="59"/>
      <c r="B20" s="59"/>
      <c r="C20" s="59"/>
      <c r="D20" s="59"/>
      <c r="E20" s="59"/>
      <c r="F20" s="59"/>
      <c r="G20" s="59"/>
      <c r="H20" s="69"/>
      <c r="I20" s="69" t="s">
        <v>93</v>
      </c>
      <c r="J20" s="10"/>
      <c r="K20" s="74">
        <v>2481</v>
      </c>
      <c r="L20" s="78"/>
    </row>
    <row r="21" spans="1:13" s="61" customFormat="1" ht="26.25" customHeight="1">
      <c r="A21" s="59"/>
      <c r="B21" s="59"/>
      <c r="C21" s="59"/>
      <c r="D21" s="59"/>
      <c r="E21" s="59"/>
      <c r="F21" s="59"/>
      <c r="G21" s="59"/>
      <c r="H21" s="69"/>
      <c r="I21" s="69" t="s">
        <v>101</v>
      </c>
      <c r="J21" s="10"/>
      <c r="K21" s="75">
        <v>460</v>
      </c>
      <c r="L21" s="78"/>
    </row>
    <row r="22" spans="1:13" s="61" customFormat="1" ht="27.75" customHeight="1">
      <c r="A22" s="59"/>
      <c r="B22" s="59"/>
      <c r="C22" s="59"/>
      <c r="D22" s="59"/>
      <c r="E22" s="59"/>
      <c r="F22" s="59"/>
      <c r="G22" s="59"/>
      <c r="H22" s="70"/>
      <c r="I22" s="70" t="s">
        <v>94</v>
      </c>
      <c r="J22" s="67"/>
      <c r="K22" s="74">
        <v>1580</v>
      </c>
      <c r="L22" s="78"/>
    </row>
    <row r="23" spans="1:13" s="61" customFormat="1" ht="26.25" customHeight="1">
      <c r="A23" s="87"/>
      <c r="B23" s="59"/>
      <c r="C23" s="59"/>
      <c r="D23" s="59"/>
      <c r="E23" s="59"/>
      <c r="F23" s="59"/>
      <c r="G23" s="59"/>
      <c r="H23" s="84"/>
      <c r="I23" s="69" t="s">
        <v>103</v>
      </c>
      <c r="J23" s="10"/>
      <c r="K23" s="75">
        <v>624</v>
      </c>
      <c r="L23" s="78"/>
    </row>
    <row r="24" spans="1:13" ht="27.75" customHeight="1">
      <c r="B24" s="63"/>
      <c r="C24" s="63"/>
      <c r="D24" s="63"/>
      <c r="E24" s="63"/>
      <c r="F24" s="63"/>
      <c r="G24" s="63"/>
      <c r="H24" s="63"/>
      <c r="I24" s="84" t="s">
        <v>104</v>
      </c>
      <c r="J24" s="85"/>
      <c r="K24" s="86">
        <v>124</v>
      </c>
      <c r="L24" s="102"/>
      <c r="M24" s="61"/>
    </row>
    <row r="25" spans="1:13" s="61" customFormat="1" ht="26.25" customHeight="1">
      <c r="A25" s="59"/>
      <c r="B25" s="59"/>
      <c r="C25" s="59"/>
      <c r="D25" s="59"/>
      <c r="E25" s="59"/>
      <c r="F25" s="59"/>
      <c r="G25" s="59"/>
      <c r="H25" s="69"/>
      <c r="I25" s="69" t="s">
        <v>105</v>
      </c>
      <c r="J25" s="67"/>
      <c r="K25" s="86">
        <v>3176.6</v>
      </c>
    </row>
    <row r="26" spans="1:13" s="61" customFormat="1" ht="40.5" customHeight="1">
      <c r="A26" s="59"/>
      <c r="B26" s="59"/>
      <c r="C26" s="59"/>
      <c r="D26" s="59"/>
      <c r="E26" s="59"/>
      <c r="F26" s="59"/>
      <c r="G26" s="59"/>
      <c r="H26" s="69"/>
      <c r="I26" s="69" t="s">
        <v>115</v>
      </c>
      <c r="J26" s="67"/>
      <c r="K26" s="75">
        <v>835.6</v>
      </c>
      <c r="L26" s="78"/>
    </row>
    <row r="27" spans="1:13" s="40" customFormat="1" ht="36" customHeight="1">
      <c r="A27" s="59"/>
      <c r="B27" s="59"/>
      <c r="C27" s="59"/>
      <c r="D27" s="48" t="s">
        <v>91</v>
      </c>
      <c r="E27" s="163" t="str">
        <f>+'Հավելված 1'!D13</f>
        <v>Հայաստանի Հանրապետության տարածքից թարմ պտղի և սննդամթերքի ու խմիչքի առանձին տեսակների արտահանման  աջակցություն</v>
      </c>
      <c r="F27" s="163"/>
      <c r="G27" s="163"/>
      <c r="H27" s="163"/>
      <c r="I27" s="163"/>
      <c r="J27" s="60">
        <f>+'Հավելված 2'!G30</f>
        <v>1796045</v>
      </c>
      <c r="K27" s="60">
        <f>+'Հավելված 2'!H30</f>
        <v>1796045</v>
      </c>
      <c r="L27" s="80"/>
      <c r="M27" s="103"/>
    </row>
    <row r="28" spans="1:13" s="40" customFormat="1" ht="43.5" customHeight="1">
      <c r="A28" s="59"/>
      <c r="B28" s="59"/>
      <c r="C28" s="59"/>
      <c r="D28" s="59"/>
      <c r="E28" s="59"/>
      <c r="F28" s="163" t="str">
        <f>+'Հավելված 1'!E13</f>
        <v xml:space="preserve">Հայաստանի Հանրապետության տարածքից արտահանվող թարմ պտղի և սննդամթերքի ու խմիչքի առանձին տեսակների  մրցունակության բարձրացման նպատակով արտահանված արտադրանքի համար փոխհատուցման տրամադրում </v>
      </c>
      <c r="G28" s="163"/>
      <c r="H28" s="163"/>
      <c r="I28" s="163"/>
      <c r="J28" s="163"/>
      <c r="K28" s="164"/>
      <c r="L28" s="80"/>
    </row>
    <row r="29" spans="1:13" s="40" customFormat="1" ht="27" customHeight="1">
      <c r="A29" s="59"/>
      <c r="B29" s="59"/>
      <c r="C29" s="59"/>
      <c r="D29" s="59"/>
      <c r="E29" s="59"/>
      <c r="F29" s="59"/>
      <c r="G29" s="163" t="s">
        <v>21</v>
      </c>
      <c r="H29" s="163"/>
      <c r="I29" s="163"/>
      <c r="J29" s="163"/>
      <c r="K29" s="164"/>
      <c r="L29" s="80"/>
    </row>
    <row r="30" spans="1:13" s="40" customFormat="1" ht="36.75" customHeight="1">
      <c r="A30" s="59"/>
      <c r="B30" s="59"/>
      <c r="C30" s="59"/>
      <c r="D30" s="59"/>
      <c r="E30" s="59"/>
      <c r="F30" s="59"/>
      <c r="G30" s="59"/>
      <c r="H30" s="165" t="s">
        <v>92</v>
      </c>
      <c r="I30" s="165"/>
      <c r="J30" s="165"/>
      <c r="K30" s="166"/>
      <c r="L30" s="81"/>
    </row>
    <row r="31" spans="1:13" s="40" customFormat="1" ht="24.75" customHeight="1">
      <c r="A31" s="59"/>
      <c r="B31" s="59"/>
      <c r="C31" s="59"/>
      <c r="D31" s="59"/>
      <c r="E31" s="59"/>
      <c r="F31" s="59"/>
      <c r="G31" s="59"/>
      <c r="H31" s="10"/>
      <c r="I31" s="71" t="s">
        <v>134</v>
      </c>
      <c r="J31" s="10"/>
      <c r="K31" s="74">
        <v>10</v>
      </c>
      <c r="L31" s="82"/>
      <c r="M31" s="68"/>
    </row>
    <row r="32" spans="1:13" s="40" customFormat="1" ht="26.25" customHeight="1">
      <c r="A32" s="59"/>
      <c r="B32" s="59"/>
      <c r="C32" s="59"/>
      <c r="D32" s="59"/>
      <c r="E32" s="59"/>
      <c r="F32" s="59"/>
      <c r="G32" s="59"/>
      <c r="H32" s="71"/>
      <c r="I32" s="71" t="s">
        <v>106</v>
      </c>
      <c r="J32" s="48"/>
      <c r="K32" s="74">
        <v>390</v>
      </c>
      <c r="L32" s="82"/>
      <c r="M32" s="68"/>
    </row>
    <row r="33" spans="1:13" s="40" customFormat="1" ht="26.25" customHeight="1">
      <c r="A33" s="59"/>
      <c r="B33" s="59"/>
      <c r="C33" s="59"/>
      <c r="D33" s="59"/>
      <c r="E33" s="59"/>
      <c r="F33" s="59"/>
      <c r="G33" s="59"/>
      <c r="H33" s="71"/>
      <c r="I33" s="71" t="s">
        <v>96</v>
      </c>
      <c r="J33" s="48"/>
      <c r="K33" s="74">
        <v>322</v>
      </c>
      <c r="L33" s="82"/>
      <c r="M33" s="68"/>
    </row>
    <row r="34" spans="1:13" s="40" customFormat="1" ht="24" customHeight="1">
      <c r="A34" s="59"/>
      <c r="B34" s="59"/>
      <c r="C34" s="59"/>
      <c r="D34" s="59"/>
      <c r="E34" s="59"/>
      <c r="F34" s="59"/>
      <c r="G34" s="59"/>
      <c r="H34" s="71"/>
      <c r="I34" s="71" t="s">
        <v>95</v>
      </c>
      <c r="J34" s="62"/>
      <c r="K34" s="74">
        <v>159</v>
      </c>
      <c r="L34" s="82"/>
      <c r="M34" s="68"/>
    </row>
    <row r="35" spans="1:13" s="40" customFormat="1" ht="24" customHeight="1">
      <c r="A35" s="59"/>
      <c r="B35" s="59"/>
      <c r="C35" s="59"/>
      <c r="D35" s="59"/>
      <c r="E35" s="59"/>
      <c r="F35" s="59"/>
      <c r="G35" s="59"/>
      <c r="H35" s="71"/>
      <c r="I35" s="71" t="s">
        <v>107</v>
      </c>
      <c r="J35" s="62"/>
      <c r="K35" s="74">
        <v>2203</v>
      </c>
      <c r="L35" s="82"/>
      <c r="M35" s="68"/>
    </row>
    <row r="36" spans="1:13" s="40" customFormat="1" ht="24" customHeight="1">
      <c r="A36" s="59"/>
      <c r="B36" s="59"/>
      <c r="C36" s="59"/>
      <c r="D36" s="59"/>
      <c r="E36" s="59"/>
      <c r="F36" s="59"/>
      <c r="G36" s="59"/>
      <c r="H36" s="71"/>
      <c r="I36" s="71" t="s">
        <v>108</v>
      </c>
      <c r="J36" s="62"/>
      <c r="K36" s="74">
        <v>120</v>
      </c>
      <c r="L36" s="82"/>
      <c r="M36" s="68"/>
    </row>
    <row r="37" spans="1:13" s="40" customFormat="1" ht="24" customHeight="1">
      <c r="A37" s="59"/>
      <c r="B37" s="59"/>
      <c r="C37" s="59"/>
      <c r="D37" s="59"/>
      <c r="E37" s="59"/>
      <c r="F37" s="59"/>
      <c r="G37" s="59"/>
      <c r="H37" s="71"/>
      <c r="I37" s="71" t="s">
        <v>109</v>
      </c>
      <c r="J37" s="62"/>
      <c r="K37" s="74">
        <v>94</v>
      </c>
      <c r="L37" s="82"/>
      <c r="M37" s="68"/>
    </row>
    <row r="38" spans="1:13" s="40" customFormat="1" ht="33">
      <c r="A38" s="59"/>
      <c r="B38" s="59"/>
      <c r="C38" s="59"/>
      <c r="D38" s="59"/>
      <c r="E38" s="59"/>
      <c r="F38" s="59"/>
      <c r="G38" s="59"/>
      <c r="H38" s="71"/>
      <c r="I38" s="71" t="s">
        <v>116</v>
      </c>
      <c r="J38" s="62"/>
      <c r="K38" s="74">
        <v>45</v>
      </c>
      <c r="L38" s="82"/>
      <c r="M38" s="68"/>
    </row>
    <row r="39" spans="1:13" s="40" customFormat="1" ht="27.75" customHeight="1">
      <c r="A39" s="59"/>
      <c r="B39" s="59"/>
      <c r="C39" s="59"/>
      <c r="D39" s="59"/>
      <c r="E39" s="59"/>
      <c r="F39" s="59"/>
      <c r="G39" s="59"/>
      <c r="H39" s="71"/>
      <c r="I39" s="71" t="s">
        <v>99</v>
      </c>
      <c r="J39" s="62"/>
      <c r="K39" s="74">
        <v>154</v>
      </c>
      <c r="L39" s="82"/>
      <c r="M39" s="68"/>
    </row>
    <row r="40" spans="1:13" s="40" customFormat="1" ht="39" customHeight="1">
      <c r="A40" s="59"/>
      <c r="B40" s="59"/>
      <c r="C40" s="59"/>
      <c r="D40" s="59"/>
      <c r="E40" s="59"/>
      <c r="F40" s="59"/>
      <c r="G40" s="59"/>
      <c r="H40" s="71"/>
      <c r="I40" s="71" t="s">
        <v>110</v>
      </c>
      <c r="J40" s="62"/>
      <c r="K40" s="74">
        <v>358.78</v>
      </c>
      <c r="L40" s="82"/>
      <c r="M40" s="68"/>
    </row>
    <row r="41" spans="1:13" s="40" customFormat="1" ht="39.75" customHeight="1">
      <c r="A41" s="59"/>
      <c r="B41" s="59"/>
      <c r="C41" s="59"/>
      <c r="D41" s="59"/>
      <c r="E41" s="59"/>
      <c r="F41" s="59"/>
      <c r="G41" s="59"/>
      <c r="H41" s="71"/>
      <c r="I41" s="71" t="s">
        <v>114</v>
      </c>
      <c r="J41" s="62"/>
      <c r="K41" s="74">
        <v>1004</v>
      </c>
      <c r="L41" s="82"/>
      <c r="M41" s="68"/>
    </row>
    <row r="42" spans="1:13" s="40" customFormat="1" ht="39.75" customHeight="1">
      <c r="A42" s="59"/>
      <c r="B42" s="59"/>
      <c r="C42" s="59"/>
      <c r="D42" s="59"/>
      <c r="E42" s="59"/>
      <c r="F42" s="59"/>
      <c r="G42" s="59"/>
      <c r="H42" s="71"/>
      <c r="I42" s="71" t="s">
        <v>113</v>
      </c>
      <c r="J42" s="62"/>
      <c r="K42" s="74">
        <v>300</v>
      </c>
      <c r="L42" s="82"/>
      <c r="M42" s="68"/>
    </row>
    <row r="43" spans="1:13" s="40" customFormat="1" ht="33">
      <c r="A43" s="59"/>
      <c r="B43" s="59"/>
      <c r="C43" s="59"/>
      <c r="D43" s="59"/>
      <c r="E43" s="59"/>
      <c r="F43" s="59"/>
      <c r="G43" s="59"/>
      <c r="H43" s="71"/>
      <c r="I43" s="71" t="s">
        <v>117</v>
      </c>
      <c r="J43" s="62"/>
      <c r="K43" s="74">
        <v>594</v>
      </c>
      <c r="L43" s="82"/>
      <c r="M43" s="68"/>
    </row>
    <row r="44" spans="1:13" s="40" customFormat="1" ht="41.25" customHeight="1">
      <c r="A44" s="59"/>
      <c r="B44" s="59"/>
      <c r="C44" s="59"/>
      <c r="D44" s="59"/>
      <c r="E44" s="59"/>
      <c r="F44" s="59"/>
      <c r="G44" s="59"/>
      <c r="H44" s="71"/>
      <c r="I44" s="71" t="s">
        <v>111</v>
      </c>
      <c r="J44" s="62"/>
      <c r="K44" s="74">
        <v>152</v>
      </c>
      <c r="L44" s="82"/>
      <c r="M44" s="68"/>
    </row>
    <row r="45" spans="1:13" s="40" customFormat="1" ht="26.25" customHeight="1">
      <c r="A45" s="59"/>
      <c r="B45" s="59"/>
      <c r="C45" s="59"/>
      <c r="D45" s="59"/>
      <c r="E45" s="59"/>
      <c r="F45" s="59"/>
      <c r="G45" s="59"/>
      <c r="H45" s="71"/>
      <c r="I45" s="71" t="s">
        <v>112</v>
      </c>
      <c r="J45" s="62"/>
      <c r="K45" s="105">
        <v>79.2</v>
      </c>
      <c r="L45" s="82"/>
      <c r="M45" s="68"/>
    </row>
    <row r="46" spans="1:13" s="40" customFormat="1" ht="28.5" customHeight="1">
      <c r="A46" s="59"/>
      <c r="B46" s="59"/>
      <c r="C46" s="59"/>
      <c r="D46" s="59"/>
      <c r="E46" s="59"/>
      <c r="F46" s="59"/>
      <c r="G46" s="59"/>
      <c r="H46" s="71"/>
      <c r="I46" s="71" t="s">
        <v>102</v>
      </c>
      <c r="J46" s="62"/>
      <c r="K46" s="105">
        <v>-53.5</v>
      </c>
      <c r="L46" s="82"/>
      <c r="M46" s="68"/>
    </row>
    <row r="47" spans="1:13" ht="25.5" customHeight="1">
      <c r="A47" s="157" t="s">
        <v>135</v>
      </c>
      <c r="B47" s="157"/>
      <c r="C47" s="157"/>
      <c r="D47" s="157"/>
      <c r="E47" s="157"/>
      <c r="F47" s="157"/>
      <c r="G47" s="157"/>
      <c r="H47" s="157"/>
      <c r="I47" s="157"/>
      <c r="J47" s="37">
        <f t="shared" ref="J47:K47" si="0">+J48</f>
        <v>-4521239.2</v>
      </c>
      <c r="K47" s="76">
        <f t="shared" si="0"/>
        <v>-4521239.2</v>
      </c>
      <c r="L47" s="83"/>
      <c r="M47" s="68"/>
    </row>
    <row r="48" spans="1:13">
      <c r="A48" s="63"/>
      <c r="B48" s="8">
        <v>1006</v>
      </c>
      <c r="C48" s="147" t="s">
        <v>143</v>
      </c>
      <c r="D48" s="147"/>
      <c r="E48" s="147"/>
      <c r="F48" s="147"/>
      <c r="G48" s="147"/>
      <c r="H48" s="147"/>
      <c r="I48" s="147"/>
      <c r="J48" s="29">
        <f>+J49</f>
        <v>-4521239.2</v>
      </c>
      <c r="K48" s="77">
        <f>+K49</f>
        <v>-4521239.2</v>
      </c>
      <c r="L48" s="83"/>
      <c r="M48" s="68"/>
    </row>
    <row r="49" spans="1:13" ht="35.25" customHeight="1">
      <c r="A49" s="146"/>
      <c r="B49" s="146"/>
      <c r="C49" s="146"/>
      <c r="D49" s="8" t="s">
        <v>145</v>
      </c>
      <c r="E49" s="147" t="s">
        <v>144</v>
      </c>
      <c r="F49" s="147"/>
      <c r="G49" s="147"/>
      <c r="H49" s="147"/>
      <c r="I49" s="147"/>
      <c r="J49" s="29">
        <f>+'Հավելված 2'!G68</f>
        <v>-4521239.2</v>
      </c>
      <c r="K49" s="29">
        <f>+'Հավելված 2'!H68</f>
        <v>-4521239.2</v>
      </c>
      <c r="L49" s="83"/>
      <c r="M49" s="68"/>
    </row>
    <row r="50" spans="1:13" ht="53.25" customHeight="1">
      <c r="A50" s="146"/>
      <c r="B50" s="146"/>
      <c r="C50" s="146"/>
      <c r="D50" s="146"/>
      <c r="E50" s="146"/>
      <c r="F50" s="147" t="s">
        <v>146</v>
      </c>
      <c r="G50" s="147"/>
      <c r="H50" s="147"/>
      <c r="I50" s="147"/>
      <c r="J50" s="147"/>
      <c r="K50" s="147"/>
      <c r="M50" s="68"/>
    </row>
    <row r="51" spans="1:13">
      <c r="A51" s="146"/>
      <c r="B51" s="146"/>
      <c r="C51" s="146"/>
      <c r="D51" s="146"/>
      <c r="E51" s="146"/>
      <c r="F51" s="146"/>
      <c r="G51" s="147" t="s">
        <v>147</v>
      </c>
      <c r="H51" s="147"/>
      <c r="I51" s="147"/>
      <c r="J51" s="147"/>
      <c r="K51" s="147"/>
      <c r="M51" s="68"/>
    </row>
    <row r="52" spans="1:13">
      <c r="A52" s="146"/>
      <c r="B52" s="146"/>
      <c r="C52" s="146"/>
      <c r="D52" s="146"/>
      <c r="E52" s="146"/>
      <c r="F52" s="146"/>
      <c r="G52" s="146"/>
      <c r="H52" s="147" t="s">
        <v>148</v>
      </c>
      <c r="I52" s="147"/>
      <c r="J52" s="147"/>
      <c r="K52" s="147"/>
      <c r="M52" s="68"/>
    </row>
    <row r="53" spans="1:13" ht="25.5" customHeight="1">
      <c r="A53" s="157" t="s">
        <v>62</v>
      </c>
      <c r="B53" s="157"/>
      <c r="C53" s="157"/>
      <c r="D53" s="157"/>
      <c r="E53" s="157"/>
      <c r="F53" s="157"/>
      <c r="G53" s="157"/>
      <c r="H53" s="157"/>
      <c r="I53" s="157"/>
      <c r="J53" s="37">
        <f t="shared" ref="J53:K53" si="1">+J54</f>
        <v>0</v>
      </c>
      <c r="K53" s="76">
        <f t="shared" si="1"/>
        <v>0</v>
      </c>
      <c r="L53" s="83"/>
      <c r="M53" s="68"/>
    </row>
    <row r="54" spans="1:13">
      <c r="A54" s="63"/>
      <c r="B54" s="8" t="s">
        <v>63</v>
      </c>
      <c r="C54" s="147" t="s">
        <v>64</v>
      </c>
      <c r="D54" s="147"/>
      <c r="E54" s="147"/>
      <c r="F54" s="147"/>
      <c r="G54" s="147"/>
      <c r="H54" s="147"/>
      <c r="I54" s="147"/>
      <c r="J54" s="29">
        <f>+J55+J59</f>
        <v>0</v>
      </c>
      <c r="K54" s="29">
        <f>+K55+K59</f>
        <v>0</v>
      </c>
      <c r="L54" s="83"/>
      <c r="M54" s="68"/>
    </row>
    <row r="55" spans="1:13" ht="35.25" customHeight="1">
      <c r="A55" s="146"/>
      <c r="B55" s="146"/>
      <c r="C55" s="146"/>
      <c r="D55" s="8" t="s">
        <v>65</v>
      </c>
      <c r="E55" s="147" t="s">
        <v>32</v>
      </c>
      <c r="F55" s="147"/>
      <c r="G55" s="147"/>
      <c r="H55" s="147"/>
      <c r="I55" s="147"/>
      <c r="J55" s="29">
        <f>+'Հավելված 2'!G86</f>
        <v>4521239.2</v>
      </c>
      <c r="K55" s="29">
        <f>+'Հավելված 2'!H86</f>
        <v>4521239.2</v>
      </c>
      <c r="L55" s="83"/>
      <c r="M55" s="68"/>
    </row>
    <row r="56" spans="1:13" ht="53.25" customHeight="1">
      <c r="A56" s="146"/>
      <c r="B56" s="146"/>
      <c r="C56" s="146"/>
      <c r="D56" s="146"/>
      <c r="E56" s="146"/>
      <c r="F56" s="147" t="s">
        <v>66</v>
      </c>
      <c r="G56" s="147"/>
      <c r="H56" s="147"/>
      <c r="I56" s="147"/>
      <c r="J56" s="147"/>
      <c r="K56" s="147"/>
      <c r="M56" s="68"/>
    </row>
    <row r="57" spans="1:13">
      <c r="A57" s="146"/>
      <c r="B57" s="146"/>
      <c r="C57" s="146"/>
      <c r="D57" s="146"/>
      <c r="E57" s="146"/>
      <c r="F57" s="146"/>
      <c r="G57" s="147" t="s">
        <v>12</v>
      </c>
      <c r="H57" s="147"/>
      <c r="I57" s="147"/>
      <c r="J57" s="147"/>
      <c r="K57" s="147"/>
      <c r="M57" s="68"/>
    </row>
    <row r="58" spans="1:13">
      <c r="A58" s="146"/>
      <c r="B58" s="146"/>
      <c r="C58" s="146"/>
      <c r="D58" s="146"/>
      <c r="E58" s="146"/>
      <c r="F58" s="146"/>
      <c r="G58" s="146"/>
      <c r="H58" s="147" t="s">
        <v>67</v>
      </c>
      <c r="I58" s="147"/>
      <c r="J58" s="147"/>
      <c r="K58" s="147"/>
      <c r="M58" s="68"/>
    </row>
    <row r="59" spans="1:13" ht="35.25" customHeight="1">
      <c r="A59" s="146"/>
      <c r="B59" s="146"/>
      <c r="C59" s="146"/>
      <c r="D59" s="8" t="s">
        <v>65</v>
      </c>
      <c r="E59" s="147" t="s">
        <v>32</v>
      </c>
      <c r="F59" s="147"/>
      <c r="G59" s="147"/>
      <c r="H59" s="147"/>
      <c r="I59" s="147"/>
      <c r="J59" s="29">
        <f>+'Հավելված 2'!G94</f>
        <v>-4521239.2</v>
      </c>
      <c r="K59" s="29">
        <f>+'Հավելված 2'!H94</f>
        <v>-4521239.2</v>
      </c>
      <c r="L59" s="83"/>
      <c r="M59" s="68"/>
    </row>
    <row r="60" spans="1:13" ht="53.25" customHeight="1">
      <c r="A60" s="146"/>
      <c r="B60" s="146"/>
      <c r="C60" s="146"/>
      <c r="D60" s="146"/>
      <c r="E60" s="146"/>
      <c r="F60" s="147" t="s">
        <v>66</v>
      </c>
      <c r="G60" s="147"/>
      <c r="H60" s="147"/>
      <c r="I60" s="147"/>
      <c r="J60" s="147"/>
      <c r="K60" s="147"/>
      <c r="M60" s="68"/>
    </row>
    <row r="61" spans="1:13">
      <c r="A61" s="146"/>
      <c r="B61" s="146"/>
      <c r="C61" s="146"/>
      <c r="D61" s="146"/>
      <c r="E61" s="146"/>
      <c r="F61" s="146"/>
      <c r="G61" s="147" t="s">
        <v>12</v>
      </c>
      <c r="H61" s="147"/>
      <c r="I61" s="147"/>
      <c r="J61" s="147"/>
      <c r="K61" s="147"/>
      <c r="M61" s="68"/>
    </row>
    <row r="62" spans="1:13">
      <c r="A62" s="146"/>
      <c r="B62" s="146"/>
      <c r="C62" s="146"/>
      <c r="D62" s="146"/>
      <c r="E62" s="146"/>
      <c r="F62" s="146"/>
      <c r="G62" s="146"/>
      <c r="H62" s="147" t="s">
        <v>67</v>
      </c>
      <c r="I62" s="147"/>
      <c r="J62" s="147"/>
      <c r="K62" s="147"/>
      <c r="M62" s="68"/>
    </row>
  </sheetData>
  <mergeCells count="54">
    <mergeCell ref="A53:I53"/>
    <mergeCell ref="C54:I54"/>
    <mergeCell ref="C15:I15"/>
    <mergeCell ref="E16:I16"/>
    <mergeCell ref="F17:K17"/>
    <mergeCell ref="G18:K18"/>
    <mergeCell ref="H19:K19"/>
    <mergeCell ref="E27:I27"/>
    <mergeCell ref="F28:K28"/>
    <mergeCell ref="G29:K29"/>
    <mergeCell ref="H30:K30"/>
    <mergeCell ref="A47:I47"/>
    <mergeCell ref="C48:I48"/>
    <mergeCell ref="A49:C49"/>
    <mergeCell ref="E49:I49"/>
    <mergeCell ref="A50:E50"/>
    <mergeCell ref="A58:G58"/>
    <mergeCell ref="H58:K58"/>
    <mergeCell ref="A55:C55"/>
    <mergeCell ref="E55:I55"/>
    <mergeCell ref="A56:E56"/>
    <mergeCell ref="F56:K56"/>
    <mergeCell ref="A57:F57"/>
    <mergeCell ref="G57:K57"/>
    <mergeCell ref="C8:I8"/>
    <mergeCell ref="A6:I6"/>
    <mergeCell ref="A7:I7"/>
    <mergeCell ref="A1:K1"/>
    <mergeCell ref="A2:K2"/>
    <mergeCell ref="A4:A5"/>
    <mergeCell ref="B4:C4"/>
    <mergeCell ref="D4:G4"/>
    <mergeCell ref="H4:H5"/>
    <mergeCell ref="I4:I5"/>
    <mergeCell ref="J4:K4"/>
    <mergeCell ref="H14:I14"/>
    <mergeCell ref="F10:I10"/>
    <mergeCell ref="E9:I9"/>
    <mergeCell ref="G11:J11"/>
    <mergeCell ref="H12:J12"/>
    <mergeCell ref="H13:I13"/>
    <mergeCell ref="F50:K50"/>
    <mergeCell ref="A51:F51"/>
    <mergeCell ref="G51:K51"/>
    <mergeCell ref="A52:G52"/>
    <mergeCell ref="H52:K52"/>
    <mergeCell ref="A62:G62"/>
    <mergeCell ref="H62:K62"/>
    <mergeCell ref="A59:C59"/>
    <mergeCell ref="E59:I59"/>
    <mergeCell ref="A60:E60"/>
    <mergeCell ref="F60:K60"/>
    <mergeCell ref="A61:F61"/>
    <mergeCell ref="G61:K61"/>
  </mergeCells>
  <pageMargins left="0.7" right="0.7" top="0.75" bottom="0.75" header="0.3" footer="0.3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Հավելված 1</vt:lpstr>
      <vt:lpstr>Հավելված 2</vt:lpstr>
      <vt:lpstr>Հավելված 3</vt:lpstr>
      <vt:lpstr>'Հավելված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https:/mul2-mineconomy.gov.am/tasks/1083703/oneclick?token=215e72d722da65e4cad7834cee66a25f</cp:keywords>
  <cp:lastModifiedBy>Alisa H. Melkumyan</cp:lastModifiedBy>
  <cp:lastPrinted>2026-09-10T11:26:46Z</cp:lastPrinted>
  <dcterms:created xsi:type="dcterms:W3CDTF">2023-03-09T21:03:30Z</dcterms:created>
  <dcterms:modified xsi:type="dcterms:W3CDTF">2026-09-23T09:33:55Z</dcterms:modified>
</cp:coreProperties>
</file>