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ce-3\Desktop\Ե-28800 ՏԶՀ կան․ դրամա\"/>
    </mc:Choice>
  </mc:AlternateContent>
  <xr:revisionPtr revIDLastSave="0" documentId="13_ncr:1_{5035A1AC-D16F-4680-A491-6898D407DD29}" xr6:coauthVersionLast="47" xr6:coauthVersionMax="47" xr10:uidLastSave="{00000000-0000-0000-0000-000000000000}"/>
  <bookViews>
    <workbookView xWindow="-120" yWindow="-120" windowWidth="29040" windowHeight="15720" activeTab="12" xr2:uid="{00000000-000D-0000-FFFF-FFFF00000000}"/>
  </bookViews>
  <sheets>
    <sheet name="1" sheetId="96" r:id="rId1"/>
    <sheet name="2" sheetId="97" r:id="rId2"/>
    <sheet name="3" sheetId="98" r:id="rId3"/>
    <sheet name="4" sheetId="99" r:id="rId4"/>
    <sheet name="5" sheetId="100" r:id="rId5"/>
    <sheet name="6" sheetId="80" r:id="rId6"/>
    <sheet name="7" sheetId="90" r:id="rId7"/>
    <sheet name="8" sheetId="26" r:id="rId8"/>
    <sheet name="9" sheetId="59" r:id="rId9"/>
    <sheet name="10" sheetId="79" r:id="rId10"/>
    <sheet name="11" sheetId="27" r:id="rId11"/>
    <sheet name="12" sheetId="101" r:id="rId12"/>
    <sheet name="13" sheetId="92" r:id="rId13"/>
  </sheets>
  <definedNames>
    <definedName name="_1__հայտարարվել_է_նախ_մրցույթ">#REF!</definedName>
    <definedName name="_xlnm._FilterDatabase" localSheetId="6" hidden="1">'7'!$A$10:$H$54</definedName>
    <definedName name="_tab10" localSheetId="0">#REF!</definedName>
    <definedName name="_tab10" localSheetId="12">#REF!</definedName>
    <definedName name="_tab10" localSheetId="1">#REF!</definedName>
    <definedName name="_tab10" localSheetId="2">#REF!</definedName>
    <definedName name="_tab10" localSheetId="3">#REF!</definedName>
    <definedName name="_tab10" localSheetId="4">#REF!</definedName>
    <definedName name="_tab10">#REF!</definedName>
    <definedName name="_tab11" localSheetId="0">#REF!</definedName>
    <definedName name="_tab11" localSheetId="12">#REF!</definedName>
    <definedName name="_tab11" localSheetId="1">#REF!</definedName>
    <definedName name="_tab11" localSheetId="2">#REF!</definedName>
    <definedName name="_tab11" localSheetId="3">#REF!</definedName>
    <definedName name="_tab11" localSheetId="4">#REF!</definedName>
    <definedName name="_tab11">#REF!</definedName>
    <definedName name="_tab12" localSheetId="0">#REF!</definedName>
    <definedName name="_tab12" localSheetId="12">#REF!</definedName>
    <definedName name="_tab12" localSheetId="1">#REF!</definedName>
    <definedName name="_tab12" localSheetId="2">#REF!</definedName>
    <definedName name="_tab12" localSheetId="3">#REF!</definedName>
    <definedName name="_tab12" localSheetId="4">#REF!</definedName>
    <definedName name="_tab12">#REF!</definedName>
    <definedName name="_tab13" localSheetId="0">#REF!</definedName>
    <definedName name="_tab13" localSheetId="12">#REF!</definedName>
    <definedName name="_tab13" localSheetId="1">#REF!</definedName>
    <definedName name="_tab13" localSheetId="2">#REF!</definedName>
    <definedName name="_tab13" localSheetId="3">#REF!</definedName>
    <definedName name="_tab13" localSheetId="4">#REF!</definedName>
    <definedName name="_tab13">#REF!</definedName>
    <definedName name="_tab14" localSheetId="0">#REF!</definedName>
    <definedName name="_tab14" localSheetId="12">#REF!</definedName>
    <definedName name="_tab14" localSheetId="1">#REF!</definedName>
    <definedName name="_tab14" localSheetId="2">#REF!</definedName>
    <definedName name="_tab14" localSheetId="3">#REF!</definedName>
    <definedName name="_tab14" localSheetId="4">#REF!</definedName>
    <definedName name="_tab14">#REF!</definedName>
    <definedName name="_tab15" localSheetId="0">#REF!</definedName>
    <definedName name="_tab15" localSheetId="12">#REF!</definedName>
    <definedName name="_tab15" localSheetId="1">#REF!</definedName>
    <definedName name="_tab15" localSheetId="2">#REF!</definedName>
    <definedName name="_tab15" localSheetId="3">#REF!</definedName>
    <definedName name="_tab15" localSheetId="4">#REF!</definedName>
    <definedName name="_tab15">#REF!</definedName>
    <definedName name="_tab16" localSheetId="0">#REF!</definedName>
    <definedName name="_tab16" localSheetId="12">#REF!</definedName>
    <definedName name="_tab16" localSheetId="1">#REF!</definedName>
    <definedName name="_tab16" localSheetId="2">#REF!</definedName>
    <definedName name="_tab16" localSheetId="3">#REF!</definedName>
    <definedName name="_tab16" localSheetId="4">#REF!</definedName>
    <definedName name="_tab16">#REF!</definedName>
    <definedName name="_tab17" localSheetId="0">#REF!</definedName>
    <definedName name="_tab17" localSheetId="12">#REF!</definedName>
    <definedName name="_tab17" localSheetId="1">#REF!</definedName>
    <definedName name="_tab17" localSheetId="2">#REF!</definedName>
    <definedName name="_tab17" localSheetId="3">#REF!</definedName>
    <definedName name="_tab17" localSheetId="4">#REF!</definedName>
    <definedName name="_tab17">#REF!</definedName>
    <definedName name="_tab18" localSheetId="0">#REF!</definedName>
    <definedName name="_tab18" localSheetId="12">#REF!</definedName>
    <definedName name="_tab18" localSheetId="1">#REF!</definedName>
    <definedName name="_tab18" localSheetId="2">#REF!</definedName>
    <definedName name="_tab18" localSheetId="3">#REF!</definedName>
    <definedName name="_tab18" localSheetId="4">#REF!</definedName>
    <definedName name="_tab18">#REF!</definedName>
    <definedName name="_tab19" localSheetId="0">#REF!</definedName>
    <definedName name="_tab19" localSheetId="12">#REF!</definedName>
    <definedName name="_tab19" localSheetId="1">#REF!</definedName>
    <definedName name="_tab19" localSheetId="2">#REF!</definedName>
    <definedName name="_tab19" localSheetId="3">#REF!</definedName>
    <definedName name="_tab19" localSheetId="4">#REF!</definedName>
    <definedName name="_tab19">#REF!</definedName>
    <definedName name="_tab20" localSheetId="0">#REF!</definedName>
    <definedName name="_tab20" localSheetId="12">#REF!</definedName>
    <definedName name="_tab20" localSheetId="1">#REF!</definedName>
    <definedName name="_tab20" localSheetId="2">#REF!</definedName>
    <definedName name="_tab20" localSheetId="3">#REF!</definedName>
    <definedName name="_tab20" localSheetId="4">#REF!</definedName>
    <definedName name="_tab20">#REF!</definedName>
    <definedName name="_tab21" localSheetId="0">#REF!</definedName>
    <definedName name="_tab21" localSheetId="12">#REF!</definedName>
    <definedName name="_tab21" localSheetId="1">#REF!</definedName>
    <definedName name="_tab21" localSheetId="2">#REF!</definedName>
    <definedName name="_tab21" localSheetId="3">#REF!</definedName>
    <definedName name="_tab21" localSheetId="4">#REF!</definedName>
    <definedName name="_tab21">#REF!</definedName>
    <definedName name="_tab22" localSheetId="0">#REF!</definedName>
    <definedName name="_tab22" localSheetId="12">#REF!</definedName>
    <definedName name="_tab22" localSheetId="1">#REF!</definedName>
    <definedName name="_tab22" localSheetId="2">#REF!</definedName>
    <definedName name="_tab22" localSheetId="3">#REF!</definedName>
    <definedName name="_tab22" localSheetId="4">#REF!</definedName>
    <definedName name="_tab22">#REF!</definedName>
    <definedName name="_tab22222" localSheetId="0">#REF!</definedName>
    <definedName name="_tab22222" localSheetId="12">#REF!</definedName>
    <definedName name="_tab22222" localSheetId="1">#REF!</definedName>
    <definedName name="_tab22222" localSheetId="2">#REF!</definedName>
    <definedName name="_tab22222" localSheetId="3">#REF!</definedName>
    <definedName name="_tab22222" localSheetId="4">#REF!</definedName>
    <definedName name="_tab22222">#REF!</definedName>
    <definedName name="_tab23" localSheetId="0">#REF!</definedName>
    <definedName name="_tab23" localSheetId="12">#REF!</definedName>
    <definedName name="_tab23" localSheetId="1">#REF!</definedName>
    <definedName name="_tab23" localSheetId="2">#REF!</definedName>
    <definedName name="_tab23" localSheetId="3">#REF!</definedName>
    <definedName name="_tab23" localSheetId="4">#REF!</definedName>
    <definedName name="_tab23">#REF!</definedName>
    <definedName name="_tab24" localSheetId="0">#REF!</definedName>
    <definedName name="_tab24" localSheetId="12">#REF!</definedName>
    <definedName name="_tab24" localSheetId="1">#REF!</definedName>
    <definedName name="_tab24" localSheetId="2">#REF!</definedName>
    <definedName name="_tab24" localSheetId="3">#REF!</definedName>
    <definedName name="_tab24" localSheetId="4">#REF!</definedName>
    <definedName name="_tab24">#REF!</definedName>
    <definedName name="_tab5" localSheetId="0">#REF!</definedName>
    <definedName name="_tab5" localSheetId="12">#REF!</definedName>
    <definedName name="_tab5" localSheetId="1">#REF!</definedName>
    <definedName name="_tab5" localSheetId="2">#REF!</definedName>
    <definedName name="_tab5" localSheetId="3">#REF!</definedName>
    <definedName name="_tab5" localSheetId="4">#REF!</definedName>
    <definedName name="_tab5">#REF!</definedName>
    <definedName name="_tab6" localSheetId="0">#REF!</definedName>
    <definedName name="_tab6" localSheetId="12">#REF!</definedName>
    <definedName name="_tab6" localSheetId="1">#REF!</definedName>
    <definedName name="_tab6" localSheetId="2">#REF!</definedName>
    <definedName name="_tab6" localSheetId="3">#REF!</definedName>
    <definedName name="_tab6" localSheetId="4">#REF!</definedName>
    <definedName name="_tab6">#REF!</definedName>
    <definedName name="_tab7" localSheetId="0">#REF!</definedName>
    <definedName name="_tab7" localSheetId="12">#REF!</definedName>
    <definedName name="_tab7" localSheetId="1">#REF!</definedName>
    <definedName name="_tab7" localSheetId="2">#REF!</definedName>
    <definedName name="_tab7" localSheetId="3">#REF!</definedName>
    <definedName name="_tab7" localSheetId="4">#REF!</definedName>
    <definedName name="_tab7">#REF!</definedName>
    <definedName name="_tab8" localSheetId="0">#REF!</definedName>
    <definedName name="_tab8" localSheetId="12">#REF!</definedName>
    <definedName name="_tab8" localSheetId="1">#REF!</definedName>
    <definedName name="_tab8" localSheetId="2">#REF!</definedName>
    <definedName name="_tab8" localSheetId="3">#REF!</definedName>
    <definedName name="_tab8" localSheetId="4">#REF!</definedName>
    <definedName name="_tab8">#REF!</definedName>
    <definedName name="_tab9" localSheetId="0">#REF!</definedName>
    <definedName name="_tab9" localSheetId="12">#REF!</definedName>
    <definedName name="_tab9" localSheetId="1">#REF!</definedName>
    <definedName name="_tab9" localSheetId="2">#REF!</definedName>
    <definedName name="_tab9" localSheetId="3">#REF!</definedName>
    <definedName name="_tab9" localSheetId="4">#REF!</definedName>
    <definedName name="_tab9">#REF!</definedName>
    <definedName name="aaaaaaaaaaaa" localSheetId="0">#REF!</definedName>
    <definedName name="aaaaaaaaaaaa" localSheetId="12">#REF!</definedName>
    <definedName name="aaaaaaaaaaaa" localSheetId="1">#REF!</definedName>
    <definedName name="aaaaaaaaaaaa" localSheetId="2">#REF!</definedName>
    <definedName name="aaaaaaaaaaaa" localSheetId="3">#REF!</definedName>
    <definedName name="aaaaaaaaaaaa" localSheetId="4">#REF!</definedName>
    <definedName name="aaaaaaaaaaaa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hav">#REF!</definedName>
    <definedName name="havelvac">#REF!</definedName>
    <definedName name="hhhh" localSheetId="0">#REF!</definedName>
    <definedName name="hhhh" localSheetId="12">#REF!</definedName>
    <definedName name="hhhh" localSheetId="1">#REF!</definedName>
    <definedName name="hhhh" localSheetId="2">#REF!</definedName>
    <definedName name="hhhh" localSheetId="3">#REF!</definedName>
    <definedName name="hhhh" localSheetId="4">#REF!</definedName>
    <definedName name="hhhh">#REF!</definedName>
    <definedName name="hunvar" localSheetId="0">#REF!,#REF!,#REF!,#REF!,#REF!,#REF!,#REF!,#REF!,#REF!,#REF!,#REF!,#REF!,#REF!,#REF!,#REF!</definedName>
    <definedName name="hunvar" localSheetId="9">#REF!,#REF!,#REF!,#REF!,#REF!,#REF!,#REF!,#REF!,#REF!,#REF!,#REF!,#REF!,#REF!,#REF!,#REF!</definedName>
    <definedName name="hunvar" localSheetId="12">#REF!,#REF!,#REF!,#REF!,#REF!,#REF!,#REF!,#REF!,#REF!,#REF!,#REF!,#REF!,#REF!,#REF!,#REF!</definedName>
    <definedName name="hunvar" localSheetId="1">#REF!,#REF!,#REF!,#REF!,#REF!,#REF!,#REF!,#REF!,#REF!,#REF!,#REF!,#REF!,#REF!,#REF!,#REF!</definedName>
    <definedName name="hunvar" localSheetId="2">#REF!,#REF!,#REF!,#REF!,#REF!,#REF!,#REF!,#REF!,#REF!,#REF!,#REF!,#REF!,#REF!,#REF!,#REF!</definedName>
    <definedName name="hunvar" localSheetId="3">#REF!,#REF!,#REF!,#REF!,#REF!,#REF!,#REF!,#REF!,#REF!,#REF!,#REF!,#REF!,#REF!,#REF!,#REF!</definedName>
    <definedName name="hunvar" localSheetId="4">#REF!,#REF!,#REF!,#REF!,#REF!,#REF!,#REF!,#REF!,#REF!,#REF!,#REF!,#REF!,#REF!,#REF!,#REF!</definedName>
    <definedName name="hunvar" localSheetId="5">#REF!,#REF!,#REF!,#REF!,#REF!,#REF!,#REF!,#REF!,#REF!,#REF!,#REF!,#REF!,#REF!,#REF!,#REF!</definedName>
    <definedName name="hunvar">#REF!,#REF!,#REF!,#REF!,#REF!,#REF!,#REF!,#REF!,#REF!,#REF!,#REF!,#REF!,#REF!,#REF!,#REF!</definedName>
    <definedName name="mas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2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9">#REF!,#REF!,#REF!,#REF!,#REF!</definedName>
    <definedName name="par_qual" localSheetId="12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 localSheetId="5">#REF!,#REF!,#REF!,#REF!,#REF!</definedName>
    <definedName name="par_qual">#REF!,#REF!,#REF!,#REF!,#REF!</definedName>
    <definedName name="par_time" localSheetId="0">#REF!,#REF!,#REF!,#REF!</definedName>
    <definedName name="par_time" localSheetId="9">#REF!,#REF!,#REF!,#REF!</definedName>
    <definedName name="par_time" localSheetId="12">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 localSheetId="5">#REF!,#REF!,#REF!,#REF!</definedName>
    <definedName name="par_time">#REF!,#REF!,#REF!,#REF!</definedName>
    <definedName name="par2.12s" localSheetId="0">#REF!</definedName>
    <definedName name="par2.12s" localSheetId="9">#REF!</definedName>
    <definedName name="par2.12s" localSheetId="12">#REF!</definedName>
    <definedName name="par2.12s" localSheetId="1">#REF!</definedName>
    <definedName name="par2.12s" localSheetId="2">#REF!</definedName>
    <definedName name="par2.12s" localSheetId="3">#REF!</definedName>
    <definedName name="par2.12s" localSheetId="4">#REF!</definedName>
    <definedName name="par2.12s" localSheetId="5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9">#REF!,#REF!,#REF!,#REF!,#REF!,#REF!,#REF!,#REF!,#REF!,#REF!,#REF!,#REF!,#REF!,#REF!,#REF!,#REF!</definedName>
    <definedName name="par2.4s" localSheetId="12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9">#REF!,#REF!</definedName>
    <definedName name="par2.5s" localSheetId="12">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 localSheetId="5">#REF!,#REF!</definedName>
    <definedName name="par2.5s">#REF!,#REF!</definedName>
    <definedName name="par2.6s" localSheetId="0">#REF!,#REF!,#REF!,#REF!</definedName>
    <definedName name="par2.6s" localSheetId="9">#REF!,#REF!,#REF!,#REF!</definedName>
    <definedName name="par2.6s" localSheetId="12">#REF!,#REF!,#REF!,#REF!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 localSheetId="5">#REF!,#REF!,#REF!,#REF!</definedName>
    <definedName name="par2.6s">#REF!,#REF!,#REF!,#REF!</definedName>
    <definedName name="par2.7s" localSheetId="0">#REF!,#REF!</definedName>
    <definedName name="par2.7s" localSheetId="9">#REF!,#REF!</definedName>
    <definedName name="par2.7s" localSheetId="12">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 localSheetId="5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9">#REF!,#REF!,#REF!,#REF!,#REF!,#REF!,#REF!,#REF!,#REF!,#REF!,#REF!,#REF!,#REF!,#REF!,#REF!,#REF!</definedName>
    <definedName name="par2.9s" localSheetId="12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9">#REF!,#REF!</definedName>
    <definedName name="par4.10s" localSheetId="12">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 localSheetId="5">#REF!,#REF!</definedName>
    <definedName name="par4.10s">#REF!,#REF!</definedName>
    <definedName name="par4.11d" localSheetId="0">#REF!,#REF!,#REF!,#REF!,#REF!</definedName>
    <definedName name="par4.11d" localSheetId="9">#REF!,#REF!,#REF!,#REF!,#REF!</definedName>
    <definedName name="par4.11d" localSheetId="12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 localSheetId="5">#REF!,#REF!,#REF!,#REF!,#REF!</definedName>
    <definedName name="par4.11d">#REF!,#REF!,#REF!,#REF!,#REF!</definedName>
    <definedName name="par4.12d" localSheetId="0">#REF!</definedName>
    <definedName name="par4.12d" localSheetId="9">#REF!</definedName>
    <definedName name="par4.12d" localSheetId="12">#REF!</definedName>
    <definedName name="par4.12d" localSheetId="1">#REF!</definedName>
    <definedName name="par4.12d" localSheetId="2">#REF!</definedName>
    <definedName name="par4.12d" localSheetId="3">#REF!</definedName>
    <definedName name="par4.12d" localSheetId="4">#REF!</definedName>
    <definedName name="par4.12d" localSheetId="5">#REF!</definedName>
    <definedName name="par4.12d">#REF!</definedName>
    <definedName name="par4.13s" localSheetId="0">#REF!</definedName>
    <definedName name="par4.13s" localSheetId="12">#REF!</definedName>
    <definedName name="par4.13s" localSheetId="1">#REF!</definedName>
    <definedName name="par4.13s" localSheetId="2">#REF!</definedName>
    <definedName name="par4.13s" localSheetId="3">#REF!</definedName>
    <definedName name="par4.13s" localSheetId="4">#REF!</definedName>
    <definedName name="par4.13s">#REF!</definedName>
    <definedName name="par4.14" localSheetId="0">#REF!,#REF!,#REF!,#REF!,#REF!,#REF!</definedName>
    <definedName name="par4.14" localSheetId="9">#REF!,#REF!,#REF!,#REF!,#REF!,#REF!</definedName>
    <definedName name="par4.14" localSheetId="12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>#REF!,#REF!,#REF!,#REF!,#REF!,#REF!</definedName>
    <definedName name="par4.15" localSheetId="0">#REF!,#REF!,#REF!</definedName>
    <definedName name="par4.15" localSheetId="9">#REF!,#REF!,#REF!</definedName>
    <definedName name="par4.15" localSheetId="12">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 localSheetId="5">#REF!,#REF!,#REF!</definedName>
    <definedName name="par4.15">#REF!,#REF!,#REF!</definedName>
    <definedName name="par4.16" localSheetId="0">#REF!,#REF!,#REF!</definedName>
    <definedName name="par4.16" localSheetId="12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>#REF!,#REF!,#REF!</definedName>
    <definedName name="par4.17" localSheetId="0">#REF!,#REF!,#REF!,#REF!</definedName>
    <definedName name="par4.17" localSheetId="9">#REF!,#REF!,#REF!,#REF!</definedName>
    <definedName name="par4.17" localSheetId="12">#REF!,#REF!,#REF!,#REF!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 localSheetId="5">#REF!,#REF!,#REF!,#REF!</definedName>
    <definedName name="par4.17">#REF!,#REF!,#REF!,#REF!</definedName>
    <definedName name="par4.18d" localSheetId="0">#REF!,#REF!</definedName>
    <definedName name="par4.18d" localSheetId="9">#REF!,#REF!</definedName>
    <definedName name="par4.18d" localSheetId="12">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 localSheetId="5">#REF!,#REF!</definedName>
    <definedName name="par4.18d">#REF!,#REF!</definedName>
    <definedName name="par4.19s" localSheetId="0">#REF!</definedName>
    <definedName name="par4.19s" localSheetId="9">#REF!</definedName>
    <definedName name="par4.19s" localSheetId="12">#REF!</definedName>
    <definedName name="par4.19s" localSheetId="1">#REF!</definedName>
    <definedName name="par4.19s" localSheetId="2">#REF!</definedName>
    <definedName name="par4.19s" localSheetId="3">#REF!</definedName>
    <definedName name="par4.19s" localSheetId="4">#REF!</definedName>
    <definedName name="par4.19s" localSheetId="5">#REF!</definedName>
    <definedName name="par4.19s">#REF!</definedName>
    <definedName name="par4.20f" localSheetId="0">#REF!</definedName>
    <definedName name="par4.20f" localSheetId="12">#REF!</definedName>
    <definedName name="par4.20f" localSheetId="1">#REF!</definedName>
    <definedName name="par4.20f" localSheetId="2">#REF!</definedName>
    <definedName name="par4.20f" localSheetId="3">#REF!</definedName>
    <definedName name="par4.20f" localSheetId="4">#REF!</definedName>
    <definedName name="par4.20f">#REF!</definedName>
    <definedName name="par4.21f" localSheetId="0">#REF!</definedName>
    <definedName name="par4.21f" localSheetId="12">#REF!</definedName>
    <definedName name="par4.21f" localSheetId="1">#REF!</definedName>
    <definedName name="par4.21f" localSheetId="2">#REF!</definedName>
    <definedName name="par4.21f" localSheetId="3">#REF!</definedName>
    <definedName name="par4.21f" localSheetId="4">#REF!</definedName>
    <definedName name="par4.21f">#REF!</definedName>
    <definedName name="par4.22" localSheetId="0">#REF!</definedName>
    <definedName name="par4.22" localSheetId="12">#REF!</definedName>
    <definedName name="par4.22" localSheetId="1">#REF!</definedName>
    <definedName name="par4.22" localSheetId="2">#REF!</definedName>
    <definedName name="par4.22" localSheetId="3">#REF!</definedName>
    <definedName name="par4.22" localSheetId="4">#REF!</definedName>
    <definedName name="par4.22">#REF!</definedName>
    <definedName name="par4.4" localSheetId="0">#REF!</definedName>
    <definedName name="par4.4" localSheetId="12">#REF!</definedName>
    <definedName name="par4.4" localSheetId="1">#REF!</definedName>
    <definedName name="par4.4" localSheetId="2">#REF!</definedName>
    <definedName name="par4.4" localSheetId="3">#REF!</definedName>
    <definedName name="par4.4" localSheetId="4">#REF!</definedName>
    <definedName name="par4.4">#REF!</definedName>
    <definedName name="par4.5" localSheetId="0">#REF!</definedName>
    <definedName name="par4.5" localSheetId="12">#REF!</definedName>
    <definedName name="par4.5" localSheetId="1">#REF!</definedName>
    <definedName name="par4.5" localSheetId="2">#REF!</definedName>
    <definedName name="par4.5" localSheetId="3">#REF!</definedName>
    <definedName name="par4.5" localSheetId="4">#REF!</definedName>
    <definedName name="par4.5">#REF!</definedName>
    <definedName name="par4.6s" localSheetId="0">#REF!</definedName>
    <definedName name="par4.6s" localSheetId="12">#REF!</definedName>
    <definedName name="par4.6s" localSheetId="1">#REF!</definedName>
    <definedName name="par4.6s" localSheetId="2">#REF!</definedName>
    <definedName name="par4.6s" localSheetId="3">#REF!</definedName>
    <definedName name="par4.6s" localSheetId="4">#REF!</definedName>
    <definedName name="par4.6s">#REF!</definedName>
    <definedName name="par4.7s" localSheetId="0">#REF!</definedName>
    <definedName name="par4.7s" localSheetId="12">#REF!</definedName>
    <definedName name="par4.7s" localSheetId="1">#REF!</definedName>
    <definedName name="par4.7s" localSheetId="2">#REF!</definedName>
    <definedName name="par4.7s" localSheetId="3">#REF!</definedName>
    <definedName name="par4.7s" localSheetId="4">#REF!</definedName>
    <definedName name="par4.7s">#REF!</definedName>
    <definedName name="par4.8" localSheetId="0">#REF!,#REF!,#REF!,#REF!,#REF!</definedName>
    <definedName name="par4.8" localSheetId="9">#REF!,#REF!,#REF!,#REF!,#REF!</definedName>
    <definedName name="par4.8" localSheetId="12">#REF!,#REF!,#REF!,#REF!,#REF!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 localSheetId="5">#REF!,#REF!,#REF!,#REF!,#REF!</definedName>
    <definedName name="par4.8">#REF!,#REF!,#REF!,#REF!,#REF!</definedName>
    <definedName name="par4.9" localSheetId="0">#REF!,#REF!,#REF!,#REF!,#REF!,#REF!</definedName>
    <definedName name="par4.9" localSheetId="9">#REF!,#REF!,#REF!,#REF!,#REF!,#REF!</definedName>
    <definedName name="par4.9" localSheetId="12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5">#REF!,#REF!,#REF!,#REF!,#REF!,#REF!</definedName>
    <definedName name="par4.9">#REF!,#REF!,#REF!,#REF!,#REF!,#REF!</definedName>
    <definedName name="par5.1" localSheetId="0">#REF!,#REF!</definedName>
    <definedName name="par5.1" localSheetId="9">#REF!,#REF!</definedName>
    <definedName name="par5.1" localSheetId="12">#REF!,#REF!</definedName>
    <definedName name="par5.1" localSheetId="1">#REF!,#REF!</definedName>
    <definedName name="par5.1" localSheetId="2">#REF!,#REF!</definedName>
    <definedName name="par5.1" localSheetId="3">#REF!,#REF!</definedName>
    <definedName name="par5.1" localSheetId="4">#REF!,#REF!</definedName>
    <definedName name="par5.1" localSheetId="5">#REF!,#REF!</definedName>
    <definedName name="par5.1">#REF!,#REF!</definedName>
    <definedName name="par5.3" localSheetId="0">#REF!,#REF!,#REF!,#REF!,#REF!,#REF!</definedName>
    <definedName name="par5.3" localSheetId="9">#REF!,#REF!,#REF!,#REF!,#REF!,#REF!</definedName>
    <definedName name="par5.3" localSheetId="12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 localSheetId="5">#REF!,#REF!,#REF!,#REF!,#REF!,#REF!</definedName>
    <definedName name="par5.3">#REF!,#REF!,#REF!,#REF!,#REF!,#REF!</definedName>
    <definedName name="par5.4" localSheetId="0">#REF!,#REF!,#REF!,#REF!,#REF!</definedName>
    <definedName name="par5.4" localSheetId="9">#REF!,#REF!,#REF!,#REF!,#REF!</definedName>
    <definedName name="par5.4" localSheetId="12">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 localSheetId="5">#REF!,#REF!,#REF!,#REF!,#REF!</definedName>
    <definedName name="par5.4">#REF!,#REF!,#REF!,#REF!,#REF!</definedName>
    <definedName name="par5.5" localSheetId="0">#REF!</definedName>
    <definedName name="par5.5" localSheetId="9">#REF!</definedName>
    <definedName name="par5.5" localSheetId="12">#REF!</definedName>
    <definedName name="par5.5" localSheetId="1">#REF!</definedName>
    <definedName name="par5.5" localSheetId="2">#REF!</definedName>
    <definedName name="par5.5" localSheetId="3">#REF!</definedName>
    <definedName name="par5.5" localSheetId="4">#REF!</definedName>
    <definedName name="par5.5" localSheetId="5">#REF!</definedName>
    <definedName name="par5.5">#REF!</definedName>
    <definedName name="par5.6" localSheetId="0">#REF!,#REF!</definedName>
    <definedName name="par5.6" localSheetId="9">#REF!,#REF!</definedName>
    <definedName name="par5.6" localSheetId="12">#REF!,#REF!</definedName>
    <definedName name="par5.6" localSheetId="1">#REF!,#REF!</definedName>
    <definedName name="par5.6" localSheetId="2">#REF!,#REF!</definedName>
    <definedName name="par5.6" localSheetId="3">#REF!,#REF!</definedName>
    <definedName name="par5.6" localSheetId="4">#REF!,#REF!</definedName>
    <definedName name="par5.6" localSheetId="5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Titles" localSheetId="4">'5'!$7:$7</definedName>
    <definedName name="_xlnm.Print_Titles" localSheetId="6">'7'!$8:$9</definedName>
    <definedName name="_xlnm.Print_Titles" localSheetId="7">'8'!$7:$8</definedName>
    <definedName name="program" localSheetId="0">#REF!,#REF!,#REF!,#REF!,#REF!,#REF!,#REF!,#REF!,#REF!,#REF!,#REF!,#REF!,#REF!,#REF!,#REF!,#REF!,#REF!,#REF!,#REF!,#REF!</definedName>
    <definedName name="program" localSheetId="9">#REF!,#REF!,#REF!,#REF!,#REF!,#REF!,#REF!,#REF!,#REF!,#REF!,#REF!,#REF!,#REF!,#REF!,#REF!,#REF!,#REF!,#REF!,#REF!,#REF!</definedName>
    <definedName name="program" localSheetId="12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yyy" localSheetId="0">#REF!</definedName>
    <definedName name="yyy" localSheetId="9">#REF!</definedName>
    <definedName name="yyy" localSheetId="12">#REF!</definedName>
    <definedName name="yyy" localSheetId="1">#REF!</definedName>
    <definedName name="yyy" localSheetId="2">#REF!</definedName>
    <definedName name="yyy" localSheetId="3">#REF!</definedName>
    <definedName name="yyy" localSheetId="4">#REF!</definedName>
    <definedName name="yyy" localSheetId="5">#REF!</definedName>
    <definedName name="yyy">#REF!</definedName>
    <definedName name="Հավելված">#REF!</definedName>
    <definedName name="Մաս">#REF!</definedName>
    <definedName name="շախմատիստ">#REF!</definedName>
    <definedName name="վֆյգյ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7" i="26" l="1"/>
  <c r="H45" i="26"/>
  <c r="E13" i="59"/>
  <c r="K9" i="101"/>
  <c r="J9" i="101"/>
  <c r="K9" i="27"/>
  <c r="J9" i="27"/>
  <c r="G9" i="26"/>
  <c r="G37" i="26"/>
  <c r="H9" i="80"/>
  <c r="E48" i="59"/>
  <c r="H38" i="26"/>
  <c r="G38" i="26"/>
  <c r="E26" i="59" l="1"/>
  <c r="H28" i="26"/>
  <c r="H27" i="26" s="1"/>
  <c r="H12" i="80"/>
  <c r="B9" i="96"/>
  <c r="C16" i="97"/>
  <c r="B16" i="97"/>
  <c r="H11" i="98"/>
  <c r="G11" i="98"/>
  <c r="C18" i="97"/>
  <c r="B18" i="97"/>
  <c r="C19" i="97"/>
  <c r="B19" i="97"/>
  <c r="E12" i="79"/>
  <c r="I39" i="92"/>
  <c r="I70" i="92"/>
  <c r="G28" i="26" l="1"/>
  <c r="G27" i="26" s="1"/>
  <c r="K12" i="99"/>
  <c r="E56" i="59" l="1"/>
  <c r="D56" i="59"/>
  <c r="E54" i="59"/>
  <c r="D54" i="59"/>
  <c r="E22" i="59"/>
  <c r="D22" i="59"/>
  <c r="E52" i="59" l="1"/>
  <c r="D52" i="59"/>
  <c r="E24" i="90" l="1"/>
  <c r="E19" i="90"/>
  <c r="D19" i="90" s="1"/>
  <c r="I69" i="92"/>
  <c r="I68" i="92"/>
  <c r="I66" i="92" l="1"/>
  <c r="I65" i="92" s="1"/>
  <c r="I64" i="92" s="1"/>
  <c r="I63" i="92" s="1"/>
  <c r="G23" i="90"/>
  <c r="H23" i="90"/>
  <c r="F25" i="90"/>
  <c r="D25" i="90" s="1"/>
  <c r="E26" i="90"/>
  <c r="D26" i="90" s="1"/>
  <c r="E27" i="90"/>
  <c r="D27" i="90" s="1"/>
  <c r="G45" i="26"/>
  <c r="H46" i="26"/>
  <c r="G46" i="26"/>
  <c r="E18" i="59"/>
  <c r="D18" i="59"/>
  <c r="F18" i="90"/>
  <c r="G18" i="90"/>
  <c r="H18" i="90"/>
  <c r="F23" i="90" l="1"/>
  <c r="E44" i="59"/>
  <c r="E40" i="59"/>
  <c r="E37" i="59"/>
  <c r="E35" i="59"/>
  <c r="E33" i="59"/>
  <c r="H36" i="26" l="1"/>
  <c r="H44" i="26"/>
  <c r="F36" i="90"/>
  <c r="G36" i="90"/>
  <c r="H36" i="90"/>
  <c r="H9" i="98"/>
  <c r="G9" i="98"/>
  <c r="E49" i="90"/>
  <c r="E50" i="90"/>
  <c r="E48" i="90"/>
  <c r="E53" i="90"/>
  <c r="E54" i="90"/>
  <c r="E52" i="90"/>
  <c r="E15" i="90"/>
  <c r="E41" i="90"/>
  <c r="F47" i="90"/>
  <c r="G15" i="90"/>
  <c r="H15" i="90"/>
  <c r="F29" i="90"/>
  <c r="G29" i="90"/>
  <c r="H29" i="90"/>
  <c r="F38" i="90"/>
  <c r="G38" i="90"/>
  <c r="H38" i="90"/>
  <c r="G40" i="90"/>
  <c r="H40" i="90"/>
  <c r="F43" i="90"/>
  <c r="G43" i="90"/>
  <c r="H43" i="90"/>
  <c r="G47" i="90"/>
  <c r="H47" i="90"/>
  <c r="F51" i="90"/>
  <c r="G51" i="90"/>
  <c r="H51" i="90"/>
  <c r="G13" i="90" l="1"/>
  <c r="G11" i="90" s="1"/>
  <c r="H13" i="90"/>
  <c r="H11" i="90" s="1"/>
  <c r="G44" i="26"/>
  <c r="G43" i="26" s="1"/>
  <c r="G42" i="26" s="1"/>
  <c r="E47" i="90"/>
  <c r="E51" i="90"/>
  <c r="I36" i="92"/>
  <c r="I12" i="92" l="1"/>
  <c r="I11" i="92" s="1"/>
  <c r="D53" i="90"/>
  <c r="D54" i="90"/>
  <c r="D49" i="90"/>
  <c r="E45" i="90"/>
  <c r="D45" i="90" s="1"/>
  <c r="E46" i="90"/>
  <c r="D46" i="90" s="1"/>
  <c r="E44" i="90"/>
  <c r="E42" i="90"/>
  <c r="E40" i="90" s="1"/>
  <c r="E39" i="90"/>
  <c r="E38" i="90" s="1"/>
  <c r="E37" i="90"/>
  <c r="E31" i="90"/>
  <c r="D31" i="90" s="1"/>
  <c r="E32" i="90"/>
  <c r="D32" i="90" s="1"/>
  <c r="E33" i="90"/>
  <c r="D33" i="90" s="1"/>
  <c r="E34" i="90"/>
  <c r="D34" i="90" s="1"/>
  <c r="E35" i="90"/>
  <c r="D35" i="90" s="1"/>
  <c r="E30" i="90"/>
  <c r="E28" i="90"/>
  <c r="E21" i="90"/>
  <c r="D21" i="90" s="1"/>
  <c r="E22" i="90"/>
  <c r="D22" i="90" s="1"/>
  <c r="E20" i="90"/>
  <c r="D20" i="90" s="1"/>
  <c r="F17" i="90"/>
  <c r="D17" i="90" s="1"/>
  <c r="F16" i="90"/>
  <c r="D50" i="90"/>
  <c r="F15" i="90" l="1"/>
  <c r="I10" i="92"/>
  <c r="I9" i="92" s="1"/>
  <c r="I8" i="92" s="1"/>
  <c r="D18" i="90"/>
  <c r="D28" i="90"/>
  <c r="E23" i="90"/>
  <c r="E18" i="90"/>
  <c r="E43" i="90"/>
  <c r="D37" i="90"/>
  <c r="D36" i="90" s="1"/>
  <c r="E36" i="90"/>
  <c r="E29" i="90"/>
  <c r="D52" i="90"/>
  <c r="D51" i="90" s="1"/>
  <c r="D39" i="90"/>
  <c r="D38" i="90" s="1"/>
  <c r="D48" i="90"/>
  <c r="D47" i="90" s="1"/>
  <c r="D41" i="90"/>
  <c r="F40" i="90"/>
  <c r="F13" i="90" s="1"/>
  <c r="F11" i="90" s="1"/>
  <c r="D24" i="90"/>
  <c r="D23" i="90" s="1"/>
  <c r="D42" i="90"/>
  <c r="D44" i="90"/>
  <c r="D43" i="90" s="1"/>
  <c r="D16" i="90"/>
  <c r="D15" i="90" s="1"/>
  <c r="D30" i="90"/>
  <c r="D29" i="90" s="1"/>
  <c r="E13" i="90" l="1"/>
  <c r="E11" i="90" s="1"/>
  <c r="D40" i="90"/>
  <c r="D13" i="90" l="1"/>
  <c r="D11" i="90" s="1"/>
  <c r="D10" i="90" s="1"/>
  <c r="E15" i="59"/>
  <c r="D15" i="59"/>
  <c r="D26" i="59"/>
  <c r="D33" i="59"/>
  <c r="D35" i="59"/>
  <c r="D37" i="59"/>
  <c r="D40" i="59"/>
  <c r="D44" i="59"/>
  <c r="D48" i="59"/>
  <c r="D13" i="59" l="1"/>
  <c r="H35" i="26"/>
  <c r="H34" i="26" s="1"/>
  <c r="E11" i="59" l="1"/>
  <c r="E9" i="59"/>
  <c r="H13" i="80"/>
  <c r="K17" i="101"/>
  <c r="J17" i="101"/>
  <c r="D11" i="59"/>
  <c r="G36" i="26"/>
  <c r="G35" i="26" s="1"/>
  <c r="G34" i="26" s="1"/>
  <c r="K17" i="99"/>
  <c r="K11" i="99" s="1"/>
  <c r="J17" i="99"/>
  <c r="J12" i="99"/>
  <c r="D9" i="59" l="1"/>
  <c r="G13" i="80"/>
  <c r="H11" i="80"/>
  <c r="C10" i="100" s="1"/>
  <c r="H16" i="80"/>
  <c r="J11" i="99"/>
  <c r="J10" i="99" s="1"/>
  <c r="J9" i="99" s="1"/>
  <c r="K10" i="99"/>
  <c r="K9" i="99" s="1"/>
  <c r="H15" i="80" l="1"/>
  <c r="H14" i="80" s="1"/>
  <c r="C9" i="100" s="1"/>
  <c r="C8" i="100" s="1"/>
  <c r="K23" i="27"/>
  <c r="H64" i="26"/>
  <c r="H63" i="26" s="1"/>
  <c r="H62" i="26" s="1"/>
  <c r="H61" i="26" s="1"/>
  <c r="H59" i="26" s="1"/>
  <c r="H57" i="26" s="1"/>
  <c r="H55" i="26" s="1"/>
  <c r="H53" i="26" s="1"/>
  <c r="H51" i="26" s="1"/>
  <c r="H49" i="26" s="1"/>
  <c r="H47" i="26" s="1"/>
  <c r="B15" i="97"/>
  <c r="B13" i="97"/>
  <c r="B11" i="97" s="1"/>
  <c r="B9" i="97" s="1"/>
  <c r="C15" i="97"/>
  <c r="C13" i="97"/>
  <c r="C11" i="97" s="1"/>
  <c r="C9" i="97" s="1"/>
  <c r="B10" i="96" s="1"/>
  <c r="K22" i="27" l="1"/>
  <c r="K21" i="27" s="1"/>
  <c r="K28" i="101"/>
  <c r="K27" i="101" s="1"/>
  <c r="K26" i="101" s="1"/>
  <c r="F10" i="90"/>
  <c r="H43" i="26" l="1"/>
  <c r="H42" i="26" s="1"/>
  <c r="K22" i="101" l="1"/>
  <c r="K21" i="101" s="1"/>
  <c r="J22" i="101"/>
  <c r="J21" i="101" s="1"/>
  <c r="G26" i="26" l="1"/>
  <c r="G25" i="26" s="1"/>
  <c r="G24" i="26" s="1"/>
  <c r="G22" i="26" l="1"/>
  <c r="G20" i="26" s="1"/>
  <c r="H10" i="90"/>
  <c r="G10" i="90"/>
  <c r="G12" i="80" l="1"/>
  <c r="G18" i="26"/>
  <c r="E11" i="79"/>
  <c r="G11" i="80" l="1"/>
  <c r="G10" i="80" s="1"/>
  <c r="G16" i="80"/>
  <c r="H26" i="26"/>
  <c r="H25" i="26" s="1"/>
  <c r="H24" i="26" s="1"/>
  <c r="H22" i="26" s="1"/>
  <c r="H20" i="26" s="1"/>
  <c r="H18" i="26" s="1"/>
  <c r="G33" i="26"/>
  <c r="G31" i="26" s="1"/>
  <c r="H33" i="26"/>
  <c r="H31" i="26" s="1"/>
  <c r="G64" i="26" l="1"/>
  <c r="G63" i="26" s="1"/>
  <c r="G62" i="26" s="1"/>
  <c r="G61" i="26" s="1"/>
  <c r="G59" i="26" s="1"/>
  <c r="G57" i="26" s="1"/>
  <c r="G55" i="26" s="1"/>
  <c r="G53" i="26" s="1"/>
  <c r="G51" i="26" s="1"/>
  <c r="G49" i="26" s="1"/>
  <c r="G47" i="26" s="1"/>
  <c r="G15" i="80"/>
  <c r="G14" i="80" s="1"/>
  <c r="G9" i="80" s="1"/>
  <c r="J23" i="27"/>
  <c r="J12" i="101"/>
  <c r="J11" i="101" s="1"/>
  <c r="J12" i="27"/>
  <c r="J28" i="101" l="1"/>
  <c r="J27" i="101" s="1"/>
  <c r="J26" i="101" s="1"/>
  <c r="J22" i="27"/>
  <c r="J21" i="27" s="1"/>
  <c r="K12" i="101"/>
  <c r="K11" i="101" s="1"/>
  <c r="K12" i="27"/>
  <c r="K10" i="101" l="1"/>
  <c r="J10" i="101" l="1"/>
  <c r="G41" i="26" l="1"/>
  <c r="G39" i="26" s="1"/>
  <c r="G29" i="26" l="1"/>
  <c r="G16" i="26" s="1"/>
  <c r="J17" i="27" l="1"/>
  <c r="G14" i="26"/>
  <c r="J11" i="27" l="1"/>
  <c r="J10" i="27" s="1"/>
  <c r="G12" i="26"/>
  <c r="G10" i="26" s="1"/>
  <c r="E10" i="79"/>
  <c r="E10" i="90" l="1"/>
  <c r="H41" i="26"/>
  <c r="H39" i="26" s="1"/>
  <c r="H29" i="26" s="1"/>
  <c r="H16" i="26" s="1"/>
  <c r="K17" i="27" l="1"/>
  <c r="H14" i="26"/>
  <c r="K11" i="27" l="1"/>
  <c r="K10" i="27" s="1"/>
  <c r="H10" i="80"/>
  <c r="H12" i="26"/>
  <c r="H10" i="26" s="1"/>
  <c r="H9" i="26" s="1"/>
</calcChain>
</file>

<file path=xl/sharedStrings.xml><?xml version="1.0" encoding="utf-8"?>
<sst xmlns="http://schemas.openxmlformats.org/spreadsheetml/2006/main" count="731" uniqueCount="314">
  <si>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</si>
  <si>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</si>
  <si>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</si>
  <si>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</si>
  <si>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</si>
  <si>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</si>
  <si>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</si>
  <si>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</si>
  <si>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</si>
  <si>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</si>
  <si>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</si>
  <si>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</si>
  <si>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այդ թվում ըստ կատարողների</t>
  </si>
  <si>
    <t>07</t>
  </si>
  <si>
    <t>ԱՌՈՂՋԱՊԱՀՈՒԹՅՈՒՆ</t>
  </si>
  <si>
    <t>Առողջապահություն (այլ դասերին չպատկանող)</t>
  </si>
  <si>
    <t>06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</si>
  <si>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</si>
  <si>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</si>
  <si>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</si>
  <si>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</si>
  <si>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02</t>
  </si>
  <si>
    <t>Առողջապահության ոլորտում պետական քաղաքականության մշակում, ծրագրերի համակարգում և մոնիտորինգ</t>
  </si>
  <si>
    <t>Առողջապահական կազմակերպությունների կառուցում, վերակառուցում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</si>
  <si>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</si>
  <si>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</si>
  <si>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թվում`</t>
  </si>
  <si>
    <t>ՀՀ ԱՌՈՂՋԱՊԱՀՈՒԹՅԱՆ ՆԱԽԱՐԱՐՈՒԹՅՈՒՆ</t>
  </si>
  <si>
    <t>31003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</si>
  <si>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</si>
  <si>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</si>
  <si>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</si>
  <si>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ՀՀ  առողջապահության  նախարարություն</t>
  </si>
  <si>
    <t xml:space="preserve">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</si>
  <si>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</si>
  <si>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</si>
  <si>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</si>
  <si>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</si>
  <si>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</si>
  <si>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</si>
  <si>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Առողջապահական կազմակերպությունների կառուցում, վերակառուցում</t>
  </si>
  <si>
    <t xml:space="preserve"> ՄԱՍ II.  ԱՇԽԱՏԱՆՔՆԵՐ</t>
  </si>
  <si>
    <t xml:space="preserve"> դրամ</t>
  </si>
  <si>
    <t>ՀՀ Արագածոտնի մարզ</t>
  </si>
  <si>
    <t>ՀՀ Լոռու մարզ</t>
  </si>
  <si>
    <t>Հավելված № 5</t>
  </si>
  <si>
    <t>Հավելված № 1</t>
  </si>
  <si>
    <t>Հավելված № 2</t>
  </si>
  <si>
    <t>Հավելված № 6</t>
  </si>
  <si>
    <t>Հավելված № 3</t>
  </si>
  <si>
    <t>Բաժին 07</t>
  </si>
  <si>
    <t>Խումբ 06</t>
  </si>
  <si>
    <t xml:space="preserve">Դաս 02   </t>
  </si>
  <si>
    <t>1126  31003</t>
  </si>
  <si>
    <t xml:space="preserve"> ՀՀ կառավարության 2025 թվականի                                                                                     </t>
  </si>
  <si>
    <t>(հազար դրամներով)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</si>
  <si>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</si>
  <si>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</si>
  <si>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</si>
  <si>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</si>
  <si>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</si>
  <si>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</si>
  <si>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</si>
  <si>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ՀՀ  առողջապահության  նախարարություն </t>
  </si>
  <si>
    <t xml:space="preserve"> Անվանումը </t>
  </si>
  <si>
    <t xml:space="preserve"> Նկարագրությունը </t>
  </si>
  <si>
    <t xml:space="preserve"> 1126 </t>
  </si>
  <si>
    <t xml:space="preserve"> Առողջապահության ոլորտում պետական քաղաքականության մշակում, ծրագրերի համակարգում և մոնիտորինգ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</si>
  <si>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</si>
  <si>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Բժշկական կազմակերպություններ </t>
  </si>
  <si>
    <t xml:space="preserve"> 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 </t>
  </si>
  <si>
    <t xml:space="preserve"> ԲՍԿ </t>
  </si>
  <si>
    <t>ՀՀ Կոտայքի մարզ</t>
  </si>
  <si>
    <t xml:space="preserve"> - Շենքերի և շինությունների շինարարություն</t>
  </si>
  <si>
    <t xml:space="preserve"> 1126</t>
  </si>
  <si>
    <t xml:space="preserve"> 31003</t>
  </si>
  <si>
    <t>Հավելված № 4</t>
  </si>
  <si>
    <t>ՀՀ Գեղարքունիքի մարզ</t>
  </si>
  <si>
    <t>ՀՀ Արմավիրի մարզ</t>
  </si>
  <si>
    <t>ՀՀ Սյունիքի մարզ</t>
  </si>
  <si>
    <t>ՀՀ Շիրակի մարզ</t>
  </si>
  <si>
    <t>ՀՀ Արարատի մարզ</t>
  </si>
  <si>
    <t xml:space="preserve"> (հազար դրամներով)</t>
  </si>
  <si>
    <t xml:space="preserve"> այդ թվում` ըստ կատարողների</t>
  </si>
  <si>
    <t xml:space="preserve"> այդ թվում` ըստ ուղղությունների</t>
  </si>
  <si>
    <t>Երևան քաղաք</t>
  </si>
  <si>
    <t>առողջապահության հետ կապված շենքերի կառուցման աշխատանքներ</t>
  </si>
  <si>
    <t xml:space="preserve"> ՄԱՍ III. ԾԱՌԱՅՈՒԹՅՈՒՆՆԵՐ</t>
  </si>
  <si>
    <t>ԳՀ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</si>
  <si>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</si>
  <si>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</si>
  <si>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Հավելված № 7</t>
  </si>
  <si>
    <t xml:space="preserve"> Առողջապահական համակարգի պետական առևտրային և ոչ առևտրային կազմակերպություններին ֆինանսական աջակցության հատկացում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</si>
  <si>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</si>
  <si>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</si>
  <si>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</si>
  <si>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</si>
  <si>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</si>
  <si>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</si>
  <si>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ՀՀ  առողջապահության  նախարարություն</t>
  </si>
  <si>
    <t>1126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</si>
  <si>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</si>
  <si>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Առողջապահության ոլորտում իրականացվող ծրագրերի ազդեցության և արդյունավետության բարելավում</t>
  </si>
  <si>
    <t>1126 - 12006</t>
  </si>
  <si>
    <t>Առողջապահական համակարգի պետական առևտրային և ոչ առևտրային կազմակերպություններին ֆինանսական աջակցության հատկացում</t>
  </si>
  <si>
    <t>Պետական մարմինների կողմից օգտագործվող ոչ ֆինանսական ակտիվների հետ գործառնություններ</t>
  </si>
  <si>
    <t>1126 - 31003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</si>
  <si>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</si>
  <si>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12006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</si>
  <si>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</si>
  <si>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</si>
  <si>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</si>
  <si>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>1126-12006</t>
  </si>
  <si>
    <t xml:space="preserve">Առողջապահական համակարգի պետական առևտրային և ոչ առևտրային կազմակերպություններին ֆինանսական աջակցության  տրամադրում ընթացիկ գործունեության արդյունավետության բարձրացմանն ուղղված </t>
  </si>
  <si>
    <t>Տրանսֆերտի տրամադրում</t>
  </si>
  <si>
    <t>Առողջապահական կազմակերպություններ</t>
  </si>
  <si>
    <t>Ֆինանսական աջակցություն ստացող բժշկական հաստատությունների թիվ, հատ</t>
  </si>
  <si>
    <t>Հավելված № 8</t>
  </si>
  <si>
    <t>Ցուցանիշների փոփոխությունները (ավելացումները նշված են դրական նշանով)</t>
  </si>
  <si>
    <t xml:space="preserve"> Ծրագիր</t>
  </si>
  <si>
    <t>Հավելված № 9</t>
  </si>
  <si>
    <t xml:space="preserve"> ՀՀ կառավարության 2026 թվականի                                                                                     </t>
  </si>
  <si>
    <t>Ինն 
ամիս</t>
  </si>
  <si>
    <t xml:space="preserve">ՀՀ կառավարության 2026 թվականի </t>
  </si>
  <si>
    <t>«ՀԱՅԱՍՏԱՆԻ ՀԱՆՐԱՊԵՏՈՒԹՅԱՆ 2026 ԹՎԱԿԱՆԻ ՊԵՏԱԿԱՆ ԲՅՈՒՋԵԻ ՄԱՍԻՆ» ՀԱՅԱՍՏԱՆԻ ՀԱՆՐԱՊԵՏՈՒԹՅԱՆ ՕՐԵՆՔԻ № 1 ՀԱՎԵԼՎԱԾԻ № 3 ԱՂՅՈՒՍԱԿՈՒՄ ԿԱՏԱՐՎՈՂ  ՓՈՓՈԽՈՒԹՅՈՒՆՆԵՐԸ</t>
  </si>
  <si>
    <t>ՀԱՅԱՍՏԱՆԻ ՀԱՆՐԱՊԵՏՈՒԹՅԱՆ ԿԱՌԱՎԱՐՈՒԹՅԱՆ 2025 ԹՎԱԿԱՆԻ ԴԵԿՏԵՄԲԵՐԻ 25-Ի  №  1910-Ն ՈՐՈՇՄԱՆ № 5 ՀԱՎԵԼՎԱԾԻ № 7 ԱՂՅՈՒՍԱԿՈՒՄ ԿԱՏԱՐՎՈՂ ՓՈՓՈԽՈՒԹՅՈՒՆՆԵՐԸ ԵՎ ԼՐԱՑՈՒՄՆԵՐԸ</t>
  </si>
  <si>
    <t xml:space="preserve"> այդ թվում՝</t>
  </si>
  <si>
    <t xml:space="preserve"> այդ թվում`</t>
  </si>
  <si>
    <t xml:space="preserve"> ԸՆԴԱՄԵՆԸ</t>
  </si>
  <si>
    <t xml:space="preserve"> Ընդամենը</t>
  </si>
  <si>
    <t xml:space="preserve"> այդ թվում՛</t>
  </si>
  <si>
    <t xml:space="preserve"> ԸՆԴԱՄԵՆԸ 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</si>
  <si>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</si>
  <si>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</si>
  <si>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Միջոց առում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</si>
  <si>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</si>
  <si>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</si>
  <si>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</si>
  <si>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</si>
  <si>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>ՀԱՅԱՍՏԱՆԻ ՀԱՆՐԱՊԵՏՈՒԹՅԱՆ ԿԱՌԱՎԱՐՈՒԹՅԱՆ 2025 ԹՎԱԿԱՆԻ ԴԵԿՏԵՄԲԵՐԻ 25-Ի № 1910-Ն ՈՐՈՇՄԱՆ №  9.1 ՀԱՎԵԼՎԱԾՈՒՄ ԿԱՏԱՐՎՈՂ ՓՈՓՈԽՈՒԹՅՈՒՆՆԵՐԸ ԵՎ ԼՐԱՑՈՒՄՆԵՐԸ</t>
  </si>
  <si>
    <t>ՀԱՅԱՍՏԱՆԻ ՀԱՆՐԱՊԵՏՈՒԹՅԱՆ ԿԱՌԱՎԱՐՈՒԹՅԱՆ 2025 ԹՎԱԿԱՆԻ ԴԵԿՏԵՄԲԵՐԻ 25-Ի № 1910-Ն ՈՐՈՇՄԱՆ №  9 ՀԱՎԵԼՎԱԾՈՒՄ ԿԱՏԱՐՎՈՂ ՓՈՓՈԽՈՒԹՅՈՒՆՆԵՐԸ ԵՎ ԼՐԱՑՈՒՄՆԵՐԸ</t>
  </si>
  <si>
    <t>դրամ</t>
  </si>
  <si>
    <t>ՀԱՅԱՍՏԱՆԻ ՀԱՆՐԱՊԵՏՈՒԹՅԱՆ ԿԱՌԱՎԱՐՈՒԹՅԱՆ 2025 ԹՎԱԿԱՆԻ ԴԵԿՏԵՄԲԵՐԻ 25-Ի  № 1910-Ն ՈՐՈՇՄԱՆ № 10 ՀԱՎԵԼՎԱԾՈՒՄ ԿԱՏԱՐՎՈՂ ՓՈՓՈԽՈՒԹՅՈՒՆՆԵՐԸ ԵՎ ԼՐԱՑՈՒՄՆԵՐԸ</t>
  </si>
  <si>
    <t>45211250/3</t>
  </si>
  <si>
    <t>ՀՀ Արագածոտնի մարզ «Ոսկևազի ԱԱՊԿ» ՀՈԱԿ</t>
  </si>
  <si>
    <t>ՀՀ Արագածոտնի մարզի «Մաստարայի ԲԱ» ՀՈԱԿ</t>
  </si>
  <si>
    <t>ՀՀ Արարատի մարզի «Այգեստանի ԱԱՊԿ» ՊՈԱԿ</t>
  </si>
  <si>
    <t>ՀՀ Արմավիրի մարզի «Գայի ԲԱ» ՀՈԱԿ</t>
  </si>
  <si>
    <t>ՀՀ Արմավիրի մարզի «Ջրառատի ԲԱ» ՀՈԱԿ</t>
  </si>
  <si>
    <t>ՀՀ Արմավիրի մարզի «Վարդանաշենի ԲԱ» ՀՈԱԿ</t>
  </si>
  <si>
    <t>ՀՀ Արմավիրի մարզի «Տանձուտի ԲԱ» ՀՈԱԿ</t>
  </si>
  <si>
    <t>ՀՀ Արմավիրի մարզի «Խանջյանի ԲԱ» ՀՈԱԿ</t>
  </si>
  <si>
    <t>ՀՀ Կոտայքի մարզի «Ձորաղբյուրի ԱԱՊԿ» ՊՈԱԿ</t>
  </si>
  <si>
    <t>ՀՀ Սյունիքի մարզի «Անգեղակոթի ԲԱ» ՊՈԱԿ</t>
  </si>
  <si>
    <t>ՀՀ Լոռու մարզ «Մեծավանի ԱԿ» ՊՈԱԿ</t>
  </si>
  <si>
    <t>ՀՀ Շիրակի մարզի «Պեմզաշենի ԱԿ» ՊՈԱԿ</t>
  </si>
  <si>
    <t>ՀՀ Շիրակի մարզի «Ախուրիկի ԲԱ» ՊՈԱԿ</t>
  </si>
  <si>
    <t>ՀՀ Շիրակի մարզի «Հացիկի ԲԱ» ՀՈԱԿ</t>
  </si>
  <si>
    <t>ՀՀ Տավուշի մարզ</t>
  </si>
  <si>
    <t>ՀՀ Տավուշի մարզի «Գետահովիտի ԱԱՊԿ» ՊՈԱԿ</t>
  </si>
  <si>
    <t>45211250/2</t>
  </si>
  <si>
    <t>ՀԲՄ</t>
  </si>
  <si>
    <t>45211250/14</t>
  </si>
  <si>
    <t>45211250/22</t>
  </si>
  <si>
    <t>45211250/24</t>
  </si>
  <si>
    <t>45211250/26</t>
  </si>
  <si>
    <t>45211250/28</t>
  </si>
  <si>
    <t>45211250/31</t>
  </si>
  <si>
    <t>ՀՀ Արարատի մարզ «Դիմիտրովի ԱԱՊԿ» ՊՈԱԿ</t>
  </si>
  <si>
    <t>ՀՀ Լոռու մարզ «Օձունի ԲԱ» ՀՈԱԿ</t>
  </si>
  <si>
    <t xml:space="preserve">  ԸՆԴԱՄԵՆԸ</t>
  </si>
  <si>
    <t>Ա.Ներքին աղբյուրներ-ընդամենը</t>
  </si>
  <si>
    <t>Հավելված № 10</t>
  </si>
  <si>
    <t>45211250/6</t>
  </si>
  <si>
    <t>45211250/541</t>
  </si>
  <si>
    <t xml:space="preserve"> ՀՀ քաղաքաշինության կոմիտե</t>
  </si>
  <si>
    <t xml:space="preserve"> ՀՀ  քաղաքաշինության կոմիտե</t>
  </si>
  <si>
    <t xml:space="preserve"> - Շենքերի և շինությունների կապիտալ վերանորոգում</t>
  </si>
  <si>
    <t>ԲՄ</t>
  </si>
  <si>
    <t>Ցուցանիշների փոփոխությունները
(ավելացումները նշված են դրական նշանով)</t>
  </si>
  <si>
    <t>«ՀԱՅԱՍՏԱՆԻ ՀԱՆՐԱՊԵՏՈՒԹՅԱՆ 2026 ԹՎԱԿԱՆԻ ՊԵՏԱԿԱՆ ԲՅՈՒՋԵԻ ՄԱՍԻՆ» ՀԱՅԱՍՏԱՆԻ ՀԱՆՐԱՊԵՏՈՒԹՅԱՆ ՕՐԵՆՔԻ № 1 ՀԱՎԵԼՎԱԾԻ № 2 ԱՂՅՈՒՍԱԿՈՒՄ ԿԱՏԱՐՎՈՂ  ՎԵՐԱԲԱՇԽՈՒՄԸ ԵՎ ՀԱՅԱՍՏԱՆԻ ՀԱՆՐԱՊԵՏՈՒԹՅԱՆ ԿԱՌԱՎԱՐՈՒԹՅԱՆ 2025 ԹՎԱԿԱՆԻ ԴԵԿՏԵՄԲԵՐԻ 25-Ի № 1910-Ն ՈՐՈՇՄԱՆ № 5 ՀԱՎԵԼՎԱԾԻ № 1 ԱՂՅՈՒՍԱԿՈՒՄ ԿԱՏԱՐՎՈՂ ՓՈՓՈԽՈՒԹՅՈՒՆՆԵՐԸ</t>
  </si>
  <si>
    <t xml:space="preserve"> ՀՀ առողջապահության նախարարություն</t>
  </si>
  <si>
    <t xml:space="preserve"> - Ընթացիկ դրամաշնորհներ պետական և համայնքների  առևտրային կազմակերպություններին</t>
  </si>
  <si>
    <t xml:space="preserve"> 1126-31003 </t>
  </si>
  <si>
    <t>Ցուցանիշների փոփոխությունները (ավելացումները նշված են դրական նշանով, իսկ նվազեցումները` փակագծերում)</t>
  </si>
  <si>
    <t>ՀՀ Արագածոտնի մարզի «Նոր Երզնկայի ԱԱՊԿ» ՊՈԱԿ</t>
  </si>
  <si>
    <t>ՀՀ Արարատի մարզի «Դվինի ԱԱՊԿ» ՊՈԱԿ</t>
  </si>
  <si>
    <t>ՀՀ Արմավիրի մարզի «Լենուղու ԱԿ» ՀՈԱԿ</t>
  </si>
  <si>
    <t>ՀՀ Գեղարքունիքի մարզի «Ծակքարի ԱԱՊԿ» ՊՈԱԿ</t>
  </si>
  <si>
    <t xml:space="preserve">ՀՀ Լոռու մարզի  «Վահագնի ԱԱՊԿ» ՊՈԱԿ </t>
  </si>
  <si>
    <t>ՀՀ Տավուշի մարզի «Կողբի ԲԱ» ՀՈԱԿ</t>
  </si>
  <si>
    <t>ՀՀ Տավուշի մարզի «Այրումի ԳԲԱ» ՊՈԱԿ</t>
  </si>
  <si>
    <t>ՀՀ ԱՆ «Հանրապետական շտապ օգնության ծառայություն» ՓԲԸ</t>
  </si>
  <si>
    <t>Առողջության համընդհանուր ապահովագրության հիմնադրամ</t>
  </si>
  <si>
    <t>ՀՀ ԱՆ «Մասիսի բժշկական կենտրոն» ՓԲԸ</t>
  </si>
  <si>
    <t>«ՀԱՅԱՍՏԱՆԻ ՀԱՆՐԱՊԵՏՈՒԹՅԱՆ 2026 ԹՎԱԿԱՆԻ ՊԵՏԱԿԱՆ ԲՅՈՒՋԵԻ ՄԱՍԻՆ» 
ՕՐԵՆՔԻ N 2 ՀՈԴՎԱԾԻ ԱՂՅՈՒՍԱԿՈՒՄ ԿԱՏԱՐՎՈՂ ՓՈՓՈԽՈՒԹՅՈՒՆՆԵՐԸ</t>
  </si>
  <si>
    <t xml:space="preserve">Ցուցանիշների փոփոխությունը
 (նվազեցումները նշված են փակագծերում) </t>
  </si>
  <si>
    <t>1. Եկամուտների գծով</t>
  </si>
  <si>
    <t>2. Ծախսերի գծով</t>
  </si>
  <si>
    <t>3. Դեֆիցիտը (պակասուրդը)</t>
  </si>
  <si>
    <t xml:space="preserve"> «ՀԱՅԱՍՏԱՆԻ ՀԱՆՐԱՊԵՏՈՒԹՅԱՆ 2026 ԹՎԱԿԱՆԻ ՊԵՏԱԿԱՆ ԲՅՈՒՋԵԻ ՄԱՍԻՆ» ՀԱՅԱՍՏԱՆԻ ՀԱՆՐԱՊԵՏՈՒԹՅԱՆ ՕՐԵՆՔԻ 3-ՐԴ ՀՈԴՎԱԾԻ ԱՂՅՈՒՍԱԿՈՒՄ, N 3 ՀԱՎԵԼՎԱԾԻ N 1 ԱՂՅՈՒՍԱԿՈՒՄ ԵՎ ՀԱՅԱՍՏԱՆԻ ՀԱՆՐԱՊԵՏՈՒԹՅԱՆ ԿԱՌԱՎԱՐՈՒԹՅԱՆ 2025 ԹՎԱԿԱՆԻ ԴԵԿՏԵՄԲԵՐԻ 25-Ի N 1910-Ն ՈՐՈՇՄԱՆ N 1 ՀԱՎԵԼՎԱԾԻ N 1 ԱՂՅՈՒՍԱԿՈՒՄ ԿԱՏԱՐՎՈՂ ՓՈՓՈԽՈՒԹՅՈՒՆՆԵՐԸ ԵՎ ԼՐԱՑՈՒՄՆԵՐԸ</t>
  </si>
  <si>
    <t>Պետական  բյուջեի  դեֆիցիտի (պակասուրդի) ֆինանսավորման աղբյուրներն ու դրանց տարրերի անվանումները</t>
  </si>
  <si>
    <t xml:space="preserve">         այդ թվում`</t>
  </si>
  <si>
    <t xml:space="preserve">        այդ թվում`</t>
  </si>
  <si>
    <t>2.Ֆինանսական զուտ ակտիվներ</t>
  </si>
  <si>
    <t>2.2 Բաժնետոմսերի և կապիտալում այլ մասնակցության ձեռքբերում</t>
  </si>
  <si>
    <t xml:space="preserve">        որից`</t>
  </si>
  <si>
    <t>«Ավան» հոգեկան առողջության կենտրոն» ՓԲԸ</t>
  </si>
  <si>
    <t>«Զարիշատ (Արամ) Մարտինի Մկրտչյանի անվան Արմավիրի բժշկական կենտրոն» ՓԲԸ</t>
  </si>
  <si>
    <t xml:space="preserve">«ՀԱՅԱՍՏԱՆԻ ՀԱՆՐԱՊԵՏՈՒԹՅԱՆ 2026 ԹՎԱԿԱՆԻ ՊԵՏԱԿԱՆ ԲՅՈՒՋԵԻ ՄԱՍԻՆ» ՀԱՅԱՍՏԱՆԻ ՀԱՆՐԱՊԵՏՈՒԹՅԱՆ ՕՐԵՆՔԻ N 3 ՀԱՎԵԼՎԱԾԻ N 1.1 ԱՂՅՈՒՍԱԿՈՒՄ ԵՎ ՀԱՅԱՍՏԱՆԻ ՀԱՆՐԱՊԵՏՈՒԹՅԱՆ ԿԱՌԱՎԱՐՈՒԹՅԱՆ 2025 ԹՎԱԿԱՆԻ ԴԵԿՏԵՄԲԵՐԻ 25-Ի N 1910-Ն ՈՐՈՇՄԱՆ N 1 ՀԱՎԵԼՎԱԾԻ N 2 ԱՂՅՈՒՍԱԿՈՒՄ ԿԱՏԱՐՎՈՂ  ՓՈՓՈԽՈՒԹՅՈՒՆՆԵՐԸ ԵՎ ԼՐԱՑՈՒՄՆԵՐԸ </t>
  </si>
  <si>
    <t xml:space="preserve"> Միջոցառում</t>
  </si>
  <si>
    <t>1126-44001</t>
  </si>
  <si>
    <t>«Ավան» հոգեկան առողջության կենտրոն» ՓԲԸ-ում տնտեսական երկարաժամկետ զարգացմանն ուղղված միջոցառում</t>
  </si>
  <si>
    <t>Ներդրումների խթանում</t>
  </si>
  <si>
    <t>Բաժնետոմսերի ձեռքբերում</t>
  </si>
  <si>
    <t>1126-44002</t>
  </si>
  <si>
    <t>«Զարիշատ (Արամ) Մարտինի Մկրտչյանի անվան Արմավիրի բժշկական կենտրոն» ՓԲԸ-ում տնտեսական երկարաժամկետ զարգացմանն ուղղված միջոցառում</t>
  </si>
  <si>
    <t>ՀԱՅԱՍՏԱՆԻ ՀԱՆՐԱՊԵՏՈՒԹՅԱՆ ԿԱՌԱՎԱՐՈՒԹՅԱՆ 2025 ԹՎԱԿԱՆԻ ԴԵԿՏԵՄԲԵՐԻ 25-Ի № 1910-Ն ՈՐՈՇՄԱՆ № 1 ՀԱՎԵԼՎԱԾԻ № 5 ԱՂՅՈՒՍԱԿՈՒՄ ԿԱՏԱՐՎՈՂ ՓՈՓՈԽՈՒԹՅՈՒՆՆԵՐԸ ԵՎ ԼՐԱՑՈՒՄՆԵՐԸ</t>
  </si>
  <si>
    <t xml:space="preserve">Նկարագրությունը </t>
  </si>
  <si>
    <t>Ներդրումային ֆոնդի ներդրումների քանակը (հատ)</t>
  </si>
  <si>
    <t xml:space="preserve">«ՀԱՅԱՍՏԱՆԻ ՀԱՆՐԱՊԵՏՈՒԹՅԱՆ 2026 ԹՎԱԿԱՆԻ ՊԵՏԱԿԱՆ ԲՅՈՒՋԵԻ ՄԱՍԻՆ» ՀԱՅԱՍՏԱՆԻ ՀԱՆՐԱՊԵՏՈՒԹՅԱՆ ՕՐԵՆՔԻ № 1 ՀԱՎԵԼՎԱԾԻ № 1 ԱՂՅՈՒՍԱԿՈՒՄ ԿԱՏԱՐՎՈՂ  ԿԱՏԱՐՎՈՂ ՓՈՓՈԽՈՒԹՅՈՒՆՆԵՐԸ </t>
  </si>
  <si>
    <t xml:space="preserve"> Ծրագրային դասիչը </t>
  </si>
  <si>
    <t xml:space="preserve"> Ծրագրի անվանումը </t>
  </si>
  <si>
    <t>Ցուցանիշների փոփոխությունները
(ավելացումը նշված է դրական նշանով, իսկ նվազեցումը` փակագծերում)</t>
  </si>
  <si>
    <t xml:space="preserve"> 01</t>
  </si>
  <si>
    <t>Հավելված № 13</t>
  </si>
  <si>
    <t>Հավելված № 12</t>
  </si>
  <si>
    <t>Հավելված № 11</t>
  </si>
  <si>
    <t>ՀՀ ԱՆ «Սիսիանի բժշկական կենտրոն» ՓԲԸ</t>
  </si>
  <si>
    <t>ՀՀ ԱՆ «Ինֆեկցիոն հիվանդությունների ազգային կենտրոն» ՓԲԸ</t>
  </si>
  <si>
    <t>ՀՀ ԱՆ «Սևանի» հոգեկան առողջության կենտրոն» ՓԲԸ</t>
  </si>
  <si>
    <t>տեխնիկական հսկողության ծառայություններ</t>
  </si>
  <si>
    <t>71351540/1</t>
  </si>
  <si>
    <t>71351540/817</t>
  </si>
  <si>
    <t>45211250/5</t>
  </si>
  <si>
    <t>71351540/3</t>
  </si>
  <si>
    <t>71351540/4</t>
  </si>
  <si>
    <t>71351540/5</t>
  </si>
  <si>
    <t xml:space="preserve"> ՄԱ</t>
  </si>
  <si>
    <t>հեղինակային հսկողության ծառայություններ</t>
  </si>
  <si>
    <t>98111140/3</t>
  </si>
  <si>
    <t>45211250/11</t>
  </si>
  <si>
    <t>71351540/6</t>
  </si>
  <si>
    <t>71351540/7</t>
  </si>
  <si>
    <t>71351540/8</t>
  </si>
  <si>
    <t>71351540/9</t>
  </si>
  <si>
    <t>71351540/10</t>
  </si>
  <si>
    <t>45211250/16</t>
  </si>
  <si>
    <t>71351540/40</t>
  </si>
  <si>
    <t>45211250/18</t>
  </si>
  <si>
    <t>71351540/11</t>
  </si>
  <si>
    <t>71351540/12</t>
  </si>
  <si>
    <t>71351540/13</t>
  </si>
  <si>
    <t>71351540/14</t>
  </si>
  <si>
    <t>71351540/15</t>
  </si>
  <si>
    <t>45211250/25</t>
  </si>
  <si>
    <t>71351540/749</t>
  </si>
  <si>
    <t>71351540/16</t>
  </si>
  <si>
    <t>71351540/17</t>
  </si>
  <si>
    <t>71351540/824</t>
  </si>
  <si>
    <t>71351540/19</t>
  </si>
  <si>
    <t>71351540/20</t>
  </si>
  <si>
    <t>71351540/21</t>
  </si>
  <si>
    <t>45211250/29</t>
  </si>
  <si>
    <t>45211250/30</t>
  </si>
  <si>
    <t xml:space="preserve"> ԲՄ</t>
  </si>
  <si>
    <t>վերակառուցման աշխատանքներ</t>
  </si>
  <si>
    <t>45451700/1</t>
  </si>
  <si>
    <t>45451700-501</t>
  </si>
  <si>
    <t>45451700-502</t>
  </si>
  <si>
    <t>ՀԱՅԱՍՏԱՆԻ ՀԱՆՐԱՊԵՏՈՒԹՅԱՆ ԿԱՌԱՎԱՐՈՒԹՅԱՆ 2025 ԹՎԱԿԱՆԻ ԴԵԿՏԵՄԲԵՐԻ 25-Ի № 1910-Ն ՈՐՈՇՄԱՆ №№ 3 ԵՎ 4 ՀԱՎԵԼՎԱԾՆԵՐՈՒՄ ԿԱՏԱՐՎՈՂ ՓՈՓՈԽՈՒԹՅՈՒՆՆԵՐԸ</t>
  </si>
  <si>
    <t>Ցուցանիշների փոփոխությունները (ավելացումները նշված են դրական նշանով, իսկ նվազեցումը` փակագծերում)</t>
  </si>
  <si>
    <t>ՀՀ քաղաքաշինության կոմիտե</t>
  </si>
  <si>
    <t xml:space="preserve"> 1126 - 31003 </t>
  </si>
  <si>
    <t>Ցուցանիշների փոփոխությունները 
(ավելացումները նշված են դրական նշանով, իսկ նվազեցումները` փակագծերում)</t>
  </si>
  <si>
    <t>ՀՀ Արագածոտնի մարզի «Ծաղկահովիտի առողջության կենտրոն» ՓԲԸ</t>
  </si>
  <si>
    <t>ՀՀ ԱՆ «Արտաշատի բժշկական կենտրոն» ՓԲԸ</t>
  </si>
  <si>
    <t xml:space="preserve"> 45211250-1</t>
  </si>
  <si>
    <t xml:space="preserve"> ՀԲՄ</t>
  </si>
  <si>
    <t xml:space="preserve"> 45451700-4</t>
  </si>
  <si>
    <t>ՀՀ ԱՆ «Աշտարակի բժշկական կենտրոն» ՓԲԸ</t>
  </si>
  <si>
    <t xml:space="preserve">ՀԱՅԱՍՏԱՆԻ ՀԱՆՐԱՊԵՏՈՒԹՅԱՆ ԿԱՌԱՎԱՐՈՒԹՅԱՆ 2025 ԹՎԱԿԱՆԻ ԴԵԿՏԵՄԲԵՐԻ 25-Ի № 1910-Ն ՈՐՈՇՄԱՆ № 5 ՀԱՎԵԼՎԱԾԻ № 2 ԱՂՅՈՒՍԱԿՈՒՄ ԿԱՏԱՐՎՈՂ ՓՈՓՈԽՈՒԹՅՈՒՆՆԵՐԸ </t>
  </si>
  <si>
    <t>45211250/8</t>
  </si>
  <si>
    <t>45211250/12</t>
  </si>
  <si>
    <t>45211250/13</t>
  </si>
  <si>
    <t>45211250/15</t>
  </si>
  <si>
    <t>45211250/21</t>
  </si>
  <si>
    <t>45211250/27</t>
  </si>
  <si>
    <t>Պետական պարտքի կառավարում</t>
  </si>
  <si>
    <t>ՀՀ ֆինանսների նախարարություն</t>
  </si>
  <si>
    <t>1006</t>
  </si>
  <si>
    <t>Կառավարության ֆինանսական կարիքների բավարարման մշտական հնարավորության ապահովումը` երկարաժամկետ հատվածում նվազեցնելով պարտքի սպասարկման մեծությունը</t>
  </si>
  <si>
    <t>Կառավարության պարտքի օպտիմալ կառուցվածքի ձևավորում՛ հաշվի առնելով պոտենցիալ ռիսկերը</t>
  </si>
  <si>
    <t>1006 - 13001</t>
  </si>
  <si>
    <t>Կառավարության պարտքի սպասարկում</t>
  </si>
  <si>
    <t>Կառավարության պարտքի սպասարկում (տոկոսավճարներ)</t>
  </si>
  <si>
    <t>Ֆինանսավորման ծախսերի իրականացում</t>
  </si>
  <si>
    <t xml:space="preserve"> ՀՀ ֆինանսների նախարարություն</t>
  </si>
  <si>
    <t xml:space="preserve"> ԸՆԴՀԱՆՈՒՐ ԲՆՈՒՅԹԻ ՀԱՆՐԱՅԻՆ ԾԱՌԱՅՈՒԹՅՈՒՆՆԵՐ</t>
  </si>
  <si>
    <t xml:space="preserve"> 07</t>
  </si>
  <si>
    <t xml:space="preserve"> Պետական պարտքի գծով գործառնություններ</t>
  </si>
  <si>
    <t xml:space="preserve"> 1006</t>
  </si>
  <si>
    <t xml:space="preserve"> Պետական պարտքի կառավարում</t>
  </si>
  <si>
    <t xml:space="preserve"> 13001</t>
  </si>
  <si>
    <t xml:space="preserve"> Կառավարության պարտքի սպասարկում</t>
  </si>
  <si>
    <t xml:space="preserve"> ՏՈԿՈՍԱՎՃԱՐՆԵՐ</t>
  </si>
  <si>
    <t xml:space="preserve"> - Արտաքին տոկոսավճարներ</t>
  </si>
  <si>
    <t xml:space="preserve"> ՀՀ ֆինանսների նախարարություն </t>
  </si>
  <si>
    <t xml:space="preserve"> 1006 </t>
  </si>
  <si>
    <t xml:space="preserve"> Պետական պարտքի կառավարում </t>
  </si>
  <si>
    <t xml:space="preserve"> 1006 - 13001 </t>
  </si>
  <si>
    <t xml:space="preserve"> Կառավարության պարտքի սպասարկում (տոկոսավճարներ) </t>
  </si>
  <si>
    <t xml:space="preserve"> Ֆինանսավորման ծախսերի իրականացում </t>
  </si>
  <si>
    <t xml:space="preserve"> Միջոցառումն իրականացնողի անվանումը` ՀՀ ֆինանսների նախարարություն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</si>
</sst>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"/>
    <numFmt numFmtId="167" formatCode="##,##0.0;\(##,##0.0\);\-"/>
    <numFmt numFmtId="168" formatCode="_(* #,##0.0_);_(* \(#,##0.0\);_(* &quot;-&quot;??_);_(@_)"/>
    <numFmt numFmtId="169" formatCode="#,##0.00;\ \(#,##0.00\)"/>
    <numFmt numFmtId="170" formatCode="#,##0.0_);\(#,##0.0\)"/>
    <numFmt numFmtId="171" formatCode="#,##0.0;\ \(#,##0.0\)"/>
    <numFmt numFmtId="172" formatCode="0_);\(0\)"/>
  </numFmts>
  <fonts count="7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sz val="9"/>
      <color theme="1"/>
      <name val="GHEA Grapalat"/>
      <family val="3"/>
    </font>
    <font>
      <b/>
      <sz val="9"/>
      <name val="GHEA Grapalat"/>
      <family val="2"/>
    </font>
    <font>
      <i/>
      <sz val="8"/>
      <name val="GHEA Grapalat"/>
      <family val="2"/>
    </font>
    <font>
      <i/>
      <sz val="9"/>
      <color theme="1"/>
      <name val="GHEA Grapalat"/>
      <family val="3"/>
    </font>
    <font>
      <b/>
      <sz val="9"/>
      <color theme="1"/>
      <name val="GHEA Grapalat"/>
      <family val="3"/>
    </font>
    <font>
      <sz val="9"/>
      <name val="GHEA Grapalat"/>
      <family val="2"/>
    </font>
    <font>
      <sz val="10"/>
      <name val="Arial"/>
      <family val="2"/>
    </font>
    <font>
      <b/>
      <sz val="8"/>
      <name val="GHEA Grapalat"/>
      <family val="2"/>
    </font>
    <font>
      <b/>
      <sz val="10"/>
      <name val="GHEA Grapalat"/>
      <family val="2"/>
    </font>
    <font>
      <b/>
      <i/>
      <sz val="9"/>
      <color theme="1"/>
      <name val="GHEA Grapalat"/>
      <family val="3"/>
    </font>
    <font>
      <sz val="9"/>
      <color rgb="FF000000"/>
      <name val="GHEA Grapalat"/>
      <family val="3"/>
    </font>
    <font>
      <b/>
      <i/>
      <sz val="9"/>
      <name val="GHEA Grapalat"/>
      <family val="3"/>
    </font>
    <font>
      <sz val="9"/>
      <name val="Calibri"/>
      <family val="2"/>
      <charset val="1"/>
      <scheme val="minor"/>
    </font>
    <font>
      <sz val="8"/>
      <name val="Arial"/>
      <family val="2"/>
    </font>
    <font>
      <b/>
      <i/>
      <sz val="9"/>
      <name val="Calibri"/>
      <family val="2"/>
      <charset val="1"/>
      <scheme val="minor"/>
    </font>
    <font>
      <b/>
      <u/>
      <sz val="9"/>
      <name val="GHEA Grapalat"/>
      <family val="3"/>
    </font>
    <font>
      <sz val="10"/>
      <name val="GHEA Grapalat"/>
      <family val="3"/>
    </font>
    <font>
      <sz val="8"/>
      <name val="GHEA Grapalat"/>
      <family val="3"/>
    </font>
    <font>
      <sz val="10"/>
      <color indexed="8"/>
      <name val="MS Sans Serif"/>
      <family val="2"/>
      <charset val="204"/>
    </font>
    <font>
      <sz val="9"/>
      <color indexed="8"/>
      <name val="GHEA Grapalat"/>
      <family val="3"/>
    </font>
    <font>
      <b/>
      <sz val="12"/>
      <name val="GHEA Grapalat"/>
      <family val="3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000000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7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6" fillId="0" borderId="0"/>
    <xf numFmtId="0" fontId="24" fillId="0" borderId="0"/>
    <xf numFmtId="0" fontId="6" fillId="0" borderId="0"/>
    <xf numFmtId="0" fontId="25" fillId="0" borderId="0"/>
    <xf numFmtId="9" fontId="6" fillId="0" borderId="0" applyFont="0" applyFill="0" applyBorder="0" applyAlignment="0" applyProtection="0"/>
    <xf numFmtId="0" fontId="8" fillId="0" borderId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8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21" borderId="2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3" fillId="23" borderId="7" applyNumberFormat="0" applyFont="0" applyAlignment="0" applyProtection="0"/>
    <xf numFmtId="0" fontId="21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7" fillId="0" borderId="0"/>
    <xf numFmtId="0" fontId="26" fillId="2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9" borderId="0" applyNumberFormat="0" applyBorder="0" applyAlignment="0" applyProtection="0"/>
    <xf numFmtId="0" fontId="28" fillId="3" borderId="0" applyNumberFormat="0" applyBorder="0" applyAlignment="0" applyProtection="0"/>
    <xf numFmtId="0" fontId="29" fillId="20" borderId="1" applyNumberFormat="0" applyAlignment="0" applyProtection="0"/>
    <xf numFmtId="0" fontId="30" fillId="21" borderId="2" applyNumberFormat="0" applyAlignment="0" applyProtection="0"/>
    <xf numFmtId="164" fontId="43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33" fillId="0" borderId="3" applyNumberFormat="0" applyFill="0" applyAlignment="0" applyProtection="0"/>
    <xf numFmtId="0" fontId="34" fillId="0" borderId="4" applyNumberFormat="0" applyFill="0" applyAlignment="0" applyProtection="0"/>
    <xf numFmtId="0" fontId="35" fillId="0" borderId="5" applyNumberFormat="0" applyFill="0" applyAlignment="0" applyProtection="0"/>
    <xf numFmtId="0" fontId="35" fillId="0" borderId="0" applyNumberFormat="0" applyFill="0" applyBorder="0" applyAlignment="0" applyProtection="0"/>
    <xf numFmtId="0" fontId="36" fillId="7" borderId="1" applyNumberFormat="0" applyAlignment="0" applyProtection="0"/>
    <xf numFmtId="0" fontId="37" fillId="0" borderId="6" applyNumberFormat="0" applyFill="0" applyAlignment="0" applyProtection="0"/>
    <xf numFmtId="0" fontId="38" fillId="22" borderId="0" applyNumberFormat="0" applyBorder="0" applyAlignment="0" applyProtection="0"/>
    <xf numFmtId="0" fontId="6" fillId="0" borderId="0"/>
    <xf numFmtId="0" fontId="7" fillId="0" borderId="0"/>
    <xf numFmtId="0" fontId="43" fillId="0" borderId="0"/>
    <xf numFmtId="0" fontId="7" fillId="0" borderId="0"/>
    <xf numFmtId="0" fontId="26" fillId="23" borderId="7" applyNumberFormat="0" applyFont="0" applyAlignment="0" applyProtection="0"/>
    <xf numFmtId="0" fontId="39" fillId="20" borderId="8" applyNumberFormat="0" applyAlignment="0" applyProtection="0"/>
    <xf numFmtId="0" fontId="40" fillId="0" borderId="0" applyNumberFormat="0" applyFill="0" applyBorder="0" applyAlignment="0" applyProtection="0"/>
    <xf numFmtId="0" fontId="41" fillId="0" borderId="9" applyNumberFormat="0" applyFill="0" applyAlignment="0" applyProtection="0"/>
    <xf numFmtId="0" fontId="42" fillId="0" borderId="0" applyNumberFormat="0" applyFill="0" applyBorder="0" applyAlignment="0" applyProtection="0"/>
    <xf numFmtId="0" fontId="44" fillId="0" borderId="0"/>
    <xf numFmtId="43" fontId="43" fillId="0" borderId="0" applyFont="0" applyFill="0" applyBorder="0" applyAlignment="0" applyProtection="0"/>
    <xf numFmtId="167" fontId="45" fillId="0" borderId="0" applyFill="0" applyBorder="0" applyProtection="0">
      <alignment horizontal="right" vertical="top"/>
    </xf>
    <xf numFmtId="43" fontId="6" fillId="0" borderId="0" applyFont="0" applyFill="0" applyBorder="0" applyAlignment="0" applyProtection="0"/>
    <xf numFmtId="0" fontId="46" fillId="0" borderId="0"/>
    <xf numFmtId="0" fontId="45" fillId="0" borderId="0">
      <alignment horizontal="left" vertical="top" wrapText="1"/>
    </xf>
    <xf numFmtId="0" fontId="43" fillId="0" borderId="0"/>
    <xf numFmtId="43" fontId="43" fillId="0" borderId="0" applyFont="0" applyFill="0" applyBorder="0" applyAlignment="0" applyProtection="0"/>
    <xf numFmtId="0" fontId="7" fillId="0" borderId="0"/>
    <xf numFmtId="0" fontId="47" fillId="0" borderId="0"/>
    <xf numFmtId="0" fontId="6" fillId="0" borderId="0"/>
    <xf numFmtId="0" fontId="43" fillId="0" borderId="0"/>
    <xf numFmtId="0" fontId="6" fillId="0" borderId="0"/>
    <xf numFmtId="0" fontId="46" fillId="0" borderId="0"/>
    <xf numFmtId="43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43" fillId="0" borderId="0"/>
    <xf numFmtId="167" fontId="52" fillId="0" borderId="0" applyFill="0" applyBorder="0" applyProtection="0">
      <alignment horizontal="right" vertical="top"/>
    </xf>
    <xf numFmtId="43" fontId="3" fillId="0" borderId="0" applyFont="0" applyFill="0" applyBorder="0" applyAlignment="0" applyProtection="0"/>
    <xf numFmtId="167" fontId="53" fillId="0" borderId="0" applyFill="0" applyBorder="0" applyProtection="0">
      <alignment horizontal="right" vertical="top"/>
    </xf>
    <xf numFmtId="9" fontId="57" fillId="0" borderId="0" applyFont="0" applyFill="0" applyBorder="0" applyAlignment="0" applyProtection="0"/>
    <xf numFmtId="0" fontId="6" fillId="0" borderId="0"/>
    <xf numFmtId="167" fontId="58" fillId="0" borderId="0" applyFill="0" applyBorder="0" applyProtection="0">
      <alignment horizontal="right" vertical="top"/>
    </xf>
    <xf numFmtId="167" fontId="59" fillId="0" borderId="0" applyFill="0" applyBorder="0" applyProtection="0">
      <alignment horizontal="right" vertical="top"/>
    </xf>
    <xf numFmtId="0" fontId="2" fillId="0" borderId="0"/>
    <xf numFmtId="0" fontId="45" fillId="0" borderId="0">
      <alignment horizontal="left" vertical="top" wrapText="1"/>
    </xf>
    <xf numFmtId="0" fontId="6" fillId="0" borderId="0"/>
    <xf numFmtId="0" fontId="3" fillId="0" borderId="0"/>
    <xf numFmtId="0" fontId="69" fillId="0" borderId="0"/>
    <xf numFmtId="0" fontId="3" fillId="0" borderId="0"/>
    <xf numFmtId="0" fontId="1" fillId="0" borderId="0"/>
    <xf numFmtId="0" fontId="3" fillId="0" borderId="0"/>
  </cellStyleXfs>
  <cellXfs count="415">
    <xf numFmtId="0" fontId="0" fillId="0" borderId="0" xfId="0"/>
    <xf numFmtId="0" fontId="51" fillId="0" borderId="0" xfId="0" applyFont="1" applyAlignment="1">
      <alignment horizontal="left" vertical="center" wrapText="1"/>
    </xf>
    <xf numFmtId="0" fontId="51" fillId="0" borderId="0" xfId="25" applyFont="1"/>
    <xf numFmtId="0" fontId="55" fillId="0" borderId="10" xfId="25" applyFont="1" applyBorder="1" applyAlignment="1">
      <alignment horizontal="center" vertical="center" wrapText="1"/>
    </xf>
    <xf numFmtId="1" fontId="51" fillId="0" borderId="10" xfId="25" applyNumberFormat="1" applyFont="1" applyBorder="1" applyAlignment="1">
      <alignment horizontal="center" vertical="center"/>
    </xf>
    <xf numFmtId="0" fontId="55" fillId="0" borderId="10" xfId="25" applyFont="1" applyBorder="1" applyAlignment="1">
      <alignment horizontal="center" vertical="center"/>
    </xf>
    <xf numFmtId="0" fontId="51" fillId="0" borderId="10" xfId="25" applyFont="1" applyBorder="1" applyAlignment="1">
      <alignment vertical="center"/>
    </xf>
    <xf numFmtId="0" fontId="51" fillId="0" borderId="10" xfId="25" applyFont="1" applyBorder="1" applyAlignment="1">
      <alignment horizontal="center" vertical="center"/>
    </xf>
    <xf numFmtId="0" fontId="51" fillId="0" borderId="0" xfId="25" applyFont="1" applyAlignment="1">
      <alignment horizontal="center" vertical="center"/>
    </xf>
    <xf numFmtId="0" fontId="51" fillId="0" borderId="0" xfId="25" applyFont="1" applyAlignment="1">
      <alignment vertical="center"/>
    </xf>
    <xf numFmtId="166" fontId="51" fillId="0" borderId="0" xfId="25" applyNumberFormat="1" applyFont="1" applyAlignment="1">
      <alignment horizontal="center" vertical="center"/>
    </xf>
    <xf numFmtId="0" fontId="48" fillId="0" borderId="0" xfId="0" applyFont="1" applyAlignment="1">
      <alignment horizontal="left" vertical="top" wrapText="1"/>
    </xf>
    <xf numFmtId="167" fontId="48" fillId="0" borderId="10" xfId="107" applyFont="1" applyFill="1" applyBorder="1" applyAlignment="1">
      <alignment horizontal="center" vertical="center"/>
    </xf>
    <xf numFmtId="0" fontId="49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54" fillId="0" borderId="0" xfId="0" applyFont="1" applyAlignment="1">
      <alignment horizontal="center" vertical="center" wrapText="1"/>
    </xf>
    <xf numFmtId="0" fontId="54" fillId="0" borderId="0" xfId="0" applyFont="1" applyAlignment="1">
      <alignment vertical="center" wrapText="1"/>
    </xf>
    <xf numFmtId="0" fontId="54" fillId="0" borderId="0" xfId="0" applyFont="1" applyAlignment="1">
      <alignment vertical="center"/>
    </xf>
    <xf numFmtId="0" fontId="51" fillId="0" borderId="0" xfId="0" applyFont="1" applyAlignment="1">
      <alignment vertical="center"/>
    </xf>
    <xf numFmtId="0" fontId="55" fillId="0" borderId="0" xfId="0" applyFont="1" applyAlignment="1">
      <alignment vertical="center"/>
    </xf>
    <xf numFmtId="0" fontId="55" fillId="0" borderId="10" xfId="0" applyFont="1" applyBorder="1" applyAlignment="1">
      <alignment horizontal="center" vertical="center" wrapText="1"/>
    </xf>
    <xf numFmtId="171" fontId="54" fillId="0" borderId="10" xfId="99" applyNumberFormat="1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/>
    </xf>
    <xf numFmtId="0" fontId="55" fillId="0" borderId="10" xfId="0" applyFont="1" applyBorder="1" applyAlignment="1">
      <alignment horizontal="left" vertical="center" wrapText="1"/>
    </xf>
    <xf numFmtId="0" fontId="51" fillId="0" borderId="10" xfId="0" applyFont="1" applyBorder="1" applyAlignment="1">
      <alignment horizontal="left" vertical="center" wrapText="1"/>
    </xf>
    <xf numFmtId="0" fontId="54" fillId="0" borderId="10" xfId="0" applyFont="1" applyBorder="1" applyAlignment="1">
      <alignment horizontal="left" vertical="center" wrapText="1"/>
    </xf>
    <xf numFmtId="169" fontId="55" fillId="0" borderId="10" xfId="0" applyNumberFormat="1" applyFont="1" applyBorder="1" applyAlignment="1">
      <alignment horizontal="center" vertical="center" wrapText="1"/>
    </xf>
    <xf numFmtId="0" fontId="54" fillId="0" borderId="0" xfId="25" applyFont="1" applyAlignment="1">
      <alignment horizontal="center" vertical="center" wrapText="1"/>
    </xf>
    <xf numFmtId="0" fontId="54" fillId="0" borderId="0" xfId="25" applyFont="1" applyAlignment="1">
      <alignment vertical="center" wrapText="1"/>
    </xf>
    <xf numFmtId="0" fontId="54" fillId="0" borderId="0" xfId="25" applyFont="1" applyAlignment="1">
      <alignment vertical="center"/>
    </xf>
    <xf numFmtId="0" fontId="55" fillId="0" borderId="19" xfId="25" applyFont="1" applyBorder="1" applyAlignment="1">
      <alignment vertical="center"/>
    </xf>
    <xf numFmtId="0" fontId="55" fillId="0" borderId="16" xfId="25" applyFont="1" applyBorder="1" applyAlignment="1">
      <alignment vertical="center"/>
    </xf>
    <xf numFmtId="0" fontId="55" fillId="0" borderId="20" xfId="25" applyFont="1" applyBorder="1" applyAlignment="1">
      <alignment vertical="center"/>
    </xf>
    <xf numFmtId="171" fontId="60" fillId="0" borderId="10" xfId="99" applyNumberFormat="1" applyFont="1" applyBorder="1" applyAlignment="1">
      <alignment horizontal="center" vertical="center" wrapText="1"/>
    </xf>
    <xf numFmtId="0" fontId="54" fillId="0" borderId="10" xfId="25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170" fontId="51" fillId="0" borderId="10" xfId="0" applyNumberFormat="1" applyFont="1" applyBorder="1" applyAlignment="1">
      <alignment horizontal="center" vertical="center" wrapText="1"/>
    </xf>
    <xf numFmtId="0" fontId="48" fillId="0" borderId="0" xfId="0" applyFont="1" applyAlignment="1">
      <alignment vertical="center"/>
    </xf>
    <xf numFmtId="0" fontId="51" fillId="0" borderId="10" xfId="25" applyFont="1" applyBorder="1" applyAlignment="1">
      <alignment horizontal="center" vertical="center" wrapText="1"/>
    </xf>
    <xf numFmtId="0" fontId="61" fillId="0" borderId="0" xfId="114" applyFont="1" applyAlignment="1">
      <alignment horizontal="left" vertical="center"/>
    </xf>
    <xf numFmtId="0" fontId="48" fillId="0" borderId="0" xfId="0" applyFont="1" applyAlignment="1">
      <alignment horizontal="left" vertical="center" wrapText="1"/>
    </xf>
    <xf numFmtId="0" fontId="48" fillId="0" borderId="0" xfId="25" applyFont="1" applyAlignment="1">
      <alignment horizontal="left" vertical="center" wrapText="1"/>
    </xf>
    <xf numFmtId="0" fontId="49" fillId="0" borderId="10" xfId="25" applyFont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0" fontId="48" fillId="0" borderId="0" xfId="0" applyFont="1" applyAlignment="1">
      <alignment horizontal="left" vertical="center"/>
    </xf>
    <xf numFmtId="0" fontId="48" fillId="0" borderId="10" xfId="0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0" fontId="50" fillId="0" borderId="0" xfId="0" applyFont="1" applyAlignment="1">
      <alignment vertical="center" wrapText="1"/>
    </xf>
    <xf numFmtId="0" fontId="50" fillId="0" borderId="0" xfId="0" applyFont="1" applyAlignment="1">
      <alignment vertical="center"/>
    </xf>
    <xf numFmtId="170" fontId="48" fillId="0" borderId="0" xfId="0" applyNumberFormat="1" applyFont="1" applyAlignment="1">
      <alignment horizontal="left" vertical="center" wrapText="1"/>
    </xf>
    <xf numFmtId="0" fontId="48" fillId="0" borderId="0" xfId="0" applyFont="1" applyAlignment="1">
      <alignment horizontal="center" vertical="center"/>
    </xf>
    <xf numFmtId="0" fontId="56" fillId="0" borderId="0" xfId="110" applyFont="1">
      <alignment horizontal="left" vertical="top" wrapText="1"/>
    </xf>
    <xf numFmtId="0" fontId="56" fillId="0" borderId="0" xfId="110" applyFont="1" applyAlignment="1">
      <alignment horizontal="center" vertical="top" wrapText="1"/>
    </xf>
    <xf numFmtId="0" fontId="49" fillId="0" borderId="10" xfId="110" applyFont="1" applyBorder="1" applyAlignment="1">
      <alignment horizontal="center" vertical="top" wrapText="1"/>
    </xf>
    <xf numFmtId="0" fontId="49" fillId="0" borderId="10" xfId="110" applyFont="1" applyBorder="1">
      <alignment horizontal="left" vertical="top" wrapText="1"/>
    </xf>
    <xf numFmtId="171" fontId="49" fillId="0" borderId="10" xfId="107" applyNumberFormat="1" applyFont="1" applyBorder="1" applyAlignment="1">
      <alignment horizontal="center" vertical="top"/>
    </xf>
    <xf numFmtId="0" fontId="50" fillId="0" borderId="10" xfId="115" applyFont="1" applyBorder="1" applyAlignment="1">
      <alignment horizontal="center" vertical="center" wrapText="1"/>
    </xf>
    <xf numFmtId="0" fontId="50" fillId="0" borderId="10" xfId="115" applyFont="1" applyBorder="1" applyAlignment="1">
      <alignment horizontal="left" vertical="center" wrapText="1"/>
    </xf>
    <xf numFmtId="0" fontId="49" fillId="0" borderId="10" xfId="115" applyFont="1" applyBorder="1" applyAlignment="1">
      <alignment horizontal="center" vertical="center" wrapText="1"/>
    </xf>
    <xf numFmtId="171" fontId="50" fillId="0" borderId="10" xfId="120" applyNumberFormat="1" applyFont="1" applyFill="1" applyBorder="1" applyAlignment="1">
      <alignment horizontal="center" vertical="center"/>
    </xf>
    <xf numFmtId="0" fontId="50" fillId="0" borderId="10" xfId="118" applyFont="1" applyBorder="1" applyAlignment="1">
      <alignment vertical="center" wrapText="1"/>
    </xf>
    <xf numFmtId="166" fontId="51" fillId="0" borderId="18" xfId="25" applyNumberFormat="1" applyFont="1" applyBorder="1" applyAlignment="1">
      <alignment horizontal="center" vertical="center" wrapText="1"/>
    </xf>
    <xf numFmtId="0" fontId="50" fillId="0" borderId="0" xfId="0" applyFont="1" applyAlignment="1">
      <alignment horizontal="left" vertical="center" wrapText="1"/>
    </xf>
    <xf numFmtId="0" fontId="50" fillId="0" borderId="0" xfId="0" applyFont="1" applyAlignment="1">
      <alignment horizontal="left" vertical="center"/>
    </xf>
    <xf numFmtId="0" fontId="51" fillId="0" borderId="0" xfId="0" applyFont="1" applyAlignment="1">
      <alignment horizontal="right" vertical="center" wrapText="1"/>
    </xf>
    <xf numFmtId="0" fontId="51" fillId="0" borderId="0" xfId="0" applyFont="1" applyAlignment="1">
      <alignment vertical="center" wrapText="1"/>
    </xf>
    <xf numFmtId="0" fontId="51" fillId="0" borderId="10" xfId="0" applyFont="1" applyBorder="1" applyAlignment="1">
      <alignment horizontal="center" vertical="center"/>
    </xf>
    <xf numFmtId="170" fontId="55" fillId="24" borderId="10" xfId="0" applyNumberFormat="1" applyFont="1" applyFill="1" applyBorder="1" applyAlignment="1">
      <alignment horizontal="center" vertical="center"/>
    </xf>
    <xf numFmtId="49" fontId="55" fillId="0" borderId="10" xfId="99" applyNumberFormat="1" applyFont="1" applyBorder="1" applyAlignment="1">
      <alignment horizontal="center" vertical="center"/>
    </xf>
    <xf numFmtId="0" fontId="55" fillId="0" borderId="10" xfId="99" applyFont="1" applyBorder="1" applyAlignment="1">
      <alignment horizontal="center" vertical="center"/>
    </xf>
    <xf numFmtId="0" fontId="55" fillId="0" borderId="10" xfId="99" applyFont="1" applyBorder="1" applyAlignment="1">
      <alignment vertical="center"/>
    </xf>
    <xf numFmtId="170" fontId="55" fillId="0" borderId="10" xfId="99" applyNumberFormat="1" applyFont="1" applyBorder="1" applyAlignment="1">
      <alignment horizontal="center" vertical="center" wrapText="1"/>
    </xf>
    <xf numFmtId="0" fontId="51" fillId="0" borderId="10" xfId="99" applyFont="1" applyBorder="1" applyAlignment="1">
      <alignment vertical="center"/>
    </xf>
    <xf numFmtId="170" fontId="51" fillId="0" borderId="10" xfId="99" applyNumberFormat="1" applyFont="1" applyBorder="1" applyAlignment="1">
      <alignment horizontal="center" vertical="center" wrapText="1"/>
    </xf>
    <xf numFmtId="170" fontId="51" fillId="0" borderId="10" xfId="0" applyNumberFormat="1" applyFont="1" applyBorder="1" applyAlignment="1">
      <alignment horizontal="center" vertical="center"/>
    </xf>
    <xf numFmtId="49" fontId="60" fillId="0" borderId="10" xfId="99" applyNumberFormat="1" applyFont="1" applyBorder="1" applyAlignment="1">
      <alignment horizontal="center" vertical="center"/>
    </xf>
    <xf numFmtId="49" fontId="51" fillId="0" borderId="10" xfId="99" applyNumberFormat="1" applyFont="1" applyBorder="1" applyAlignment="1">
      <alignment horizontal="center" vertical="center"/>
    </xf>
    <xf numFmtId="0" fontId="51" fillId="24" borderId="10" xfId="0" applyFont="1" applyFill="1" applyBorder="1" applyAlignment="1">
      <alignment horizontal="left" vertical="center" wrapText="1"/>
    </xf>
    <xf numFmtId="0" fontId="60" fillId="24" borderId="10" xfId="0" applyFont="1" applyFill="1" applyBorder="1" applyAlignment="1">
      <alignment horizontal="left" vertical="center" wrapText="1"/>
    </xf>
    <xf numFmtId="0" fontId="55" fillId="24" borderId="10" xfId="0" applyFont="1" applyFill="1" applyBorder="1" applyAlignment="1">
      <alignment horizontal="left" vertical="center" wrapText="1"/>
    </xf>
    <xf numFmtId="170" fontId="54" fillId="0" borderId="10" xfId="99" applyNumberFormat="1" applyFont="1" applyBorder="1" applyAlignment="1">
      <alignment horizontal="center" vertical="center" wrapText="1"/>
    </xf>
    <xf numFmtId="170" fontId="54" fillId="0" borderId="10" xfId="0" applyNumberFormat="1" applyFont="1" applyBorder="1" applyAlignment="1">
      <alignment horizontal="center" vertical="center"/>
    </xf>
    <xf numFmtId="0" fontId="50" fillId="0" borderId="10" xfId="0" applyFont="1" applyBorder="1" applyAlignment="1">
      <alignment horizontal="left" vertical="center" wrapText="1"/>
    </xf>
    <xf numFmtId="170" fontId="60" fillId="0" borderId="10" xfId="99" applyNumberFormat="1" applyFont="1" applyBorder="1" applyAlignment="1">
      <alignment horizontal="center" vertical="center" wrapText="1"/>
    </xf>
    <xf numFmtId="0" fontId="60" fillId="0" borderId="0" xfId="0" applyFont="1" applyAlignment="1">
      <alignment vertical="center"/>
    </xf>
    <xf numFmtId="0" fontId="50" fillId="0" borderId="10" xfId="0" applyFont="1" applyBorder="1" applyAlignment="1">
      <alignment horizontal="center" vertical="center" wrapText="1"/>
    </xf>
    <xf numFmtId="0" fontId="51" fillId="24" borderId="10" xfId="25" applyFont="1" applyFill="1" applyBorder="1" applyAlignment="1">
      <alignment horizontal="center" vertical="center"/>
    </xf>
    <xf numFmtId="170" fontId="48" fillId="0" borderId="0" xfId="0" applyNumberFormat="1" applyFont="1" applyAlignment="1">
      <alignment horizontal="center" vertical="center"/>
    </xf>
    <xf numFmtId="49" fontId="49" fillId="0" borderId="10" xfId="99" applyNumberFormat="1" applyFont="1" applyBorder="1" applyAlignment="1">
      <alignment horizontal="center" vertical="center"/>
    </xf>
    <xf numFmtId="0" fontId="49" fillId="0" borderId="10" xfId="0" applyFont="1" applyBorder="1" applyAlignment="1">
      <alignment vertical="center"/>
    </xf>
    <xf numFmtId="0" fontId="48" fillId="0" borderId="0" xfId="110" applyFont="1">
      <alignment horizontal="left" vertical="top" wrapText="1"/>
    </xf>
    <xf numFmtId="0" fontId="62" fillId="0" borderId="10" xfId="118" applyFont="1" applyBorder="1" applyAlignment="1">
      <alignment vertical="center"/>
    </xf>
    <xf numFmtId="0" fontId="62" fillId="0" borderId="10" xfId="126" applyFont="1" applyBorder="1" applyAlignment="1">
      <alignment horizontal="left" vertical="center" wrapText="1"/>
    </xf>
    <xf numFmtId="0" fontId="48" fillId="0" borderId="10" xfId="110" applyFont="1" applyBorder="1" applyAlignment="1">
      <alignment horizontal="center" vertical="top" wrapText="1"/>
    </xf>
    <xf numFmtId="0" fontId="49" fillId="0" borderId="10" xfId="118" applyFont="1" applyBorder="1" applyAlignment="1">
      <alignment vertical="center"/>
    </xf>
    <xf numFmtId="0" fontId="48" fillId="0" borderId="10" xfId="118" applyFont="1" applyBorder="1" applyAlignment="1">
      <alignment horizontal="center" vertical="center"/>
    </xf>
    <xf numFmtId="171" fontId="49" fillId="0" borderId="10" xfId="122" applyNumberFormat="1" applyFont="1" applyBorder="1" applyAlignment="1">
      <alignment horizontal="center" vertical="center"/>
    </xf>
    <xf numFmtId="0" fontId="49" fillId="0" borderId="0" xfId="0" applyFont="1" applyAlignment="1">
      <alignment horizontal="left" vertical="center" wrapText="1"/>
    </xf>
    <xf numFmtId="171" fontId="49" fillId="24" borderId="10" xfId="122" applyNumberFormat="1" applyFont="1" applyFill="1" applyBorder="1" applyAlignment="1">
      <alignment horizontal="center" vertical="center"/>
    </xf>
    <xf numFmtId="0" fontId="50" fillId="0" borderId="0" xfId="113" applyFont="1" applyAlignment="1">
      <alignment vertical="center" wrapText="1"/>
    </xf>
    <xf numFmtId="171" fontId="48" fillId="0" borderId="10" xfId="0" applyNumberFormat="1" applyFont="1" applyBorder="1" applyAlignment="1">
      <alignment horizontal="center" vertical="center" wrapText="1"/>
    </xf>
    <xf numFmtId="49" fontId="48" fillId="0" borderId="10" xfId="0" applyNumberFormat="1" applyFont="1" applyBorder="1" applyAlignment="1">
      <alignment horizontal="center" vertical="center" wrapText="1"/>
    </xf>
    <xf numFmtId="169" fontId="48" fillId="0" borderId="10" xfId="0" applyNumberFormat="1" applyFont="1" applyBorder="1" applyAlignment="1">
      <alignment horizontal="center" vertical="center" wrapText="1"/>
    </xf>
    <xf numFmtId="0" fontId="49" fillId="0" borderId="10" xfId="0" applyFont="1" applyBorder="1" applyAlignment="1">
      <alignment vertical="center" wrapText="1"/>
    </xf>
    <xf numFmtId="0" fontId="49" fillId="0" borderId="0" xfId="0" applyFont="1" applyAlignment="1">
      <alignment vertical="center"/>
    </xf>
    <xf numFmtId="0" fontId="62" fillId="0" borderId="10" xfId="0" applyFont="1" applyBorder="1" applyAlignment="1">
      <alignment horizontal="left" vertical="center" wrapText="1"/>
    </xf>
    <xf numFmtId="170" fontId="50" fillId="0" borderId="17" xfId="0" applyNumberFormat="1" applyFont="1" applyBorder="1" applyAlignment="1" applyProtection="1">
      <alignment horizontal="left" vertical="center" wrapText="1"/>
      <protection locked="0"/>
    </xf>
    <xf numFmtId="0" fontId="62" fillId="0" borderId="10" xfId="115" applyFont="1" applyBorder="1" applyAlignment="1">
      <alignment horizontal="left" vertical="center" wrapText="1"/>
    </xf>
    <xf numFmtId="170" fontId="50" fillId="0" borderId="10" xfId="0" applyNumberFormat="1" applyFont="1" applyBorder="1" applyAlignment="1" applyProtection="1">
      <alignment horizontal="left" vertical="center" wrapText="1"/>
      <protection locked="0"/>
    </xf>
    <xf numFmtId="0" fontId="48" fillId="0" borderId="17" xfId="118" applyFont="1" applyBorder="1" applyAlignment="1">
      <alignment vertical="center"/>
    </xf>
    <xf numFmtId="0" fontId="48" fillId="0" borderId="10" xfId="118" applyFont="1" applyBorder="1" applyAlignment="1">
      <alignment vertical="center"/>
    </xf>
    <xf numFmtId="171" fontId="49" fillId="0" borderId="10" xfId="122" applyNumberFormat="1" applyFont="1" applyFill="1" applyBorder="1" applyAlignment="1">
      <alignment horizontal="center" vertical="center"/>
    </xf>
    <xf numFmtId="0" fontId="62" fillId="25" borderId="10" xfId="0" applyFont="1" applyFill="1" applyBorder="1" applyAlignment="1">
      <alignment horizontal="left" vertical="center" wrapText="1"/>
    </xf>
    <xf numFmtId="0" fontId="63" fillId="0" borderId="10" xfId="118" applyFont="1" applyBorder="1" applyAlignment="1">
      <alignment vertical="center"/>
    </xf>
    <xf numFmtId="0" fontId="65" fillId="0" borderId="10" xfId="118" applyFont="1" applyBorder="1" applyAlignment="1">
      <alignment vertical="center"/>
    </xf>
    <xf numFmtId="168" fontId="48" fillId="0" borderId="10" xfId="123" applyNumberFormat="1" applyFont="1" applyFill="1" applyBorder="1" applyAlignment="1">
      <alignment horizontal="center" vertical="center"/>
    </xf>
    <xf numFmtId="166" fontId="49" fillId="0" borderId="10" xfId="107" applyNumberFormat="1" applyFont="1" applyFill="1" applyBorder="1" applyAlignment="1">
      <alignment horizontal="right" vertical="center"/>
    </xf>
    <xf numFmtId="0" fontId="48" fillId="0" borderId="10" xfId="110" applyFont="1" applyBorder="1">
      <alignment horizontal="left" vertical="top" wrapText="1"/>
    </xf>
    <xf numFmtId="0" fontId="49" fillId="0" borderId="10" xfId="110" applyFont="1" applyBorder="1" applyAlignment="1">
      <alignment horizontal="left" vertical="center" wrapText="1"/>
    </xf>
    <xf numFmtId="171" fontId="49" fillId="0" borderId="10" xfId="128" applyNumberFormat="1" applyFont="1" applyBorder="1" applyAlignment="1">
      <alignment horizontal="center" vertical="top"/>
    </xf>
    <xf numFmtId="0" fontId="66" fillId="0" borderId="10" xfId="110" applyFont="1" applyBorder="1" applyAlignment="1">
      <alignment horizontal="center" vertical="center" wrapText="1"/>
    </xf>
    <xf numFmtId="171" fontId="49" fillId="0" borderId="10" xfId="127" applyNumberFormat="1" applyFont="1" applyBorder="1" applyAlignment="1">
      <alignment horizontal="center" vertical="top"/>
    </xf>
    <xf numFmtId="171" fontId="48" fillId="0" borderId="10" xfId="110" applyNumberFormat="1" applyFont="1" applyBorder="1" applyAlignment="1">
      <alignment horizontal="center" vertical="top" wrapText="1"/>
    </xf>
    <xf numFmtId="0" fontId="60" fillId="0" borderId="10" xfId="0" applyFont="1" applyBorder="1" applyAlignment="1">
      <alignment horizontal="center" vertical="center" wrapText="1"/>
    </xf>
    <xf numFmtId="0" fontId="60" fillId="0" borderId="10" xfId="99" applyFont="1" applyBorder="1" applyAlignment="1">
      <alignment vertical="center"/>
    </xf>
    <xf numFmtId="170" fontId="60" fillId="0" borderId="10" xfId="127" applyNumberFormat="1" applyFont="1" applyBorder="1" applyAlignment="1">
      <alignment horizontal="center" vertical="center"/>
    </xf>
    <xf numFmtId="0" fontId="60" fillId="0" borderId="0" xfId="0" applyFont="1" applyAlignment="1">
      <alignment horizontal="left" vertical="center" wrapText="1"/>
    </xf>
    <xf numFmtId="171" fontId="48" fillId="0" borderId="0" xfId="110" applyNumberFormat="1" applyFont="1">
      <alignment horizontal="left" vertical="top" wrapText="1"/>
    </xf>
    <xf numFmtId="0" fontId="50" fillId="0" borderId="0" xfId="0" applyFont="1" applyAlignment="1">
      <alignment horizontal="right" vertical="center"/>
    </xf>
    <xf numFmtId="0" fontId="49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0" fontId="49" fillId="0" borderId="16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48" fillId="0" borderId="10" xfId="110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8" fillId="0" borderId="10" xfId="25" applyFont="1" applyBorder="1" applyAlignment="1">
      <alignment horizontal="left" vertical="center" wrapText="1"/>
    </xf>
    <xf numFmtId="0" fontId="48" fillId="0" borderId="10" xfId="25" applyFont="1" applyBorder="1" applyAlignment="1">
      <alignment horizontal="center" vertical="center" wrapText="1"/>
    </xf>
    <xf numFmtId="0" fontId="48" fillId="0" borderId="0" xfId="113" applyFont="1" applyAlignment="1">
      <alignment vertical="center" wrapText="1"/>
    </xf>
    <xf numFmtId="0" fontId="51" fillId="24" borderId="10" xfId="0" applyFont="1" applyFill="1" applyBorder="1" applyAlignment="1">
      <alignment vertical="center"/>
    </xf>
    <xf numFmtId="0" fontId="50" fillId="24" borderId="10" xfId="113" applyFont="1" applyFill="1" applyBorder="1" applyAlignment="1">
      <alignment horizontal="right" vertical="center" wrapText="1"/>
    </xf>
    <xf numFmtId="0" fontId="48" fillId="24" borderId="10" xfId="0" applyFont="1" applyFill="1" applyBorder="1" applyAlignment="1">
      <alignment horizontal="center" vertical="center" wrapText="1"/>
    </xf>
    <xf numFmtId="43" fontId="51" fillId="0" borderId="0" xfId="123" applyFont="1" applyAlignment="1">
      <alignment vertical="center"/>
    </xf>
    <xf numFmtId="0" fontId="51" fillId="0" borderId="10" xfId="0" applyFont="1" applyBorder="1" applyAlignment="1">
      <alignment vertical="center"/>
    </xf>
    <xf numFmtId="169" fontId="51" fillId="0" borderId="0" xfId="0" applyNumberFormat="1" applyFont="1" applyAlignment="1">
      <alignment vertical="center"/>
    </xf>
    <xf numFmtId="168" fontId="51" fillId="0" borderId="0" xfId="0" applyNumberFormat="1" applyFont="1" applyAlignment="1">
      <alignment vertical="center"/>
    </xf>
    <xf numFmtId="0" fontId="49" fillId="0" borderId="0" xfId="113" applyFont="1" applyAlignment="1">
      <alignment vertical="center"/>
    </xf>
    <xf numFmtId="0" fontId="48" fillId="0" borderId="0" xfId="113" applyFont="1" applyAlignment="1">
      <alignment vertical="center"/>
    </xf>
    <xf numFmtId="0" fontId="48" fillId="0" borderId="0" xfId="113" applyFont="1" applyAlignment="1">
      <alignment horizontal="center" vertical="center"/>
    </xf>
    <xf numFmtId="0" fontId="48" fillId="0" borderId="10" xfId="113" applyFont="1" applyBorder="1" applyAlignment="1">
      <alignment horizontal="center" vertical="center" wrapText="1"/>
    </xf>
    <xf numFmtId="0" fontId="49" fillId="0" borderId="10" xfId="113" applyFont="1" applyBorder="1" applyAlignment="1">
      <alignment horizontal="left" vertical="center" wrapText="1"/>
    </xf>
    <xf numFmtId="0" fontId="48" fillId="0" borderId="10" xfId="113" applyFont="1" applyBorder="1" applyAlignment="1">
      <alignment horizontal="left" vertical="center" wrapText="1"/>
    </xf>
    <xf numFmtId="0" fontId="48" fillId="0" borderId="10" xfId="113" applyFont="1" applyBorder="1" applyAlignment="1">
      <alignment vertical="center" wrapText="1"/>
    </xf>
    <xf numFmtId="0" fontId="48" fillId="24" borderId="10" xfId="113" applyFont="1" applyFill="1" applyBorder="1" applyAlignment="1">
      <alignment vertical="center" wrapText="1"/>
    </xf>
    <xf numFmtId="0" fontId="50" fillId="0" borderId="10" xfId="113" applyFont="1" applyBorder="1" applyAlignment="1">
      <alignment vertical="center" wrapText="1"/>
    </xf>
    <xf numFmtId="0" fontId="50" fillId="0" borderId="0" xfId="113" applyFont="1" applyAlignment="1">
      <alignment vertical="center"/>
    </xf>
    <xf numFmtId="0" fontId="49" fillId="24" borderId="10" xfId="25" applyFont="1" applyFill="1" applyBorder="1" applyAlignment="1">
      <alignment horizontal="left" vertical="center" wrapText="1"/>
    </xf>
    <xf numFmtId="166" fontId="49" fillId="24" borderId="10" xfId="25" applyNumberFormat="1" applyFont="1" applyFill="1" applyBorder="1" applyAlignment="1">
      <alignment horizontal="center" vertical="center" wrapText="1"/>
    </xf>
    <xf numFmtId="0" fontId="49" fillId="0" borderId="0" xfId="25" applyFont="1" applyAlignment="1">
      <alignment horizontal="left" vertical="center" wrapText="1"/>
    </xf>
    <xf numFmtId="166" fontId="48" fillId="0" borderId="10" xfId="123" applyNumberFormat="1" applyFont="1" applyBorder="1" applyAlignment="1">
      <alignment horizontal="center" vertical="center" wrapText="1"/>
    </xf>
    <xf numFmtId="166" fontId="49" fillId="0" borderId="10" xfId="25" applyNumberFormat="1" applyFont="1" applyBorder="1" applyAlignment="1">
      <alignment horizontal="center" vertical="center" wrapText="1"/>
    </xf>
    <xf numFmtId="0" fontId="48" fillId="0" borderId="10" xfId="0" applyFont="1" applyBorder="1" applyAlignment="1">
      <alignment vertical="center"/>
    </xf>
    <xf numFmtId="170" fontId="48" fillId="0" borderId="0" xfId="0" applyNumberFormat="1" applyFont="1" applyAlignment="1">
      <alignment vertical="center"/>
    </xf>
    <xf numFmtId="166" fontId="49" fillId="0" borderId="10" xfId="122" applyNumberFormat="1" applyFont="1" applyBorder="1" applyAlignment="1">
      <alignment horizontal="center" vertical="center"/>
    </xf>
    <xf numFmtId="167" fontId="48" fillId="0" borderId="0" xfId="0" applyNumberFormat="1" applyFont="1" applyAlignment="1">
      <alignment horizontal="left" vertical="center" wrapText="1"/>
    </xf>
    <xf numFmtId="166" fontId="49" fillId="0" borderId="10" xfId="122" applyNumberFormat="1" applyFont="1" applyFill="1" applyBorder="1" applyAlignment="1">
      <alignment horizontal="center" vertical="center"/>
    </xf>
    <xf numFmtId="0" fontId="48" fillId="0" borderId="0" xfId="110" applyFont="1" applyAlignment="1">
      <alignment horizontal="left" vertical="center" wrapText="1"/>
    </xf>
    <xf numFmtId="0" fontId="48" fillId="0" borderId="10" xfId="110" applyFont="1" applyBorder="1" applyAlignment="1">
      <alignment horizontal="left" vertical="center" wrapText="1"/>
    </xf>
    <xf numFmtId="0" fontId="48" fillId="0" borderId="0" xfId="110" applyFont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171" fontId="48" fillId="0" borderId="0" xfId="0" applyNumberFormat="1" applyFont="1" applyAlignment="1">
      <alignment vertical="center"/>
    </xf>
    <xf numFmtId="171" fontId="50" fillId="0" borderId="10" xfId="0" applyNumberFormat="1" applyFont="1" applyBorder="1" applyAlignment="1">
      <alignment horizontal="center" vertical="center" wrapText="1"/>
    </xf>
    <xf numFmtId="0" fontId="50" fillId="0" borderId="10" xfId="126" applyFont="1" applyBorder="1" applyAlignment="1">
      <alignment horizontal="left" vertical="center" wrapText="1"/>
    </xf>
    <xf numFmtId="170" fontId="49" fillId="0" borderId="10" xfId="0" applyNumberFormat="1" applyFont="1" applyBorder="1" applyAlignment="1">
      <alignment horizontal="center" vertical="center" wrapText="1"/>
    </xf>
    <xf numFmtId="170" fontId="48" fillId="0" borderId="10" xfId="0" applyNumberFormat="1" applyFont="1" applyBorder="1" applyAlignment="1">
      <alignment horizontal="center" vertical="center" wrapText="1"/>
    </xf>
    <xf numFmtId="170" fontId="49" fillId="0" borderId="10" xfId="107" applyNumberFormat="1" applyFont="1" applyBorder="1" applyAlignment="1">
      <alignment horizontal="center" vertical="center"/>
    </xf>
    <xf numFmtId="170" fontId="62" fillId="0" borderId="10" xfId="124" applyNumberFormat="1" applyFont="1" applyBorder="1" applyAlignment="1">
      <alignment horizontal="center" vertical="center"/>
    </xf>
    <xf numFmtId="170" fontId="50" fillId="0" borderId="10" xfId="120" applyNumberFormat="1" applyFont="1" applyFill="1" applyBorder="1" applyAlignment="1">
      <alignment horizontal="center" vertical="center"/>
    </xf>
    <xf numFmtId="170" fontId="62" fillId="0" borderId="10" xfId="115" applyNumberFormat="1" applyFont="1" applyBorder="1" applyAlignment="1">
      <alignment horizontal="center" vertical="center" wrapText="1"/>
    </xf>
    <xf numFmtId="170" fontId="62" fillId="0" borderId="10" xfId="120" applyNumberFormat="1" applyFont="1" applyFill="1" applyBorder="1" applyAlignment="1">
      <alignment horizontal="center" vertical="center"/>
    </xf>
    <xf numFmtId="170" fontId="50" fillId="0" borderId="10" xfId="125" applyNumberFormat="1" applyFont="1" applyFill="1" applyBorder="1" applyAlignment="1">
      <alignment horizontal="center" vertical="center"/>
    </xf>
    <xf numFmtId="0" fontId="51" fillId="0" borderId="10" xfId="25" applyFont="1" applyBorder="1" applyAlignment="1">
      <alignment vertical="distributed" wrapText="1"/>
    </xf>
    <xf numFmtId="0" fontId="54" fillId="0" borderId="10" xfId="25" applyFont="1" applyBorder="1" applyAlignment="1">
      <alignment horizontal="left" vertical="center" wrapText="1"/>
    </xf>
    <xf numFmtId="170" fontId="49" fillId="0" borderId="10" xfId="122" applyNumberFormat="1" applyFont="1" applyBorder="1" applyAlignment="1">
      <alignment horizontal="center" vertical="center"/>
    </xf>
    <xf numFmtId="0" fontId="50" fillId="0" borderId="10" xfId="110" applyFont="1" applyBorder="1" applyAlignment="1">
      <alignment horizontal="right" vertical="center" wrapText="1"/>
    </xf>
    <xf numFmtId="0" fontId="48" fillId="0" borderId="10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center" wrapText="1"/>
    </xf>
    <xf numFmtId="0" fontId="48" fillId="0" borderId="10" xfId="25" applyFont="1" applyFill="1" applyBorder="1" applyAlignment="1">
      <alignment horizontal="center" vertical="center"/>
    </xf>
    <xf numFmtId="0" fontId="48" fillId="0" borderId="10" xfId="0" applyFont="1" applyFill="1" applyBorder="1" applyAlignment="1">
      <alignment horizontal="center" vertical="center" wrapText="1"/>
    </xf>
    <xf numFmtId="0" fontId="48" fillId="0" borderId="0" xfId="25" applyFont="1" applyFill="1" applyAlignment="1">
      <alignment horizontal="center" vertical="center"/>
    </xf>
    <xf numFmtId="171" fontId="48" fillId="0" borderId="10" xfId="25" applyNumberFormat="1" applyFont="1" applyFill="1" applyBorder="1" applyAlignment="1">
      <alignment horizontal="center" vertical="center"/>
    </xf>
    <xf numFmtId="0" fontId="48" fillId="0" borderId="10" xfId="0" applyFont="1" applyBorder="1" applyAlignment="1">
      <alignment horizontal="center" vertical="center" wrapText="1"/>
    </xf>
    <xf numFmtId="0" fontId="48" fillId="0" borderId="10" xfId="110" applyFont="1" applyBorder="1" applyAlignment="1">
      <alignment horizontal="center" vertical="center" wrapText="1"/>
    </xf>
    <xf numFmtId="168" fontId="54" fillId="0" borderId="0" xfId="108" applyNumberFormat="1" applyFont="1" applyFill="1" applyBorder="1" applyAlignment="1">
      <alignment horizontal="right" vertical="center"/>
    </xf>
    <xf numFmtId="0" fontId="54" fillId="0" borderId="0" xfId="113" applyFont="1" applyAlignment="1">
      <alignment horizontal="right" vertical="center" wrapText="1"/>
    </xf>
    <xf numFmtId="171" fontId="49" fillId="0" borderId="10" xfId="107" applyNumberFormat="1" applyFont="1" applyFill="1" applyBorder="1" applyAlignment="1">
      <alignment horizontal="center" vertical="center"/>
    </xf>
    <xf numFmtId="171" fontId="48" fillId="0" borderId="10" xfId="123" applyNumberFormat="1" applyFont="1" applyFill="1" applyBorder="1" applyAlignment="1">
      <alignment horizontal="center" vertical="center"/>
    </xf>
    <xf numFmtId="0" fontId="50" fillId="0" borderId="0" xfId="25" applyFont="1" applyFill="1" applyAlignment="1">
      <alignment horizontal="center" vertical="center" wrapText="1"/>
    </xf>
    <xf numFmtId="0" fontId="50" fillId="0" borderId="0" xfId="25" applyFont="1" applyFill="1" applyAlignment="1">
      <alignment vertical="center" wrapText="1"/>
    </xf>
    <xf numFmtId="0" fontId="50" fillId="0" borderId="0" xfId="25" applyFont="1" applyFill="1" applyAlignment="1">
      <alignment vertical="center"/>
    </xf>
    <xf numFmtId="0" fontId="50" fillId="0" borderId="10" xfId="25" applyFont="1" applyFill="1" applyBorder="1" applyAlignment="1">
      <alignment horizontal="right" vertical="center" wrapText="1"/>
    </xf>
    <xf numFmtId="0" fontId="49" fillId="0" borderId="10" xfId="25" applyFont="1" applyFill="1" applyBorder="1" applyAlignment="1">
      <alignment horizontal="center" vertical="center" wrapText="1"/>
    </xf>
    <xf numFmtId="171" fontId="49" fillId="0" borderId="10" xfId="25" applyNumberFormat="1" applyFont="1" applyFill="1" applyBorder="1" applyAlignment="1">
      <alignment horizontal="center" vertical="center" wrapText="1"/>
    </xf>
    <xf numFmtId="0" fontId="49" fillId="0" borderId="10" xfId="25" applyFont="1" applyFill="1" applyBorder="1" applyAlignment="1">
      <alignment horizontal="center" vertical="center"/>
    </xf>
    <xf numFmtId="0" fontId="49" fillId="0" borderId="10" xfId="25" applyFont="1" applyFill="1" applyBorder="1" applyAlignment="1">
      <alignment vertical="center" wrapText="1"/>
    </xf>
    <xf numFmtId="0" fontId="48" fillId="0" borderId="10" xfId="0" applyFont="1" applyFill="1" applyBorder="1" applyAlignment="1">
      <alignment vertical="center" wrapText="1"/>
    </xf>
    <xf numFmtId="0" fontId="48" fillId="0" borderId="10" xfId="25" applyFont="1" applyFill="1" applyBorder="1" applyAlignment="1">
      <alignment vertical="center"/>
    </xf>
    <xf numFmtId="172" fontId="48" fillId="0" borderId="12" xfId="25" applyNumberFormat="1" applyFont="1" applyFill="1" applyBorder="1" applyAlignment="1">
      <alignment horizontal="center" vertical="center"/>
    </xf>
    <xf numFmtId="171" fontId="49" fillId="0" borderId="10" xfId="25" applyNumberFormat="1" applyFont="1" applyFill="1" applyBorder="1" applyAlignment="1">
      <alignment horizontal="right" vertical="center" wrapText="1"/>
    </xf>
    <xf numFmtId="171" fontId="49" fillId="0" borderId="10" xfId="123" applyNumberFormat="1" applyFont="1" applyFill="1" applyBorder="1" applyAlignment="1">
      <alignment horizontal="center" vertical="center"/>
    </xf>
    <xf numFmtId="0" fontId="49" fillId="0" borderId="10" xfId="0" applyFont="1" applyFill="1" applyBorder="1" applyAlignment="1">
      <alignment horizontal="left" vertical="center" wrapText="1"/>
    </xf>
    <xf numFmtId="171" fontId="49" fillId="0" borderId="10" xfId="25" applyNumberFormat="1" applyFont="1" applyFill="1" applyBorder="1" applyAlignment="1">
      <alignment horizontal="center" vertical="center"/>
    </xf>
    <xf numFmtId="0" fontId="49" fillId="0" borderId="0" xfId="25" applyFont="1" applyFill="1" applyAlignment="1">
      <alignment horizontal="center" vertical="center"/>
    </xf>
    <xf numFmtId="171" fontId="48" fillId="0" borderId="10" xfId="107" applyNumberFormat="1" applyFont="1" applyFill="1" applyBorder="1" applyAlignment="1">
      <alignment horizontal="center" vertical="center"/>
    </xf>
    <xf numFmtId="0" fontId="48" fillId="0" borderId="0" xfId="0" applyFont="1" applyFill="1" applyAlignment="1">
      <alignment horizontal="center" vertical="center" wrapText="1"/>
    </xf>
    <xf numFmtId="167" fontId="48" fillId="0" borderId="0" xfId="110" applyNumberFormat="1" applyFont="1" applyAlignment="1">
      <alignment horizontal="left" vertical="center" wrapText="1"/>
    </xf>
    <xf numFmtId="0" fontId="48" fillId="0" borderId="10" xfId="99" applyFont="1" applyBorder="1" applyAlignment="1">
      <alignment vertical="center"/>
    </xf>
    <xf numFmtId="0" fontId="49" fillId="0" borderId="10" xfId="99" applyFont="1" applyBorder="1" applyAlignment="1">
      <alignment horizontal="center" vertical="center"/>
    </xf>
    <xf numFmtId="170" fontId="48" fillId="0" borderId="10" xfId="0" applyNumberFormat="1" applyFont="1" applyBorder="1" applyAlignment="1">
      <alignment horizontal="center" vertical="center"/>
    </xf>
    <xf numFmtId="0" fontId="55" fillId="0" borderId="0" xfId="113" applyFont="1" applyBorder="1" applyAlignment="1">
      <alignment horizontal="center" vertical="center" wrapText="1"/>
    </xf>
    <xf numFmtId="0" fontId="51" fillId="0" borderId="0" xfId="0" applyFont="1" applyBorder="1" applyAlignment="1">
      <alignment horizontal="center" vertical="center" wrapText="1"/>
    </xf>
    <xf numFmtId="166" fontId="51" fillId="0" borderId="0" xfId="25" applyNumberFormat="1" applyFont="1" applyBorder="1" applyAlignment="1">
      <alignment horizontal="center" vertical="center" wrapText="1"/>
    </xf>
    <xf numFmtId="1" fontId="51" fillId="0" borderId="0" xfId="25" applyNumberFormat="1" applyFont="1" applyBorder="1" applyAlignment="1">
      <alignment horizontal="center" vertical="center"/>
    </xf>
    <xf numFmtId="171" fontId="60" fillId="0" borderId="0" xfId="99" applyNumberFormat="1" applyFont="1" applyBorder="1" applyAlignment="1">
      <alignment horizontal="center" vertical="center" wrapText="1"/>
    </xf>
    <xf numFmtId="171" fontId="54" fillId="0" borderId="0" xfId="99" applyNumberFormat="1" applyFont="1" applyBorder="1" applyAlignment="1">
      <alignment horizontal="center" vertical="center" wrapText="1"/>
    </xf>
    <xf numFmtId="0" fontId="67" fillId="0" borderId="0" xfId="0" applyFont="1" applyFill="1" applyAlignment="1">
      <alignment horizontal="left" vertical="center" wrapText="1"/>
    </xf>
    <xf numFmtId="0" fontId="49" fillId="0" borderId="0" xfId="0" applyFont="1" applyAlignment="1">
      <alignment horizontal="left" vertical="top" wrapText="1"/>
    </xf>
    <xf numFmtId="0" fontId="49" fillId="0" borderId="10" xfId="118" applyFont="1" applyBorder="1" applyAlignment="1">
      <alignment horizontal="center" vertical="center"/>
    </xf>
    <xf numFmtId="0" fontId="48" fillId="0" borderId="10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50" fillId="0" borderId="0" xfId="0" applyFont="1" applyAlignment="1">
      <alignment horizontal="right" vertical="center"/>
    </xf>
    <xf numFmtId="0" fontId="48" fillId="24" borderId="10" xfId="0" applyFont="1" applyFill="1" applyBorder="1" applyAlignment="1">
      <alignment horizontal="left" vertical="center" wrapText="1"/>
    </xf>
    <xf numFmtId="0" fontId="51" fillId="0" borderId="10" xfId="0" applyFont="1" applyBorder="1" applyAlignment="1">
      <alignment horizontal="left" vertical="center" wrapText="1"/>
    </xf>
    <xf numFmtId="171" fontId="48" fillId="0" borderId="0" xfId="0" applyNumberFormat="1" applyFont="1" applyAlignment="1">
      <alignment horizontal="center" vertical="center" wrapText="1"/>
    </xf>
    <xf numFmtId="166" fontId="50" fillId="0" borderId="10" xfId="120" applyNumberFormat="1" applyFont="1" applyFill="1" applyBorder="1" applyAlignment="1">
      <alignment horizontal="center" vertical="center"/>
    </xf>
    <xf numFmtId="0" fontId="48" fillId="0" borderId="10" xfId="25" applyFont="1" applyBorder="1" applyAlignment="1">
      <alignment horizontal="center" vertical="center" wrapText="1"/>
    </xf>
    <xf numFmtId="0" fontId="48" fillId="0" borderId="10" xfId="25" applyFont="1" applyFill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left" vertical="center" wrapText="1"/>
    </xf>
    <xf numFmtId="170" fontId="48" fillId="0" borderId="0" xfId="0" applyNumberFormat="1" applyFont="1" applyAlignment="1">
      <alignment horizontal="center" vertical="center" wrapText="1"/>
    </xf>
    <xf numFmtId="0" fontId="48" fillId="0" borderId="10" xfId="25" applyFont="1" applyBorder="1" applyAlignment="1">
      <alignment horizontal="center" vertical="center"/>
    </xf>
    <xf numFmtId="168" fontId="48" fillId="24" borderId="10" xfId="123" applyNumberFormat="1" applyFont="1" applyFill="1" applyBorder="1" applyAlignment="1">
      <alignment horizontal="center" vertical="center"/>
    </xf>
    <xf numFmtId="0" fontId="48" fillId="0" borderId="0" xfId="25" applyFont="1" applyAlignment="1">
      <alignment horizontal="center" vertical="center"/>
    </xf>
    <xf numFmtId="0" fontId="48" fillId="0" borderId="10" xfId="25" applyFont="1" applyBorder="1" applyAlignment="1">
      <alignment horizontal="left" vertical="center"/>
    </xf>
    <xf numFmtId="167" fontId="68" fillId="0" borderId="10" xfId="107" applyFont="1" applyFill="1" applyBorder="1" applyAlignment="1">
      <alignment horizontal="right" vertical="center"/>
    </xf>
    <xf numFmtId="0" fontId="51" fillId="0" borderId="10" xfId="0" applyFont="1" applyBorder="1" applyAlignment="1">
      <alignment horizontal="center" vertical="center" wrapText="1"/>
    </xf>
    <xf numFmtId="39" fontId="48" fillId="0" borderId="0" xfId="0" applyNumberFormat="1" applyFont="1" applyAlignment="1">
      <alignment horizontal="center" vertical="center" wrapText="1"/>
    </xf>
    <xf numFmtId="171" fontId="55" fillId="0" borderId="10" xfId="0" applyNumberFormat="1" applyFont="1" applyBorder="1" applyAlignment="1">
      <alignment horizontal="center" vertical="center" wrapText="1"/>
    </xf>
    <xf numFmtId="171" fontId="55" fillId="24" borderId="10" xfId="122" applyNumberFormat="1" applyFont="1" applyFill="1" applyBorder="1" applyAlignment="1">
      <alignment horizontal="center" vertical="center"/>
    </xf>
    <xf numFmtId="0" fontId="55" fillId="0" borderId="0" xfId="0" applyFont="1" applyAlignment="1">
      <alignment horizontal="left" vertical="center" wrapText="1"/>
    </xf>
    <xf numFmtId="171" fontId="51" fillId="0" borderId="10" xfId="0" applyNumberFormat="1" applyFont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0" borderId="12" xfId="0" applyFont="1" applyBorder="1" applyAlignment="1">
      <alignment horizontal="center" vertical="center" wrapText="1"/>
    </xf>
    <xf numFmtId="167" fontId="48" fillId="0" borderId="10" xfId="107" applyFont="1" applyFill="1" applyBorder="1" applyAlignment="1">
      <alignment vertical="center"/>
    </xf>
    <xf numFmtId="167" fontId="48" fillId="0" borderId="10" xfId="107" applyFont="1" applyFill="1" applyBorder="1" applyAlignment="1">
      <alignment horizontal="right" vertical="center"/>
    </xf>
    <xf numFmtId="49" fontId="48" fillId="0" borderId="0" xfId="0" applyNumberFormat="1" applyFont="1" applyFill="1" applyAlignment="1">
      <alignment horizontal="left" vertical="top" wrapText="1"/>
    </xf>
    <xf numFmtId="0" fontId="48" fillId="0" borderId="0" xfId="0" applyFont="1" applyFill="1" applyAlignment="1">
      <alignment horizontal="left" vertical="top" wrapText="1"/>
    </xf>
    <xf numFmtId="49" fontId="48" fillId="0" borderId="10" xfId="132" applyNumberFormat="1" applyFont="1" applyFill="1" applyBorder="1" applyAlignment="1">
      <alignment horizontal="center" vertical="center" wrapText="1"/>
    </xf>
    <xf numFmtId="0" fontId="48" fillId="0" borderId="10" xfId="132" applyFont="1" applyFill="1" applyBorder="1" applyAlignment="1">
      <alignment horizontal="center" vertical="center" wrapText="1"/>
    </xf>
    <xf numFmtId="168" fontId="48" fillId="0" borderId="10" xfId="119" applyNumberFormat="1" applyFont="1" applyFill="1" applyBorder="1" applyAlignment="1">
      <alignment vertical="center"/>
    </xf>
    <xf numFmtId="49" fontId="70" fillId="0" borderId="0" xfId="133" applyNumberFormat="1" applyFont="1" applyFill="1"/>
    <xf numFmtId="0" fontId="70" fillId="0" borderId="0" xfId="133" applyFont="1" applyFill="1"/>
    <xf numFmtId="170" fontId="48" fillId="0" borderId="0" xfId="25" applyNumberFormat="1" applyFont="1" applyFill="1" applyAlignment="1">
      <alignment horizontal="center" vertical="center"/>
    </xf>
    <xf numFmtId="170" fontId="51" fillId="0" borderId="0" xfId="0" applyNumberFormat="1" applyFont="1" applyAlignment="1">
      <alignment vertical="center"/>
    </xf>
    <xf numFmtId="171" fontId="48" fillId="0" borderId="0" xfId="25" applyNumberFormat="1" applyFont="1" applyFill="1" applyAlignment="1">
      <alignment horizontal="center" vertical="center"/>
    </xf>
    <xf numFmtId="170" fontId="48" fillId="24" borderId="10" xfId="0" applyNumberFormat="1" applyFont="1" applyFill="1" applyBorder="1" applyAlignment="1">
      <alignment horizontal="right" vertical="center"/>
    </xf>
    <xf numFmtId="166" fontId="48" fillId="24" borderId="10" xfId="0" applyNumberFormat="1" applyFont="1" applyFill="1" applyBorder="1" applyAlignment="1">
      <alignment horizontal="center" vertical="center"/>
    </xf>
    <xf numFmtId="166" fontId="54" fillId="0" borderId="10" xfId="25" applyNumberFormat="1" applyFont="1" applyBorder="1" applyAlignment="1">
      <alignment horizontal="center" vertical="center"/>
    </xf>
    <xf numFmtId="0" fontId="71" fillId="0" borderId="0" xfId="0" applyFont="1"/>
    <xf numFmtId="170" fontId="49" fillId="24" borderId="10" xfId="0" applyNumberFormat="1" applyFont="1" applyFill="1" applyBorder="1" applyAlignment="1">
      <alignment horizontal="center" vertical="center"/>
    </xf>
    <xf numFmtId="170" fontId="48" fillId="24" borderId="10" xfId="0" applyNumberFormat="1" applyFont="1" applyFill="1" applyBorder="1" applyAlignment="1">
      <alignment horizontal="center" vertical="center"/>
    </xf>
    <xf numFmtId="170" fontId="50" fillId="0" borderId="10" xfId="113" applyNumberFormat="1" applyFont="1" applyBorder="1" applyAlignment="1">
      <alignment vertical="center" wrapText="1"/>
    </xf>
    <xf numFmtId="170" fontId="50" fillId="24" borderId="10" xfId="0" applyNumberFormat="1" applyFont="1" applyFill="1" applyBorder="1" applyAlignment="1">
      <alignment horizontal="center" vertical="center"/>
    </xf>
    <xf numFmtId="0" fontId="48" fillId="0" borderId="10" xfId="25" applyFont="1" applyFill="1" applyBorder="1" applyAlignment="1">
      <alignment horizontal="center" vertical="center" wrapText="1"/>
    </xf>
    <xf numFmtId="170" fontId="48" fillId="0" borderId="0" xfId="0" applyNumberFormat="1" applyFont="1" applyAlignment="1">
      <alignment horizontal="left" vertical="top" wrapText="1"/>
    </xf>
    <xf numFmtId="0" fontId="48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0" fontId="48" fillId="0" borderId="10" xfId="110" applyFont="1" applyBorder="1" applyAlignment="1">
      <alignment horizontal="left" vertical="center" wrapText="1"/>
    </xf>
    <xf numFmtId="0" fontId="48" fillId="0" borderId="10" xfId="110" applyFont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167" fontId="48" fillId="0" borderId="10" xfId="107" applyFont="1" applyBorder="1" applyAlignment="1">
      <alignment horizontal="center" vertical="center"/>
    </xf>
    <xf numFmtId="167" fontId="48" fillId="0" borderId="10" xfId="127" applyFont="1" applyBorder="1" applyAlignment="1">
      <alignment horizontal="center" vertical="center"/>
    </xf>
    <xf numFmtId="0" fontId="62" fillId="0" borderId="0" xfId="134" applyFont="1" applyAlignment="1">
      <alignment vertical="center"/>
    </xf>
    <xf numFmtId="0" fontId="49" fillId="0" borderId="0" xfId="134" applyFont="1" applyAlignment="1">
      <alignment vertical="center"/>
    </xf>
    <xf numFmtId="0" fontId="48" fillId="0" borderId="10" xfId="135" applyFont="1" applyBorder="1" applyAlignment="1">
      <alignment horizontal="left" vertical="center" wrapText="1"/>
    </xf>
    <xf numFmtId="0" fontId="48" fillId="0" borderId="10" xfId="135" applyFont="1" applyBorder="1" applyAlignment="1">
      <alignment horizontal="center" vertical="center" wrapText="1"/>
    </xf>
    <xf numFmtId="0" fontId="50" fillId="0" borderId="0" xfId="134" applyFont="1" applyAlignment="1">
      <alignment vertical="center"/>
    </xf>
    <xf numFmtId="0" fontId="48" fillId="0" borderId="0" xfId="134" applyFont="1" applyAlignment="1">
      <alignment vertical="center"/>
    </xf>
    <xf numFmtId="0" fontId="48" fillId="0" borderId="0" xfId="110" applyFont="1" applyAlignment="1"/>
    <xf numFmtId="49" fontId="49" fillId="0" borderId="10" xfId="136" applyNumberFormat="1" applyFont="1" applyBorder="1" applyAlignment="1">
      <alignment vertical="top" wrapText="1"/>
    </xf>
    <xf numFmtId="49" fontId="48" fillId="0" borderId="10" xfId="136" applyNumberFormat="1" applyFont="1" applyBorder="1" applyAlignment="1">
      <alignment vertical="top" wrapText="1"/>
    </xf>
    <xf numFmtId="0" fontId="48" fillId="0" borderId="10" xfId="136" applyFont="1" applyBorder="1" applyAlignment="1">
      <alignment vertical="top" wrapText="1"/>
    </xf>
    <xf numFmtId="0" fontId="49" fillId="0" borderId="10" xfId="136" applyFont="1" applyBorder="1" applyAlignment="1">
      <alignment vertical="top" wrapText="1"/>
    </xf>
    <xf numFmtId="0" fontId="49" fillId="0" borderId="0" xfId="110" applyFont="1" applyAlignment="1"/>
    <xf numFmtId="0" fontId="50" fillId="0" borderId="10" xfId="110" applyFont="1" applyBorder="1">
      <alignment horizontal="left" vertical="top" wrapText="1"/>
    </xf>
    <xf numFmtId="0" fontId="48" fillId="24" borderId="10" xfId="135" applyFont="1" applyFill="1" applyBorder="1" applyAlignment="1">
      <alignment horizontal="left" vertical="center" indent="2"/>
    </xf>
    <xf numFmtId="0" fontId="48" fillId="24" borderId="10" xfId="135" applyFont="1" applyFill="1" applyBorder="1" applyAlignment="1">
      <alignment horizontal="left" vertical="center" wrapText="1" indent="2"/>
    </xf>
    <xf numFmtId="49" fontId="48" fillId="24" borderId="10" xfId="135" applyNumberFormat="1" applyFont="1" applyFill="1" applyBorder="1" applyAlignment="1">
      <alignment horizontal="left" vertical="center" wrapText="1" indent="2"/>
    </xf>
    <xf numFmtId="0" fontId="50" fillId="24" borderId="10" xfId="135" applyFont="1" applyFill="1" applyBorder="1" applyAlignment="1">
      <alignment horizontal="left" vertical="center" indent="2"/>
    </xf>
    <xf numFmtId="0" fontId="50" fillId="24" borderId="10" xfId="135" applyFont="1" applyFill="1" applyBorder="1" applyAlignment="1">
      <alignment horizontal="left" vertical="center" wrapText="1" indent="2"/>
    </xf>
    <xf numFmtId="49" fontId="50" fillId="24" borderId="10" xfId="135" applyNumberFormat="1" applyFont="1" applyFill="1" applyBorder="1" applyAlignment="1">
      <alignment horizontal="left" vertical="center" wrapText="1" indent="2"/>
    </xf>
    <xf numFmtId="0" fontId="50" fillId="0" borderId="0" xfId="110" applyFont="1" applyAlignment="1"/>
    <xf numFmtId="0" fontId="49" fillId="0" borderId="10" xfId="0" applyFont="1" applyBorder="1" applyAlignment="1">
      <alignment horizontal="center" vertical="center"/>
    </xf>
    <xf numFmtId="0" fontId="48" fillId="0" borderId="10" xfId="0" applyFont="1" applyBorder="1" applyAlignment="1">
      <alignment horizontal="center" vertical="center"/>
    </xf>
    <xf numFmtId="170" fontId="48" fillId="0" borderId="10" xfId="134" applyNumberFormat="1" applyFont="1" applyBorder="1" applyAlignment="1">
      <alignment horizontal="center" vertical="center"/>
    </xf>
    <xf numFmtId="170" fontId="56" fillId="0" borderId="10" xfId="107" applyNumberFormat="1" applyFont="1" applyBorder="1" applyAlignment="1">
      <alignment horizontal="center" vertical="center"/>
    </xf>
    <xf numFmtId="170" fontId="49" fillId="0" borderId="10" xfId="134" applyNumberFormat="1" applyFont="1" applyBorder="1" applyAlignment="1">
      <alignment horizontal="center" vertical="center"/>
    </xf>
    <xf numFmtId="170" fontId="49" fillId="0" borderId="10" xfId="134" applyNumberFormat="1" applyFont="1" applyBorder="1" applyAlignment="1">
      <alignment horizontal="center" vertical="center" wrapText="1"/>
    </xf>
    <xf numFmtId="170" fontId="49" fillId="26" borderId="10" xfId="134" applyNumberFormat="1" applyFont="1" applyFill="1" applyBorder="1" applyAlignment="1">
      <alignment horizontal="center" vertical="center" wrapText="1"/>
    </xf>
    <xf numFmtId="170" fontId="48" fillId="26" borderId="10" xfId="134" applyNumberFormat="1" applyFont="1" applyFill="1" applyBorder="1" applyAlignment="1">
      <alignment horizontal="center" vertical="center" wrapText="1"/>
    </xf>
    <xf numFmtId="170" fontId="50" fillId="26" borderId="10" xfId="134" applyNumberFormat="1" applyFont="1" applyFill="1" applyBorder="1" applyAlignment="1">
      <alignment horizontal="center" vertical="center" wrapText="1"/>
    </xf>
    <xf numFmtId="167" fontId="49" fillId="0" borderId="10" xfId="127" applyFont="1" applyFill="1" applyBorder="1" applyAlignment="1">
      <alignment horizontal="center" vertical="center"/>
    </xf>
    <xf numFmtId="167" fontId="49" fillId="0" borderId="10" xfId="127" applyFont="1" applyBorder="1" applyAlignment="1">
      <alignment horizontal="center" vertical="center"/>
    </xf>
    <xf numFmtId="170" fontId="49" fillId="0" borderId="0" xfId="0" applyNumberFormat="1" applyFont="1" applyAlignment="1">
      <alignment horizontal="left" vertical="center" wrapText="1"/>
    </xf>
    <xf numFmtId="0" fontId="50" fillId="0" borderId="0" xfId="113" applyFont="1" applyAlignment="1">
      <alignment horizontal="right" vertical="center" wrapText="1"/>
    </xf>
    <xf numFmtId="0" fontId="49" fillId="0" borderId="0" xfId="113" applyFont="1" applyAlignment="1">
      <alignment horizontal="center" vertical="center" wrapText="1"/>
    </xf>
    <xf numFmtId="0" fontId="48" fillId="0" borderId="10" xfId="113" applyFont="1" applyBorder="1" applyAlignment="1">
      <alignment horizontal="center" vertical="center" wrapText="1"/>
    </xf>
    <xf numFmtId="0" fontId="48" fillId="24" borderId="10" xfId="113" applyFont="1" applyFill="1" applyBorder="1" applyAlignment="1">
      <alignment horizontal="center" vertical="center" wrapText="1"/>
    </xf>
    <xf numFmtId="0" fontId="50" fillId="0" borderId="12" xfId="113" applyFont="1" applyBorder="1" applyAlignment="1">
      <alignment horizontal="right" vertical="center" wrapText="1"/>
    </xf>
    <xf numFmtId="0" fontId="50" fillId="0" borderId="13" xfId="113" applyFont="1" applyBorder="1" applyAlignment="1">
      <alignment horizontal="right" vertical="center" wrapText="1"/>
    </xf>
    <xf numFmtId="0" fontId="50" fillId="0" borderId="14" xfId="113" applyFont="1" applyBorder="1" applyAlignment="1">
      <alignment horizontal="right" vertical="center" wrapText="1"/>
    </xf>
    <xf numFmtId="0" fontId="50" fillId="0" borderId="12" xfId="25" applyFont="1" applyBorder="1" applyAlignment="1">
      <alignment horizontal="right" vertical="center" wrapText="1"/>
    </xf>
    <xf numFmtId="0" fontId="50" fillId="0" borderId="13" xfId="25" applyFont="1" applyBorder="1" applyAlignment="1">
      <alignment horizontal="right" vertical="center" wrapText="1"/>
    </xf>
    <xf numFmtId="0" fontId="50" fillId="0" borderId="14" xfId="25" applyFont="1" applyBorder="1" applyAlignment="1">
      <alignment horizontal="right" vertical="center" wrapText="1"/>
    </xf>
    <xf numFmtId="0" fontId="49" fillId="24" borderId="12" xfId="25" applyFont="1" applyFill="1" applyBorder="1" applyAlignment="1">
      <alignment horizontal="left" vertical="center" wrapText="1"/>
    </xf>
    <xf numFmtId="0" fontId="49" fillId="24" borderId="13" xfId="25" applyFont="1" applyFill="1" applyBorder="1" applyAlignment="1">
      <alignment horizontal="left" vertical="center" wrapText="1"/>
    </xf>
    <xf numFmtId="0" fontId="49" fillId="24" borderId="14" xfId="25" applyFont="1" applyFill="1" applyBorder="1" applyAlignment="1">
      <alignment horizontal="left" vertical="center" wrapText="1"/>
    </xf>
    <xf numFmtId="0" fontId="49" fillId="0" borderId="10" xfId="25" applyFont="1" applyBorder="1" applyAlignment="1">
      <alignment horizontal="left" vertical="center" wrapText="1"/>
    </xf>
    <xf numFmtId="0" fontId="48" fillId="0" borderId="10" xfId="0" applyFont="1" applyBorder="1" applyAlignment="1">
      <alignment horizontal="center" vertical="center" wrapText="1"/>
    </xf>
    <xf numFmtId="0" fontId="48" fillId="0" borderId="10" xfId="25" applyFont="1" applyBorder="1" applyAlignment="1">
      <alignment horizontal="center" vertical="center" wrapText="1"/>
    </xf>
    <xf numFmtId="0" fontId="50" fillId="0" borderId="10" xfId="0" applyFont="1" applyBorder="1" applyAlignment="1">
      <alignment horizontal="right" vertical="center" wrapText="1"/>
    </xf>
    <xf numFmtId="0" fontId="55" fillId="0" borderId="16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9" fillId="0" borderId="12" xfId="0" applyFont="1" applyBorder="1" applyAlignment="1">
      <alignment horizontal="left" vertical="center" wrapText="1"/>
    </xf>
    <xf numFmtId="0" fontId="49" fillId="0" borderId="13" xfId="0" applyFont="1" applyBorder="1" applyAlignment="1">
      <alignment horizontal="left" vertical="center" wrapText="1"/>
    </xf>
    <xf numFmtId="0" fontId="49" fillId="0" borderId="14" xfId="0" applyFont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/>
    </xf>
    <xf numFmtId="0" fontId="49" fillId="0" borderId="10" xfId="0" applyFont="1" applyBorder="1" applyAlignment="1">
      <alignment horizontal="left" vertical="center" wrapText="1"/>
    </xf>
    <xf numFmtId="0" fontId="48" fillId="0" borderId="10" xfId="110" applyFont="1" applyBorder="1" applyAlignment="1">
      <alignment horizontal="left" vertical="center" wrapText="1"/>
    </xf>
    <xf numFmtId="0" fontId="49" fillId="0" borderId="16" xfId="0" applyFont="1" applyBorder="1" applyAlignment="1">
      <alignment horizontal="center" vertical="center" wrapText="1"/>
    </xf>
    <xf numFmtId="0" fontId="50" fillId="0" borderId="0" xfId="0" applyFont="1" applyAlignment="1">
      <alignment horizontal="right" vertical="center"/>
    </xf>
    <xf numFmtId="168" fontId="50" fillId="0" borderId="10" xfId="108" applyNumberFormat="1" applyFont="1" applyFill="1" applyBorder="1" applyAlignment="1">
      <alignment horizontal="right" vertical="center"/>
    </xf>
    <xf numFmtId="0" fontId="48" fillId="0" borderId="10" xfId="110" applyFont="1" applyBorder="1" applyAlignment="1">
      <alignment horizontal="center" vertical="center" wrapText="1"/>
    </xf>
    <xf numFmtId="168" fontId="48" fillId="0" borderId="12" xfId="108" applyNumberFormat="1" applyFont="1" applyFill="1" applyBorder="1" applyAlignment="1">
      <alignment horizontal="center" vertical="center" wrapText="1"/>
    </xf>
    <xf numFmtId="168" fontId="48" fillId="0" borderId="13" xfId="108" applyNumberFormat="1" applyFont="1" applyFill="1" applyBorder="1" applyAlignment="1">
      <alignment horizontal="center" vertical="center" wrapText="1"/>
    </xf>
    <xf numFmtId="168" fontId="48" fillId="0" borderId="14" xfId="108" applyNumberFormat="1" applyFont="1" applyFill="1" applyBorder="1" applyAlignment="1">
      <alignment horizontal="center" vertical="center" wrapText="1"/>
    </xf>
    <xf numFmtId="0" fontId="48" fillId="0" borderId="22" xfId="110" applyFont="1" applyBorder="1" applyAlignment="1">
      <alignment horizontal="center" vertical="center" wrapText="1"/>
    </xf>
    <xf numFmtId="0" fontId="48" fillId="0" borderId="23" xfId="110" applyFont="1" applyBorder="1" applyAlignment="1">
      <alignment horizontal="center" vertical="center" wrapText="1"/>
    </xf>
    <xf numFmtId="0" fontId="48" fillId="0" borderId="19" xfId="110" applyFont="1" applyBorder="1" applyAlignment="1">
      <alignment horizontal="center" vertical="center" wrapText="1"/>
    </xf>
    <xf numFmtId="0" fontId="48" fillId="0" borderId="20" xfId="110" applyFont="1" applyBorder="1" applyAlignment="1">
      <alignment horizontal="center" vertical="center" wrapText="1"/>
    </xf>
    <xf numFmtId="0" fontId="48" fillId="0" borderId="18" xfId="110" applyFont="1" applyBorder="1" applyAlignment="1">
      <alignment horizontal="center" vertical="center" wrapText="1"/>
    </xf>
    <xf numFmtId="0" fontId="48" fillId="0" borderId="24" xfId="110" applyFont="1" applyBorder="1" applyAlignment="1">
      <alignment horizontal="center" vertical="center" wrapText="1"/>
    </xf>
    <xf numFmtId="0" fontId="48" fillId="0" borderId="11" xfId="110" applyFont="1" applyBorder="1" applyAlignment="1">
      <alignment horizontal="center" vertical="center" wrapText="1"/>
    </xf>
    <xf numFmtId="0" fontId="54" fillId="0" borderId="0" xfId="113" applyFont="1" applyAlignment="1">
      <alignment horizontal="right" vertical="center" wrapText="1"/>
    </xf>
    <xf numFmtId="0" fontId="55" fillId="0" borderId="0" xfId="113" applyFont="1" applyAlignment="1">
      <alignment horizontal="center" vertical="center" wrapText="1"/>
    </xf>
    <xf numFmtId="168" fontId="54" fillId="0" borderId="21" xfId="108" applyNumberFormat="1" applyFont="1" applyFill="1" applyBorder="1" applyAlignment="1">
      <alignment horizontal="right" vertical="center"/>
    </xf>
    <xf numFmtId="168" fontId="54" fillId="0" borderId="0" xfId="108" applyNumberFormat="1" applyFont="1" applyFill="1" applyBorder="1" applyAlignment="1">
      <alignment horizontal="right" vertical="center"/>
    </xf>
    <xf numFmtId="0" fontId="51" fillId="0" borderId="12" xfId="0" applyFont="1" applyBorder="1" applyAlignment="1">
      <alignment horizontal="center" vertical="center" wrapText="1"/>
    </xf>
    <xf numFmtId="0" fontId="51" fillId="0" borderId="13" xfId="0" applyFont="1" applyBorder="1" applyAlignment="1">
      <alignment horizontal="center" vertical="center" wrapText="1"/>
    </xf>
    <xf numFmtId="0" fontId="51" fillId="0" borderId="14" xfId="0" applyFont="1" applyBorder="1" applyAlignment="1">
      <alignment horizontal="center" vertical="center" wrapText="1"/>
    </xf>
    <xf numFmtId="0" fontId="51" fillId="0" borderId="15" xfId="0" applyFont="1" applyBorder="1" applyAlignment="1">
      <alignment horizontal="center" vertical="center" wrapText="1"/>
    </xf>
    <xf numFmtId="0" fontId="51" fillId="0" borderId="11" xfId="0" applyFont="1" applyBorder="1" applyAlignment="1">
      <alignment horizontal="center" vertical="center" wrapText="1"/>
    </xf>
    <xf numFmtId="0" fontId="55" fillId="0" borderId="12" xfId="0" applyFont="1" applyBorder="1" applyAlignment="1">
      <alignment horizontal="left" vertical="center"/>
    </xf>
    <xf numFmtId="0" fontId="55" fillId="0" borderId="13" xfId="0" applyFont="1" applyBorder="1" applyAlignment="1">
      <alignment horizontal="left" vertical="center"/>
    </xf>
    <xf numFmtId="0" fontId="55" fillId="0" borderId="14" xfId="0" applyFont="1" applyBorder="1" applyAlignment="1">
      <alignment horizontal="left" vertical="center"/>
    </xf>
    <xf numFmtId="0" fontId="51" fillId="0" borderId="10" xfId="0" applyFont="1" applyBorder="1" applyAlignment="1">
      <alignment horizontal="center" vertical="center" wrapText="1"/>
    </xf>
    <xf numFmtId="49" fontId="48" fillId="0" borderId="10" xfId="0" applyNumberFormat="1" applyFont="1" applyBorder="1" applyAlignment="1">
      <alignment horizontal="center" vertical="center" wrapText="1"/>
    </xf>
    <xf numFmtId="168" fontId="50" fillId="0" borderId="17" xfId="108" applyNumberFormat="1" applyFont="1" applyFill="1" applyBorder="1" applyAlignment="1">
      <alignment horizontal="right" vertical="center"/>
    </xf>
    <xf numFmtId="0" fontId="48" fillId="0" borderId="12" xfId="0" applyFont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 wrapText="1"/>
    </xf>
    <xf numFmtId="0" fontId="55" fillId="0" borderId="12" xfId="25" applyFont="1" applyBorder="1" applyAlignment="1">
      <alignment horizontal="left" vertical="center" wrapText="1"/>
    </xf>
    <xf numFmtId="0" fontId="55" fillId="0" borderId="14" xfId="25" applyFont="1" applyBorder="1" applyAlignment="1">
      <alignment horizontal="left" vertical="center" wrapText="1"/>
    </xf>
    <xf numFmtId="0" fontId="51" fillId="0" borderId="15" xfId="25" applyFont="1" applyBorder="1" applyAlignment="1">
      <alignment horizontal="center" vertical="center" wrapText="1"/>
    </xf>
    <xf numFmtId="0" fontId="51" fillId="0" borderId="11" xfId="25" applyFont="1" applyBorder="1" applyAlignment="1">
      <alignment horizontal="center" vertical="center" wrapText="1"/>
    </xf>
    <xf numFmtId="0" fontId="51" fillId="0" borderId="12" xfId="25" applyFont="1" applyBorder="1" applyAlignment="1">
      <alignment horizontal="center" vertical="center" wrapText="1"/>
    </xf>
    <xf numFmtId="0" fontId="51" fillId="0" borderId="14" xfId="25" applyFont="1" applyBorder="1" applyAlignment="1">
      <alignment horizontal="center" vertical="center" wrapText="1"/>
    </xf>
    <xf numFmtId="0" fontId="51" fillId="0" borderId="18" xfId="25" applyFont="1" applyBorder="1" applyAlignment="1">
      <alignment horizontal="center" vertical="center" wrapText="1"/>
    </xf>
    <xf numFmtId="168" fontId="54" fillId="0" borderId="10" xfId="108" applyNumberFormat="1" applyFont="1" applyFill="1" applyBorder="1" applyAlignment="1">
      <alignment horizontal="right" vertical="center"/>
    </xf>
    <xf numFmtId="0" fontId="55" fillId="0" borderId="16" xfId="113" applyFont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50" fillId="0" borderId="16" xfId="0" applyFont="1" applyBorder="1" applyAlignment="1">
      <alignment horizontal="right" vertical="center" wrapText="1"/>
    </xf>
    <xf numFmtId="0" fontId="49" fillId="0" borderId="0" xfId="0" applyFont="1" applyAlignment="1">
      <alignment horizontal="center" vertical="center" wrapText="1"/>
    </xf>
    <xf numFmtId="0" fontId="55" fillId="0" borderId="10" xfId="0" applyFont="1" applyBorder="1" applyAlignment="1">
      <alignment horizontal="left" vertical="center"/>
    </xf>
    <xf numFmtId="0" fontId="55" fillId="0" borderId="10" xfId="0" applyFont="1" applyBorder="1" applyAlignment="1">
      <alignment horizontal="left" vertical="center" wrapText="1"/>
    </xf>
    <xf numFmtId="0" fontId="51" fillId="0" borderId="10" xfId="0" applyFont="1" applyBorder="1" applyAlignment="1">
      <alignment horizontal="left" vertical="center" wrapText="1"/>
    </xf>
    <xf numFmtId="0" fontId="49" fillId="0" borderId="12" xfId="25" applyFont="1" applyFill="1" applyBorder="1" applyAlignment="1">
      <alignment horizontal="left" vertical="center" wrapText="1"/>
    </xf>
    <xf numFmtId="0" fontId="49" fillId="0" borderId="13" xfId="25" applyFont="1" applyFill="1" applyBorder="1" applyAlignment="1">
      <alignment horizontal="left" vertical="center" wrapText="1"/>
    </xf>
    <xf numFmtId="0" fontId="49" fillId="0" borderId="14" xfId="25" applyFont="1" applyFill="1" applyBorder="1" applyAlignment="1">
      <alignment horizontal="left" vertical="center" wrapText="1"/>
    </xf>
    <xf numFmtId="0" fontId="48" fillId="0" borderId="18" xfId="25" applyFont="1" applyFill="1" applyBorder="1" applyAlignment="1">
      <alignment horizontal="center" vertical="center" wrapText="1"/>
    </xf>
    <xf numFmtId="0" fontId="48" fillId="0" borderId="11" xfId="25" applyFont="1" applyFill="1" applyBorder="1" applyAlignment="1">
      <alignment horizontal="center" vertical="center" wrapText="1"/>
    </xf>
    <xf numFmtId="0" fontId="48" fillId="0" borderId="10" xfId="25" applyFont="1" applyFill="1" applyBorder="1" applyAlignment="1">
      <alignment horizontal="center" vertical="center" wrapText="1"/>
    </xf>
    <xf numFmtId="0" fontId="49" fillId="0" borderId="10" xfId="25" applyFont="1" applyFill="1" applyBorder="1" applyAlignment="1">
      <alignment horizontal="left" vertical="center" wrapText="1"/>
    </xf>
    <xf numFmtId="0" fontId="50" fillId="0" borderId="0" xfId="113" applyFont="1" applyFill="1" applyAlignment="1">
      <alignment horizontal="right" vertical="center" wrapText="1"/>
    </xf>
    <xf numFmtId="0" fontId="49" fillId="0" borderId="0" xfId="25" applyFont="1" applyFill="1" applyAlignment="1">
      <alignment horizontal="center" vertical="center" wrapText="1"/>
    </xf>
    <xf numFmtId="0" fontId="48" fillId="0" borderId="12" xfId="25" applyFont="1" applyFill="1" applyBorder="1" applyAlignment="1">
      <alignment horizontal="left" vertical="center" wrapText="1"/>
    </xf>
    <xf numFmtId="0" fontId="48" fillId="0" borderId="13" xfId="25" applyFont="1" applyFill="1" applyBorder="1" applyAlignment="1">
      <alignment horizontal="left" vertical="center" wrapText="1"/>
    </xf>
    <xf numFmtId="0" fontId="48" fillId="0" borderId="14" xfId="25" applyFont="1" applyFill="1" applyBorder="1" applyAlignment="1">
      <alignment horizontal="left" vertical="center" wrapText="1"/>
    </xf>
    <xf numFmtId="0" fontId="48" fillId="0" borderId="12" xfId="25" applyFont="1" applyBorder="1" applyAlignment="1">
      <alignment horizontal="left" vertical="center" wrapText="1"/>
    </xf>
    <xf numFmtId="0" fontId="48" fillId="0" borderId="13" xfId="25" applyFont="1" applyBorder="1" applyAlignment="1">
      <alignment horizontal="left" vertical="center" wrapText="1"/>
    </xf>
    <xf numFmtId="0" fontId="48" fillId="0" borderId="14" xfId="25" applyFont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48" fillId="0" borderId="12" xfId="0" applyFont="1" applyFill="1" applyBorder="1" applyAlignment="1">
      <alignment horizontal="left" vertical="center" wrapText="1"/>
    </xf>
    <xf numFmtId="0" fontId="48" fillId="0" borderId="13" xfId="0" applyFont="1" applyFill="1" applyBorder="1" applyAlignment="1">
      <alignment horizontal="left" vertical="center" wrapText="1"/>
    </xf>
    <xf numFmtId="0" fontId="48" fillId="0" borderId="14" xfId="0" applyFont="1" applyFill="1" applyBorder="1" applyAlignment="1">
      <alignment horizontal="left" vertical="center" wrapText="1"/>
    </xf>
    <xf numFmtId="0" fontId="48" fillId="0" borderId="12" xfId="132" applyFont="1" applyFill="1" applyBorder="1" applyAlignment="1">
      <alignment horizontal="left" vertical="center" wrapText="1"/>
    </xf>
    <xf numFmtId="0" fontId="48" fillId="0" borderId="13" xfId="132" applyFont="1" applyFill="1" applyBorder="1" applyAlignment="1">
      <alignment horizontal="left" vertical="center" wrapText="1"/>
    </xf>
    <xf numFmtId="0" fontId="48" fillId="0" borderId="14" xfId="132" applyFont="1" applyFill="1" applyBorder="1" applyAlignment="1">
      <alignment horizontal="left" vertical="center" wrapText="1"/>
    </xf>
  </cellXfs>
  <cellStyles count="137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 10" xfId="112" xr:uid="{00000000-0005-0000-0000-00002F000000}"/>
    <cellStyle name="Comma 11" xfId="119" xr:uid="{00000000-0005-0000-0000-000030000000}"/>
    <cellStyle name="Comma 15" xfId="108" xr:uid="{00000000-0005-0000-0000-000031000000}"/>
    <cellStyle name="Comma 19" xfId="120" xr:uid="{00000000-0005-0000-0000-000032000000}"/>
    <cellStyle name="Comma 2" xfId="20" xr:uid="{00000000-0005-0000-0000-000033000000}"/>
    <cellStyle name="Comma 2 2" xfId="21" xr:uid="{00000000-0005-0000-0000-000034000000}"/>
    <cellStyle name="Comma 3" xfId="22" xr:uid="{00000000-0005-0000-0000-000035000000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Comma 9" xfId="123" xr:uid="{89B24D44-C950-4142-BB45-7373D81150B9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" xfId="109" xr:uid="{00000000-0005-0000-0000-000045000000}"/>
    <cellStyle name="Normal 10 3" xfId="118" xr:uid="{00000000-0005-0000-0000-000046000000}"/>
    <cellStyle name="Normal 10 4" xfId="116" xr:uid="{00000000-0005-0000-0000-000047000000}"/>
    <cellStyle name="Normal 11" xfId="113" xr:uid="{00000000-0005-0000-0000-000048000000}"/>
    <cellStyle name="Normal 11 3" xfId="117" xr:uid="{00000000-0005-0000-0000-000049000000}"/>
    <cellStyle name="Normal 11 4" xfId="121" xr:uid="{00000000-0005-0000-0000-00004A000000}"/>
    <cellStyle name="Normal 12" xfId="130" xr:uid="{2C17CDCC-094F-47E1-BC57-D17FB295559A}"/>
    <cellStyle name="Normal 13" xfId="114" xr:uid="{00000000-0005-0000-0000-00004B000000}"/>
    <cellStyle name="Normal 14" xfId="134" xr:uid="{C789CE0C-B227-4566-AC6B-1FCA77D03227}"/>
    <cellStyle name="Normal 17" xfId="111" xr:uid="{00000000-0005-0000-0000-00004C000000}"/>
    <cellStyle name="Normal 17 2" xfId="135" xr:uid="{2D43FA27-2D38-49FF-B2BB-A354BE7FC4EB}"/>
    <cellStyle name="Normal 2" xfId="25" xr:uid="{00000000-0005-0000-0000-00004D000000}"/>
    <cellStyle name="Normal 2 2" xfId="97" xr:uid="{00000000-0005-0000-0000-00004E000000}"/>
    <cellStyle name="Normal 2 2 2" xfId="132" xr:uid="{C3C43088-7CB4-4DA5-B4CF-1A3199435177}"/>
    <cellStyle name="Normal 2 3" xfId="96" xr:uid="{00000000-0005-0000-0000-00004F000000}"/>
    <cellStyle name="Normal 2 4" xfId="115" xr:uid="{00000000-0005-0000-0000-000050000000}"/>
    <cellStyle name="Normal 2 4 2" xfId="126" xr:uid="{ED67557E-8467-4A04-9091-497F833F6980}"/>
    <cellStyle name="Normal 3" xfId="26" xr:uid="{00000000-0005-0000-0000-000051000000}"/>
    <cellStyle name="Normal 4" xfId="27" xr:uid="{00000000-0005-0000-0000-000052000000}"/>
    <cellStyle name="Normal 4 2" xfId="28" xr:uid="{00000000-0005-0000-0000-000053000000}"/>
    <cellStyle name="Normal 4 3" xfId="98" xr:uid="{00000000-0005-0000-0000-000054000000}"/>
    <cellStyle name="Normal 5" xfId="29" xr:uid="{00000000-0005-0000-0000-000055000000}"/>
    <cellStyle name="Normal 5 2" xfId="99" xr:uid="{00000000-0005-0000-0000-000056000000}"/>
    <cellStyle name="Normal 5 3" xfId="131" xr:uid="{65A81106-8776-4784-9AB3-90C6A1ED05F0}"/>
    <cellStyle name="Normal 6" xfId="30" xr:uid="{00000000-0005-0000-0000-000057000000}"/>
    <cellStyle name="Normal 7" xfId="31" xr:uid="{00000000-0005-0000-0000-000058000000}"/>
    <cellStyle name="Normal 8" xfId="105" xr:uid="{00000000-0005-0000-0000-000059000000}"/>
    <cellStyle name="Normal 8 2" xfId="110" xr:uid="{00000000-0005-0000-0000-00005A000000}"/>
    <cellStyle name="Normal 8 6" xfId="136" xr:uid="{DFC5BF6C-77AA-4EAC-BA5D-9B6C26F44827}"/>
    <cellStyle name="Normal 9" xfId="129" xr:uid="{4F1B4E7B-FC97-45A5-8F2D-629844EFFCB1}"/>
    <cellStyle name="Normal_MVD artabyug" xfId="133" xr:uid="{D49925C2-7BCE-4E1E-9A74-8C5855EE05BC}"/>
    <cellStyle name="Note 2" xfId="100" xr:uid="{00000000-0005-0000-0000-00005B000000}"/>
    <cellStyle name="Output 2" xfId="101" xr:uid="{00000000-0005-0000-0000-00005C000000}"/>
    <cellStyle name="Percent" xfId="125" builtinId="5"/>
    <cellStyle name="Percent 2" xfId="32" xr:uid="{00000000-0005-0000-0000-00005D000000}"/>
    <cellStyle name="SN_241" xfId="107" xr:uid="{00000000-0005-0000-0000-00005E000000}"/>
    <cellStyle name="SN_b" xfId="122" xr:uid="{8AEE300F-B0F8-4121-97C3-180433AD3BEB}"/>
    <cellStyle name="SN_b 2" xfId="127" xr:uid="{933BD1D4-3A66-421E-83B2-346493AE6C4C}"/>
    <cellStyle name="SN_it" xfId="124" xr:uid="{558314BA-C64D-4D07-8617-D8F236E69BE6}"/>
    <cellStyle name="SN10_bold" xfId="128" xr:uid="{F1B8C0A6-76D9-400B-80CD-7C7801FF656F}"/>
    <cellStyle name="Style 1" xfId="33" xr:uid="{00000000-0005-0000-0000-00005F000000}"/>
    <cellStyle name="Title 2" xfId="102" xr:uid="{00000000-0005-0000-0000-000060000000}"/>
    <cellStyle name="Total 2" xfId="103" xr:uid="{00000000-0005-0000-0000-000061000000}"/>
    <cellStyle name="Warning Text 2" xfId="104" xr:uid="{00000000-0005-0000-0000-000062000000}"/>
    <cellStyle name="Акцент1" xfId="34" xr:uid="{00000000-0005-0000-0000-000063000000}"/>
    <cellStyle name="Акцент2" xfId="35" xr:uid="{00000000-0005-0000-0000-000064000000}"/>
    <cellStyle name="Акцент3" xfId="36" xr:uid="{00000000-0005-0000-0000-000065000000}"/>
    <cellStyle name="Акцент4" xfId="37" xr:uid="{00000000-0005-0000-0000-000066000000}"/>
    <cellStyle name="Акцент5" xfId="38" xr:uid="{00000000-0005-0000-0000-000067000000}"/>
    <cellStyle name="Акцент6" xfId="39" xr:uid="{00000000-0005-0000-0000-000068000000}"/>
    <cellStyle name="Ввод " xfId="40" xr:uid="{00000000-0005-0000-0000-000069000000}"/>
    <cellStyle name="Вывод" xfId="41" xr:uid="{00000000-0005-0000-0000-00006A000000}"/>
    <cellStyle name="Вычисление" xfId="42" xr:uid="{00000000-0005-0000-0000-00006B000000}"/>
    <cellStyle name="Заголовок 1" xfId="43" xr:uid="{00000000-0005-0000-0000-00006C000000}"/>
    <cellStyle name="Заголовок 2" xfId="44" xr:uid="{00000000-0005-0000-0000-00006D000000}"/>
    <cellStyle name="Заголовок 3" xfId="45" xr:uid="{00000000-0005-0000-0000-00006E000000}"/>
    <cellStyle name="Заголовок 4" xfId="46" xr:uid="{00000000-0005-0000-0000-00006F000000}"/>
    <cellStyle name="Итог" xfId="47" xr:uid="{00000000-0005-0000-0000-000070000000}"/>
    <cellStyle name="Контрольная ячейка" xfId="48" xr:uid="{00000000-0005-0000-0000-000071000000}"/>
    <cellStyle name="Название" xfId="49" xr:uid="{00000000-0005-0000-0000-000072000000}"/>
    <cellStyle name="Нейтральный" xfId="50" xr:uid="{00000000-0005-0000-0000-000073000000}"/>
    <cellStyle name="Плохой" xfId="51" xr:uid="{00000000-0005-0000-0000-000074000000}"/>
    <cellStyle name="Пояснение" xfId="52" xr:uid="{00000000-0005-0000-0000-000075000000}"/>
    <cellStyle name="Примечание" xfId="53" xr:uid="{00000000-0005-0000-0000-000076000000}"/>
    <cellStyle name="Связанная ячейка" xfId="54" xr:uid="{00000000-0005-0000-0000-000077000000}"/>
    <cellStyle name="Текст предупреждения" xfId="55" xr:uid="{00000000-0005-0000-0000-000078000000}"/>
    <cellStyle name="Хороший" xfId="56" xr:uid="{00000000-0005-0000-0000-00007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35894-A4E0-4550-84B5-D351DB20D11F}">
  <dimension ref="A1:G22"/>
  <sheetViews>
    <sheetView workbookViewId="0">
      <selection activeCell="B25" sqref="B25"/>
    </sheetView>
  </sheetViews>
  <sheetFormatPr defaultColWidth="38.85546875" defaultRowHeight="13.5"/>
  <cols>
    <col min="1" max="1" width="38.85546875" style="41"/>
    <col min="2" max="2" width="44.42578125" style="41" customWidth="1"/>
    <col min="3" max="3" width="8.5703125" style="41" customWidth="1"/>
    <col min="4" max="4" width="9.140625" style="41" customWidth="1"/>
    <col min="5" max="5" width="9.28515625" style="41" customWidth="1"/>
    <col min="6" max="6" width="8.5703125" style="41" customWidth="1"/>
    <col min="7" max="7" width="9.42578125" style="41" customWidth="1"/>
    <col min="8" max="26" width="7.85546875" style="41" customWidth="1"/>
    <col min="27" max="29" width="38.85546875" style="41"/>
    <col min="30" max="30" width="10.5703125" style="41" customWidth="1"/>
    <col min="31" max="16384" width="38.85546875" style="41"/>
  </cols>
  <sheetData>
    <row r="1" spans="1:7" s="40" customFormat="1">
      <c r="A1" s="322" t="s">
        <v>46</v>
      </c>
      <c r="B1" s="322"/>
      <c r="C1" s="100"/>
      <c r="D1" s="100"/>
    </row>
    <row r="2" spans="1:7" s="40" customFormat="1">
      <c r="A2" s="322" t="s">
        <v>121</v>
      </c>
      <c r="B2" s="322"/>
      <c r="C2" s="100"/>
      <c r="D2" s="100"/>
      <c r="E2" s="142"/>
      <c r="F2" s="142"/>
    </row>
    <row r="3" spans="1:7" s="40" customFormat="1">
      <c r="A3" s="322" t="s">
        <v>30</v>
      </c>
      <c r="B3" s="322"/>
      <c r="C3" s="100"/>
      <c r="D3" s="100"/>
      <c r="E3" s="142"/>
      <c r="F3" s="142"/>
    </row>
    <row r="4" spans="1:7" s="40" customFormat="1">
      <c r="A4" s="322" t="s">
        <v>29</v>
      </c>
      <c r="B4" s="322"/>
      <c r="C4" s="100"/>
      <c r="D4" s="100"/>
      <c r="E4" s="142"/>
      <c r="F4" s="142"/>
    </row>
    <row r="5" spans="1:7" s="40" customFormat="1" ht="46.5" customHeight="1">
      <c r="A5" s="323" t="s">
        <v>195</v>
      </c>
      <c r="B5" s="323"/>
      <c r="C5" s="100"/>
      <c r="D5" s="100"/>
      <c r="E5" s="142"/>
      <c r="F5" s="142"/>
    </row>
    <row r="6" spans="1:7" s="18" customFormat="1" ht="21" customHeight="1">
      <c r="A6" s="143"/>
      <c r="B6" s="144" t="s">
        <v>55</v>
      </c>
      <c r="D6" s="22"/>
    </row>
    <row r="7" spans="1:7" s="11" customFormat="1" ht="33.75" customHeight="1">
      <c r="A7" s="139"/>
      <c r="B7" s="145" t="s">
        <v>196</v>
      </c>
    </row>
    <row r="8" spans="1:7" s="18" customFormat="1" ht="22.5" customHeight="1">
      <c r="A8" s="143" t="s">
        <v>197</v>
      </c>
      <c r="B8" s="272"/>
      <c r="C8" s="146"/>
      <c r="D8" s="22"/>
    </row>
    <row r="9" spans="1:7" s="18" customFormat="1" ht="22.5" customHeight="1">
      <c r="A9" s="147" t="s">
        <v>198</v>
      </c>
      <c r="B9" s="272">
        <f>+'2'!C16</f>
        <v>-485814.30000000005</v>
      </c>
      <c r="C9" s="146"/>
      <c r="D9" s="22"/>
    </row>
    <row r="10" spans="1:7" s="18" customFormat="1" ht="22.5" customHeight="1">
      <c r="A10" s="147" t="s">
        <v>199</v>
      </c>
      <c r="B10" s="272">
        <f>+B9</f>
        <v>-485814.30000000005</v>
      </c>
      <c r="C10" s="146"/>
      <c r="E10" s="22"/>
      <c r="G10" s="148"/>
    </row>
    <row r="11" spans="1:7" s="18" customFormat="1">
      <c r="D11" s="22"/>
    </row>
    <row r="12" spans="1:7" s="18" customFormat="1">
      <c r="B12" s="149"/>
      <c r="D12" s="22"/>
    </row>
    <row r="13" spans="1:7" s="18" customFormat="1">
      <c r="D13" s="22"/>
    </row>
    <row r="14" spans="1:7" s="18" customFormat="1">
      <c r="D14" s="22"/>
    </row>
    <row r="15" spans="1:7" s="18" customFormat="1">
      <c r="D15" s="22"/>
    </row>
    <row r="16" spans="1:7" s="18" customFormat="1">
      <c r="D16" s="22"/>
    </row>
    <row r="17" spans="4:4" s="18" customFormat="1">
      <c r="D17" s="22"/>
    </row>
    <row r="18" spans="4:4" s="18" customFormat="1">
      <c r="D18" s="22"/>
    </row>
    <row r="19" spans="4:4" s="18" customFormat="1">
      <c r="D19" s="22"/>
    </row>
    <row r="20" spans="4:4" s="18" customFormat="1">
      <c r="D20" s="22"/>
    </row>
    <row r="21" spans="4:4" s="18" customFormat="1">
      <c r="D21" s="22"/>
    </row>
    <row r="22" spans="4:4" s="18" customFormat="1">
      <c r="D22" s="22"/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B2FE0-30A3-4CD5-AE21-B606D8647F6C}">
  <dimension ref="A1:D55"/>
  <sheetViews>
    <sheetView workbookViewId="0">
      <selection activeCell="F10" sqref="F10"/>
    </sheetView>
  </sheetViews>
  <sheetFormatPr defaultColWidth="10" defaultRowHeight="13.5"/>
  <cols>
    <col min="1" max="1" width="61.5703125" style="151" customWidth="1"/>
    <col min="2" max="3" width="17.28515625" style="151" customWidth="1"/>
    <col min="4" max="242" width="10" style="151"/>
    <col min="243" max="243" width="45" style="151" customWidth="1"/>
    <col min="244" max="244" width="17.42578125" style="151" customWidth="1"/>
    <col min="245" max="247" width="16.42578125" style="151" customWidth="1"/>
    <col min="248" max="248" width="10.85546875" style="151" customWidth="1"/>
    <col min="249" max="249" width="11.7109375" style="151" customWidth="1"/>
    <col min="250" max="498" width="10" style="151"/>
    <col min="499" max="499" width="45" style="151" customWidth="1"/>
    <col min="500" max="500" width="17.42578125" style="151" customWidth="1"/>
    <col min="501" max="503" width="16.42578125" style="151" customWidth="1"/>
    <col min="504" max="504" width="10.85546875" style="151" customWidth="1"/>
    <col min="505" max="505" width="11.7109375" style="151" customWidth="1"/>
    <col min="506" max="754" width="10" style="151"/>
    <col min="755" max="755" width="45" style="151" customWidth="1"/>
    <col min="756" max="756" width="17.42578125" style="151" customWidth="1"/>
    <col min="757" max="759" width="16.42578125" style="151" customWidth="1"/>
    <col min="760" max="760" width="10.85546875" style="151" customWidth="1"/>
    <col min="761" max="761" width="11.7109375" style="151" customWidth="1"/>
    <col min="762" max="1010" width="10" style="151"/>
    <col min="1011" max="1011" width="45" style="151" customWidth="1"/>
    <col min="1012" max="1012" width="17.42578125" style="151" customWidth="1"/>
    <col min="1013" max="1015" width="16.42578125" style="151" customWidth="1"/>
    <col min="1016" max="1016" width="10.85546875" style="151" customWidth="1"/>
    <col min="1017" max="1017" width="11.7109375" style="151" customWidth="1"/>
    <col min="1018" max="1266" width="10" style="151"/>
    <col min="1267" max="1267" width="45" style="151" customWidth="1"/>
    <col min="1268" max="1268" width="17.42578125" style="151" customWidth="1"/>
    <col min="1269" max="1271" width="16.42578125" style="151" customWidth="1"/>
    <col min="1272" max="1272" width="10.85546875" style="151" customWidth="1"/>
    <col min="1273" max="1273" width="11.7109375" style="151" customWidth="1"/>
    <col min="1274" max="1522" width="10" style="151"/>
    <col min="1523" max="1523" width="45" style="151" customWidth="1"/>
    <col min="1524" max="1524" width="17.42578125" style="151" customWidth="1"/>
    <col min="1525" max="1527" width="16.42578125" style="151" customWidth="1"/>
    <col min="1528" max="1528" width="10.85546875" style="151" customWidth="1"/>
    <col min="1529" max="1529" width="11.7109375" style="151" customWidth="1"/>
    <col min="1530" max="1778" width="10" style="151"/>
    <col min="1779" max="1779" width="45" style="151" customWidth="1"/>
    <col min="1780" max="1780" width="17.42578125" style="151" customWidth="1"/>
    <col min="1781" max="1783" width="16.42578125" style="151" customWidth="1"/>
    <col min="1784" max="1784" width="10.85546875" style="151" customWidth="1"/>
    <col min="1785" max="1785" width="11.7109375" style="151" customWidth="1"/>
    <col min="1786" max="2034" width="10" style="151"/>
    <col min="2035" max="2035" width="45" style="151" customWidth="1"/>
    <col min="2036" max="2036" width="17.42578125" style="151" customWidth="1"/>
    <col min="2037" max="2039" width="16.42578125" style="151" customWidth="1"/>
    <col min="2040" max="2040" width="10.85546875" style="151" customWidth="1"/>
    <col min="2041" max="2041" width="11.7109375" style="151" customWidth="1"/>
    <col min="2042" max="2290" width="10" style="151"/>
    <col min="2291" max="2291" width="45" style="151" customWidth="1"/>
    <col min="2292" max="2292" width="17.42578125" style="151" customWidth="1"/>
    <col min="2293" max="2295" width="16.42578125" style="151" customWidth="1"/>
    <col min="2296" max="2296" width="10.85546875" style="151" customWidth="1"/>
    <col min="2297" max="2297" width="11.7109375" style="151" customWidth="1"/>
    <col min="2298" max="2546" width="10" style="151"/>
    <col min="2547" max="2547" width="45" style="151" customWidth="1"/>
    <col min="2548" max="2548" width="17.42578125" style="151" customWidth="1"/>
    <col min="2549" max="2551" width="16.42578125" style="151" customWidth="1"/>
    <col min="2552" max="2552" width="10.85546875" style="151" customWidth="1"/>
    <col min="2553" max="2553" width="11.7109375" style="151" customWidth="1"/>
    <col min="2554" max="2802" width="10" style="151"/>
    <col min="2803" max="2803" width="45" style="151" customWidth="1"/>
    <col min="2804" max="2804" width="17.42578125" style="151" customWidth="1"/>
    <col min="2805" max="2807" width="16.42578125" style="151" customWidth="1"/>
    <col min="2808" max="2808" width="10.85546875" style="151" customWidth="1"/>
    <col min="2809" max="2809" width="11.7109375" style="151" customWidth="1"/>
    <col min="2810" max="3058" width="10" style="151"/>
    <col min="3059" max="3059" width="45" style="151" customWidth="1"/>
    <col min="3060" max="3060" width="17.42578125" style="151" customWidth="1"/>
    <col min="3061" max="3063" width="16.42578125" style="151" customWidth="1"/>
    <col min="3064" max="3064" width="10.85546875" style="151" customWidth="1"/>
    <col min="3065" max="3065" width="11.7109375" style="151" customWidth="1"/>
    <col min="3066" max="3314" width="10" style="151"/>
    <col min="3315" max="3315" width="45" style="151" customWidth="1"/>
    <col min="3316" max="3316" width="17.42578125" style="151" customWidth="1"/>
    <col min="3317" max="3319" width="16.42578125" style="151" customWidth="1"/>
    <col min="3320" max="3320" width="10.85546875" style="151" customWidth="1"/>
    <col min="3321" max="3321" width="11.7109375" style="151" customWidth="1"/>
    <col min="3322" max="3570" width="10" style="151"/>
    <col min="3571" max="3571" width="45" style="151" customWidth="1"/>
    <col min="3572" max="3572" width="17.42578125" style="151" customWidth="1"/>
    <col min="3573" max="3575" width="16.42578125" style="151" customWidth="1"/>
    <col min="3576" max="3576" width="10.85546875" style="151" customWidth="1"/>
    <col min="3577" max="3577" width="11.7109375" style="151" customWidth="1"/>
    <col min="3578" max="3826" width="10" style="151"/>
    <col min="3827" max="3827" width="45" style="151" customWidth="1"/>
    <col min="3828" max="3828" width="17.42578125" style="151" customWidth="1"/>
    <col min="3829" max="3831" width="16.42578125" style="151" customWidth="1"/>
    <col min="3832" max="3832" width="10.85546875" style="151" customWidth="1"/>
    <col min="3833" max="3833" width="11.7109375" style="151" customWidth="1"/>
    <col min="3834" max="4082" width="10" style="151"/>
    <col min="4083" max="4083" width="45" style="151" customWidth="1"/>
    <col min="4084" max="4084" width="17.42578125" style="151" customWidth="1"/>
    <col min="4085" max="4087" width="16.42578125" style="151" customWidth="1"/>
    <col min="4088" max="4088" width="10.85546875" style="151" customWidth="1"/>
    <col min="4089" max="4089" width="11.7109375" style="151" customWidth="1"/>
    <col min="4090" max="4338" width="10" style="151"/>
    <col min="4339" max="4339" width="45" style="151" customWidth="1"/>
    <col min="4340" max="4340" width="17.42578125" style="151" customWidth="1"/>
    <col min="4341" max="4343" width="16.42578125" style="151" customWidth="1"/>
    <col min="4344" max="4344" width="10.85546875" style="151" customWidth="1"/>
    <col min="4345" max="4345" width="11.7109375" style="151" customWidth="1"/>
    <col min="4346" max="4594" width="10" style="151"/>
    <col min="4595" max="4595" width="45" style="151" customWidth="1"/>
    <col min="4596" max="4596" width="17.42578125" style="151" customWidth="1"/>
    <col min="4597" max="4599" width="16.42578125" style="151" customWidth="1"/>
    <col min="4600" max="4600" width="10.85546875" style="151" customWidth="1"/>
    <col min="4601" max="4601" width="11.7109375" style="151" customWidth="1"/>
    <col min="4602" max="4850" width="10" style="151"/>
    <col min="4851" max="4851" width="45" style="151" customWidth="1"/>
    <col min="4852" max="4852" width="17.42578125" style="151" customWidth="1"/>
    <col min="4853" max="4855" width="16.42578125" style="151" customWidth="1"/>
    <col min="4856" max="4856" width="10.85546875" style="151" customWidth="1"/>
    <col min="4857" max="4857" width="11.7109375" style="151" customWidth="1"/>
    <col min="4858" max="5106" width="10" style="151"/>
    <col min="5107" max="5107" width="45" style="151" customWidth="1"/>
    <col min="5108" max="5108" width="17.42578125" style="151" customWidth="1"/>
    <col min="5109" max="5111" width="16.42578125" style="151" customWidth="1"/>
    <col min="5112" max="5112" width="10.85546875" style="151" customWidth="1"/>
    <col min="5113" max="5113" width="11.7109375" style="151" customWidth="1"/>
    <col min="5114" max="5362" width="10" style="151"/>
    <col min="5363" max="5363" width="45" style="151" customWidth="1"/>
    <col min="5364" max="5364" width="17.42578125" style="151" customWidth="1"/>
    <col min="5365" max="5367" width="16.42578125" style="151" customWidth="1"/>
    <col min="5368" max="5368" width="10.85546875" style="151" customWidth="1"/>
    <col min="5369" max="5369" width="11.7109375" style="151" customWidth="1"/>
    <col min="5370" max="5618" width="10" style="151"/>
    <col min="5619" max="5619" width="45" style="151" customWidth="1"/>
    <col min="5620" max="5620" width="17.42578125" style="151" customWidth="1"/>
    <col min="5621" max="5623" width="16.42578125" style="151" customWidth="1"/>
    <col min="5624" max="5624" width="10.85546875" style="151" customWidth="1"/>
    <col min="5625" max="5625" width="11.7109375" style="151" customWidth="1"/>
    <col min="5626" max="5874" width="10" style="151"/>
    <col min="5875" max="5875" width="45" style="151" customWidth="1"/>
    <col min="5876" max="5876" width="17.42578125" style="151" customWidth="1"/>
    <col min="5877" max="5879" width="16.42578125" style="151" customWidth="1"/>
    <col min="5880" max="5880" width="10.85546875" style="151" customWidth="1"/>
    <col min="5881" max="5881" width="11.7109375" style="151" customWidth="1"/>
    <col min="5882" max="6130" width="10" style="151"/>
    <col min="6131" max="6131" width="45" style="151" customWidth="1"/>
    <col min="6132" max="6132" width="17.42578125" style="151" customWidth="1"/>
    <col min="6133" max="6135" width="16.42578125" style="151" customWidth="1"/>
    <col min="6136" max="6136" width="10.85546875" style="151" customWidth="1"/>
    <col min="6137" max="6137" width="11.7109375" style="151" customWidth="1"/>
    <col min="6138" max="6386" width="10" style="151"/>
    <col min="6387" max="6387" width="45" style="151" customWidth="1"/>
    <col min="6388" max="6388" width="17.42578125" style="151" customWidth="1"/>
    <col min="6389" max="6391" width="16.42578125" style="151" customWidth="1"/>
    <col min="6392" max="6392" width="10.85546875" style="151" customWidth="1"/>
    <col min="6393" max="6393" width="11.7109375" style="151" customWidth="1"/>
    <col min="6394" max="6642" width="10" style="151"/>
    <col min="6643" max="6643" width="45" style="151" customWidth="1"/>
    <col min="6644" max="6644" width="17.42578125" style="151" customWidth="1"/>
    <col min="6645" max="6647" width="16.42578125" style="151" customWidth="1"/>
    <col min="6648" max="6648" width="10.85546875" style="151" customWidth="1"/>
    <col min="6649" max="6649" width="11.7109375" style="151" customWidth="1"/>
    <col min="6650" max="6898" width="10" style="151"/>
    <col min="6899" max="6899" width="45" style="151" customWidth="1"/>
    <col min="6900" max="6900" width="17.42578125" style="151" customWidth="1"/>
    <col min="6901" max="6903" width="16.42578125" style="151" customWidth="1"/>
    <col min="6904" max="6904" width="10.85546875" style="151" customWidth="1"/>
    <col min="6905" max="6905" width="11.7109375" style="151" customWidth="1"/>
    <col min="6906" max="7154" width="10" style="151"/>
    <col min="7155" max="7155" width="45" style="151" customWidth="1"/>
    <col min="7156" max="7156" width="17.42578125" style="151" customWidth="1"/>
    <col min="7157" max="7159" width="16.42578125" style="151" customWidth="1"/>
    <col min="7160" max="7160" width="10.85546875" style="151" customWidth="1"/>
    <col min="7161" max="7161" width="11.7109375" style="151" customWidth="1"/>
    <col min="7162" max="7410" width="10" style="151"/>
    <col min="7411" max="7411" width="45" style="151" customWidth="1"/>
    <col min="7412" max="7412" width="17.42578125" style="151" customWidth="1"/>
    <col min="7413" max="7415" width="16.42578125" style="151" customWidth="1"/>
    <col min="7416" max="7416" width="10.85546875" style="151" customWidth="1"/>
    <col min="7417" max="7417" width="11.7109375" style="151" customWidth="1"/>
    <col min="7418" max="7666" width="10" style="151"/>
    <col min="7667" max="7667" width="45" style="151" customWidth="1"/>
    <col min="7668" max="7668" width="17.42578125" style="151" customWidth="1"/>
    <col min="7669" max="7671" width="16.42578125" style="151" customWidth="1"/>
    <col min="7672" max="7672" width="10.85546875" style="151" customWidth="1"/>
    <col min="7673" max="7673" width="11.7109375" style="151" customWidth="1"/>
    <col min="7674" max="7922" width="10" style="151"/>
    <col min="7923" max="7923" width="45" style="151" customWidth="1"/>
    <col min="7924" max="7924" width="17.42578125" style="151" customWidth="1"/>
    <col min="7925" max="7927" width="16.42578125" style="151" customWidth="1"/>
    <col min="7928" max="7928" width="10.85546875" style="151" customWidth="1"/>
    <col min="7929" max="7929" width="11.7109375" style="151" customWidth="1"/>
    <col min="7930" max="8178" width="10" style="151"/>
    <col min="8179" max="8179" width="45" style="151" customWidth="1"/>
    <col min="8180" max="8180" width="17.42578125" style="151" customWidth="1"/>
    <col min="8181" max="8183" width="16.42578125" style="151" customWidth="1"/>
    <col min="8184" max="8184" width="10.85546875" style="151" customWidth="1"/>
    <col min="8185" max="8185" width="11.7109375" style="151" customWidth="1"/>
    <col min="8186" max="8434" width="10" style="151"/>
    <col min="8435" max="8435" width="45" style="151" customWidth="1"/>
    <col min="8436" max="8436" width="17.42578125" style="151" customWidth="1"/>
    <col min="8437" max="8439" width="16.42578125" style="151" customWidth="1"/>
    <col min="8440" max="8440" width="10.85546875" style="151" customWidth="1"/>
    <col min="8441" max="8441" width="11.7109375" style="151" customWidth="1"/>
    <col min="8442" max="8690" width="10" style="151"/>
    <col min="8691" max="8691" width="45" style="151" customWidth="1"/>
    <col min="8692" max="8692" width="17.42578125" style="151" customWidth="1"/>
    <col min="8693" max="8695" width="16.42578125" style="151" customWidth="1"/>
    <col min="8696" max="8696" width="10.85546875" style="151" customWidth="1"/>
    <col min="8697" max="8697" width="11.7109375" style="151" customWidth="1"/>
    <col min="8698" max="8946" width="10" style="151"/>
    <col min="8947" max="8947" width="45" style="151" customWidth="1"/>
    <col min="8948" max="8948" width="17.42578125" style="151" customWidth="1"/>
    <col min="8949" max="8951" width="16.42578125" style="151" customWidth="1"/>
    <col min="8952" max="8952" width="10.85546875" style="151" customWidth="1"/>
    <col min="8953" max="8953" width="11.7109375" style="151" customWidth="1"/>
    <col min="8954" max="9202" width="10" style="151"/>
    <col min="9203" max="9203" width="45" style="151" customWidth="1"/>
    <col min="9204" max="9204" width="17.42578125" style="151" customWidth="1"/>
    <col min="9205" max="9207" width="16.42578125" style="151" customWidth="1"/>
    <col min="9208" max="9208" width="10.85546875" style="151" customWidth="1"/>
    <col min="9209" max="9209" width="11.7109375" style="151" customWidth="1"/>
    <col min="9210" max="9458" width="10" style="151"/>
    <col min="9459" max="9459" width="45" style="151" customWidth="1"/>
    <col min="9460" max="9460" width="17.42578125" style="151" customWidth="1"/>
    <col min="9461" max="9463" width="16.42578125" style="151" customWidth="1"/>
    <col min="9464" max="9464" width="10.85546875" style="151" customWidth="1"/>
    <col min="9465" max="9465" width="11.7109375" style="151" customWidth="1"/>
    <col min="9466" max="9714" width="10" style="151"/>
    <col min="9715" max="9715" width="45" style="151" customWidth="1"/>
    <col min="9716" max="9716" width="17.42578125" style="151" customWidth="1"/>
    <col min="9717" max="9719" width="16.42578125" style="151" customWidth="1"/>
    <col min="9720" max="9720" width="10.85546875" style="151" customWidth="1"/>
    <col min="9721" max="9721" width="11.7109375" style="151" customWidth="1"/>
    <col min="9722" max="9970" width="10" style="151"/>
    <col min="9971" max="9971" width="45" style="151" customWidth="1"/>
    <col min="9972" max="9972" width="17.42578125" style="151" customWidth="1"/>
    <col min="9973" max="9975" width="16.42578125" style="151" customWidth="1"/>
    <col min="9976" max="9976" width="10.85546875" style="151" customWidth="1"/>
    <col min="9977" max="9977" width="11.7109375" style="151" customWidth="1"/>
    <col min="9978" max="10226" width="10" style="151"/>
    <col min="10227" max="10227" width="45" style="151" customWidth="1"/>
    <col min="10228" max="10228" width="17.42578125" style="151" customWidth="1"/>
    <col min="10229" max="10231" width="16.42578125" style="151" customWidth="1"/>
    <col min="10232" max="10232" width="10.85546875" style="151" customWidth="1"/>
    <col min="10233" max="10233" width="11.7109375" style="151" customWidth="1"/>
    <col min="10234" max="10482" width="10" style="151"/>
    <col min="10483" max="10483" width="45" style="151" customWidth="1"/>
    <col min="10484" max="10484" width="17.42578125" style="151" customWidth="1"/>
    <col min="10485" max="10487" width="16.42578125" style="151" customWidth="1"/>
    <col min="10488" max="10488" width="10.85546875" style="151" customWidth="1"/>
    <col min="10489" max="10489" width="11.7109375" style="151" customWidth="1"/>
    <col min="10490" max="10738" width="10" style="151"/>
    <col min="10739" max="10739" width="45" style="151" customWidth="1"/>
    <col min="10740" max="10740" width="17.42578125" style="151" customWidth="1"/>
    <col min="10741" max="10743" width="16.42578125" style="151" customWidth="1"/>
    <col min="10744" max="10744" width="10.85546875" style="151" customWidth="1"/>
    <col min="10745" max="10745" width="11.7109375" style="151" customWidth="1"/>
    <col min="10746" max="10994" width="10" style="151"/>
    <col min="10995" max="10995" width="45" style="151" customWidth="1"/>
    <col min="10996" max="10996" width="17.42578125" style="151" customWidth="1"/>
    <col min="10997" max="10999" width="16.42578125" style="151" customWidth="1"/>
    <col min="11000" max="11000" width="10.85546875" style="151" customWidth="1"/>
    <col min="11001" max="11001" width="11.7109375" style="151" customWidth="1"/>
    <col min="11002" max="11250" width="10" style="151"/>
    <col min="11251" max="11251" width="45" style="151" customWidth="1"/>
    <col min="11252" max="11252" width="17.42578125" style="151" customWidth="1"/>
    <col min="11253" max="11255" width="16.42578125" style="151" customWidth="1"/>
    <col min="11256" max="11256" width="10.85546875" style="151" customWidth="1"/>
    <col min="11257" max="11257" width="11.7109375" style="151" customWidth="1"/>
    <col min="11258" max="11506" width="10" style="151"/>
    <col min="11507" max="11507" width="45" style="151" customWidth="1"/>
    <col min="11508" max="11508" width="17.42578125" style="151" customWidth="1"/>
    <col min="11509" max="11511" width="16.42578125" style="151" customWidth="1"/>
    <col min="11512" max="11512" width="10.85546875" style="151" customWidth="1"/>
    <col min="11513" max="11513" width="11.7109375" style="151" customWidth="1"/>
    <col min="11514" max="11762" width="10" style="151"/>
    <col min="11763" max="11763" width="45" style="151" customWidth="1"/>
    <col min="11764" max="11764" width="17.42578125" style="151" customWidth="1"/>
    <col min="11765" max="11767" width="16.42578125" style="151" customWidth="1"/>
    <col min="11768" max="11768" width="10.85546875" style="151" customWidth="1"/>
    <col min="11769" max="11769" width="11.7109375" style="151" customWidth="1"/>
    <col min="11770" max="12018" width="10" style="151"/>
    <col min="12019" max="12019" width="45" style="151" customWidth="1"/>
    <col min="12020" max="12020" width="17.42578125" style="151" customWidth="1"/>
    <col min="12021" max="12023" width="16.42578125" style="151" customWidth="1"/>
    <col min="12024" max="12024" width="10.85546875" style="151" customWidth="1"/>
    <col min="12025" max="12025" width="11.7109375" style="151" customWidth="1"/>
    <col min="12026" max="12274" width="10" style="151"/>
    <col min="12275" max="12275" width="45" style="151" customWidth="1"/>
    <col min="12276" max="12276" width="17.42578125" style="151" customWidth="1"/>
    <col min="12277" max="12279" width="16.42578125" style="151" customWidth="1"/>
    <col min="12280" max="12280" width="10.85546875" style="151" customWidth="1"/>
    <col min="12281" max="12281" width="11.7109375" style="151" customWidth="1"/>
    <col min="12282" max="12530" width="10" style="151"/>
    <col min="12531" max="12531" width="45" style="151" customWidth="1"/>
    <col min="12532" max="12532" width="17.42578125" style="151" customWidth="1"/>
    <col min="12533" max="12535" width="16.42578125" style="151" customWidth="1"/>
    <col min="12536" max="12536" width="10.85546875" style="151" customWidth="1"/>
    <col min="12537" max="12537" width="11.7109375" style="151" customWidth="1"/>
    <col min="12538" max="12786" width="10" style="151"/>
    <col min="12787" max="12787" width="45" style="151" customWidth="1"/>
    <col min="12788" max="12788" width="17.42578125" style="151" customWidth="1"/>
    <col min="12789" max="12791" width="16.42578125" style="151" customWidth="1"/>
    <col min="12792" max="12792" width="10.85546875" style="151" customWidth="1"/>
    <col min="12793" max="12793" width="11.7109375" style="151" customWidth="1"/>
    <col min="12794" max="13042" width="10" style="151"/>
    <col min="13043" max="13043" width="45" style="151" customWidth="1"/>
    <col min="13044" max="13044" width="17.42578125" style="151" customWidth="1"/>
    <col min="13045" max="13047" width="16.42578125" style="151" customWidth="1"/>
    <col min="13048" max="13048" width="10.85546875" style="151" customWidth="1"/>
    <col min="13049" max="13049" width="11.7109375" style="151" customWidth="1"/>
    <col min="13050" max="13298" width="10" style="151"/>
    <col min="13299" max="13299" width="45" style="151" customWidth="1"/>
    <col min="13300" max="13300" width="17.42578125" style="151" customWidth="1"/>
    <col min="13301" max="13303" width="16.42578125" style="151" customWidth="1"/>
    <col min="13304" max="13304" width="10.85546875" style="151" customWidth="1"/>
    <col min="13305" max="13305" width="11.7109375" style="151" customWidth="1"/>
    <col min="13306" max="13554" width="10" style="151"/>
    <col min="13555" max="13555" width="45" style="151" customWidth="1"/>
    <col min="13556" max="13556" width="17.42578125" style="151" customWidth="1"/>
    <col min="13557" max="13559" width="16.42578125" style="151" customWidth="1"/>
    <col min="13560" max="13560" width="10.85546875" style="151" customWidth="1"/>
    <col min="13561" max="13561" width="11.7109375" style="151" customWidth="1"/>
    <col min="13562" max="13810" width="10" style="151"/>
    <col min="13811" max="13811" width="45" style="151" customWidth="1"/>
    <col min="13812" max="13812" width="17.42578125" style="151" customWidth="1"/>
    <col min="13813" max="13815" width="16.42578125" style="151" customWidth="1"/>
    <col min="13816" max="13816" width="10.85546875" style="151" customWidth="1"/>
    <col min="13817" max="13817" width="11.7109375" style="151" customWidth="1"/>
    <col min="13818" max="14066" width="10" style="151"/>
    <col min="14067" max="14067" width="45" style="151" customWidth="1"/>
    <col min="14068" max="14068" width="17.42578125" style="151" customWidth="1"/>
    <col min="14069" max="14071" width="16.42578125" style="151" customWidth="1"/>
    <col min="14072" max="14072" width="10.85546875" style="151" customWidth="1"/>
    <col min="14073" max="14073" width="11.7109375" style="151" customWidth="1"/>
    <col min="14074" max="14322" width="10" style="151"/>
    <col min="14323" max="14323" width="45" style="151" customWidth="1"/>
    <col min="14324" max="14324" width="17.42578125" style="151" customWidth="1"/>
    <col min="14325" max="14327" width="16.42578125" style="151" customWidth="1"/>
    <col min="14328" max="14328" width="10.85546875" style="151" customWidth="1"/>
    <col min="14329" max="14329" width="11.7109375" style="151" customWidth="1"/>
    <col min="14330" max="14578" width="10" style="151"/>
    <col min="14579" max="14579" width="45" style="151" customWidth="1"/>
    <col min="14580" max="14580" width="17.42578125" style="151" customWidth="1"/>
    <col min="14581" max="14583" width="16.42578125" style="151" customWidth="1"/>
    <col min="14584" max="14584" width="10.85546875" style="151" customWidth="1"/>
    <col min="14585" max="14585" width="11.7109375" style="151" customWidth="1"/>
    <col min="14586" max="14834" width="10" style="151"/>
    <col min="14835" max="14835" width="45" style="151" customWidth="1"/>
    <col min="14836" max="14836" width="17.42578125" style="151" customWidth="1"/>
    <col min="14837" max="14839" width="16.42578125" style="151" customWidth="1"/>
    <col min="14840" max="14840" width="10.85546875" style="151" customWidth="1"/>
    <col min="14841" max="14841" width="11.7109375" style="151" customWidth="1"/>
    <col min="14842" max="15090" width="10" style="151"/>
    <col min="15091" max="15091" width="45" style="151" customWidth="1"/>
    <col min="15092" max="15092" width="17.42578125" style="151" customWidth="1"/>
    <col min="15093" max="15095" width="16.42578125" style="151" customWidth="1"/>
    <col min="15096" max="15096" width="10.85546875" style="151" customWidth="1"/>
    <col min="15097" max="15097" width="11.7109375" style="151" customWidth="1"/>
    <col min="15098" max="15346" width="10" style="151"/>
    <col min="15347" max="15347" width="45" style="151" customWidth="1"/>
    <col min="15348" max="15348" width="17.42578125" style="151" customWidth="1"/>
    <col min="15349" max="15351" width="16.42578125" style="151" customWidth="1"/>
    <col min="15352" max="15352" width="10.85546875" style="151" customWidth="1"/>
    <col min="15353" max="15353" width="11.7109375" style="151" customWidth="1"/>
    <col min="15354" max="15602" width="10" style="151"/>
    <col min="15603" max="15603" width="45" style="151" customWidth="1"/>
    <col min="15604" max="15604" width="17.42578125" style="151" customWidth="1"/>
    <col min="15605" max="15607" width="16.42578125" style="151" customWidth="1"/>
    <col min="15608" max="15608" width="10.85546875" style="151" customWidth="1"/>
    <col min="15609" max="15609" width="11.7109375" style="151" customWidth="1"/>
    <col min="15610" max="15858" width="10" style="151"/>
    <col min="15859" max="15859" width="45" style="151" customWidth="1"/>
    <col min="15860" max="15860" width="17.42578125" style="151" customWidth="1"/>
    <col min="15861" max="15863" width="16.42578125" style="151" customWidth="1"/>
    <col min="15864" max="15864" width="10.85546875" style="151" customWidth="1"/>
    <col min="15865" max="15865" width="11.7109375" style="151" customWidth="1"/>
    <col min="15866" max="16114" width="10" style="151"/>
    <col min="16115" max="16115" width="45" style="151" customWidth="1"/>
    <col min="16116" max="16116" width="17.42578125" style="151" customWidth="1"/>
    <col min="16117" max="16119" width="16.42578125" style="151" customWidth="1"/>
    <col min="16120" max="16120" width="10.85546875" style="151" customWidth="1"/>
    <col min="16121" max="16121" width="11.7109375" style="151" customWidth="1"/>
    <col min="16122" max="16384" width="10" style="151"/>
  </cols>
  <sheetData>
    <row r="1" spans="1:4" s="40" customFormat="1" ht="15.95" customHeight="1">
      <c r="A1" s="322" t="s">
        <v>47</v>
      </c>
      <c r="B1" s="322"/>
      <c r="C1" s="322"/>
    </row>
    <row r="2" spans="1:4" s="40" customFormat="1">
      <c r="A2" s="322" t="s">
        <v>121</v>
      </c>
      <c r="B2" s="322"/>
      <c r="C2" s="322"/>
      <c r="D2" s="142"/>
    </row>
    <row r="3" spans="1:4" s="40" customFormat="1">
      <c r="A3" s="322" t="s">
        <v>30</v>
      </c>
      <c r="B3" s="322"/>
      <c r="C3" s="322"/>
      <c r="D3" s="142"/>
    </row>
    <row r="4" spans="1:4" s="40" customFormat="1">
      <c r="A4" s="322" t="s">
        <v>29</v>
      </c>
      <c r="B4" s="322"/>
      <c r="C4" s="322"/>
      <c r="D4" s="150"/>
    </row>
    <row r="5" spans="1:4" s="40" customFormat="1" ht="64.5" customHeight="1">
      <c r="A5" s="323" t="s">
        <v>200</v>
      </c>
      <c r="B5" s="323"/>
      <c r="C5" s="323"/>
      <c r="D5" s="150"/>
    </row>
    <row r="6" spans="1:4" s="152" customFormat="1" ht="18" customHeight="1">
      <c r="A6" s="326" t="s">
        <v>55</v>
      </c>
      <c r="B6" s="327"/>
      <c r="C6" s="328"/>
      <c r="D6" s="151"/>
    </row>
    <row r="7" spans="1:4" s="152" customFormat="1" ht="50.25" customHeight="1">
      <c r="A7" s="324" t="s">
        <v>201</v>
      </c>
      <c r="B7" s="325" t="s">
        <v>196</v>
      </c>
      <c r="C7" s="325"/>
      <c r="D7" s="150"/>
    </row>
    <row r="8" spans="1:4" s="152" customFormat="1" ht="33" customHeight="1">
      <c r="A8" s="324"/>
      <c r="B8" s="153" t="s">
        <v>122</v>
      </c>
      <c r="C8" s="145" t="s">
        <v>0</v>
      </c>
    </row>
    <row r="9" spans="1:4" s="150" customFormat="1" ht="17.25" customHeight="1">
      <c r="A9" s="154" t="s">
        <v>170</v>
      </c>
      <c r="B9" s="276">
        <f>B11</f>
        <v>-485814.30000000005</v>
      </c>
      <c r="C9" s="276">
        <f>C11</f>
        <v>-485814.30000000005</v>
      </c>
    </row>
    <row r="10" spans="1:4">
      <c r="A10" s="155" t="s">
        <v>202</v>
      </c>
      <c r="B10" s="277"/>
      <c r="C10" s="277"/>
    </row>
    <row r="11" spans="1:4" ht="18" customHeight="1">
      <c r="A11" s="156" t="s">
        <v>171</v>
      </c>
      <c r="B11" s="277">
        <f>B13</f>
        <v>-485814.30000000005</v>
      </c>
      <c r="C11" s="277">
        <f>C13</f>
        <v>-485814.30000000005</v>
      </c>
    </row>
    <row r="12" spans="1:4" ht="18" customHeight="1">
      <c r="A12" s="156" t="s">
        <v>203</v>
      </c>
      <c r="B12" s="277"/>
      <c r="C12" s="277"/>
    </row>
    <row r="13" spans="1:4" ht="18" customHeight="1">
      <c r="A13" s="156" t="s">
        <v>204</v>
      </c>
      <c r="B13" s="277">
        <f>B16</f>
        <v>-485814.30000000005</v>
      </c>
      <c r="C13" s="277">
        <f>C16</f>
        <v>-485814.30000000005</v>
      </c>
    </row>
    <row r="14" spans="1:4" ht="18" customHeight="1">
      <c r="A14" s="156" t="s">
        <v>203</v>
      </c>
      <c r="B14" s="277"/>
      <c r="C14" s="277"/>
    </row>
    <row r="15" spans="1:4" ht="18" customHeight="1">
      <c r="A15" s="157" t="s">
        <v>205</v>
      </c>
      <c r="B15" s="277">
        <f>B16</f>
        <v>-485814.30000000005</v>
      </c>
      <c r="C15" s="277">
        <f>C16</f>
        <v>-485814.30000000005</v>
      </c>
      <c r="D15" s="152"/>
    </row>
    <row r="16" spans="1:4" s="150" customFormat="1" ht="23.25" customHeight="1">
      <c r="A16" s="106" t="s">
        <v>11</v>
      </c>
      <c r="B16" s="276">
        <f>+B18+B19</f>
        <v>-485814.30000000005</v>
      </c>
      <c r="C16" s="276">
        <f>+C18+C19</f>
        <v>-485814.30000000005</v>
      </c>
    </row>
    <row r="17" spans="1:3" s="159" customFormat="1" ht="17.25" customHeight="1">
      <c r="A17" s="158" t="s">
        <v>206</v>
      </c>
      <c r="B17" s="278"/>
      <c r="C17" s="279"/>
    </row>
    <row r="18" spans="1:3" ht="24" customHeight="1">
      <c r="A18" s="138" t="s">
        <v>207</v>
      </c>
      <c r="B18" s="277">
        <f>+-'3'!G12</f>
        <v>-219000.4</v>
      </c>
      <c r="C18" s="277">
        <f>+-'3'!H12</f>
        <v>-219000.4</v>
      </c>
    </row>
    <row r="19" spans="1:3" ht="29.25" customHeight="1">
      <c r="A19" s="138" t="s">
        <v>208</v>
      </c>
      <c r="B19" s="277">
        <f>+-'3'!G13</f>
        <v>-266813.90000000002</v>
      </c>
      <c r="C19" s="277">
        <f>+-'3'!H13</f>
        <v>-266813.90000000002</v>
      </c>
    </row>
    <row r="20" spans="1:3">
      <c r="A20" s="142"/>
      <c r="B20" s="142"/>
    </row>
    <row r="21" spans="1:3">
      <c r="A21" s="142"/>
      <c r="B21" s="142"/>
    </row>
    <row r="22" spans="1:3">
      <c r="A22" s="142"/>
      <c r="B22" s="142"/>
    </row>
    <row r="23" spans="1:3">
      <c r="A23" s="142"/>
      <c r="B23" s="142"/>
    </row>
    <row r="24" spans="1:3">
      <c r="A24" s="142"/>
      <c r="B24" s="142"/>
    </row>
    <row r="25" spans="1:3">
      <c r="A25" s="142"/>
      <c r="B25" s="142"/>
    </row>
    <row r="26" spans="1:3">
      <c r="A26" s="142"/>
      <c r="B26" s="142"/>
    </row>
    <row r="27" spans="1:3">
      <c r="A27" s="142"/>
      <c r="B27" s="142"/>
    </row>
    <row r="28" spans="1:3">
      <c r="A28" s="142"/>
      <c r="B28" s="142"/>
    </row>
    <row r="29" spans="1:3">
      <c r="A29" s="142"/>
      <c r="B29" s="142"/>
    </row>
    <row r="30" spans="1:3">
      <c r="A30" s="142"/>
      <c r="B30" s="142"/>
    </row>
    <row r="31" spans="1:3">
      <c r="A31" s="142"/>
      <c r="B31" s="142"/>
    </row>
    <row r="32" spans="1:3">
      <c r="A32" s="142"/>
      <c r="B32" s="142"/>
    </row>
    <row r="33" spans="1:2">
      <c r="A33" s="142"/>
      <c r="B33" s="142"/>
    </row>
    <row r="34" spans="1:2">
      <c r="A34" s="142"/>
      <c r="B34" s="142"/>
    </row>
    <row r="35" spans="1:2">
      <c r="A35" s="142"/>
      <c r="B35" s="142"/>
    </row>
    <row r="36" spans="1:2">
      <c r="A36" s="142"/>
      <c r="B36" s="142"/>
    </row>
    <row r="37" spans="1:2">
      <c r="A37" s="142"/>
      <c r="B37" s="142"/>
    </row>
    <row r="38" spans="1:2">
      <c r="A38" s="142"/>
      <c r="B38" s="142"/>
    </row>
    <row r="39" spans="1:2">
      <c r="A39" s="142"/>
      <c r="B39" s="142"/>
    </row>
    <row r="40" spans="1:2">
      <c r="A40" s="142"/>
      <c r="B40" s="142"/>
    </row>
    <row r="41" spans="1:2">
      <c r="A41" s="142"/>
      <c r="B41" s="142"/>
    </row>
    <row r="42" spans="1:2">
      <c r="A42" s="142"/>
      <c r="B42" s="142"/>
    </row>
    <row r="43" spans="1:2">
      <c r="A43" s="142"/>
      <c r="B43" s="142"/>
    </row>
    <row r="44" spans="1:2">
      <c r="A44" s="142"/>
      <c r="B44" s="142"/>
    </row>
    <row r="45" spans="1:2">
      <c r="A45" s="142"/>
      <c r="B45" s="142"/>
    </row>
    <row r="46" spans="1:2">
      <c r="A46" s="142"/>
      <c r="B46" s="142"/>
    </row>
    <row r="47" spans="1:2">
      <c r="A47" s="142"/>
      <c r="B47" s="142"/>
    </row>
    <row r="48" spans="1:2">
      <c r="A48" s="142"/>
      <c r="B48" s="142"/>
    </row>
    <row r="49" spans="1:2">
      <c r="A49" s="142"/>
      <c r="B49" s="142"/>
    </row>
    <row r="50" spans="1:2">
      <c r="A50" s="142"/>
      <c r="B50" s="142"/>
    </row>
    <row r="51" spans="1:2">
      <c r="A51" s="142"/>
      <c r="B51" s="142"/>
    </row>
    <row r="52" spans="1:2">
      <c r="A52" s="142"/>
      <c r="B52" s="142"/>
    </row>
    <row r="53" spans="1:2">
      <c r="A53" s="142"/>
      <c r="B53" s="142"/>
    </row>
    <row r="54" spans="1:2">
      <c r="A54" s="142"/>
      <c r="B54" s="142"/>
    </row>
    <row r="55" spans="1:2">
      <c r="A55" s="142"/>
      <c r="B55" s="142"/>
    </row>
  </sheetData>
  <mergeCells count="8">
    <mergeCell ref="A7:A8"/>
    <mergeCell ref="B7:C7"/>
    <mergeCell ref="A1:C1"/>
    <mergeCell ref="A2:C2"/>
    <mergeCell ref="A3:C3"/>
    <mergeCell ref="A4:C4"/>
    <mergeCell ref="A5:C5"/>
    <mergeCell ref="A6:C6"/>
  </mergeCells>
  <pageMargins left="0.7" right="0.7" top="0.75" bottom="0.75" header="0.3" footer="0.3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EE7E0-D67F-434E-BE3F-4A3B8C59E61D}">
  <dimension ref="A1:J13"/>
  <sheetViews>
    <sheetView workbookViewId="0">
      <selection activeCell="D20" sqref="D20"/>
    </sheetView>
  </sheetViews>
  <sheetFormatPr defaultColWidth="9.140625" defaultRowHeight="13.5"/>
  <cols>
    <col min="1" max="1" width="6.85546875" style="38" customWidth="1"/>
    <col min="2" max="2" width="10.5703125" style="38" customWidth="1"/>
    <col min="3" max="3" width="13.85546875" style="38" customWidth="1"/>
    <col min="4" max="4" width="44.140625" style="38" customWidth="1"/>
    <col min="5" max="5" width="39.28515625" style="38" customWidth="1"/>
    <col min="6" max="6" width="33.140625" style="38" customWidth="1"/>
    <col min="7" max="8" width="16.140625" style="38" customWidth="1"/>
    <col min="9" max="9" width="8.42578125" style="38" customWidth="1"/>
    <col min="10" max="12" width="8.140625" style="38" customWidth="1"/>
    <col min="13" max="16384" width="9.140625" style="38"/>
  </cols>
  <sheetData>
    <row r="1" spans="1:10" s="40" customFormat="1" ht="13.5" customHeight="1">
      <c r="A1" s="322" t="s">
        <v>49</v>
      </c>
      <c r="B1" s="322"/>
      <c r="C1" s="322"/>
      <c r="D1" s="322"/>
      <c r="E1" s="322"/>
      <c r="F1" s="322"/>
      <c r="G1" s="322"/>
      <c r="H1" s="322"/>
    </row>
    <row r="2" spans="1:10" s="40" customFormat="1" ht="13.5" customHeight="1">
      <c r="A2" s="322" t="s">
        <v>121</v>
      </c>
      <c r="B2" s="322"/>
      <c r="C2" s="322"/>
      <c r="D2" s="322"/>
      <c r="E2" s="322"/>
      <c r="F2" s="322"/>
      <c r="G2" s="322"/>
      <c r="H2" s="322"/>
    </row>
    <row r="3" spans="1:10" s="40" customFormat="1" ht="13.5" customHeight="1">
      <c r="A3" s="322" t="s">
        <v>30</v>
      </c>
      <c r="B3" s="322"/>
      <c r="C3" s="322"/>
      <c r="D3" s="322"/>
      <c r="E3" s="322"/>
      <c r="F3" s="322"/>
      <c r="G3" s="322"/>
      <c r="H3" s="322"/>
    </row>
    <row r="4" spans="1:10" s="40" customFormat="1" ht="13.5" customHeight="1">
      <c r="A4" s="322" t="s">
        <v>29</v>
      </c>
      <c r="B4" s="322"/>
      <c r="C4" s="322"/>
      <c r="D4" s="322"/>
      <c r="E4" s="322"/>
      <c r="F4" s="322"/>
      <c r="G4" s="322"/>
      <c r="H4" s="322"/>
    </row>
    <row r="5" spans="1:10" s="40" customFormat="1" ht="51" customHeight="1">
      <c r="A5" s="323" t="s">
        <v>209</v>
      </c>
      <c r="B5" s="323"/>
      <c r="C5" s="323"/>
      <c r="D5" s="323"/>
      <c r="E5" s="323"/>
      <c r="F5" s="323"/>
      <c r="G5" s="323"/>
      <c r="H5" s="323"/>
    </row>
    <row r="6" spans="1:10" s="42" customFormat="1" ht="16.5" customHeight="1">
      <c r="A6" s="329" t="s">
        <v>55</v>
      </c>
      <c r="B6" s="330"/>
      <c r="C6" s="330"/>
      <c r="D6" s="330"/>
      <c r="E6" s="330"/>
      <c r="F6" s="330"/>
      <c r="G6" s="330"/>
      <c r="H6" s="331"/>
    </row>
    <row r="7" spans="1:10" s="42" customFormat="1" ht="49.5" customHeight="1">
      <c r="A7" s="337" t="s">
        <v>93</v>
      </c>
      <c r="B7" s="337" t="s">
        <v>94</v>
      </c>
      <c r="C7" s="337"/>
      <c r="D7" s="337" t="s">
        <v>95</v>
      </c>
      <c r="E7" s="337" t="s">
        <v>96</v>
      </c>
      <c r="F7" s="337" t="s">
        <v>97</v>
      </c>
      <c r="G7" s="336" t="s">
        <v>179</v>
      </c>
      <c r="H7" s="336"/>
    </row>
    <row r="8" spans="1:10" s="42" customFormat="1" ht="30.75" customHeight="1">
      <c r="A8" s="337"/>
      <c r="B8" s="141" t="s">
        <v>119</v>
      </c>
      <c r="C8" s="141" t="s">
        <v>210</v>
      </c>
      <c r="D8" s="337"/>
      <c r="E8" s="337"/>
      <c r="F8" s="337"/>
      <c r="G8" s="141" t="s">
        <v>122</v>
      </c>
      <c r="H8" s="136" t="s">
        <v>0</v>
      </c>
    </row>
    <row r="9" spans="1:10" s="162" customFormat="1" ht="20.25" customHeight="1">
      <c r="A9" s="332" t="s">
        <v>10</v>
      </c>
      <c r="B9" s="333"/>
      <c r="C9" s="334"/>
      <c r="D9" s="160"/>
      <c r="E9" s="160"/>
      <c r="F9" s="160"/>
      <c r="G9" s="161">
        <f>+G11</f>
        <v>485814.30000000005</v>
      </c>
      <c r="H9" s="161">
        <f>+H11</f>
        <v>485814.30000000005</v>
      </c>
    </row>
    <row r="10" spans="1:10" s="42" customFormat="1" ht="20.25" customHeight="1">
      <c r="A10" s="335" t="s">
        <v>11</v>
      </c>
      <c r="B10" s="335"/>
      <c r="C10" s="335"/>
      <c r="D10" s="335"/>
      <c r="E10" s="335"/>
      <c r="F10" s="335"/>
      <c r="G10" s="163"/>
      <c r="H10" s="163"/>
    </row>
    <row r="11" spans="1:10" s="42" customFormat="1" ht="83.25" customHeight="1">
      <c r="A11" s="140"/>
      <c r="B11" s="43">
        <v>1126</v>
      </c>
      <c r="C11" s="140"/>
      <c r="D11" s="134" t="s">
        <v>22</v>
      </c>
      <c r="E11" s="134" t="s">
        <v>101</v>
      </c>
      <c r="F11" s="134" t="s">
        <v>102</v>
      </c>
      <c r="G11" s="164">
        <f>+G12+G13</f>
        <v>485814.30000000005</v>
      </c>
      <c r="H11" s="164">
        <f>+H12+H13</f>
        <v>485814.30000000005</v>
      </c>
    </row>
    <row r="12" spans="1:10" ht="48.75" customHeight="1">
      <c r="A12" s="165"/>
      <c r="B12" s="165"/>
      <c r="C12" s="141" t="s">
        <v>211</v>
      </c>
      <c r="D12" s="138" t="s">
        <v>212</v>
      </c>
      <c r="E12" s="138" t="s">
        <v>213</v>
      </c>
      <c r="F12" s="138" t="s">
        <v>214</v>
      </c>
      <c r="G12" s="273">
        <v>219000.4</v>
      </c>
      <c r="H12" s="273">
        <v>219000.4</v>
      </c>
      <c r="I12" s="166"/>
    </row>
    <row r="13" spans="1:10" ht="63" customHeight="1">
      <c r="A13" s="165"/>
      <c r="B13" s="165"/>
      <c r="C13" s="141" t="s">
        <v>215</v>
      </c>
      <c r="D13" s="138" t="s">
        <v>216</v>
      </c>
      <c r="E13" s="138" t="s">
        <v>213</v>
      </c>
      <c r="F13" s="138" t="s">
        <v>214</v>
      </c>
      <c r="G13" s="273">
        <v>266813.90000000002</v>
      </c>
      <c r="H13" s="273">
        <v>266813.90000000002</v>
      </c>
      <c r="I13" s="174"/>
      <c r="J13" s="275"/>
    </row>
  </sheetData>
  <mergeCells count="14">
    <mergeCell ref="A9:C9"/>
    <mergeCell ref="A10:F10"/>
    <mergeCell ref="G7:H7"/>
    <mergeCell ref="A7:A8"/>
    <mergeCell ref="B7:C7"/>
    <mergeCell ref="D7:D8"/>
    <mergeCell ref="E7:E8"/>
    <mergeCell ref="F7:F8"/>
    <mergeCell ref="A6:H6"/>
    <mergeCell ref="A1:H1"/>
    <mergeCell ref="A2:H2"/>
    <mergeCell ref="A3:H3"/>
    <mergeCell ref="A4:H4"/>
    <mergeCell ref="A5:H5"/>
  </mergeCells>
  <pageMargins left="0.28999999999999998" right="0.4" top="0.75" bottom="0.75" header="0.3" footer="0.3"/>
  <pageSetup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526C0-122B-440F-8B65-0AD86B793462}">
  <dimension ref="A1:L21"/>
  <sheetViews>
    <sheetView topLeftCell="A7" workbookViewId="0">
      <selection activeCell="H28" sqref="H28"/>
    </sheetView>
  </sheetViews>
  <sheetFormatPr defaultColWidth="9.140625" defaultRowHeight="13.5"/>
  <cols>
    <col min="1" max="1" width="6.28515625" style="38" customWidth="1"/>
    <col min="2" max="2" width="10" style="38" customWidth="1"/>
    <col min="3" max="3" width="10.7109375" style="38" customWidth="1"/>
    <col min="4" max="4" width="12" style="38" customWidth="1"/>
    <col min="5" max="5" width="11.5703125" style="38" customWidth="1"/>
    <col min="6" max="6" width="11.140625" style="38" customWidth="1"/>
    <col min="7" max="7" width="9.140625" style="38"/>
    <col min="8" max="8" width="20.42578125" style="38" customWidth="1"/>
    <col min="9" max="9" width="43.5703125" style="38" customWidth="1"/>
    <col min="10" max="10" width="14.42578125" style="38" customWidth="1"/>
    <col min="11" max="11" width="14" style="38" customWidth="1"/>
    <col min="12" max="12" width="10.5703125" style="38" customWidth="1"/>
    <col min="13" max="16384" width="9.140625" style="38"/>
  </cols>
  <sheetData>
    <row r="1" spans="1:12" s="40" customFormat="1" ht="13.5" customHeight="1">
      <c r="A1" s="322" t="s">
        <v>76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</row>
    <row r="2" spans="1:12" s="40" customFormat="1" ht="13.5" customHeight="1">
      <c r="A2" s="322" t="s">
        <v>121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</row>
    <row r="3" spans="1:12" s="40" customFormat="1" ht="13.5" customHeight="1">
      <c r="A3" s="322" t="s">
        <v>30</v>
      </c>
      <c r="B3" s="322"/>
      <c r="C3" s="322"/>
      <c r="D3" s="322"/>
      <c r="E3" s="322"/>
      <c r="F3" s="322"/>
      <c r="G3" s="322"/>
      <c r="H3" s="322"/>
      <c r="I3" s="322"/>
      <c r="J3" s="322"/>
      <c r="K3" s="322"/>
    </row>
    <row r="4" spans="1:12" s="40" customFormat="1" ht="13.5" customHeight="1">
      <c r="A4" s="322" t="s">
        <v>29</v>
      </c>
      <c r="B4" s="322"/>
      <c r="C4" s="322"/>
      <c r="D4" s="322"/>
      <c r="E4" s="322"/>
      <c r="F4" s="322"/>
      <c r="G4" s="322"/>
      <c r="H4" s="322"/>
      <c r="I4" s="322"/>
      <c r="J4" s="322"/>
      <c r="K4" s="322"/>
    </row>
    <row r="5" spans="1:12" s="1" customFormat="1" ht="30" customHeight="1">
      <c r="A5" s="339" t="s">
        <v>217</v>
      </c>
      <c r="B5" s="339"/>
      <c r="C5" s="339"/>
      <c r="D5" s="339"/>
      <c r="E5" s="339"/>
      <c r="F5" s="339"/>
      <c r="G5" s="339"/>
      <c r="H5" s="339"/>
      <c r="I5" s="339"/>
      <c r="J5" s="339"/>
      <c r="K5" s="339"/>
    </row>
    <row r="6" spans="1:12" s="45" customFormat="1" ht="14.25" customHeight="1">
      <c r="A6" s="338" t="s">
        <v>55</v>
      </c>
      <c r="B6" s="338"/>
      <c r="C6" s="338"/>
      <c r="D6" s="338"/>
      <c r="E6" s="338"/>
      <c r="F6" s="338"/>
      <c r="G6" s="338"/>
      <c r="H6" s="338"/>
      <c r="I6" s="338"/>
      <c r="J6" s="338"/>
      <c r="K6" s="338"/>
    </row>
    <row r="7" spans="1:12" s="41" customFormat="1" ht="55.5" customHeight="1">
      <c r="A7" s="336" t="s">
        <v>56</v>
      </c>
      <c r="B7" s="336" t="s">
        <v>57</v>
      </c>
      <c r="C7" s="336"/>
      <c r="D7" s="336" t="s">
        <v>58</v>
      </c>
      <c r="E7" s="336"/>
      <c r="F7" s="336"/>
      <c r="G7" s="336"/>
      <c r="H7" s="336" t="s">
        <v>59</v>
      </c>
      <c r="I7" s="336" t="s">
        <v>60</v>
      </c>
      <c r="J7" s="336" t="s">
        <v>179</v>
      </c>
      <c r="K7" s="336"/>
    </row>
    <row r="8" spans="1:12" s="41" customFormat="1" ht="34.5" customHeight="1">
      <c r="A8" s="336"/>
      <c r="B8" s="136" t="s">
        <v>61</v>
      </c>
      <c r="C8" s="136" t="s">
        <v>64</v>
      </c>
      <c r="D8" s="136" t="s">
        <v>61</v>
      </c>
      <c r="E8" s="136" t="s">
        <v>64</v>
      </c>
      <c r="F8" s="136" t="s">
        <v>218</v>
      </c>
      <c r="G8" s="136" t="s">
        <v>62</v>
      </c>
      <c r="H8" s="336"/>
      <c r="I8" s="336"/>
      <c r="J8" s="141" t="s">
        <v>122</v>
      </c>
      <c r="K8" s="136" t="s">
        <v>0</v>
      </c>
    </row>
    <row r="9" spans="1:12" s="41" customFormat="1" ht="18.75" customHeight="1">
      <c r="A9" s="341" t="s">
        <v>10</v>
      </c>
      <c r="B9" s="342"/>
      <c r="C9" s="342"/>
      <c r="D9" s="342"/>
      <c r="E9" s="342"/>
      <c r="F9" s="342"/>
      <c r="G9" s="342"/>
      <c r="H9" s="342"/>
      <c r="I9" s="343"/>
      <c r="J9" s="164">
        <f t="shared" ref="J9:K9" si="0">+J10</f>
        <v>485814.30000000005</v>
      </c>
      <c r="K9" s="164">
        <f t="shared" si="0"/>
        <v>485814.30000000005</v>
      </c>
    </row>
    <row r="10" spans="1:12" s="41" customFormat="1" ht="18.75" customHeight="1">
      <c r="A10" s="344" t="s">
        <v>63</v>
      </c>
      <c r="B10" s="344"/>
      <c r="C10" s="344"/>
      <c r="D10" s="344"/>
      <c r="E10" s="344"/>
      <c r="F10" s="344"/>
      <c r="G10" s="344"/>
      <c r="H10" s="344"/>
      <c r="I10" s="344"/>
      <c r="J10" s="167">
        <f t="shared" ref="J10" si="1">+J11</f>
        <v>485814.30000000005</v>
      </c>
      <c r="K10" s="167">
        <f>+K11</f>
        <v>485814.30000000005</v>
      </c>
    </row>
    <row r="11" spans="1:12" s="41" customFormat="1" ht="18.75" customHeight="1">
      <c r="A11" s="136"/>
      <c r="B11" s="44" t="s">
        <v>66</v>
      </c>
      <c r="C11" s="345" t="s">
        <v>67</v>
      </c>
      <c r="D11" s="345"/>
      <c r="E11" s="345"/>
      <c r="F11" s="345"/>
      <c r="G11" s="345"/>
      <c r="H11" s="345"/>
      <c r="I11" s="345"/>
      <c r="J11" s="164">
        <f>+J12+J17</f>
        <v>485814.30000000005</v>
      </c>
      <c r="K11" s="164">
        <f>+K12+K17</f>
        <v>485814.30000000005</v>
      </c>
      <c r="L11" s="168"/>
    </row>
    <row r="12" spans="1:12" s="41" customFormat="1" ht="26.25" customHeight="1">
      <c r="A12" s="138"/>
      <c r="B12" s="136"/>
      <c r="C12" s="138"/>
      <c r="D12" s="44" t="s">
        <v>211</v>
      </c>
      <c r="E12" s="345" t="s">
        <v>212</v>
      </c>
      <c r="F12" s="345"/>
      <c r="G12" s="345"/>
      <c r="H12" s="345"/>
      <c r="I12" s="345"/>
      <c r="J12" s="169">
        <f>+'3'!G12</f>
        <v>219000.4</v>
      </c>
      <c r="K12" s="169">
        <f>+'3'!H12</f>
        <v>219000.4</v>
      </c>
    </row>
    <row r="13" spans="1:12" s="41" customFormat="1" ht="18.75" customHeight="1">
      <c r="A13" s="138"/>
      <c r="B13" s="136"/>
      <c r="C13" s="138"/>
      <c r="D13" s="136"/>
      <c r="E13" s="138"/>
      <c r="F13" s="340" t="s">
        <v>213</v>
      </c>
      <c r="G13" s="340"/>
      <c r="H13" s="340"/>
      <c r="I13" s="340"/>
      <c r="J13" s="340"/>
      <c r="K13" s="340"/>
    </row>
    <row r="14" spans="1:12" s="41" customFormat="1" ht="18.75" customHeight="1">
      <c r="A14" s="138"/>
      <c r="B14" s="136"/>
      <c r="C14" s="138"/>
      <c r="D14" s="136"/>
      <c r="E14" s="138"/>
      <c r="F14" s="138"/>
      <c r="G14" s="340" t="s">
        <v>214</v>
      </c>
      <c r="H14" s="340"/>
      <c r="I14" s="340"/>
      <c r="J14" s="340"/>
      <c r="K14" s="340"/>
    </row>
    <row r="15" spans="1:12" s="41" customFormat="1" ht="18.75" customHeight="1">
      <c r="A15" s="138"/>
      <c r="B15" s="136"/>
      <c r="C15" s="138"/>
      <c r="D15" s="136"/>
      <c r="E15" s="138"/>
      <c r="F15" s="138"/>
      <c r="G15" s="138"/>
      <c r="H15" s="345" t="s">
        <v>207</v>
      </c>
      <c r="I15" s="345"/>
      <c r="J15" s="345"/>
      <c r="K15" s="345"/>
    </row>
    <row r="16" spans="1:12" s="41" customFormat="1" ht="18.75" customHeight="1">
      <c r="A16" s="138"/>
      <c r="B16" s="136"/>
      <c r="C16" s="138"/>
      <c r="D16" s="136"/>
      <c r="E16" s="138"/>
      <c r="F16" s="138"/>
      <c r="G16" s="138"/>
      <c r="H16" s="138"/>
      <c r="I16" s="138" t="s">
        <v>219</v>
      </c>
      <c r="J16" s="138"/>
      <c r="K16" s="136">
        <v>1</v>
      </c>
    </row>
    <row r="17" spans="1:11" s="41" customFormat="1" ht="30" customHeight="1">
      <c r="A17" s="138"/>
      <c r="B17" s="136"/>
      <c r="C17" s="138"/>
      <c r="D17" s="44" t="s">
        <v>215</v>
      </c>
      <c r="E17" s="345" t="s">
        <v>216</v>
      </c>
      <c r="F17" s="345"/>
      <c r="G17" s="345"/>
      <c r="H17" s="345"/>
      <c r="I17" s="345"/>
      <c r="J17" s="169">
        <f>+'3'!G13</f>
        <v>266813.90000000002</v>
      </c>
      <c r="K17" s="169">
        <f>+'3'!H13</f>
        <v>266813.90000000002</v>
      </c>
    </row>
    <row r="18" spans="1:11" s="41" customFormat="1" ht="18.75" customHeight="1">
      <c r="A18" s="138"/>
      <c r="B18" s="136"/>
      <c r="C18" s="138"/>
      <c r="D18" s="259"/>
      <c r="E18" s="258"/>
      <c r="F18" s="340" t="s">
        <v>213</v>
      </c>
      <c r="G18" s="340"/>
      <c r="H18" s="340"/>
      <c r="I18" s="340"/>
      <c r="J18" s="340"/>
      <c r="K18" s="340"/>
    </row>
    <row r="19" spans="1:11" s="41" customFormat="1" ht="18.75" customHeight="1">
      <c r="A19" s="138"/>
      <c r="B19" s="136"/>
      <c r="C19" s="138"/>
      <c r="D19" s="259"/>
      <c r="E19" s="258"/>
      <c r="F19" s="258"/>
      <c r="G19" s="340" t="s">
        <v>214</v>
      </c>
      <c r="H19" s="340"/>
      <c r="I19" s="340"/>
      <c r="J19" s="340"/>
      <c r="K19" s="340"/>
    </row>
    <row r="20" spans="1:11" s="41" customFormat="1" ht="18.75" customHeight="1">
      <c r="A20" s="138"/>
      <c r="B20" s="136"/>
      <c r="C20" s="138"/>
      <c r="D20" s="259"/>
      <c r="E20" s="258"/>
      <c r="F20" s="258"/>
      <c r="G20" s="258"/>
      <c r="H20" s="345" t="s">
        <v>208</v>
      </c>
      <c r="I20" s="345"/>
      <c r="J20" s="345"/>
      <c r="K20" s="345"/>
    </row>
    <row r="21" spans="1:11" s="41" customFormat="1" ht="18.75" customHeight="1">
      <c r="A21" s="138"/>
      <c r="B21" s="136"/>
      <c r="C21" s="138"/>
      <c r="D21" s="259"/>
      <c r="E21" s="258"/>
      <c r="F21" s="258"/>
      <c r="G21" s="258"/>
      <c r="H21" s="258"/>
      <c r="I21" s="258" t="s">
        <v>219</v>
      </c>
      <c r="J21" s="258"/>
      <c r="K21" s="257">
        <v>1</v>
      </c>
    </row>
  </sheetData>
  <mergeCells count="23">
    <mergeCell ref="H15:K15"/>
    <mergeCell ref="E17:I17"/>
    <mergeCell ref="F18:K18"/>
    <mergeCell ref="G19:K19"/>
    <mergeCell ref="H20:K20"/>
    <mergeCell ref="F13:K13"/>
    <mergeCell ref="G14:K14"/>
    <mergeCell ref="A7:A8"/>
    <mergeCell ref="B7:C7"/>
    <mergeCell ref="D7:G7"/>
    <mergeCell ref="H7:H8"/>
    <mergeCell ref="I7:I8"/>
    <mergeCell ref="J7:K7"/>
    <mergeCell ref="A9:I9"/>
    <mergeCell ref="A10:I10"/>
    <mergeCell ref="C11:I11"/>
    <mergeCell ref="E12:I12"/>
    <mergeCell ref="A6:K6"/>
    <mergeCell ref="A1:K1"/>
    <mergeCell ref="A2:K2"/>
    <mergeCell ref="A3:K3"/>
    <mergeCell ref="A4:K4"/>
    <mergeCell ref="A5:K5"/>
  </mergeCells>
  <pageMargins left="0.2" right="0.21" top="0.46" bottom="0.48" header="0.3" footer="0.3"/>
  <pageSetup scale="80" orientation="landscape" r:id="rId1"/>
  <ignoredErrors>
    <ignoredError sqref="B1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40F69-9168-4580-B615-56ED6AB87423}">
  <dimension ref="A1:HY10"/>
  <sheetViews>
    <sheetView zoomScaleNormal="100" zoomScaleSheetLayoutView="100" workbookViewId="0">
      <selection activeCell="C16" sqref="C16"/>
    </sheetView>
  </sheetViews>
  <sheetFormatPr defaultColWidth="9.140625" defaultRowHeight="13.5"/>
  <cols>
    <col min="1" max="1" width="11.28515625" style="172" customWidth="1"/>
    <col min="2" max="2" width="77" style="170" customWidth="1"/>
    <col min="3" max="3" width="30" style="170" customWidth="1"/>
    <col min="4" max="4" width="9.140625" style="170"/>
    <col min="5" max="5" width="11.7109375" style="170" customWidth="1"/>
    <col min="6" max="16384" width="9.140625" style="170"/>
  </cols>
  <sheetData>
    <row r="1" spans="1:233" s="40" customFormat="1" ht="13.5" customHeight="1">
      <c r="B1" s="322" t="s">
        <v>45</v>
      </c>
      <c r="C1" s="322"/>
    </row>
    <row r="2" spans="1:233" s="40" customFormat="1" ht="13.5" customHeight="1">
      <c r="B2" s="322" t="s">
        <v>121</v>
      </c>
      <c r="C2" s="322"/>
    </row>
    <row r="3" spans="1:233" s="40" customFormat="1" ht="13.5" customHeight="1">
      <c r="B3" s="322" t="s">
        <v>30</v>
      </c>
      <c r="C3" s="322"/>
    </row>
    <row r="4" spans="1:233" s="40" customFormat="1" ht="13.5" customHeight="1">
      <c r="B4" s="322" t="s">
        <v>29</v>
      </c>
      <c r="C4" s="322"/>
    </row>
    <row r="5" spans="1:233" s="49" customFormat="1" ht="46.5" customHeight="1">
      <c r="A5" s="347" t="s">
        <v>220</v>
      </c>
      <c r="B5" s="347"/>
      <c r="C5" s="347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47"/>
      <c r="Q5" s="48"/>
      <c r="R5" s="47"/>
      <c r="S5" s="47"/>
      <c r="T5" s="47"/>
      <c r="U5" s="47"/>
      <c r="V5" s="47"/>
      <c r="W5" s="47"/>
      <c r="X5" s="47"/>
      <c r="Y5" s="48"/>
      <c r="Z5" s="47"/>
      <c r="AA5" s="47"/>
      <c r="AB5" s="47"/>
      <c r="AC5" s="47"/>
      <c r="AD5" s="47"/>
      <c r="AE5" s="47"/>
      <c r="AF5" s="47"/>
      <c r="AG5" s="48"/>
      <c r="AH5" s="47"/>
      <c r="AI5" s="47"/>
      <c r="AJ5" s="47"/>
      <c r="AK5" s="47"/>
      <c r="AL5" s="47"/>
      <c r="AM5" s="47"/>
      <c r="AN5" s="47"/>
      <c r="AO5" s="48"/>
      <c r="AP5" s="47"/>
      <c r="AQ5" s="47"/>
      <c r="AR5" s="47"/>
      <c r="AS5" s="47"/>
      <c r="AT5" s="47"/>
      <c r="AU5" s="47"/>
      <c r="AV5" s="47"/>
      <c r="AW5" s="48"/>
      <c r="AX5" s="47"/>
      <c r="AY5" s="47"/>
      <c r="AZ5" s="47"/>
      <c r="BA5" s="47"/>
      <c r="BB5" s="47"/>
      <c r="BC5" s="47"/>
      <c r="BD5" s="47"/>
      <c r="BE5" s="48"/>
      <c r="BF5" s="47"/>
      <c r="BG5" s="47"/>
      <c r="BH5" s="47"/>
      <c r="BI5" s="47"/>
      <c r="BJ5" s="47"/>
      <c r="BK5" s="47"/>
      <c r="BL5" s="47"/>
      <c r="BM5" s="48"/>
      <c r="BN5" s="47"/>
      <c r="BO5" s="47"/>
      <c r="BP5" s="47"/>
      <c r="BQ5" s="47"/>
      <c r="BR5" s="47"/>
      <c r="BS5" s="47"/>
      <c r="BT5" s="47"/>
      <c r="BU5" s="48"/>
      <c r="BV5" s="47"/>
      <c r="BW5" s="47"/>
      <c r="BX5" s="47"/>
      <c r="BY5" s="47"/>
      <c r="BZ5" s="47"/>
      <c r="CA5" s="47"/>
      <c r="CB5" s="47"/>
      <c r="CC5" s="48"/>
      <c r="CD5" s="47"/>
      <c r="CE5" s="47"/>
      <c r="CF5" s="47"/>
      <c r="CG5" s="47"/>
      <c r="CH5" s="47"/>
      <c r="CI5" s="47"/>
      <c r="CJ5" s="47"/>
      <c r="CK5" s="48"/>
      <c r="CL5" s="47"/>
      <c r="CM5" s="47"/>
      <c r="CN5" s="47"/>
      <c r="CO5" s="47"/>
      <c r="CP5" s="47"/>
      <c r="CQ5" s="47"/>
      <c r="CR5" s="47"/>
      <c r="CS5" s="48"/>
      <c r="CT5" s="47"/>
      <c r="CU5" s="47"/>
      <c r="CV5" s="47"/>
      <c r="CW5" s="47"/>
      <c r="CX5" s="47"/>
      <c r="CY5" s="47"/>
      <c r="CZ5" s="47"/>
      <c r="DA5" s="48"/>
      <c r="DB5" s="47"/>
      <c r="DC5" s="47"/>
      <c r="DD5" s="47"/>
      <c r="DE5" s="47"/>
      <c r="DF5" s="47"/>
      <c r="DG5" s="47"/>
      <c r="DH5" s="47"/>
      <c r="DI5" s="48"/>
      <c r="DJ5" s="47"/>
      <c r="DK5" s="47"/>
      <c r="DL5" s="47"/>
      <c r="DM5" s="47"/>
      <c r="DN5" s="47"/>
      <c r="DO5" s="47"/>
      <c r="DP5" s="47"/>
      <c r="DQ5" s="48"/>
      <c r="DR5" s="47"/>
      <c r="DS5" s="47"/>
      <c r="DT5" s="47"/>
      <c r="DU5" s="47"/>
      <c r="DV5" s="47"/>
      <c r="DW5" s="47"/>
      <c r="DX5" s="47"/>
      <c r="DY5" s="48"/>
      <c r="DZ5" s="47"/>
      <c r="EA5" s="47"/>
      <c r="EB5" s="47"/>
      <c r="EC5" s="47"/>
      <c r="ED5" s="47"/>
      <c r="EE5" s="47"/>
      <c r="EF5" s="47"/>
      <c r="EG5" s="48"/>
      <c r="EH5" s="47"/>
      <c r="EI5" s="47"/>
      <c r="EJ5" s="47"/>
      <c r="EK5" s="47"/>
      <c r="EL5" s="47"/>
      <c r="EM5" s="47"/>
      <c r="EN5" s="47"/>
      <c r="EO5" s="48"/>
      <c r="EP5" s="47"/>
      <c r="EQ5" s="47"/>
      <c r="ER5" s="47"/>
      <c r="ES5" s="47"/>
      <c r="ET5" s="47"/>
      <c r="EU5" s="47"/>
      <c r="EV5" s="47"/>
      <c r="EW5" s="48"/>
      <c r="EX5" s="47"/>
      <c r="EY5" s="47"/>
      <c r="EZ5" s="47"/>
      <c r="FA5" s="47"/>
      <c r="FB5" s="47"/>
      <c r="FC5" s="47"/>
      <c r="FD5" s="47"/>
      <c r="FE5" s="48"/>
      <c r="FF5" s="47"/>
      <c r="FG5" s="47"/>
      <c r="FH5" s="47"/>
      <c r="FI5" s="47"/>
      <c r="FJ5" s="47"/>
      <c r="FK5" s="47"/>
      <c r="FL5" s="47"/>
      <c r="FM5" s="48"/>
      <c r="FN5" s="47"/>
      <c r="FO5" s="47"/>
      <c r="FP5" s="47"/>
      <c r="FQ5" s="47"/>
      <c r="FR5" s="47"/>
      <c r="FS5" s="47"/>
      <c r="FT5" s="47"/>
      <c r="FU5" s="48"/>
      <c r="FV5" s="47"/>
      <c r="FW5" s="47"/>
      <c r="FX5" s="47"/>
      <c r="FY5" s="47"/>
      <c r="FZ5" s="47"/>
      <c r="GA5" s="47"/>
      <c r="GB5" s="47"/>
      <c r="GC5" s="48"/>
      <c r="GD5" s="47"/>
      <c r="GE5" s="47"/>
      <c r="GF5" s="47"/>
      <c r="GG5" s="47"/>
      <c r="GH5" s="47"/>
      <c r="GI5" s="47"/>
      <c r="GJ5" s="47"/>
      <c r="GK5" s="48"/>
      <c r="GL5" s="47"/>
      <c r="GM5" s="47"/>
      <c r="GN5" s="47"/>
      <c r="GO5" s="47"/>
      <c r="GP5" s="47"/>
      <c r="GQ5" s="47"/>
      <c r="GR5" s="47"/>
      <c r="GS5" s="48"/>
      <c r="GT5" s="47"/>
      <c r="GU5" s="47"/>
      <c r="GV5" s="47"/>
      <c r="GW5" s="47"/>
      <c r="GX5" s="47"/>
      <c r="GY5" s="47"/>
      <c r="GZ5" s="47"/>
      <c r="HA5" s="48"/>
      <c r="HB5" s="47"/>
      <c r="HC5" s="47"/>
      <c r="HD5" s="47"/>
      <c r="HE5" s="47"/>
      <c r="HF5" s="47"/>
      <c r="HG5" s="47"/>
      <c r="HH5" s="47"/>
      <c r="HI5" s="48"/>
      <c r="HJ5" s="47"/>
      <c r="HK5" s="47"/>
      <c r="HL5" s="47"/>
      <c r="HM5" s="47"/>
      <c r="HN5" s="47"/>
      <c r="HO5" s="47"/>
      <c r="HP5" s="47"/>
      <c r="HQ5" s="48"/>
      <c r="HR5" s="47"/>
      <c r="HS5" s="47"/>
      <c r="HT5" s="47"/>
      <c r="HU5" s="47"/>
      <c r="HV5" s="47"/>
      <c r="HW5" s="47"/>
      <c r="HX5" s="47"/>
      <c r="HY5" s="48"/>
    </row>
    <row r="6" spans="1:233" s="49" customFormat="1" ht="17.25" customHeight="1">
      <c r="A6" s="135"/>
      <c r="B6" s="135"/>
      <c r="C6" s="188" t="s">
        <v>55</v>
      </c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47"/>
      <c r="Q6" s="48"/>
      <c r="R6" s="47"/>
      <c r="S6" s="47"/>
      <c r="T6" s="47"/>
      <c r="U6" s="47"/>
      <c r="V6" s="47"/>
      <c r="W6" s="47"/>
      <c r="X6" s="47"/>
      <c r="Y6" s="48"/>
      <c r="Z6" s="47"/>
      <c r="AA6" s="47"/>
      <c r="AB6" s="47"/>
      <c r="AC6" s="47"/>
      <c r="AD6" s="47"/>
      <c r="AE6" s="47"/>
      <c r="AF6" s="47"/>
      <c r="AG6" s="48"/>
      <c r="AH6" s="47"/>
      <c r="AI6" s="47"/>
      <c r="AJ6" s="47"/>
      <c r="AK6" s="47"/>
      <c r="AL6" s="47"/>
      <c r="AM6" s="47"/>
      <c r="AN6" s="47"/>
      <c r="AO6" s="48"/>
      <c r="AP6" s="47"/>
      <c r="AQ6" s="47"/>
      <c r="AR6" s="47"/>
      <c r="AS6" s="47"/>
      <c r="AT6" s="47"/>
      <c r="AU6" s="47"/>
      <c r="AV6" s="47"/>
      <c r="AW6" s="48"/>
      <c r="AX6" s="47"/>
      <c r="AY6" s="47"/>
      <c r="AZ6" s="47"/>
      <c r="BA6" s="47"/>
      <c r="BB6" s="47"/>
      <c r="BC6" s="47"/>
      <c r="BD6" s="47"/>
      <c r="BE6" s="48"/>
      <c r="BF6" s="47"/>
      <c r="BG6" s="47"/>
      <c r="BH6" s="47"/>
      <c r="BI6" s="47"/>
      <c r="BJ6" s="47"/>
      <c r="BK6" s="47"/>
      <c r="BL6" s="47"/>
      <c r="BM6" s="48"/>
      <c r="BN6" s="47"/>
      <c r="BO6" s="47"/>
      <c r="BP6" s="47"/>
      <c r="BQ6" s="47"/>
      <c r="BR6" s="47"/>
      <c r="BS6" s="47"/>
      <c r="BT6" s="47"/>
      <c r="BU6" s="48"/>
      <c r="BV6" s="47"/>
      <c r="BW6" s="47"/>
      <c r="BX6" s="47"/>
      <c r="BY6" s="47"/>
      <c r="BZ6" s="47"/>
      <c r="CA6" s="47"/>
      <c r="CB6" s="47"/>
      <c r="CC6" s="48"/>
      <c r="CD6" s="47"/>
      <c r="CE6" s="47"/>
      <c r="CF6" s="47"/>
      <c r="CG6" s="47"/>
      <c r="CH6" s="47"/>
      <c r="CI6" s="47"/>
      <c r="CJ6" s="47"/>
      <c r="CK6" s="48"/>
      <c r="CL6" s="47"/>
      <c r="CM6" s="47"/>
      <c r="CN6" s="47"/>
      <c r="CO6" s="47"/>
      <c r="CP6" s="47"/>
      <c r="CQ6" s="47"/>
      <c r="CR6" s="47"/>
      <c r="CS6" s="48"/>
      <c r="CT6" s="47"/>
      <c r="CU6" s="47"/>
      <c r="CV6" s="47"/>
      <c r="CW6" s="47"/>
      <c r="CX6" s="47"/>
      <c r="CY6" s="47"/>
      <c r="CZ6" s="47"/>
      <c r="DA6" s="48"/>
      <c r="DB6" s="47"/>
      <c r="DC6" s="47"/>
      <c r="DD6" s="47"/>
      <c r="DE6" s="47"/>
      <c r="DF6" s="47"/>
      <c r="DG6" s="47"/>
      <c r="DH6" s="47"/>
      <c r="DI6" s="48"/>
      <c r="DJ6" s="47"/>
      <c r="DK6" s="47"/>
      <c r="DL6" s="47"/>
      <c r="DM6" s="47"/>
      <c r="DN6" s="47"/>
      <c r="DO6" s="47"/>
      <c r="DP6" s="47"/>
      <c r="DQ6" s="48"/>
      <c r="DR6" s="47"/>
      <c r="DS6" s="47"/>
      <c r="DT6" s="47"/>
      <c r="DU6" s="47"/>
      <c r="DV6" s="47"/>
      <c r="DW6" s="47"/>
      <c r="DX6" s="47"/>
      <c r="DY6" s="48"/>
      <c r="DZ6" s="47"/>
      <c r="EA6" s="47"/>
      <c r="EB6" s="47"/>
      <c r="EC6" s="47"/>
      <c r="ED6" s="47"/>
      <c r="EE6" s="47"/>
      <c r="EF6" s="47"/>
      <c r="EG6" s="48"/>
      <c r="EH6" s="47"/>
      <c r="EI6" s="47"/>
      <c r="EJ6" s="47"/>
      <c r="EK6" s="47"/>
      <c r="EL6" s="47"/>
      <c r="EM6" s="47"/>
      <c r="EN6" s="47"/>
      <c r="EO6" s="48"/>
      <c r="EP6" s="47"/>
      <c r="EQ6" s="47"/>
      <c r="ER6" s="47"/>
      <c r="ES6" s="47"/>
      <c r="ET6" s="47"/>
      <c r="EU6" s="47"/>
      <c r="EV6" s="47"/>
      <c r="EW6" s="48"/>
      <c r="EX6" s="47"/>
      <c r="EY6" s="47"/>
      <c r="EZ6" s="47"/>
      <c r="FA6" s="47"/>
      <c r="FB6" s="47"/>
      <c r="FC6" s="47"/>
      <c r="FD6" s="47"/>
      <c r="FE6" s="48"/>
      <c r="FF6" s="47"/>
      <c r="FG6" s="47"/>
      <c r="FH6" s="47"/>
      <c r="FI6" s="47"/>
      <c r="FJ6" s="47"/>
      <c r="FK6" s="47"/>
      <c r="FL6" s="47"/>
      <c r="FM6" s="48"/>
      <c r="FN6" s="47"/>
      <c r="FO6" s="47"/>
      <c r="FP6" s="47"/>
      <c r="FQ6" s="47"/>
      <c r="FR6" s="47"/>
      <c r="FS6" s="47"/>
      <c r="FT6" s="47"/>
      <c r="FU6" s="48"/>
      <c r="FV6" s="47"/>
      <c r="FW6" s="47"/>
      <c r="FX6" s="47"/>
      <c r="FY6" s="47"/>
      <c r="FZ6" s="47"/>
      <c r="GA6" s="47"/>
      <c r="GB6" s="47"/>
      <c r="GC6" s="48"/>
      <c r="GD6" s="47"/>
      <c r="GE6" s="47"/>
      <c r="GF6" s="47"/>
      <c r="GG6" s="47"/>
      <c r="GH6" s="47"/>
      <c r="GI6" s="47"/>
      <c r="GJ6" s="47"/>
      <c r="GK6" s="48"/>
      <c r="GL6" s="47"/>
      <c r="GM6" s="47"/>
      <c r="GN6" s="47"/>
      <c r="GO6" s="47"/>
      <c r="GP6" s="47"/>
      <c r="GQ6" s="47"/>
      <c r="GR6" s="47"/>
      <c r="GS6" s="48"/>
      <c r="GT6" s="47"/>
      <c r="GU6" s="47"/>
      <c r="GV6" s="47"/>
      <c r="GW6" s="47"/>
      <c r="GX6" s="47"/>
      <c r="GY6" s="47"/>
      <c r="GZ6" s="47"/>
      <c r="HA6" s="48"/>
      <c r="HB6" s="47"/>
      <c r="HC6" s="47"/>
      <c r="HD6" s="47"/>
      <c r="HE6" s="47"/>
      <c r="HF6" s="47"/>
      <c r="HG6" s="47"/>
      <c r="HH6" s="47"/>
      <c r="HI6" s="48"/>
      <c r="HJ6" s="47"/>
      <c r="HK6" s="47"/>
      <c r="HL6" s="47"/>
      <c r="HM6" s="47"/>
      <c r="HN6" s="47"/>
      <c r="HO6" s="47"/>
      <c r="HP6" s="47"/>
      <c r="HQ6" s="48"/>
      <c r="HR6" s="47"/>
      <c r="HS6" s="47"/>
      <c r="HT6" s="47"/>
      <c r="HU6" s="47"/>
      <c r="HV6" s="47"/>
      <c r="HW6" s="47"/>
      <c r="HX6" s="47"/>
      <c r="HY6" s="48"/>
    </row>
    <row r="7" spans="1:233" ht="64.5" customHeight="1">
      <c r="A7" s="137" t="s">
        <v>221</v>
      </c>
      <c r="B7" s="137" t="s">
        <v>222</v>
      </c>
      <c r="C7" s="39" t="s">
        <v>223</v>
      </c>
    </row>
    <row r="8" spans="1:233" ht="23.25" customHeight="1">
      <c r="A8" s="346" t="s">
        <v>10</v>
      </c>
      <c r="B8" s="346"/>
      <c r="C8" s="289">
        <f>+C9+C10</f>
        <v>-485814.29999999981</v>
      </c>
      <c r="F8" s="219"/>
    </row>
    <row r="9" spans="1:233" ht="19.5" customHeight="1">
      <c r="A9" s="286">
        <v>1006</v>
      </c>
      <c r="B9" s="285" t="s">
        <v>288</v>
      </c>
      <c r="C9" s="288">
        <f>+'6'!H14</f>
        <v>-2460025.1999999997</v>
      </c>
    </row>
    <row r="10" spans="1:233" ht="27">
      <c r="A10" s="286">
        <v>1126</v>
      </c>
      <c r="B10" s="171" t="s">
        <v>67</v>
      </c>
      <c r="C10" s="288">
        <f>+'6'!H11</f>
        <v>1974210.9</v>
      </c>
    </row>
  </sheetData>
  <mergeCells count="6">
    <mergeCell ref="A8:B8"/>
    <mergeCell ref="B1:C1"/>
    <mergeCell ref="B2:C2"/>
    <mergeCell ref="B3:C3"/>
    <mergeCell ref="B4:C4"/>
    <mergeCell ref="A5:C5"/>
  </mergeCells>
  <pageMargins left="0.23622047244094499" right="0.23622047244094499" top="0.27559055118110198" bottom="0.44" header="0.196850393700787" footer="0.196850393700787"/>
  <pageSetup paperSize="9" firstPageNumber="26" orientation="landscape" useFirstPageNumber="1" r:id="rId1"/>
  <headerFooter>
    <oddFooter>&amp;R&amp;P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5CD37-1CBD-45F6-9814-D280AC81CDEE}">
  <dimension ref="A1:HO25"/>
  <sheetViews>
    <sheetView topLeftCell="A4" zoomScale="99" zoomScaleNormal="99" workbookViewId="0">
      <selection activeCell="L11" sqref="L11"/>
    </sheetView>
  </sheetViews>
  <sheetFormatPr defaultColWidth="9.140625" defaultRowHeight="13.5"/>
  <cols>
    <col min="1" max="1" width="6.140625" style="38" customWidth="1"/>
    <col min="2" max="2" width="11.140625" style="38" customWidth="1"/>
    <col min="3" max="3" width="13.42578125" style="38" customWidth="1"/>
    <col min="4" max="4" width="47.85546875" style="38" customWidth="1"/>
    <col min="5" max="5" width="58.140625" style="38" customWidth="1"/>
    <col min="6" max="6" width="36.140625" style="38" customWidth="1"/>
    <col min="7" max="8" width="15" style="51" customWidth="1"/>
    <col min="9" max="9" width="15.42578125" style="51" customWidth="1"/>
    <col min="10" max="10" width="12.42578125" style="51" customWidth="1"/>
    <col min="11" max="16384" width="9.140625" style="38"/>
  </cols>
  <sheetData>
    <row r="1" spans="1:223" s="49" customFormat="1">
      <c r="A1" s="348" t="s">
        <v>48</v>
      </c>
      <c r="B1" s="348"/>
      <c r="C1" s="348"/>
      <c r="D1" s="348"/>
      <c r="E1" s="348"/>
      <c r="F1" s="348"/>
      <c r="G1" s="348"/>
      <c r="H1" s="348"/>
      <c r="I1" s="47"/>
      <c r="J1" s="47"/>
      <c r="K1" s="47"/>
      <c r="L1" s="47"/>
      <c r="M1" s="47"/>
      <c r="N1" s="47"/>
      <c r="O1" s="48"/>
      <c r="P1" s="47"/>
      <c r="Q1" s="47"/>
      <c r="R1" s="47"/>
      <c r="S1" s="47"/>
      <c r="T1" s="47"/>
      <c r="U1" s="47"/>
      <c r="V1" s="47"/>
      <c r="W1" s="48"/>
      <c r="X1" s="47"/>
      <c r="Y1" s="47"/>
      <c r="Z1" s="47"/>
      <c r="AA1" s="47"/>
      <c r="AB1" s="47"/>
      <c r="AC1" s="47"/>
      <c r="AD1" s="47"/>
      <c r="AE1" s="48"/>
      <c r="AF1" s="47"/>
      <c r="AG1" s="47"/>
      <c r="AH1" s="47"/>
      <c r="AI1" s="47"/>
      <c r="AJ1" s="47"/>
      <c r="AK1" s="47"/>
      <c r="AL1" s="47"/>
      <c r="AM1" s="48"/>
      <c r="AN1" s="47"/>
      <c r="AO1" s="47"/>
      <c r="AP1" s="47"/>
      <c r="AQ1" s="47"/>
      <c r="AR1" s="47"/>
      <c r="AS1" s="47"/>
      <c r="AT1" s="47"/>
      <c r="AU1" s="48"/>
      <c r="AV1" s="47"/>
      <c r="AW1" s="47"/>
      <c r="AX1" s="47"/>
      <c r="AY1" s="47"/>
      <c r="AZ1" s="47"/>
      <c r="BA1" s="47"/>
      <c r="BB1" s="47"/>
      <c r="BC1" s="48"/>
      <c r="BD1" s="47"/>
      <c r="BE1" s="47"/>
      <c r="BF1" s="47"/>
      <c r="BG1" s="47"/>
      <c r="BH1" s="47"/>
      <c r="BI1" s="47"/>
      <c r="BJ1" s="47"/>
      <c r="BK1" s="48"/>
      <c r="BL1" s="47"/>
      <c r="BM1" s="47"/>
      <c r="BN1" s="47"/>
      <c r="BO1" s="47"/>
      <c r="BP1" s="47"/>
      <c r="BQ1" s="47"/>
      <c r="BR1" s="47"/>
      <c r="BS1" s="48"/>
      <c r="BT1" s="47"/>
      <c r="BU1" s="47"/>
      <c r="BV1" s="47"/>
      <c r="BW1" s="47"/>
      <c r="BX1" s="47"/>
      <c r="BY1" s="47"/>
      <c r="BZ1" s="47"/>
      <c r="CA1" s="48"/>
      <c r="CB1" s="47"/>
      <c r="CC1" s="47"/>
      <c r="CD1" s="47"/>
      <c r="CE1" s="47"/>
      <c r="CF1" s="47"/>
      <c r="CG1" s="47"/>
      <c r="CH1" s="47"/>
      <c r="CI1" s="48"/>
      <c r="CJ1" s="47"/>
      <c r="CK1" s="47"/>
      <c r="CL1" s="47"/>
      <c r="CM1" s="47"/>
      <c r="CN1" s="47"/>
      <c r="CO1" s="47"/>
      <c r="CP1" s="47"/>
      <c r="CQ1" s="48"/>
      <c r="CR1" s="47"/>
      <c r="CS1" s="47"/>
      <c r="CT1" s="47"/>
      <c r="CU1" s="47"/>
      <c r="CV1" s="47"/>
      <c r="CW1" s="47"/>
      <c r="CX1" s="47"/>
      <c r="CY1" s="48"/>
      <c r="CZ1" s="47"/>
      <c r="DA1" s="47"/>
      <c r="DB1" s="47"/>
      <c r="DC1" s="47"/>
      <c r="DD1" s="47"/>
      <c r="DE1" s="47"/>
      <c r="DF1" s="47"/>
      <c r="DG1" s="48"/>
      <c r="DH1" s="47"/>
      <c r="DI1" s="47"/>
      <c r="DJ1" s="47"/>
      <c r="DK1" s="47"/>
      <c r="DL1" s="47"/>
      <c r="DM1" s="47"/>
      <c r="DN1" s="47"/>
      <c r="DO1" s="48"/>
      <c r="DP1" s="47"/>
      <c r="DQ1" s="47"/>
      <c r="DR1" s="47"/>
      <c r="DS1" s="47"/>
      <c r="DT1" s="47"/>
      <c r="DU1" s="47"/>
      <c r="DV1" s="47"/>
      <c r="DW1" s="48"/>
      <c r="DX1" s="47"/>
      <c r="DY1" s="47"/>
      <c r="DZ1" s="47"/>
      <c r="EA1" s="47"/>
      <c r="EB1" s="47"/>
      <c r="EC1" s="47"/>
      <c r="ED1" s="47"/>
      <c r="EE1" s="48"/>
      <c r="EF1" s="47"/>
      <c r="EG1" s="47"/>
      <c r="EH1" s="47"/>
      <c r="EI1" s="47"/>
      <c r="EJ1" s="47"/>
      <c r="EK1" s="47"/>
      <c r="EL1" s="47"/>
      <c r="EM1" s="48"/>
      <c r="EN1" s="47"/>
      <c r="EO1" s="47"/>
      <c r="EP1" s="47"/>
      <c r="EQ1" s="47"/>
      <c r="ER1" s="47"/>
      <c r="ES1" s="47"/>
      <c r="ET1" s="47"/>
      <c r="EU1" s="48"/>
      <c r="EV1" s="47"/>
      <c r="EW1" s="47"/>
      <c r="EX1" s="47"/>
      <c r="EY1" s="47"/>
      <c r="EZ1" s="47"/>
      <c r="FA1" s="47"/>
      <c r="FB1" s="47"/>
      <c r="FC1" s="48"/>
      <c r="FD1" s="47"/>
      <c r="FE1" s="47"/>
      <c r="FF1" s="47"/>
      <c r="FG1" s="47"/>
      <c r="FH1" s="47"/>
      <c r="FI1" s="47"/>
      <c r="FJ1" s="47"/>
      <c r="FK1" s="48"/>
      <c r="FL1" s="47"/>
      <c r="FM1" s="47"/>
      <c r="FN1" s="47"/>
      <c r="FO1" s="47"/>
      <c r="FP1" s="47"/>
      <c r="FQ1" s="47"/>
      <c r="FR1" s="47"/>
      <c r="FS1" s="48"/>
      <c r="FT1" s="47"/>
      <c r="FU1" s="47"/>
      <c r="FV1" s="47"/>
      <c r="FW1" s="47"/>
      <c r="FX1" s="47"/>
      <c r="FY1" s="47"/>
      <c r="FZ1" s="47"/>
      <c r="GA1" s="48"/>
      <c r="GB1" s="47"/>
      <c r="GC1" s="47"/>
      <c r="GD1" s="47"/>
      <c r="GE1" s="47"/>
      <c r="GF1" s="47"/>
      <c r="GG1" s="47"/>
      <c r="GH1" s="47"/>
      <c r="GI1" s="48"/>
      <c r="GJ1" s="47"/>
      <c r="GK1" s="47"/>
      <c r="GL1" s="47"/>
      <c r="GM1" s="47"/>
      <c r="GN1" s="47"/>
      <c r="GO1" s="47"/>
      <c r="GP1" s="47"/>
      <c r="GQ1" s="48"/>
      <c r="GR1" s="47"/>
      <c r="GS1" s="47"/>
      <c r="GT1" s="47"/>
      <c r="GU1" s="47"/>
      <c r="GV1" s="47"/>
      <c r="GW1" s="47"/>
      <c r="GX1" s="47"/>
      <c r="GY1" s="48"/>
      <c r="GZ1" s="47"/>
      <c r="HA1" s="47"/>
      <c r="HB1" s="47"/>
      <c r="HC1" s="47"/>
      <c r="HD1" s="47"/>
      <c r="HE1" s="47"/>
      <c r="HF1" s="47"/>
      <c r="HG1" s="48"/>
      <c r="HH1" s="47"/>
      <c r="HI1" s="47"/>
      <c r="HJ1" s="47"/>
      <c r="HK1" s="47"/>
      <c r="HL1" s="47"/>
      <c r="HM1" s="47"/>
      <c r="HN1" s="47"/>
      <c r="HO1" s="48"/>
    </row>
    <row r="2" spans="1:223" s="49" customFormat="1">
      <c r="A2" s="348" t="s">
        <v>123</v>
      </c>
      <c r="B2" s="348"/>
      <c r="C2" s="348"/>
      <c r="D2" s="348"/>
      <c r="E2" s="348"/>
      <c r="F2" s="348"/>
      <c r="G2" s="348"/>
      <c r="H2" s="348"/>
      <c r="I2" s="47"/>
      <c r="J2" s="47"/>
      <c r="K2" s="47"/>
      <c r="L2" s="47"/>
      <c r="M2" s="47"/>
      <c r="N2" s="47"/>
      <c r="O2" s="48"/>
      <c r="P2" s="47"/>
      <c r="Q2" s="47"/>
      <c r="R2" s="47"/>
      <c r="S2" s="47"/>
      <c r="T2" s="47"/>
      <c r="U2" s="47"/>
      <c r="V2" s="47"/>
      <c r="W2" s="48"/>
      <c r="X2" s="47"/>
      <c r="Y2" s="47"/>
      <c r="Z2" s="47"/>
      <c r="AA2" s="47"/>
      <c r="AB2" s="47"/>
      <c r="AC2" s="47"/>
      <c r="AD2" s="47"/>
      <c r="AE2" s="48"/>
      <c r="AF2" s="47"/>
      <c r="AG2" s="47"/>
      <c r="AH2" s="47"/>
      <c r="AI2" s="47"/>
      <c r="AJ2" s="47"/>
      <c r="AK2" s="47"/>
      <c r="AL2" s="47"/>
      <c r="AM2" s="48"/>
      <c r="AN2" s="47"/>
      <c r="AO2" s="47"/>
      <c r="AP2" s="47"/>
      <c r="AQ2" s="47"/>
      <c r="AR2" s="47"/>
      <c r="AS2" s="47"/>
      <c r="AT2" s="47"/>
      <c r="AU2" s="48"/>
      <c r="AV2" s="47"/>
      <c r="AW2" s="47"/>
      <c r="AX2" s="47"/>
      <c r="AY2" s="47"/>
      <c r="AZ2" s="47"/>
      <c r="BA2" s="47"/>
      <c r="BB2" s="47"/>
      <c r="BC2" s="48"/>
      <c r="BD2" s="47"/>
      <c r="BE2" s="47"/>
      <c r="BF2" s="47"/>
      <c r="BG2" s="47"/>
      <c r="BH2" s="47"/>
      <c r="BI2" s="47"/>
      <c r="BJ2" s="47"/>
      <c r="BK2" s="48"/>
      <c r="BL2" s="47"/>
      <c r="BM2" s="47"/>
      <c r="BN2" s="47"/>
      <c r="BO2" s="47"/>
      <c r="BP2" s="47"/>
      <c r="BQ2" s="47"/>
      <c r="BR2" s="47"/>
      <c r="BS2" s="48"/>
      <c r="BT2" s="47"/>
      <c r="BU2" s="47"/>
      <c r="BV2" s="47"/>
      <c r="BW2" s="47"/>
      <c r="BX2" s="47"/>
      <c r="BY2" s="47"/>
      <c r="BZ2" s="47"/>
      <c r="CA2" s="48"/>
      <c r="CB2" s="47"/>
      <c r="CC2" s="47"/>
      <c r="CD2" s="47"/>
      <c r="CE2" s="47"/>
      <c r="CF2" s="47"/>
      <c r="CG2" s="47"/>
      <c r="CH2" s="47"/>
      <c r="CI2" s="48"/>
      <c r="CJ2" s="47"/>
      <c r="CK2" s="47"/>
      <c r="CL2" s="47"/>
      <c r="CM2" s="47"/>
      <c r="CN2" s="47"/>
      <c r="CO2" s="47"/>
      <c r="CP2" s="47"/>
      <c r="CQ2" s="48"/>
      <c r="CR2" s="47"/>
      <c r="CS2" s="47"/>
      <c r="CT2" s="47"/>
      <c r="CU2" s="47"/>
      <c r="CV2" s="47"/>
      <c r="CW2" s="47"/>
      <c r="CX2" s="47"/>
      <c r="CY2" s="48"/>
      <c r="CZ2" s="47"/>
      <c r="DA2" s="47"/>
      <c r="DB2" s="47"/>
      <c r="DC2" s="47"/>
      <c r="DD2" s="47"/>
      <c r="DE2" s="47"/>
      <c r="DF2" s="47"/>
      <c r="DG2" s="48"/>
      <c r="DH2" s="47"/>
      <c r="DI2" s="47"/>
      <c r="DJ2" s="47"/>
      <c r="DK2" s="47"/>
      <c r="DL2" s="47"/>
      <c r="DM2" s="47"/>
      <c r="DN2" s="47"/>
      <c r="DO2" s="48"/>
      <c r="DP2" s="47"/>
      <c r="DQ2" s="47"/>
      <c r="DR2" s="47"/>
      <c r="DS2" s="47"/>
      <c r="DT2" s="47"/>
      <c r="DU2" s="47"/>
      <c r="DV2" s="47"/>
      <c r="DW2" s="48"/>
      <c r="DX2" s="47"/>
      <c r="DY2" s="47"/>
      <c r="DZ2" s="47"/>
      <c r="EA2" s="47"/>
      <c r="EB2" s="47"/>
      <c r="EC2" s="47"/>
      <c r="ED2" s="47"/>
      <c r="EE2" s="48"/>
      <c r="EF2" s="47"/>
      <c r="EG2" s="47"/>
      <c r="EH2" s="47"/>
      <c r="EI2" s="47"/>
      <c r="EJ2" s="47"/>
      <c r="EK2" s="47"/>
      <c r="EL2" s="47"/>
      <c r="EM2" s="48"/>
      <c r="EN2" s="47"/>
      <c r="EO2" s="47"/>
      <c r="EP2" s="47"/>
      <c r="EQ2" s="47"/>
      <c r="ER2" s="47"/>
      <c r="ES2" s="47"/>
      <c r="ET2" s="47"/>
      <c r="EU2" s="48"/>
      <c r="EV2" s="47"/>
      <c r="EW2" s="47"/>
      <c r="EX2" s="47"/>
      <c r="EY2" s="47"/>
      <c r="EZ2" s="47"/>
      <c r="FA2" s="47"/>
      <c r="FB2" s="47"/>
      <c r="FC2" s="48"/>
      <c r="FD2" s="47"/>
      <c r="FE2" s="47"/>
      <c r="FF2" s="47"/>
      <c r="FG2" s="47"/>
      <c r="FH2" s="47"/>
      <c r="FI2" s="47"/>
      <c r="FJ2" s="47"/>
      <c r="FK2" s="48"/>
      <c r="FL2" s="47"/>
      <c r="FM2" s="47"/>
      <c r="FN2" s="47"/>
      <c r="FO2" s="47"/>
      <c r="FP2" s="47"/>
      <c r="FQ2" s="47"/>
      <c r="FR2" s="47"/>
      <c r="FS2" s="48"/>
      <c r="FT2" s="47"/>
      <c r="FU2" s="47"/>
      <c r="FV2" s="47"/>
      <c r="FW2" s="47"/>
      <c r="FX2" s="47"/>
      <c r="FY2" s="47"/>
      <c r="FZ2" s="47"/>
      <c r="GA2" s="48"/>
      <c r="GB2" s="47"/>
      <c r="GC2" s="47"/>
      <c r="GD2" s="47"/>
      <c r="GE2" s="47"/>
      <c r="GF2" s="47"/>
      <c r="GG2" s="47"/>
      <c r="GH2" s="47"/>
      <c r="GI2" s="48"/>
      <c r="GJ2" s="47"/>
      <c r="GK2" s="47"/>
      <c r="GL2" s="47"/>
      <c r="GM2" s="47"/>
      <c r="GN2" s="47"/>
      <c r="GO2" s="47"/>
      <c r="GP2" s="47"/>
      <c r="GQ2" s="48"/>
      <c r="GR2" s="47"/>
      <c r="GS2" s="47"/>
      <c r="GT2" s="47"/>
      <c r="GU2" s="47"/>
      <c r="GV2" s="47"/>
      <c r="GW2" s="47"/>
      <c r="GX2" s="47"/>
      <c r="GY2" s="48"/>
      <c r="GZ2" s="47"/>
      <c r="HA2" s="47"/>
      <c r="HB2" s="47"/>
      <c r="HC2" s="47"/>
      <c r="HD2" s="47"/>
      <c r="HE2" s="47"/>
      <c r="HF2" s="47"/>
      <c r="HG2" s="48"/>
      <c r="HH2" s="47"/>
      <c r="HI2" s="47"/>
      <c r="HJ2" s="47"/>
      <c r="HK2" s="47"/>
      <c r="HL2" s="47"/>
      <c r="HM2" s="47"/>
      <c r="HN2" s="47"/>
      <c r="HO2" s="48"/>
    </row>
    <row r="3" spans="1:223" s="49" customFormat="1">
      <c r="A3" s="348" t="s">
        <v>30</v>
      </c>
      <c r="B3" s="348"/>
      <c r="C3" s="348"/>
      <c r="D3" s="348"/>
      <c r="E3" s="348"/>
      <c r="F3" s="348"/>
      <c r="G3" s="348"/>
      <c r="H3" s="348"/>
      <c r="I3" s="47"/>
      <c r="J3" s="47"/>
      <c r="K3" s="47"/>
      <c r="L3" s="47"/>
      <c r="M3" s="47"/>
      <c r="N3" s="47"/>
      <c r="O3" s="48"/>
      <c r="P3" s="47"/>
      <c r="Q3" s="47"/>
      <c r="R3" s="47"/>
      <c r="S3" s="47"/>
      <c r="T3" s="47"/>
      <c r="U3" s="47"/>
      <c r="V3" s="47"/>
      <c r="W3" s="48"/>
      <c r="X3" s="47"/>
      <c r="Y3" s="47"/>
      <c r="Z3" s="47"/>
      <c r="AA3" s="47"/>
      <c r="AB3" s="47"/>
      <c r="AC3" s="47"/>
      <c r="AD3" s="47"/>
      <c r="AE3" s="48"/>
      <c r="AF3" s="47"/>
      <c r="AG3" s="47"/>
      <c r="AH3" s="47"/>
      <c r="AI3" s="47"/>
      <c r="AJ3" s="47"/>
      <c r="AK3" s="47"/>
      <c r="AL3" s="47"/>
      <c r="AM3" s="48"/>
      <c r="AN3" s="47"/>
      <c r="AO3" s="47"/>
      <c r="AP3" s="47"/>
      <c r="AQ3" s="47"/>
      <c r="AR3" s="47"/>
      <c r="AS3" s="47"/>
      <c r="AT3" s="47"/>
      <c r="AU3" s="48"/>
      <c r="AV3" s="47"/>
      <c r="AW3" s="47"/>
      <c r="AX3" s="47"/>
      <c r="AY3" s="47"/>
      <c r="AZ3" s="47"/>
      <c r="BA3" s="47"/>
      <c r="BB3" s="47"/>
      <c r="BC3" s="48"/>
      <c r="BD3" s="47"/>
      <c r="BE3" s="47"/>
      <c r="BF3" s="47"/>
      <c r="BG3" s="47"/>
      <c r="BH3" s="47"/>
      <c r="BI3" s="47"/>
      <c r="BJ3" s="47"/>
      <c r="BK3" s="48"/>
      <c r="BL3" s="47"/>
      <c r="BM3" s="47"/>
      <c r="BN3" s="47"/>
      <c r="BO3" s="47"/>
      <c r="BP3" s="47"/>
      <c r="BQ3" s="47"/>
      <c r="BR3" s="47"/>
      <c r="BS3" s="48"/>
      <c r="BT3" s="47"/>
      <c r="BU3" s="47"/>
      <c r="BV3" s="47"/>
      <c r="BW3" s="47"/>
      <c r="BX3" s="47"/>
      <c r="BY3" s="47"/>
      <c r="BZ3" s="47"/>
      <c r="CA3" s="48"/>
      <c r="CB3" s="47"/>
      <c r="CC3" s="47"/>
      <c r="CD3" s="47"/>
      <c r="CE3" s="47"/>
      <c r="CF3" s="47"/>
      <c r="CG3" s="47"/>
      <c r="CH3" s="47"/>
      <c r="CI3" s="48"/>
      <c r="CJ3" s="47"/>
      <c r="CK3" s="47"/>
      <c r="CL3" s="47"/>
      <c r="CM3" s="47"/>
      <c r="CN3" s="47"/>
      <c r="CO3" s="47"/>
      <c r="CP3" s="47"/>
      <c r="CQ3" s="48"/>
      <c r="CR3" s="47"/>
      <c r="CS3" s="47"/>
      <c r="CT3" s="47"/>
      <c r="CU3" s="47"/>
      <c r="CV3" s="47"/>
      <c r="CW3" s="47"/>
      <c r="CX3" s="47"/>
      <c r="CY3" s="48"/>
      <c r="CZ3" s="47"/>
      <c r="DA3" s="47"/>
      <c r="DB3" s="47"/>
      <c r="DC3" s="47"/>
      <c r="DD3" s="47"/>
      <c r="DE3" s="47"/>
      <c r="DF3" s="47"/>
      <c r="DG3" s="48"/>
      <c r="DH3" s="47"/>
      <c r="DI3" s="47"/>
      <c r="DJ3" s="47"/>
      <c r="DK3" s="47"/>
      <c r="DL3" s="47"/>
      <c r="DM3" s="47"/>
      <c r="DN3" s="47"/>
      <c r="DO3" s="48"/>
      <c r="DP3" s="47"/>
      <c r="DQ3" s="47"/>
      <c r="DR3" s="47"/>
      <c r="DS3" s="47"/>
      <c r="DT3" s="47"/>
      <c r="DU3" s="47"/>
      <c r="DV3" s="47"/>
      <c r="DW3" s="48"/>
      <c r="DX3" s="47"/>
      <c r="DY3" s="47"/>
      <c r="DZ3" s="47"/>
      <c r="EA3" s="47"/>
      <c r="EB3" s="47"/>
      <c r="EC3" s="47"/>
      <c r="ED3" s="47"/>
      <c r="EE3" s="48"/>
      <c r="EF3" s="47"/>
      <c r="EG3" s="47"/>
      <c r="EH3" s="47"/>
      <c r="EI3" s="47"/>
      <c r="EJ3" s="47"/>
      <c r="EK3" s="47"/>
      <c r="EL3" s="47"/>
      <c r="EM3" s="48"/>
      <c r="EN3" s="47"/>
      <c r="EO3" s="47"/>
      <c r="EP3" s="47"/>
      <c r="EQ3" s="47"/>
      <c r="ER3" s="47"/>
      <c r="ES3" s="47"/>
      <c r="ET3" s="47"/>
      <c r="EU3" s="48"/>
      <c r="EV3" s="47"/>
      <c r="EW3" s="47"/>
      <c r="EX3" s="47"/>
      <c r="EY3" s="47"/>
      <c r="EZ3" s="47"/>
      <c r="FA3" s="47"/>
      <c r="FB3" s="47"/>
      <c r="FC3" s="48"/>
      <c r="FD3" s="47"/>
      <c r="FE3" s="47"/>
      <c r="FF3" s="47"/>
      <c r="FG3" s="47"/>
      <c r="FH3" s="47"/>
      <c r="FI3" s="47"/>
      <c r="FJ3" s="47"/>
      <c r="FK3" s="48"/>
      <c r="FL3" s="47"/>
      <c r="FM3" s="47"/>
      <c r="FN3" s="47"/>
      <c r="FO3" s="47"/>
      <c r="FP3" s="47"/>
      <c r="FQ3" s="47"/>
      <c r="FR3" s="47"/>
      <c r="FS3" s="48"/>
      <c r="FT3" s="47"/>
      <c r="FU3" s="47"/>
      <c r="FV3" s="47"/>
      <c r="FW3" s="47"/>
      <c r="FX3" s="47"/>
      <c r="FY3" s="47"/>
      <c r="FZ3" s="47"/>
      <c r="GA3" s="48"/>
      <c r="GB3" s="47"/>
      <c r="GC3" s="47"/>
      <c r="GD3" s="47"/>
      <c r="GE3" s="47"/>
      <c r="GF3" s="47"/>
      <c r="GG3" s="47"/>
      <c r="GH3" s="47"/>
      <c r="GI3" s="48"/>
      <c r="GJ3" s="47"/>
      <c r="GK3" s="47"/>
      <c r="GL3" s="47"/>
      <c r="GM3" s="47"/>
      <c r="GN3" s="47"/>
      <c r="GO3" s="47"/>
      <c r="GP3" s="47"/>
      <c r="GQ3" s="48"/>
      <c r="GR3" s="47"/>
      <c r="GS3" s="47"/>
      <c r="GT3" s="47"/>
      <c r="GU3" s="47"/>
      <c r="GV3" s="47"/>
      <c r="GW3" s="47"/>
      <c r="GX3" s="47"/>
      <c r="GY3" s="48"/>
      <c r="GZ3" s="47"/>
      <c r="HA3" s="47"/>
      <c r="HB3" s="47"/>
      <c r="HC3" s="47"/>
      <c r="HD3" s="47"/>
      <c r="HE3" s="47"/>
      <c r="HF3" s="47"/>
      <c r="HG3" s="48"/>
      <c r="HH3" s="47"/>
      <c r="HI3" s="47"/>
      <c r="HJ3" s="47"/>
      <c r="HK3" s="47"/>
      <c r="HL3" s="47"/>
      <c r="HM3" s="47"/>
      <c r="HN3" s="47"/>
      <c r="HO3" s="48"/>
    </row>
    <row r="4" spans="1:223" s="49" customFormat="1">
      <c r="A4" s="348" t="s">
        <v>29</v>
      </c>
      <c r="B4" s="348"/>
      <c r="C4" s="348"/>
      <c r="D4" s="348"/>
      <c r="E4" s="348"/>
      <c r="F4" s="348"/>
      <c r="G4" s="348"/>
      <c r="H4" s="348"/>
      <c r="I4" s="47"/>
      <c r="J4" s="47"/>
      <c r="K4" s="47"/>
      <c r="L4" s="47"/>
      <c r="M4" s="47"/>
      <c r="N4" s="47"/>
      <c r="O4" s="48"/>
      <c r="P4" s="47"/>
      <c r="Q4" s="47"/>
      <c r="R4" s="47"/>
      <c r="S4" s="47"/>
      <c r="T4" s="47"/>
      <c r="U4" s="47"/>
      <c r="V4" s="47"/>
      <c r="W4" s="48"/>
      <c r="X4" s="47"/>
      <c r="Y4" s="47"/>
      <c r="Z4" s="47"/>
      <c r="AA4" s="47"/>
      <c r="AB4" s="47"/>
      <c r="AC4" s="47"/>
      <c r="AD4" s="47"/>
      <c r="AE4" s="48"/>
      <c r="AF4" s="47"/>
      <c r="AG4" s="47"/>
      <c r="AH4" s="47"/>
      <c r="AI4" s="47"/>
      <c r="AJ4" s="47"/>
      <c r="AK4" s="47"/>
      <c r="AL4" s="47"/>
      <c r="AM4" s="48"/>
      <c r="AN4" s="47"/>
      <c r="AO4" s="47"/>
      <c r="AP4" s="47"/>
      <c r="AQ4" s="47"/>
      <c r="AR4" s="47"/>
      <c r="AS4" s="47"/>
      <c r="AT4" s="47"/>
      <c r="AU4" s="48"/>
      <c r="AV4" s="47"/>
      <c r="AW4" s="47"/>
      <c r="AX4" s="47"/>
      <c r="AY4" s="47"/>
      <c r="AZ4" s="47"/>
      <c r="BA4" s="47"/>
      <c r="BB4" s="47"/>
      <c r="BC4" s="48"/>
      <c r="BD4" s="47"/>
      <c r="BE4" s="47"/>
      <c r="BF4" s="47"/>
      <c r="BG4" s="47"/>
      <c r="BH4" s="47"/>
      <c r="BI4" s="47"/>
      <c r="BJ4" s="47"/>
      <c r="BK4" s="48"/>
      <c r="BL4" s="47"/>
      <c r="BM4" s="47"/>
      <c r="BN4" s="47"/>
      <c r="BO4" s="47"/>
      <c r="BP4" s="47"/>
      <c r="BQ4" s="47"/>
      <c r="BR4" s="47"/>
      <c r="BS4" s="48"/>
      <c r="BT4" s="47"/>
      <c r="BU4" s="47"/>
      <c r="BV4" s="47"/>
      <c r="BW4" s="47"/>
      <c r="BX4" s="47"/>
      <c r="BY4" s="47"/>
      <c r="BZ4" s="47"/>
      <c r="CA4" s="48"/>
      <c r="CB4" s="47"/>
      <c r="CC4" s="47"/>
      <c r="CD4" s="47"/>
      <c r="CE4" s="47"/>
      <c r="CF4" s="47"/>
      <c r="CG4" s="47"/>
      <c r="CH4" s="47"/>
      <c r="CI4" s="48"/>
      <c r="CJ4" s="47"/>
      <c r="CK4" s="47"/>
      <c r="CL4" s="47"/>
      <c r="CM4" s="47"/>
      <c r="CN4" s="47"/>
      <c r="CO4" s="47"/>
      <c r="CP4" s="47"/>
      <c r="CQ4" s="48"/>
      <c r="CR4" s="47"/>
      <c r="CS4" s="47"/>
      <c r="CT4" s="47"/>
      <c r="CU4" s="47"/>
      <c r="CV4" s="47"/>
      <c r="CW4" s="47"/>
      <c r="CX4" s="47"/>
      <c r="CY4" s="48"/>
      <c r="CZ4" s="47"/>
      <c r="DA4" s="47"/>
      <c r="DB4" s="47"/>
      <c r="DC4" s="47"/>
      <c r="DD4" s="47"/>
      <c r="DE4" s="47"/>
      <c r="DF4" s="47"/>
      <c r="DG4" s="48"/>
      <c r="DH4" s="47"/>
      <c r="DI4" s="47"/>
      <c r="DJ4" s="47"/>
      <c r="DK4" s="47"/>
      <c r="DL4" s="47"/>
      <c r="DM4" s="47"/>
      <c r="DN4" s="47"/>
      <c r="DO4" s="48"/>
      <c r="DP4" s="47"/>
      <c r="DQ4" s="47"/>
      <c r="DR4" s="47"/>
      <c r="DS4" s="47"/>
      <c r="DT4" s="47"/>
      <c r="DU4" s="47"/>
      <c r="DV4" s="47"/>
      <c r="DW4" s="48"/>
      <c r="DX4" s="47"/>
      <c r="DY4" s="47"/>
      <c r="DZ4" s="47"/>
      <c r="EA4" s="47"/>
      <c r="EB4" s="47"/>
      <c r="EC4" s="47"/>
      <c r="ED4" s="47"/>
      <c r="EE4" s="48"/>
      <c r="EF4" s="47"/>
      <c r="EG4" s="47"/>
      <c r="EH4" s="47"/>
      <c r="EI4" s="47"/>
      <c r="EJ4" s="47"/>
      <c r="EK4" s="47"/>
      <c r="EL4" s="47"/>
      <c r="EM4" s="48"/>
      <c r="EN4" s="47"/>
      <c r="EO4" s="47"/>
      <c r="EP4" s="47"/>
      <c r="EQ4" s="47"/>
      <c r="ER4" s="47"/>
      <c r="ES4" s="47"/>
      <c r="ET4" s="47"/>
      <c r="EU4" s="48"/>
      <c r="EV4" s="47"/>
      <c r="EW4" s="47"/>
      <c r="EX4" s="47"/>
      <c r="EY4" s="47"/>
      <c r="EZ4" s="47"/>
      <c r="FA4" s="47"/>
      <c r="FB4" s="47"/>
      <c r="FC4" s="48"/>
      <c r="FD4" s="47"/>
      <c r="FE4" s="47"/>
      <c r="FF4" s="47"/>
      <c r="FG4" s="47"/>
      <c r="FH4" s="47"/>
      <c r="FI4" s="47"/>
      <c r="FJ4" s="47"/>
      <c r="FK4" s="48"/>
      <c r="FL4" s="47"/>
      <c r="FM4" s="47"/>
      <c r="FN4" s="47"/>
      <c r="FO4" s="47"/>
      <c r="FP4" s="47"/>
      <c r="FQ4" s="47"/>
      <c r="FR4" s="47"/>
      <c r="FS4" s="48"/>
      <c r="FT4" s="47"/>
      <c r="FU4" s="47"/>
      <c r="FV4" s="47"/>
      <c r="FW4" s="47"/>
      <c r="FX4" s="47"/>
      <c r="FY4" s="47"/>
      <c r="FZ4" s="47"/>
      <c r="GA4" s="48"/>
      <c r="GB4" s="47"/>
      <c r="GC4" s="47"/>
      <c r="GD4" s="47"/>
      <c r="GE4" s="47"/>
      <c r="GF4" s="47"/>
      <c r="GG4" s="47"/>
      <c r="GH4" s="47"/>
      <c r="GI4" s="48"/>
      <c r="GJ4" s="47"/>
      <c r="GK4" s="47"/>
      <c r="GL4" s="47"/>
      <c r="GM4" s="47"/>
      <c r="GN4" s="47"/>
      <c r="GO4" s="47"/>
      <c r="GP4" s="47"/>
      <c r="GQ4" s="48"/>
      <c r="GR4" s="47"/>
      <c r="GS4" s="47"/>
      <c r="GT4" s="47"/>
      <c r="GU4" s="47"/>
      <c r="GV4" s="47"/>
      <c r="GW4" s="47"/>
      <c r="GX4" s="47"/>
      <c r="GY4" s="48"/>
      <c r="GZ4" s="47"/>
      <c r="HA4" s="47"/>
      <c r="HB4" s="47"/>
      <c r="HC4" s="47"/>
      <c r="HD4" s="47"/>
      <c r="HE4" s="47"/>
      <c r="HF4" s="47"/>
      <c r="HG4" s="48"/>
      <c r="HH4" s="47"/>
      <c r="HI4" s="47"/>
      <c r="HJ4" s="47"/>
      <c r="HK4" s="47"/>
      <c r="HL4" s="47"/>
      <c r="HM4" s="47"/>
      <c r="HN4" s="47"/>
      <c r="HO4" s="48"/>
    </row>
    <row r="5" spans="1:223" s="49" customFormat="1" ht="37.5" customHeight="1">
      <c r="A5" s="347" t="s">
        <v>180</v>
      </c>
      <c r="B5" s="347"/>
      <c r="C5" s="347"/>
      <c r="D5" s="347"/>
      <c r="E5" s="347"/>
      <c r="F5" s="347"/>
      <c r="G5" s="347"/>
      <c r="H5" s="347"/>
      <c r="I5" s="47"/>
      <c r="J5" s="47"/>
      <c r="K5" s="47"/>
      <c r="L5" s="47"/>
      <c r="M5" s="47"/>
      <c r="N5" s="47"/>
      <c r="O5" s="48"/>
      <c r="P5" s="47"/>
      <c r="Q5" s="47"/>
      <c r="R5" s="47"/>
      <c r="S5" s="47"/>
      <c r="T5" s="47"/>
      <c r="U5" s="47"/>
      <c r="V5" s="47"/>
      <c r="W5" s="48"/>
      <c r="X5" s="47"/>
      <c r="Y5" s="47"/>
      <c r="Z5" s="47"/>
      <c r="AA5" s="47"/>
      <c r="AB5" s="47"/>
      <c r="AC5" s="47"/>
      <c r="AD5" s="47"/>
      <c r="AE5" s="48"/>
      <c r="AF5" s="47"/>
      <c r="AG5" s="47"/>
      <c r="AH5" s="47"/>
      <c r="AI5" s="47"/>
      <c r="AJ5" s="47"/>
      <c r="AK5" s="47"/>
      <c r="AL5" s="47"/>
      <c r="AM5" s="48"/>
      <c r="AN5" s="47"/>
      <c r="AO5" s="47"/>
      <c r="AP5" s="47"/>
      <c r="AQ5" s="47"/>
      <c r="AR5" s="47"/>
      <c r="AS5" s="47"/>
      <c r="AT5" s="47"/>
      <c r="AU5" s="48"/>
      <c r="AV5" s="47"/>
      <c r="AW5" s="47"/>
      <c r="AX5" s="47"/>
      <c r="AY5" s="47"/>
      <c r="AZ5" s="47"/>
      <c r="BA5" s="47"/>
      <c r="BB5" s="47"/>
      <c r="BC5" s="48"/>
      <c r="BD5" s="47"/>
      <c r="BE5" s="47"/>
      <c r="BF5" s="47"/>
      <c r="BG5" s="47"/>
      <c r="BH5" s="47"/>
      <c r="BI5" s="47"/>
      <c r="BJ5" s="47"/>
      <c r="BK5" s="48"/>
      <c r="BL5" s="47"/>
      <c r="BM5" s="47"/>
      <c r="BN5" s="47"/>
      <c r="BO5" s="47"/>
      <c r="BP5" s="47"/>
      <c r="BQ5" s="47"/>
      <c r="BR5" s="47"/>
      <c r="BS5" s="48"/>
      <c r="BT5" s="47"/>
      <c r="BU5" s="47"/>
      <c r="BV5" s="47"/>
      <c r="BW5" s="47"/>
      <c r="BX5" s="47"/>
      <c r="BY5" s="47"/>
      <c r="BZ5" s="47"/>
      <c r="CA5" s="48"/>
      <c r="CB5" s="47"/>
      <c r="CC5" s="47"/>
      <c r="CD5" s="47"/>
      <c r="CE5" s="47"/>
      <c r="CF5" s="47"/>
      <c r="CG5" s="47"/>
      <c r="CH5" s="47"/>
      <c r="CI5" s="48"/>
      <c r="CJ5" s="47"/>
      <c r="CK5" s="47"/>
      <c r="CL5" s="47"/>
      <c r="CM5" s="47"/>
      <c r="CN5" s="47"/>
      <c r="CO5" s="47"/>
      <c r="CP5" s="47"/>
      <c r="CQ5" s="48"/>
      <c r="CR5" s="47"/>
      <c r="CS5" s="47"/>
      <c r="CT5" s="47"/>
      <c r="CU5" s="47"/>
      <c r="CV5" s="47"/>
      <c r="CW5" s="47"/>
      <c r="CX5" s="47"/>
      <c r="CY5" s="48"/>
      <c r="CZ5" s="47"/>
      <c r="DA5" s="47"/>
      <c r="DB5" s="47"/>
      <c r="DC5" s="47"/>
      <c r="DD5" s="47"/>
      <c r="DE5" s="47"/>
      <c r="DF5" s="47"/>
      <c r="DG5" s="48"/>
      <c r="DH5" s="47"/>
      <c r="DI5" s="47"/>
      <c r="DJ5" s="47"/>
      <c r="DK5" s="47"/>
      <c r="DL5" s="47"/>
      <c r="DM5" s="47"/>
      <c r="DN5" s="47"/>
      <c r="DO5" s="48"/>
      <c r="DP5" s="47"/>
      <c r="DQ5" s="47"/>
      <c r="DR5" s="47"/>
      <c r="DS5" s="47"/>
      <c r="DT5" s="47"/>
      <c r="DU5" s="47"/>
      <c r="DV5" s="47"/>
      <c r="DW5" s="48"/>
      <c r="DX5" s="47"/>
      <c r="DY5" s="47"/>
      <c r="DZ5" s="47"/>
      <c r="EA5" s="47"/>
      <c r="EB5" s="47"/>
      <c r="EC5" s="47"/>
      <c r="ED5" s="47"/>
      <c r="EE5" s="48"/>
      <c r="EF5" s="47"/>
      <c r="EG5" s="47"/>
      <c r="EH5" s="47"/>
      <c r="EI5" s="47"/>
      <c r="EJ5" s="47"/>
      <c r="EK5" s="47"/>
      <c r="EL5" s="47"/>
      <c r="EM5" s="48"/>
      <c r="EN5" s="47"/>
      <c r="EO5" s="47"/>
      <c r="EP5" s="47"/>
      <c r="EQ5" s="47"/>
      <c r="ER5" s="47"/>
      <c r="ES5" s="47"/>
      <c r="ET5" s="47"/>
      <c r="EU5" s="48"/>
      <c r="EV5" s="47"/>
      <c r="EW5" s="47"/>
      <c r="EX5" s="47"/>
      <c r="EY5" s="47"/>
      <c r="EZ5" s="47"/>
      <c r="FA5" s="47"/>
      <c r="FB5" s="47"/>
      <c r="FC5" s="48"/>
      <c r="FD5" s="47"/>
      <c r="FE5" s="47"/>
      <c r="FF5" s="47"/>
      <c r="FG5" s="47"/>
      <c r="FH5" s="47"/>
      <c r="FI5" s="47"/>
      <c r="FJ5" s="47"/>
      <c r="FK5" s="48"/>
      <c r="FL5" s="47"/>
      <c r="FM5" s="47"/>
      <c r="FN5" s="47"/>
      <c r="FO5" s="47"/>
      <c r="FP5" s="47"/>
      <c r="FQ5" s="47"/>
      <c r="FR5" s="47"/>
      <c r="FS5" s="48"/>
      <c r="FT5" s="47"/>
      <c r="FU5" s="47"/>
      <c r="FV5" s="47"/>
      <c r="FW5" s="47"/>
      <c r="FX5" s="47"/>
      <c r="FY5" s="47"/>
      <c r="FZ5" s="47"/>
      <c r="GA5" s="48"/>
      <c r="GB5" s="47"/>
      <c r="GC5" s="47"/>
      <c r="GD5" s="47"/>
      <c r="GE5" s="47"/>
      <c r="GF5" s="47"/>
      <c r="GG5" s="47"/>
      <c r="GH5" s="47"/>
      <c r="GI5" s="48"/>
      <c r="GJ5" s="47"/>
      <c r="GK5" s="47"/>
      <c r="GL5" s="47"/>
      <c r="GM5" s="47"/>
      <c r="GN5" s="47"/>
      <c r="GO5" s="47"/>
      <c r="GP5" s="47"/>
      <c r="GQ5" s="48"/>
      <c r="GR5" s="47"/>
      <c r="GS5" s="47"/>
      <c r="GT5" s="47"/>
      <c r="GU5" s="47"/>
      <c r="GV5" s="47"/>
      <c r="GW5" s="47"/>
      <c r="GX5" s="47"/>
      <c r="GY5" s="48"/>
      <c r="GZ5" s="47"/>
      <c r="HA5" s="47"/>
      <c r="HB5" s="47"/>
      <c r="HC5" s="47"/>
      <c r="HD5" s="47"/>
      <c r="HE5" s="47"/>
      <c r="HF5" s="47"/>
      <c r="HG5" s="48"/>
      <c r="HH5" s="47"/>
      <c r="HI5" s="47"/>
      <c r="HJ5" s="47"/>
      <c r="HK5" s="47"/>
      <c r="HL5" s="47"/>
      <c r="HM5" s="47"/>
      <c r="HN5" s="47"/>
      <c r="HO5" s="48"/>
    </row>
    <row r="6" spans="1:223" ht="15.75" customHeight="1">
      <c r="A6" s="349" t="s">
        <v>55</v>
      </c>
      <c r="B6" s="349"/>
      <c r="C6" s="349"/>
      <c r="D6" s="349"/>
      <c r="E6" s="349"/>
      <c r="F6" s="349"/>
      <c r="G6" s="349"/>
      <c r="H6" s="349"/>
    </row>
    <row r="7" spans="1:223" s="41" customFormat="1" ht="60" customHeight="1">
      <c r="A7" s="336" t="s">
        <v>93</v>
      </c>
      <c r="B7" s="336" t="s">
        <v>94</v>
      </c>
      <c r="C7" s="336"/>
      <c r="D7" s="336" t="s">
        <v>95</v>
      </c>
      <c r="E7" s="336" t="s">
        <v>96</v>
      </c>
      <c r="F7" s="336" t="s">
        <v>97</v>
      </c>
      <c r="G7" s="336" t="s">
        <v>223</v>
      </c>
      <c r="H7" s="336"/>
      <c r="I7" s="173"/>
      <c r="J7" s="173"/>
    </row>
    <row r="8" spans="1:223" s="41" customFormat="1" ht="34.5" customHeight="1">
      <c r="A8" s="336"/>
      <c r="B8" s="136" t="s">
        <v>8</v>
      </c>
      <c r="C8" s="136" t="s">
        <v>9</v>
      </c>
      <c r="D8" s="336"/>
      <c r="E8" s="336"/>
      <c r="F8" s="336"/>
      <c r="G8" s="136" t="s">
        <v>122</v>
      </c>
      <c r="H8" s="136" t="s">
        <v>98</v>
      </c>
      <c r="I8" s="173"/>
      <c r="J8" s="173"/>
    </row>
    <row r="9" spans="1:223" s="41" customFormat="1" ht="25.5" customHeight="1">
      <c r="A9" s="341" t="s">
        <v>10</v>
      </c>
      <c r="B9" s="342"/>
      <c r="C9" s="342"/>
      <c r="D9" s="343"/>
      <c r="E9" s="44"/>
      <c r="F9" s="44"/>
      <c r="G9" s="177">
        <f>+G10+G14</f>
        <v>-485814.30000000005</v>
      </c>
      <c r="H9" s="177">
        <f>+H10+H14</f>
        <v>-485814.29999999981</v>
      </c>
      <c r="I9" s="250"/>
      <c r="J9" s="250"/>
    </row>
    <row r="10" spans="1:223" s="41" customFormat="1" ht="25.5" customHeight="1">
      <c r="A10" s="345" t="s">
        <v>99</v>
      </c>
      <c r="B10" s="345"/>
      <c r="C10" s="345"/>
      <c r="D10" s="345"/>
      <c r="E10" s="345"/>
      <c r="F10" s="345"/>
      <c r="G10" s="187">
        <f>+G11</f>
        <v>216033.9</v>
      </c>
      <c r="H10" s="187">
        <f>+H11</f>
        <v>1974210.9</v>
      </c>
      <c r="I10" s="238"/>
      <c r="J10" s="238"/>
    </row>
    <row r="11" spans="1:223" s="41" customFormat="1" ht="53.25" customHeight="1">
      <c r="A11" s="138"/>
      <c r="B11" s="44" t="s">
        <v>100</v>
      </c>
      <c r="C11" s="138"/>
      <c r="D11" s="134" t="s">
        <v>22</v>
      </c>
      <c r="E11" s="134" t="s">
        <v>101</v>
      </c>
      <c r="F11" s="134" t="s">
        <v>102</v>
      </c>
      <c r="G11" s="187">
        <f>+G12+G13</f>
        <v>216033.9</v>
      </c>
      <c r="H11" s="187">
        <f>+H12+H13</f>
        <v>1974210.9</v>
      </c>
      <c r="I11" s="173"/>
      <c r="J11" s="173"/>
    </row>
    <row r="12" spans="1:223" s="41" customFormat="1" ht="59.25" customHeight="1">
      <c r="A12" s="138"/>
      <c r="B12" s="138"/>
      <c r="C12" s="136" t="s">
        <v>103</v>
      </c>
      <c r="D12" s="138" t="s">
        <v>104</v>
      </c>
      <c r="E12" s="138" t="s">
        <v>113</v>
      </c>
      <c r="F12" s="138" t="s">
        <v>114</v>
      </c>
      <c r="G12" s="313">
        <f>+'8'!G20</f>
        <v>216033.9</v>
      </c>
      <c r="H12" s="313">
        <f>+'10'!E12</f>
        <v>216033.9</v>
      </c>
      <c r="I12" s="238"/>
      <c r="J12" s="243"/>
    </row>
    <row r="13" spans="1:223" s="41" customFormat="1" ht="59.25" customHeight="1">
      <c r="A13" s="138"/>
      <c r="B13" s="138"/>
      <c r="C13" s="136" t="s">
        <v>106</v>
      </c>
      <c r="D13" s="138" t="s">
        <v>23</v>
      </c>
      <c r="E13" s="138" t="s">
        <v>107</v>
      </c>
      <c r="F13" s="138" t="s">
        <v>105</v>
      </c>
      <c r="G13" s="178">
        <f>+'9'!D11</f>
        <v>0</v>
      </c>
      <c r="H13" s="178">
        <f>+'9'!E11</f>
        <v>1758177</v>
      </c>
      <c r="I13" s="243"/>
      <c r="J13" s="173"/>
    </row>
    <row r="14" spans="1:223" s="291" customFormat="1" ht="22.5" customHeight="1">
      <c r="A14" s="345" t="s">
        <v>289</v>
      </c>
      <c r="B14" s="345"/>
      <c r="C14" s="345"/>
      <c r="D14" s="345"/>
      <c r="E14" s="345"/>
      <c r="F14" s="345"/>
      <c r="G14" s="314">
        <f>+G15</f>
        <v>-701848.20000000007</v>
      </c>
      <c r="H14" s="314">
        <f>+H15</f>
        <v>-2460025.1999999997</v>
      </c>
      <c r="I14" s="290"/>
    </row>
    <row r="15" spans="1:223" s="291" customFormat="1" ht="40.5">
      <c r="A15" s="284"/>
      <c r="B15" s="44" t="s">
        <v>290</v>
      </c>
      <c r="C15" s="284"/>
      <c r="D15" s="284" t="s">
        <v>288</v>
      </c>
      <c r="E15" s="284" t="s">
        <v>291</v>
      </c>
      <c r="F15" s="284" t="s">
        <v>292</v>
      </c>
      <c r="G15" s="314">
        <f>+G16</f>
        <v>-701848.20000000007</v>
      </c>
      <c r="H15" s="314">
        <f>+H16</f>
        <v>-2460025.1999999997</v>
      </c>
      <c r="I15" s="290"/>
    </row>
    <row r="16" spans="1:223" s="295" customFormat="1" ht="31.5" customHeight="1">
      <c r="A16" s="292"/>
      <c r="B16" s="293"/>
      <c r="C16" s="282" t="s">
        <v>293</v>
      </c>
      <c r="D16" s="283" t="s">
        <v>294</v>
      </c>
      <c r="E16" s="283" t="s">
        <v>295</v>
      </c>
      <c r="F16" s="283" t="s">
        <v>296</v>
      </c>
      <c r="G16" s="312">
        <f>+-G13-G12-'4'!J17-'4'!J12</f>
        <v>-701848.20000000007</v>
      </c>
      <c r="H16" s="312">
        <f>+-H13-H12-'4'!K17-'4'!K12</f>
        <v>-2460025.1999999997</v>
      </c>
      <c r="I16" s="294"/>
    </row>
    <row r="20" spans="7:8">
      <c r="G20" s="88"/>
      <c r="H20" s="88"/>
    </row>
    <row r="22" spans="7:8">
      <c r="G22" s="88"/>
    </row>
    <row r="23" spans="7:8">
      <c r="G23" s="88"/>
    </row>
    <row r="24" spans="7:8">
      <c r="G24" s="88"/>
    </row>
    <row r="25" spans="7:8">
      <c r="G25" s="88"/>
    </row>
  </sheetData>
  <mergeCells count="15">
    <mergeCell ref="A14:F14"/>
    <mergeCell ref="A10:F10"/>
    <mergeCell ref="A5:H5"/>
    <mergeCell ref="A7:A8"/>
    <mergeCell ref="B7:C7"/>
    <mergeCell ref="D7:D8"/>
    <mergeCell ref="E7:E8"/>
    <mergeCell ref="F7:F8"/>
    <mergeCell ref="A9:D9"/>
    <mergeCell ref="G7:H7"/>
    <mergeCell ref="A1:H1"/>
    <mergeCell ref="A2:H2"/>
    <mergeCell ref="A3:H3"/>
    <mergeCell ref="A4:H4"/>
    <mergeCell ref="A6:H6"/>
  </mergeCells>
  <pageMargins left="0.17" right="0.17" top="0.45" bottom="0.75" header="0.3" footer="0.3"/>
  <pageSetup scale="63" orientation="landscape" r:id="rId1"/>
  <ignoredErrors>
    <ignoredError sqref="B11" numberStoredAsText="1"/>
    <ignoredError sqref="G16:H16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ACC22-8B7F-444F-A216-FEF7B07B4B93}">
  <dimension ref="A1:IF54"/>
  <sheetViews>
    <sheetView topLeftCell="A13" zoomScaleNormal="100" zoomScaleSheetLayoutView="100" workbookViewId="0">
      <selection activeCell="J10" sqref="J10"/>
    </sheetView>
  </sheetViews>
  <sheetFormatPr defaultColWidth="9.140625" defaultRowHeight="13.5"/>
  <cols>
    <col min="1" max="1" width="9.5703125" style="52" customWidth="1"/>
    <col min="2" max="2" width="10.85546875" style="52" customWidth="1"/>
    <col min="3" max="3" width="76.140625" style="52" customWidth="1"/>
    <col min="4" max="4" width="15.5703125" style="53" customWidth="1"/>
    <col min="5" max="5" width="15.28515625" style="53" customWidth="1"/>
    <col min="6" max="6" width="17" style="53" customWidth="1"/>
    <col min="7" max="8" width="16.42578125" style="53" customWidth="1"/>
    <col min="9" max="9" width="9.42578125" style="52" customWidth="1"/>
    <col min="10" max="10" width="12.42578125" style="52" customWidth="1"/>
    <col min="11" max="11" width="11.7109375" style="52" customWidth="1"/>
    <col min="12" max="16" width="9.42578125" style="52" customWidth="1"/>
    <col min="17" max="16384" width="9.140625" style="52"/>
  </cols>
  <sheetData>
    <row r="1" spans="1:240" s="49" customFormat="1" ht="14.25" customHeight="1">
      <c r="A1" s="348" t="s">
        <v>91</v>
      </c>
      <c r="B1" s="348"/>
      <c r="C1" s="348"/>
      <c r="D1" s="348"/>
      <c r="E1" s="348"/>
      <c r="F1" s="348"/>
      <c r="G1" s="348"/>
      <c r="H1" s="348"/>
      <c r="I1" s="47"/>
      <c r="J1" s="47"/>
      <c r="K1" s="47"/>
      <c r="L1" s="47"/>
      <c r="M1" s="47"/>
      <c r="N1" s="47"/>
      <c r="O1" s="47"/>
      <c r="P1" s="48"/>
      <c r="Q1" s="47"/>
      <c r="R1" s="47"/>
      <c r="S1" s="47"/>
      <c r="T1" s="47"/>
      <c r="U1" s="47"/>
      <c r="V1" s="47"/>
      <c r="W1" s="47"/>
      <c r="X1" s="48"/>
      <c r="Y1" s="47"/>
      <c r="Z1" s="47"/>
      <c r="AA1" s="47"/>
      <c r="AB1" s="47"/>
      <c r="AC1" s="47"/>
      <c r="AD1" s="47"/>
      <c r="AE1" s="47"/>
      <c r="AF1" s="48"/>
      <c r="AG1" s="47"/>
      <c r="AH1" s="47"/>
      <c r="AI1" s="47"/>
      <c r="AJ1" s="47"/>
      <c r="AK1" s="47"/>
      <c r="AL1" s="47"/>
      <c r="AM1" s="47"/>
      <c r="AN1" s="48"/>
      <c r="AO1" s="47"/>
      <c r="AP1" s="47"/>
      <c r="AQ1" s="47"/>
      <c r="AR1" s="47"/>
      <c r="AS1" s="47"/>
      <c r="AT1" s="47"/>
      <c r="AU1" s="47"/>
      <c r="AV1" s="48"/>
      <c r="AW1" s="47"/>
      <c r="AX1" s="47"/>
      <c r="AY1" s="47"/>
      <c r="AZ1" s="47"/>
      <c r="BA1" s="47"/>
      <c r="BB1" s="47"/>
      <c r="BC1" s="47"/>
      <c r="BD1" s="48"/>
      <c r="BE1" s="47"/>
      <c r="BF1" s="47"/>
      <c r="BG1" s="47"/>
      <c r="BH1" s="47"/>
      <c r="BI1" s="47"/>
      <c r="BJ1" s="47"/>
      <c r="BK1" s="47"/>
      <c r="BL1" s="48"/>
      <c r="BM1" s="47"/>
      <c r="BN1" s="47"/>
      <c r="BO1" s="47"/>
      <c r="BP1" s="47"/>
      <c r="BQ1" s="47"/>
      <c r="BR1" s="47"/>
      <c r="BS1" s="47"/>
      <c r="BT1" s="48"/>
      <c r="BU1" s="47"/>
      <c r="BV1" s="47"/>
      <c r="BW1" s="47"/>
      <c r="BX1" s="47"/>
      <c r="BY1" s="47"/>
      <c r="BZ1" s="47"/>
      <c r="CA1" s="47"/>
      <c r="CB1" s="48"/>
      <c r="CC1" s="47"/>
      <c r="CD1" s="47"/>
      <c r="CE1" s="47"/>
      <c r="CF1" s="47"/>
      <c r="CG1" s="47"/>
      <c r="CH1" s="47"/>
      <c r="CI1" s="47"/>
      <c r="CJ1" s="48"/>
      <c r="CK1" s="47"/>
      <c r="CL1" s="47"/>
      <c r="CM1" s="47"/>
      <c r="CN1" s="47"/>
      <c r="CO1" s="47"/>
      <c r="CP1" s="47"/>
      <c r="CQ1" s="47"/>
      <c r="CR1" s="48"/>
      <c r="CS1" s="47"/>
      <c r="CT1" s="47"/>
      <c r="CU1" s="47"/>
      <c r="CV1" s="47"/>
      <c r="CW1" s="47"/>
      <c r="CX1" s="47"/>
      <c r="CY1" s="47"/>
      <c r="CZ1" s="48"/>
      <c r="DA1" s="47"/>
      <c r="DB1" s="47"/>
      <c r="DC1" s="47"/>
      <c r="DD1" s="47"/>
      <c r="DE1" s="47"/>
      <c r="DF1" s="47"/>
      <c r="DG1" s="47"/>
      <c r="DH1" s="48"/>
      <c r="DI1" s="47"/>
      <c r="DJ1" s="47"/>
      <c r="DK1" s="47"/>
      <c r="DL1" s="47"/>
      <c r="DM1" s="47"/>
      <c r="DN1" s="47"/>
      <c r="DO1" s="47"/>
      <c r="DP1" s="48"/>
      <c r="DQ1" s="47"/>
      <c r="DR1" s="47"/>
      <c r="DS1" s="47"/>
      <c r="DT1" s="47"/>
      <c r="DU1" s="47"/>
      <c r="DV1" s="47"/>
      <c r="DW1" s="47"/>
      <c r="DX1" s="48"/>
      <c r="DY1" s="47"/>
      <c r="DZ1" s="47"/>
      <c r="EA1" s="47"/>
      <c r="EB1" s="47"/>
      <c r="EC1" s="47"/>
      <c r="ED1" s="47"/>
      <c r="EE1" s="47"/>
      <c r="EF1" s="48"/>
      <c r="EG1" s="47"/>
      <c r="EH1" s="47"/>
      <c r="EI1" s="47"/>
      <c r="EJ1" s="47"/>
      <c r="EK1" s="47"/>
      <c r="EL1" s="47"/>
      <c r="EM1" s="47"/>
      <c r="EN1" s="48"/>
      <c r="EO1" s="47"/>
      <c r="EP1" s="47"/>
      <c r="EQ1" s="47"/>
      <c r="ER1" s="47"/>
      <c r="ES1" s="47"/>
      <c r="ET1" s="47"/>
      <c r="EU1" s="47"/>
      <c r="EV1" s="48"/>
      <c r="EW1" s="47"/>
      <c r="EX1" s="47"/>
      <c r="EY1" s="47"/>
      <c r="EZ1" s="47"/>
      <c r="FA1" s="47"/>
      <c r="FB1" s="47"/>
      <c r="FC1" s="47"/>
      <c r="FD1" s="48"/>
      <c r="FE1" s="47"/>
      <c r="FF1" s="47"/>
      <c r="FG1" s="47"/>
      <c r="FH1" s="47"/>
      <c r="FI1" s="47"/>
      <c r="FJ1" s="47"/>
      <c r="FK1" s="47"/>
      <c r="FL1" s="48"/>
      <c r="FM1" s="47"/>
      <c r="FN1" s="47"/>
      <c r="FO1" s="47"/>
      <c r="FP1" s="47"/>
      <c r="FQ1" s="47"/>
      <c r="FR1" s="47"/>
      <c r="FS1" s="47"/>
      <c r="FT1" s="48"/>
      <c r="FU1" s="47"/>
      <c r="FV1" s="47"/>
      <c r="FW1" s="47"/>
      <c r="FX1" s="47"/>
      <c r="FY1" s="47"/>
      <c r="FZ1" s="47"/>
      <c r="GA1" s="47"/>
      <c r="GB1" s="48"/>
      <c r="GC1" s="47"/>
      <c r="GD1" s="47"/>
      <c r="GE1" s="47"/>
      <c r="GF1" s="47"/>
      <c r="GG1" s="47"/>
      <c r="GH1" s="47"/>
      <c r="GI1" s="47"/>
      <c r="GJ1" s="48"/>
      <c r="GK1" s="47"/>
      <c r="GL1" s="47"/>
      <c r="GM1" s="47"/>
      <c r="GN1" s="47"/>
      <c r="GO1" s="47"/>
      <c r="GP1" s="47"/>
      <c r="GQ1" s="47"/>
      <c r="GR1" s="48"/>
      <c r="GS1" s="47"/>
      <c r="GT1" s="47"/>
      <c r="GU1" s="47"/>
      <c r="GV1" s="47"/>
      <c r="GW1" s="47"/>
      <c r="GX1" s="47"/>
      <c r="GY1" s="47"/>
      <c r="GZ1" s="48"/>
      <c r="HA1" s="47"/>
      <c r="HB1" s="47"/>
      <c r="HC1" s="47"/>
      <c r="HD1" s="47"/>
      <c r="HE1" s="47"/>
      <c r="HF1" s="47"/>
      <c r="HG1" s="47"/>
      <c r="HH1" s="48"/>
      <c r="HI1" s="47"/>
      <c r="HJ1" s="47"/>
      <c r="HK1" s="47"/>
      <c r="HL1" s="47"/>
      <c r="HM1" s="47"/>
      <c r="HN1" s="47"/>
      <c r="HO1" s="47"/>
      <c r="HP1" s="48"/>
      <c r="HQ1" s="47"/>
      <c r="HR1" s="47"/>
      <c r="HS1" s="47"/>
      <c r="HT1" s="47"/>
      <c r="HU1" s="47"/>
      <c r="HV1" s="47"/>
      <c r="HW1" s="47"/>
      <c r="HX1" s="48"/>
      <c r="HY1" s="47"/>
      <c r="HZ1" s="47"/>
      <c r="IA1" s="47"/>
      <c r="IB1" s="47"/>
      <c r="IC1" s="47"/>
      <c r="ID1" s="47"/>
      <c r="IE1" s="47"/>
      <c r="IF1" s="48"/>
    </row>
    <row r="2" spans="1:240" s="49" customFormat="1" ht="14.25" customHeight="1">
      <c r="A2" s="348" t="s">
        <v>123</v>
      </c>
      <c r="B2" s="348"/>
      <c r="C2" s="348"/>
      <c r="D2" s="348"/>
      <c r="E2" s="348"/>
      <c r="F2" s="348"/>
      <c r="G2" s="348"/>
      <c r="H2" s="348"/>
      <c r="I2" s="47"/>
      <c r="J2" s="47"/>
      <c r="K2" s="47"/>
      <c r="L2" s="47"/>
      <c r="M2" s="47"/>
      <c r="N2" s="47"/>
      <c r="O2" s="47"/>
      <c r="P2" s="48"/>
      <c r="Q2" s="47"/>
      <c r="R2" s="47"/>
      <c r="S2" s="47"/>
      <c r="T2" s="47"/>
      <c r="U2" s="47"/>
      <c r="V2" s="47"/>
      <c r="W2" s="47"/>
      <c r="X2" s="48"/>
      <c r="Y2" s="47"/>
      <c r="Z2" s="47"/>
      <c r="AA2" s="47"/>
      <c r="AB2" s="47"/>
      <c r="AC2" s="47"/>
      <c r="AD2" s="47"/>
      <c r="AE2" s="47"/>
      <c r="AF2" s="48"/>
      <c r="AG2" s="47"/>
      <c r="AH2" s="47"/>
      <c r="AI2" s="47"/>
      <c r="AJ2" s="47"/>
      <c r="AK2" s="47"/>
      <c r="AL2" s="47"/>
      <c r="AM2" s="47"/>
      <c r="AN2" s="48"/>
      <c r="AO2" s="47"/>
      <c r="AP2" s="47"/>
      <c r="AQ2" s="47"/>
      <c r="AR2" s="47"/>
      <c r="AS2" s="47"/>
      <c r="AT2" s="47"/>
      <c r="AU2" s="47"/>
      <c r="AV2" s="48"/>
      <c r="AW2" s="47"/>
      <c r="AX2" s="47"/>
      <c r="AY2" s="47"/>
      <c r="AZ2" s="47"/>
      <c r="BA2" s="47"/>
      <c r="BB2" s="47"/>
      <c r="BC2" s="47"/>
      <c r="BD2" s="48"/>
      <c r="BE2" s="47"/>
      <c r="BF2" s="47"/>
      <c r="BG2" s="47"/>
      <c r="BH2" s="47"/>
      <c r="BI2" s="47"/>
      <c r="BJ2" s="47"/>
      <c r="BK2" s="47"/>
      <c r="BL2" s="48"/>
      <c r="BM2" s="47"/>
      <c r="BN2" s="47"/>
      <c r="BO2" s="47"/>
      <c r="BP2" s="47"/>
      <c r="BQ2" s="47"/>
      <c r="BR2" s="47"/>
      <c r="BS2" s="47"/>
      <c r="BT2" s="48"/>
      <c r="BU2" s="47"/>
      <c r="BV2" s="47"/>
      <c r="BW2" s="47"/>
      <c r="BX2" s="47"/>
      <c r="BY2" s="47"/>
      <c r="BZ2" s="47"/>
      <c r="CA2" s="47"/>
      <c r="CB2" s="48"/>
      <c r="CC2" s="47"/>
      <c r="CD2" s="47"/>
      <c r="CE2" s="47"/>
      <c r="CF2" s="47"/>
      <c r="CG2" s="47"/>
      <c r="CH2" s="47"/>
      <c r="CI2" s="47"/>
      <c r="CJ2" s="48"/>
      <c r="CK2" s="47"/>
      <c r="CL2" s="47"/>
      <c r="CM2" s="47"/>
      <c r="CN2" s="47"/>
      <c r="CO2" s="47"/>
      <c r="CP2" s="47"/>
      <c r="CQ2" s="47"/>
      <c r="CR2" s="48"/>
      <c r="CS2" s="47"/>
      <c r="CT2" s="47"/>
      <c r="CU2" s="47"/>
      <c r="CV2" s="47"/>
      <c r="CW2" s="47"/>
      <c r="CX2" s="47"/>
      <c r="CY2" s="47"/>
      <c r="CZ2" s="48"/>
      <c r="DA2" s="47"/>
      <c r="DB2" s="47"/>
      <c r="DC2" s="47"/>
      <c r="DD2" s="47"/>
      <c r="DE2" s="47"/>
      <c r="DF2" s="47"/>
      <c r="DG2" s="47"/>
      <c r="DH2" s="48"/>
      <c r="DI2" s="47"/>
      <c r="DJ2" s="47"/>
      <c r="DK2" s="47"/>
      <c r="DL2" s="47"/>
      <c r="DM2" s="47"/>
      <c r="DN2" s="47"/>
      <c r="DO2" s="47"/>
      <c r="DP2" s="48"/>
      <c r="DQ2" s="47"/>
      <c r="DR2" s="47"/>
      <c r="DS2" s="47"/>
      <c r="DT2" s="47"/>
      <c r="DU2" s="47"/>
      <c r="DV2" s="47"/>
      <c r="DW2" s="47"/>
      <c r="DX2" s="48"/>
      <c r="DY2" s="47"/>
      <c r="DZ2" s="47"/>
      <c r="EA2" s="47"/>
      <c r="EB2" s="47"/>
      <c r="EC2" s="47"/>
      <c r="ED2" s="47"/>
      <c r="EE2" s="47"/>
      <c r="EF2" s="48"/>
      <c r="EG2" s="47"/>
      <c r="EH2" s="47"/>
      <c r="EI2" s="47"/>
      <c r="EJ2" s="47"/>
      <c r="EK2" s="47"/>
      <c r="EL2" s="47"/>
      <c r="EM2" s="47"/>
      <c r="EN2" s="48"/>
      <c r="EO2" s="47"/>
      <c r="EP2" s="47"/>
      <c r="EQ2" s="47"/>
      <c r="ER2" s="47"/>
      <c r="ES2" s="47"/>
      <c r="ET2" s="47"/>
      <c r="EU2" s="47"/>
      <c r="EV2" s="48"/>
      <c r="EW2" s="47"/>
      <c r="EX2" s="47"/>
      <c r="EY2" s="47"/>
      <c r="EZ2" s="47"/>
      <c r="FA2" s="47"/>
      <c r="FB2" s="47"/>
      <c r="FC2" s="47"/>
      <c r="FD2" s="48"/>
      <c r="FE2" s="47"/>
      <c r="FF2" s="47"/>
      <c r="FG2" s="47"/>
      <c r="FH2" s="47"/>
      <c r="FI2" s="47"/>
      <c r="FJ2" s="47"/>
      <c r="FK2" s="47"/>
      <c r="FL2" s="48"/>
      <c r="FM2" s="47"/>
      <c r="FN2" s="47"/>
      <c r="FO2" s="47"/>
      <c r="FP2" s="47"/>
      <c r="FQ2" s="47"/>
      <c r="FR2" s="47"/>
      <c r="FS2" s="47"/>
      <c r="FT2" s="48"/>
      <c r="FU2" s="47"/>
      <c r="FV2" s="47"/>
      <c r="FW2" s="47"/>
      <c r="FX2" s="47"/>
      <c r="FY2" s="47"/>
      <c r="FZ2" s="47"/>
      <c r="GA2" s="47"/>
      <c r="GB2" s="48"/>
      <c r="GC2" s="47"/>
      <c r="GD2" s="47"/>
      <c r="GE2" s="47"/>
      <c r="GF2" s="47"/>
      <c r="GG2" s="47"/>
      <c r="GH2" s="47"/>
      <c r="GI2" s="47"/>
      <c r="GJ2" s="48"/>
      <c r="GK2" s="47"/>
      <c r="GL2" s="47"/>
      <c r="GM2" s="47"/>
      <c r="GN2" s="47"/>
      <c r="GO2" s="47"/>
      <c r="GP2" s="47"/>
      <c r="GQ2" s="47"/>
      <c r="GR2" s="48"/>
      <c r="GS2" s="47"/>
      <c r="GT2" s="47"/>
      <c r="GU2" s="47"/>
      <c r="GV2" s="47"/>
      <c r="GW2" s="47"/>
      <c r="GX2" s="47"/>
      <c r="GY2" s="47"/>
      <c r="GZ2" s="48"/>
      <c r="HA2" s="47"/>
      <c r="HB2" s="47"/>
      <c r="HC2" s="47"/>
      <c r="HD2" s="47"/>
      <c r="HE2" s="47"/>
      <c r="HF2" s="47"/>
      <c r="HG2" s="47"/>
      <c r="HH2" s="48"/>
      <c r="HI2" s="47"/>
      <c r="HJ2" s="47"/>
      <c r="HK2" s="47"/>
      <c r="HL2" s="47"/>
      <c r="HM2" s="47"/>
      <c r="HN2" s="47"/>
      <c r="HO2" s="47"/>
      <c r="HP2" s="48"/>
      <c r="HQ2" s="47"/>
      <c r="HR2" s="47"/>
      <c r="HS2" s="47"/>
      <c r="HT2" s="47"/>
      <c r="HU2" s="47"/>
      <c r="HV2" s="47"/>
      <c r="HW2" s="47"/>
      <c r="HX2" s="48"/>
      <c r="HY2" s="47"/>
      <c r="HZ2" s="47"/>
      <c r="IA2" s="47"/>
      <c r="IB2" s="47"/>
      <c r="IC2" s="47"/>
      <c r="ID2" s="47"/>
      <c r="IE2" s="47"/>
      <c r="IF2" s="48"/>
    </row>
    <row r="3" spans="1:240" s="49" customFormat="1" ht="14.25" customHeight="1">
      <c r="A3" s="348" t="s">
        <v>30</v>
      </c>
      <c r="B3" s="348"/>
      <c r="C3" s="348"/>
      <c r="D3" s="348"/>
      <c r="E3" s="348"/>
      <c r="F3" s="348"/>
      <c r="G3" s="348"/>
      <c r="H3" s="34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47"/>
      <c r="X3" s="48"/>
      <c r="Y3" s="47"/>
      <c r="Z3" s="47"/>
      <c r="AA3" s="47"/>
      <c r="AB3" s="47"/>
      <c r="AC3" s="47"/>
      <c r="AD3" s="47"/>
      <c r="AE3" s="47"/>
      <c r="AF3" s="48"/>
      <c r="AG3" s="47"/>
      <c r="AH3" s="47"/>
      <c r="AI3" s="47"/>
      <c r="AJ3" s="47"/>
      <c r="AK3" s="47"/>
      <c r="AL3" s="47"/>
      <c r="AM3" s="47"/>
      <c r="AN3" s="48"/>
      <c r="AO3" s="47"/>
      <c r="AP3" s="47"/>
      <c r="AQ3" s="47"/>
      <c r="AR3" s="47"/>
      <c r="AS3" s="47"/>
      <c r="AT3" s="47"/>
      <c r="AU3" s="47"/>
      <c r="AV3" s="48"/>
      <c r="AW3" s="47"/>
      <c r="AX3" s="47"/>
      <c r="AY3" s="47"/>
      <c r="AZ3" s="47"/>
      <c r="BA3" s="47"/>
      <c r="BB3" s="47"/>
      <c r="BC3" s="47"/>
      <c r="BD3" s="48"/>
      <c r="BE3" s="47"/>
      <c r="BF3" s="47"/>
      <c r="BG3" s="47"/>
      <c r="BH3" s="47"/>
      <c r="BI3" s="47"/>
      <c r="BJ3" s="47"/>
      <c r="BK3" s="47"/>
      <c r="BL3" s="48"/>
      <c r="BM3" s="47"/>
      <c r="BN3" s="47"/>
      <c r="BO3" s="47"/>
      <c r="BP3" s="47"/>
      <c r="BQ3" s="47"/>
      <c r="BR3" s="47"/>
      <c r="BS3" s="47"/>
      <c r="BT3" s="48"/>
      <c r="BU3" s="47"/>
      <c r="BV3" s="47"/>
      <c r="BW3" s="47"/>
      <c r="BX3" s="47"/>
      <c r="BY3" s="47"/>
      <c r="BZ3" s="47"/>
      <c r="CA3" s="47"/>
      <c r="CB3" s="48"/>
      <c r="CC3" s="47"/>
      <c r="CD3" s="47"/>
      <c r="CE3" s="47"/>
      <c r="CF3" s="47"/>
      <c r="CG3" s="47"/>
      <c r="CH3" s="47"/>
      <c r="CI3" s="47"/>
      <c r="CJ3" s="48"/>
      <c r="CK3" s="47"/>
      <c r="CL3" s="47"/>
      <c r="CM3" s="47"/>
      <c r="CN3" s="47"/>
      <c r="CO3" s="47"/>
      <c r="CP3" s="47"/>
      <c r="CQ3" s="47"/>
      <c r="CR3" s="48"/>
      <c r="CS3" s="47"/>
      <c r="CT3" s="47"/>
      <c r="CU3" s="47"/>
      <c r="CV3" s="47"/>
      <c r="CW3" s="47"/>
      <c r="CX3" s="47"/>
      <c r="CY3" s="47"/>
      <c r="CZ3" s="48"/>
      <c r="DA3" s="47"/>
      <c r="DB3" s="47"/>
      <c r="DC3" s="47"/>
      <c r="DD3" s="47"/>
      <c r="DE3" s="47"/>
      <c r="DF3" s="47"/>
      <c r="DG3" s="47"/>
      <c r="DH3" s="48"/>
      <c r="DI3" s="47"/>
      <c r="DJ3" s="47"/>
      <c r="DK3" s="47"/>
      <c r="DL3" s="47"/>
      <c r="DM3" s="47"/>
      <c r="DN3" s="47"/>
      <c r="DO3" s="47"/>
      <c r="DP3" s="48"/>
      <c r="DQ3" s="47"/>
      <c r="DR3" s="47"/>
      <c r="DS3" s="47"/>
      <c r="DT3" s="47"/>
      <c r="DU3" s="47"/>
      <c r="DV3" s="47"/>
      <c r="DW3" s="47"/>
      <c r="DX3" s="48"/>
      <c r="DY3" s="47"/>
      <c r="DZ3" s="47"/>
      <c r="EA3" s="47"/>
      <c r="EB3" s="47"/>
      <c r="EC3" s="47"/>
      <c r="ED3" s="47"/>
      <c r="EE3" s="47"/>
      <c r="EF3" s="48"/>
      <c r="EG3" s="47"/>
      <c r="EH3" s="47"/>
      <c r="EI3" s="47"/>
      <c r="EJ3" s="47"/>
      <c r="EK3" s="47"/>
      <c r="EL3" s="47"/>
      <c r="EM3" s="47"/>
      <c r="EN3" s="48"/>
      <c r="EO3" s="47"/>
      <c r="EP3" s="47"/>
      <c r="EQ3" s="47"/>
      <c r="ER3" s="47"/>
      <c r="ES3" s="47"/>
      <c r="ET3" s="47"/>
      <c r="EU3" s="47"/>
      <c r="EV3" s="48"/>
      <c r="EW3" s="47"/>
      <c r="EX3" s="47"/>
      <c r="EY3" s="47"/>
      <c r="EZ3" s="47"/>
      <c r="FA3" s="47"/>
      <c r="FB3" s="47"/>
      <c r="FC3" s="47"/>
      <c r="FD3" s="48"/>
      <c r="FE3" s="47"/>
      <c r="FF3" s="47"/>
      <c r="FG3" s="47"/>
      <c r="FH3" s="47"/>
      <c r="FI3" s="47"/>
      <c r="FJ3" s="47"/>
      <c r="FK3" s="47"/>
      <c r="FL3" s="48"/>
      <c r="FM3" s="47"/>
      <c r="FN3" s="47"/>
      <c r="FO3" s="47"/>
      <c r="FP3" s="47"/>
      <c r="FQ3" s="47"/>
      <c r="FR3" s="47"/>
      <c r="FS3" s="47"/>
      <c r="FT3" s="48"/>
      <c r="FU3" s="47"/>
      <c r="FV3" s="47"/>
      <c r="FW3" s="47"/>
      <c r="FX3" s="47"/>
      <c r="FY3" s="47"/>
      <c r="FZ3" s="47"/>
      <c r="GA3" s="47"/>
      <c r="GB3" s="48"/>
      <c r="GC3" s="47"/>
      <c r="GD3" s="47"/>
      <c r="GE3" s="47"/>
      <c r="GF3" s="47"/>
      <c r="GG3" s="47"/>
      <c r="GH3" s="47"/>
      <c r="GI3" s="47"/>
      <c r="GJ3" s="48"/>
      <c r="GK3" s="47"/>
      <c r="GL3" s="47"/>
      <c r="GM3" s="47"/>
      <c r="GN3" s="47"/>
      <c r="GO3" s="47"/>
      <c r="GP3" s="47"/>
      <c r="GQ3" s="47"/>
      <c r="GR3" s="48"/>
      <c r="GS3" s="47"/>
      <c r="GT3" s="47"/>
      <c r="GU3" s="47"/>
      <c r="GV3" s="47"/>
      <c r="GW3" s="47"/>
      <c r="GX3" s="47"/>
      <c r="GY3" s="47"/>
      <c r="GZ3" s="48"/>
      <c r="HA3" s="47"/>
      <c r="HB3" s="47"/>
      <c r="HC3" s="47"/>
      <c r="HD3" s="47"/>
      <c r="HE3" s="47"/>
      <c r="HF3" s="47"/>
      <c r="HG3" s="47"/>
      <c r="HH3" s="48"/>
      <c r="HI3" s="47"/>
      <c r="HJ3" s="47"/>
      <c r="HK3" s="47"/>
      <c r="HL3" s="47"/>
      <c r="HM3" s="47"/>
      <c r="HN3" s="47"/>
      <c r="HO3" s="47"/>
      <c r="HP3" s="48"/>
      <c r="HQ3" s="47"/>
      <c r="HR3" s="47"/>
      <c r="HS3" s="47"/>
      <c r="HT3" s="47"/>
      <c r="HU3" s="47"/>
      <c r="HV3" s="47"/>
      <c r="HW3" s="47"/>
      <c r="HX3" s="48"/>
      <c r="HY3" s="47"/>
      <c r="HZ3" s="47"/>
      <c r="IA3" s="47"/>
      <c r="IB3" s="47"/>
      <c r="IC3" s="47"/>
      <c r="ID3" s="47"/>
      <c r="IE3" s="47"/>
      <c r="IF3" s="48"/>
    </row>
    <row r="4" spans="1:240" s="49" customFormat="1" ht="14.25" customHeight="1">
      <c r="A4" s="348" t="s">
        <v>29</v>
      </c>
      <c r="B4" s="348"/>
      <c r="C4" s="348"/>
      <c r="D4" s="348"/>
      <c r="E4" s="348"/>
      <c r="F4" s="348"/>
      <c r="G4" s="348"/>
      <c r="H4" s="34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47"/>
      <c r="X4" s="48"/>
      <c r="Y4" s="47"/>
      <c r="Z4" s="47"/>
      <c r="AA4" s="47"/>
      <c r="AB4" s="47"/>
      <c r="AC4" s="47"/>
      <c r="AD4" s="47"/>
      <c r="AE4" s="47"/>
      <c r="AF4" s="48"/>
      <c r="AG4" s="47"/>
      <c r="AH4" s="47"/>
      <c r="AI4" s="47"/>
      <c r="AJ4" s="47"/>
      <c r="AK4" s="47"/>
      <c r="AL4" s="47"/>
      <c r="AM4" s="47"/>
      <c r="AN4" s="48"/>
      <c r="AO4" s="47"/>
      <c r="AP4" s="47"/>
      <c r="AQ4" s="47"/>
      <c r="AR4" s="47"/>
      <c r="AS4" s="47"/>
      <c r="AT4" s="47"/>
      <c r="AU4" s="47"/>
      <c r="AV4" s="48"/>
      <c r="AW4" s="47"/>
      <c r="AX4" s="47"/>
      <c r="AY4" s="47"/>
      <c r="AZ4" s="47"/>
      <c r="BA4" s="47"/>
      <c r="BB4" s="47"/>
      <c r="BC4" s="47"/>
      <c r="BD4" s="48"/>
      <c r="BE4" s="47"/>
      <c r="BF4" s="47"/>
      <c r="BG4" s="47"/>
      <c r="BH4" s="47"/>
      <c r="BI4" s="47"/>
      <c r="BJ4" s="47"/>
      <c r="BK4" s="47"/>
      <c r="BL4" s="48"/>
      <c r="BM4" s="47"/>
      <c r="BN4" s="47"/>
      <c r="BO4" s="47"/>
      <c r="BP4" s="47"/>
      <c r="BQ4" s="47"/>
      <c r="BR4" s="47"/>
      <c r="BS4" s="47"/>
      <c r="BT4" s="48"/>
      <c r="BU4" s="47"/>
      <c r="BV4" s="47"/>
      <c r="BW4" s="47"/>
      <c r="BX4" s="47"/>
      <c r="BY4" s="47"/>
      <c r="BZ4" s="47"/>
      <c r="CA4" s="47"/>
      <c r="CB4" s="48"/>
      <c r="CC4" s="47"/>
      <c r="CD4" s="47"/>
      <c r="CE4" s="47"/>
      <c r="CF4" s="47"/>
      <c r="CG4" s="47"/>
      <c r="CH4" s="47"/>
      <c r="CI4" s="47"/>
      <c r="CJ4" s="48"/>
      <c r="CK4" s="47"/>
      <c r="CL4" s="47"/>
      <c r="CM4" s="47"/>
      <c r="CN4" s="47"/>
      <c r="CO4" s="47"/>
      <c r="CP4" s="47"/>
      <c r="CQ4" s="47"/>
      <c r="CR4" s="48"/>
      <c r="CS4" s="47"/>
      <c r="CT4" s="47"/>
      <c r="CU4" s="47"/>
      <c r="CV4" s="47"/>
      <c r="CW4" s="47"/>
      <c r="CX4" s="47"/>
      <c r="CY4" s="47"/>
      <c r="CZ4" s="48"/>
      <c r="DA4" s="47"/>
      <c r="DB4" s="47"/>
      <c r="DC4" s="47"/>
      <c r="DD4" s="47"/>
      <c r="DE4" s="47"/>
      <c r="DF4" s="47"/>
      <c r="DG4" s="47"/>
      <c r="DH4" s="48"/>
      <c r="DI4" s="47"/>
      <c r="DJ4" s="47"/>
      <c r="DK4" s="47"/>
      <c r="DL4" s="47"/>
      <c r="DM4" s="47"/>
      <c r="DN4" s="47"/>
      <c r="DO4" s="47"/>
      <c r="DP4" s="48"/>
      <c r="DQ4" s="47"/>
      <c r="DR4" s="47"/>
      <c r="DS4" s="47"/>
      <c r="DT4" s="47"/>
      <c r="DU4" s="47"/>
      <c r="DV4" s="47"/>
      <c r="DW4" s="47"/>
      <c r="DX4" s="48"/>
      <c r="DY4" s="47"/>
      <c r="DZ4" s="47"/>
      <c r="EA4" s="47"/>
      <c r="EB4" s="47"/>
      <c r="EC4" s="47"/>
      <c r="ED4" s="47"/>
      <c r="EE4" s="47"/>
      <c r="EF4" s="48"/>
      <c r="EG4" s="47"/>
      <c r="EH4" s="47"/>
      <c r="EI4" s="47"/>
      <c r="EJ4" s="47"/>
      <c r="EK4" s="47"/>
      <c r="EL4" s="47"/>
      <c r="EM4" s="47"/>
      <c r="EN4" s="48"/>
      <c r="EO4" s="47"/>
      <c r="EP4" s="47"/>
      <c r="EQ4" s="47"/>
      <c r="ER4" s="47"/>
      <c r="ES4" s="47"/>
      <c r="ET4" s="47"/>
      <c r="EU4" s="47"/>
      <c r="EV4" s="48"/>
      <c r="EW4" s="47"/>
      <c r="EX4" s="47"/>
      <c r="EY4" s="47"/>
      <c r="EZ4" s="47"/>
      <c r="FA4" s="47"/>
      <c r="FB4" s="47"/>
      <c r="FC4" s="47"/>
      <c r="FD4" s="48"/>
      <c r="FE4" s="47"/>
      <c r="FF4" s="47"/>
      <c r="FG4" s="47"/>
      <c r="FH4" s="47"/>
      <c r="FI4" s="47"/>
      <c r="FJ4" s="47"/>
      <c r="FK4" s="47"/>
      <c r="FL4" s="48"/>
      <c r="FM4" s="47"/>
      <c r="FN4" s="47"/>
      <c r="FO4" s="47"/>
      <c r="FP4" s="47"/>
      <c r="FQ4" s="47"/>
      <c r="FR4" s="47"/>
      <c r="FS4" s="47"/>
      <c r="FT4" s="48"/>
      <c r="FU4" s="47"/>
      <c r="FV4" s="47"/>
      <c r="FW4" s="47"/>
      <c r="FX4" s="47"/>
      <c r="FY4" s="47"/>
      <c r="FZ4" s="47"/>
      <c r="GA4" s="47"/>
      <c r="GB4" s="48"/>
      <c r="GC4" s="47"/>
      <c r="GD4" s="47"/>
      <c r="GE4" s="47"/>
      <c r="GF4" s="47"/>
      <c r="GG4" s="47"/>
      <c r="GH4" s="47"/>
      <c r="GI4" s="47"/>
      <c r="GJ4" s="48"/>
      <c r="GK4" s="47"/>
      <c r="GL4" s="47"/>
      <c r="GM4" s="47"/>
      <c r="GN4" s="47"/>
      <c r="GO4" s="47"/>
      <c r="GP4" s="47"/>
      <c r="GQ4" s="47"/>
      <c r="GR4" s="48"/>
      <c r="GS4" s="47"/>
      <c r="GT4" s="47"/>
      <c r="GU4" s="47"/>
      <c r="GV4" s="47"/>
      <c r="GW4" s="47"/>
      <c r="GX4" s="47"/>
      <c r="GY4" s="47"/>
      <c r="GZ4" s="48"/>
      <c r="HA4" s="47"/>
      <c r="HB4" s="47"/>
      <c r="HC4" s="47"/>
      <c r="HD4" s="47"/>
      <c r="HE4" s="47"/>
      <c r="HF4" s="47"/>
      <c r="HG4" s="47"/>
      <c r="HH4" s="48"/>
      <c r="HI4" s="47"/>
      <c r="HJ4" s="47"/>
      <c r="HK4" s="47"/>
      <c r="HL4" s="47"/>
      <c r="HM4" s="47"/>
      <c r="HN4" s="47"/>
      <c r="HO4" s="47"/>
      <c r="HP4" s="48"/>
      <c r="HQ4" s="47"/>
      <c r="HR4" s="47"/>
      <c r="HS4" s="47"/>
      <c r="HT4" s="47"/>
      <c r="HU4" s="47"/>
      <c r="HV4" s="47"/>
      <c r="HW4" s="47"/>
      <c r="HX4" s="48"/>
      <c r="HY4" s="47"/>
      <c r="HZ4" s="47"/>
      <c r="IA4" s="47"/>
      <c r="IB4" s="47"/>
      <c r="IC4" s="47"/>
      <c r="ID4" s="47"/>
      <c r="IE4" s="47"/>
      <c r="IF4" s="48"/>
    </row>
    <row r="5" spans="1:240" s="49" customFormat="1" ht="35.25" customHeight="1">
      <c r="A5" s="323" t="s">
        <v>124</v>
      </c>
      <c r="B5" s="323"/>
      <c r="C5" s="323"/>
      <c r="D5" s="323"/>
      <c r="E5" s="323"/>
      <c r="F5" s="323"/>
      <c r="G5" s="323"/>
      <c r="H5" s="323"/>
      <c r="W5" s="47"/>
      <c r="X5" s="48"/>
      <c r="Y5" s="47"/>
      <c r="Z5" s="47"/>
      <c r="AA5" s="47"/>
      <c r="AB5" s="47"/>
      <c r="AC5" s="47"/>
      <c r="AD5" s="47"/>
      <c r="AE5" s="47"/>
      <c r="AF5" s="48"/>
      <c r="AG5" s="47"/>
      <c r="AH5" s="47"/>
      <c r="AI5" s="47"/>
      <c r="AJ5" s="47"/>
      <c r="AK5" s="47"/>
      <c r="AL5" s="47"/>
      <c r="AM5" s="47"/>
      <c r="AN5" s="48"/>
      <c r="AO5" s="47"/>
      <c r="AP5" s="47"/>
      <c r="AQ5" s="47"/>
      <c r="AR5" s="47"/>
      <c r="AS5" s="47"/>
      <c r="AT5" s="47"/>
      <c r="AU5" s="47"/>
      <c r="AV5" s="48"/>
      <c r="AW5" s="47"/>
      <c r="AX5" s="47"/>
      <c r="AY5" s="47"/>
      <c r="AZ5" s="47"/>
      <c r="BA5" s="47"/>
      <c r="BB5" s="47"/>
      <c r="BC5" s="47"/>
      <c r="BD5" s="48"/>
      <c r="BE5" s="47"/>
      <c r="BF5" s="47"/>
      <c r="BG5" s="47"/>
      <c r="BH5" s="47"/>
      <c r="BI5" s="47"/>
      <c r="BJ5" s="47"/>
      <c r="BK5" s="47"/>
      <c r="BL5" s="48"/>
      <c r="BM5" s="47"/>
      <c r="BN5" s="47"/>
      <c r="BO5" s="47"/>
      <c r="BP5" s="47"/>
      <c r="BQ5" s="47"/>
      <c r="BR5" s="47"/>
      <c r="BS5" s="47"/>
      <c r="BT5" s="48"/>
      <c r="BU5" s="47"/>
      <c r="BV5" s="47"/>
      <c r="BW5" s="47"/>
      <c r="BX5" s="47"/>
      <c r="BY5" s="47"/>
      <c r="BZ5" s="47"/>
      <c r="CA5" s="47"/>
      <c r="CB5" s="48"/>
      <c r="CC5" s="47"/>
      <c r="CD5" s="47"/>
      <c r="CE5" s="47"/>
      <c r="CF5" s="47"/>
      <c r="CG5" s="47"/>
      <c r="CH5" s="47"/>
      <c r="CI5" s="47"/>
      <c r="CJ5" s="48"/>
      <c r="CK5" s="47"/>
      <c r="CL5" s="47"/>
      <c r="CM5" s="47"/>
      <c r="CN5" s="47"/>
      <c r="CO5" s="47"/>
      <c r="CP5" s="47"/>
      <c r="CQ5" s="47"/>
      <c r="CR5" s="48"/>
      <c r="CS5" s="47"/>
      <c r="CT5" s="47"/>
      <c r="CU5" s="47"/>
      <c r="CV5" s="47"/>
      <c r="CW5" s="47"/>
      <c r="CX5" s="47"/>
      <c r="CY5" s="47"/>
      <c r="CZ5" s="48"/>
      <c r="DA5" s="47"/>
      <c r="DB5" s="47"/>
      <c r="DC5" s="47"/>
      <c r="DD5" s="47"/>
      <c r="DE5" s="47"/>
      <c r="DF5" s="47"/>
      <c r="DG5" s="47"/>
      <c r="DH5" s="48"/>
      <c r="DI5" s="47"/>
      <c r="DJ5" s="47"/>
      <c r="DK5" s="47"/>
      <c r="DL5" s="47"/>
      <c r="DM5" s="47"/>
      <c r="DN5" s="47"/>
      <c r="DO5" s="47"/>
      <c r="DP5" s="48"/>
      <c r="DQ5" s="47"/>
      <c r="DR5" s="47"/>
      <c r="DS5" s="47"/>
      <c r="DT5" s="47"/>
      <c r="DU5" s="47"/>
      <c r="DV5" s="47"/>
      <c r="DW5" s="47"/>
      <c r="DX5" s="48"/>
      <c r="DY5" s="47"/>
      <c r="DZ5" s="47"/>
      <c r="EA5" s="47"/>
      <c r="EB5" s="47"/>
      <c r="EC5" s="47"/>
      <c r="ED5" s="47"/>
      <c r="EE5" s="47"/>
      <c r="EF5" s="48"/>
      <c r="EG5" s="47"/>
      <c r="EH5" s="47"/>
      <c r="EI5" s="47"/>
      <c r="EJ5" s="47"/>
      <c r="EK5" s="47"/>
      <c r="EL5" s="47"/>
      <c r="EM5" s="47"/>
      <c r="EN5" s="48"/>
      <c r="EO5" s="47"/>
      <c r="EP5" s="47"/>
      <c r="EQ5" s="47"/>
      <c r="ER5" s="47"/>
      <c r="ES5" s="47"/>
      <c r="ET5" s="47"/>
      <c r="EU5" s="47"/>
      <c r="EV5" s="48"/>
      <c r="EW5" s="47"/>
      <c r="EX5" s="47"/>
      <c r="EY5" s="47"/>
      <c r="EZ5" s="47"/>
      <c r="FA5" s="47"/>
      <c r="FB5" s="47"/>
      <c r="FC5" s="47"/>
      <c r="FD5" s="48"/>
      <c r="FE5" s="47"/>
      <c r="FF5" s="47"/>
      <c r="FG5" s="47"/>
      <c r="FH5" s="47"/>
      <c r="FI5" s="47"/>
      <c r="FJ5" s="47"/>
      <c r="FK5" s="47"/>
      <c r="FL5" s="48"/>
      <c r="FM5" s="47"/>
      <c r="FN5" s="47"/>
      <c r="FO5" s="47"/>
      <c r="FP5" s="47"/>
      <c r="FQ5" s="47"/>
      <c r="FR5" s="47"/>
      <c r="FS5" s="47"/>
      <c r="FT5" s="48"/>
      <c r="FU5" s="47"/>
      <c r="FV5" s="47"/>
      <c r="FW5" s="47"/>
      <c r="FX5" s="47"/>
      <c r="FY5" s="47"/>
      <c r="FZ5" s="47"/>
      <c r="GA5" s="47"/>
      <c r="GB5" s="48"/>
      <c r="GC5" s="47"/>
      <c r="GD5" s="47"/>
      <c r="GE5" s="47"/>
      <c r="GF5" s="47"/>
      <c r="GG5" s="47"/>
      <c r="GH5" s="47"/>
      <c r="GI5" s="47"/>
      <c r="GJ5" s="48"/>
      <c r="GK5" s="47"/>
      <c r="GL5" s="47"/>
      <c r="GM5" s="47"/>
      <c r="GN5" s="47"/>
      <c r="GO5" s="47"/>
      <c r="GP5" s="47"/>
      <c r="GQ5" s="47"/>
      <c r="GR5" s="48"/>
      <c r="GS5" s="47"/>
      <c r="GT5" s="47"/>
      <c r="GU5" s="47"/>
      <c r="GV5" s="47"/>
      <c r="GW5" s="47"/>
      <c r="GX5" s="47"/>
      <c r="GY5" s="47"/>
      <c r="GZ5" s="48"/>
      <c r="HA5" s="47"/>
      <c r="HB5" s="47"/>
      <c r="HC5" s="47"/>
      <c r="HD5" s="47"/>
      <c r="HE5" s="47"/>
      <c r="HF5" s="47"/>
      <c r="HG5" s="47"/>
      <c r="HH5" s="48"/>
      <c r="HI5" s="47"/>
      <c r="HJ5" s="47"/>
      <c r="HK5" s="47"/>
      <c r="HL5" s="47"/>
      <c r="HM5" s="47"/>
      <c r="HN5" s="47"/>
      <c r="HO5" s="47"/>
      <c r="HP5" s="48"/>
      <c r="HQ5" s="47"/>
      <c r="HR5" s="47"/>
      <c r="HS5" s="47"/>
      <c r="HT5" s="47"/>
      <c r="HU5" s="47"/>
      <c r="HV5" s="47"/>
      <c r="HW5" s="47"/>
      <c r="HX5" s="48"/>
      <c r="HY5" s="47"/>
      <c r="HZ5" s="47"/>
      <c r="IA5" s="47"/>
      <c r="IB5" s="47"/>
      <c r="IC5" s="47"/>
      <c r="ID5" s="47"/>
      <c r="IE5" s="47"/>
      <c r="IF5" s="48"/>
    </row>
    <row r="6" spans="1:240" s="38" customFormat="1">
      <c r="A6" s="349" t="s">
        <v>55</v>
      </c>
      <c r="B6" s="349"/>
      <c r="C6" s="349"/>
      <c r="D6" s="349"/>
      <c r="E6" s="349"/>
      <c r="F6" s="349"/>
      <c r="G6" s="349"/>
      <c r="H6" s="349"/>
    </row>
    <row r="7" spans="1:240" s="38" customFormat="1" ht="30.75" customHeight="1">
      <c r="A7" s="354" t="s">
        <v>132</v>
      </c>
      <c r="B7" s="355"/>
      <c r="C7" s="358" t="s">
        <v>133</v>
      </c>
      <c r="D7" s="351" t="s">
        <v>271</v>
      </c>
      <c r="E7" s="352"/>
      <c r="F7" s="352"/>
      <c r="G7" s="352"/>
      <c r="H7" s="353"/>
    </row>
    <row r="8" spans="1:240" ht="18.75" customHeight="1">
      <c r="A8" s="356"/>
      <c r="B8" s="357"/>
      <c r="C8" s="359"/>
      <c r="D8" s="350" t="s">
        <v>129</v>
      </c>
      <c r="E8" s="350" t="s">
        <v>127</v>
      </c>
      <c r="F8" s="350"/>
      <c r="G8" s="350"/>
      <c r="H8" s="350"/>
    </row>
    <row r="9" spans="1:240" ht="76.150000000000006" customHeight="1">
      <c r="A9" s="196" t="s">
        <v>119</v>
      </c>
      <c r="B9" s="196" t="s">
        <v>134</v>
      </c>
      <c r="C9" s="360"/>
      <c r="D9" s="350"/>
      <c r="E9" s="196" t="s">
        <v>135</v>
      </c>
      <c r="F9" s="196" t="s">
        <v>136</v>
      </c>
      <c r="G9" s="196" t="s">
        <v>137</v>
      </c>
      <c r="H9" s="196" t="s">
        <v>138</v>
      </c>
    </row>
    <row r="10" spans="1:240" s="91" customFormat="1">
      <c r="A10" s="118"/>
      <c r="B10" s="118"/>
      <c r="C10" s="119" t="s">
        <v>128</v>
      </c>
      <c r="D10" s="120">
        <f>+D11</f>
        <v>1758177.0000000002</v>
      </c>
      <c r="E10" s="120">
        <f t="shared" ref="E10:H10" si="0">+E11</f>
        <v>1433417</v>
      </c>
      <c r="F10" s="120">
        <f>+F11</f>
        <v>324760</v>
      </c>
      <c r="G10" s="120">
        <f t="shared" si="0"/>
        <v>0</v>
      </c>
      <c r="H10" s="120">
        <f t="shared" si="0"/>
        <v>0</v>
      </c>
      <c r="J10" s="128"/>
    </row>
    <row r="11" spans="1:240" s="91" customFormat="1">
      <c r="A11" s="118"/>
      <c r="B11" s="118"/>
      <c r="C11" s="121" t="s">
        <v>32</v>
      </c>
      <c r="D11" s="122">
        <f>+D13</f>
        <v>1758177.0000000002</v>
      </c>
      <c r="E11" s="122">
        <f t="shared" ref="E11:H11" si="1">+E13</f>
        <v>1433417</v>
      </c>
      <c r="F11" s="122">
        <f t="shared" si="1"/>
        <v>324760</v>
      </c>
      <c r="G11" s="122">
        <f t="shared" si="1"/>
        <v>0</v>
      </c>
      <c r="H11" s="122">
        <f t="shared" si="1"/>
        <v>0</v>
      </c>
      <c r="J11" s="128"/>
    </row>
    <row r="12" spans="1:240" s="91" customFormat="1">
      <c r="A12" s="118"/>
      <c r="B12" s="118"/>
      <c r="C12" s="94" t="s">
        <v>130</v>
      </c>
      <c r="D12" s="123"/>
      <c r="E12" s="123"/>
      <c r="F12" s="123"/>
      <c r="G12" s="123"/>
      <c r="H12" s="123"/>
      <c r="J12" s="128"/>
    </row>
    <row r="13" spans="1:240">
      <c r="A13" s="54" t="s">
        <v>74</v>
      </c>
      <c r="B13" s="54" t="s">
        <v>75</v>
      </c>
      <c r="C13" s="55" t="s">
        <v>40</v>
      </c>
      <c r="D13" s="56">
        <f>+D15+D18+D23+D29+D36+D38+D40+D43+D47+D51</f>
        <v>1758177.0000000002</v>
      </c>
      <c r="E13" s="56">
        <f>+E15+E18+E23+E29+E36+E38+E40+E43+E47+E51</f>
        <v>1433417</v>
      </c>
      <c r="F13" s="56">
        <f>+F15+F18+F23+F29+F36+F38+F40+F43+F47+F51</f>
        <v>324760</v>
      </c>
      <c r="G13" s="56">
        <f>+G15+G18+G23+G29+G36+G38+G40+G43+G47+G51</f>
        <v>0</v>
      </c>
      <c r="H13" s="56">
        <f>+H15+H18+H23+H29+H36+H38+H40+H43+H47+H51</f>
        <v>0</v>
      </c>
    </row>
    <row r="14" spans="1:240">
      <c r="A14" s="59"/>
      <c r="B14" s="59"/>
      <c r="C14" s="58" t="s">
        <v>26</v>
      </c>
      <c r="D14" s="60"/>
      <c r="E14" s="60"/>
      <c r="F14" s="60"/>
      <c r="G14" s="60"/>
      <c r="H14" s="60"/>
    </row>
    <row r="15" spans="1:240" s="41" customFormat="1">
      <c r="A15" s="110"/>
      <c r="B15" s="107"/>
      <c r="C15" s="108" t="s">
        <v>85</v>
      </c>
      <c r="D15" s="182">
        <f>+D16+D17</f>
        <v>309260</v>
      </c>
      <c r="E15" s="182">
        <f>+E16+E17</f>
        <v>0</v>
      </c>
      <c r="F15" s="182">
        <f>+F16+F17</f>
        <v>309260</v>
      </c>
      <c r="G15" s="182">
        <f t="shared" ref="G15:H15" si="2">+G16+G17</f>
        <v>0</v>
      </c>
      <c r="H15" s="182">
        <f t="shared" si="2"/>
        <v>0</v>
      </c>
    </row>
    <row r="16" spans="1:240" s="41" customFormat="1">
      <c r="A16" s="111"/>
      <c r="B16" s="109"/>
      <c r="C16" s="58" t="s">
        <v>192</v>
      </c>
      <c r="D16" s="181">
        <f>+E16+F16+G16+H16</f>
        <v>160160</v>
      </c>
      <c r="E16" s="239">
        <v>0</v>
      </c>
      <c r="F16" s="181">
        <f>+'9'!E16</f>
        <v>160160</v>
      </c>
      <c r="G16" s="239">
        <v>0</v>
      </c>
      <c r="H16" s="239">
        <v>0</v>
      </c>
    </row>
    <row r="17" spans="1:8" s="41" customFormat="1">
      <c r="A17" s="111"/>
      <c r="B17" s="109"/>
      <c r="C17" s="58" t="s">
        <v>193</v>
      </c>
      <c r="D17" s="181">
        <f t="shared" ref="D17:D54" si="3">+E17+F17+G17+H17</f>
        <v>149100</v>
      </c>
      <c r="E17" s="239">
        <v>0</v>
      </c>
      <c r="F17" s="181">
        <f>+'9'!E17</f>
        <v>149100</v>
      </c>
      <c r="G17" s="239">
        <v>0</v>
      </c>
      <c r="H17" s="239">
        <v>0</v>
      </c>
    </row>
    <row r="18" spans="1:8" s="230" customFormat="1">
      <c r="A18" s="95"/>
      <c r="B18" s="95"/>
      <c r="C18" s="93" t="s">
        <v>43</v>
      </c>
      <c r="D18" s="183">
        <f>+D20+D21+D22+D19</f>
        <v>257842.40000000002</v>
      </c>
      <c r="E18" s="183">
        <f t="shared" ref="E18:H18" si="4">+E20+E21+E22+E19</f>
        <v>257842.40000000002</v>
      </c>
      <c r="F18" s="183">
        <f t="shared" si="4"/>
        <v>0</v>
      </c>
      <c r="G18" s="183">
        <f t="shared" si="4"/>
        <v>0</v>
      </c>
      <c r="H18" s="183">
        <f t="shared" si="4"/>
        <v>0</v>
      </c>
    </row>
    <row r="19" spans="1:8" s="230" customFormat="1">
      <c r="A19" s="95"/>
      <c r="B19" s="95"/>
      <c r="C19" s="176" t="s">
        <v>275</v>
      </c>
      <c r="D19" s="181">
        <f>+E19+F19+G19+H19</f>
        <v>80000</v>
      </c>
      <c r="E19" s="181">
        <f>+'9'!E55</f>
        <v>80000</v>
      </c>
      <c r="F19" s="181"/>
      <c r="G19" s="181"/>
      <c r="H19" s="181"/>
    </row>
    <row r="20" spans="1:8" s="11" customFormat="1">
      <c r="A20" s="111"/>
      <c r="B20" s="96"/>
      <c r="C20" s="61" t="s">
        <v>144</v>
      </c>
      <c r="D20" s="181">
        <f>+E20+F20+G20+H20</f>
        <v>66560.600000000006</v>
      </c>
      <c r="E20" s="181">
        <f>+'9'!E19</f>
        <v>66560.600000000006</v>
      </c>
      <c r="F20" s="239">
        <v>0</v>
      </c>
      <c r="G20" s="239">
        <v>0</v>
      </c>
      <c r="H20" s="239">
        <v>0</v>
      </c>
    </row>
    <row r="21" spans="1:8" s="11" customFormat="1">
      <c r="A21" s="95"/>
      <c r="B21" s="96"/>
      <c r="C21" s="61" t="s">
        <v>145</v>
      </c>
      <c r="D21" s="181">
        <f t="shared" si="3"/>
        <v>91281.8</v>
      </c>
      <c r="E21" s="181">
        <f>+'9'!E20</f>
        <v>91281.8</v>
      </c>
      <c r="F21" s="239">
        <v>0</v>
      </c>
      <c r="G21" s="239">
        <v>0</v>
      </c>
      <c r="H21" s="239">
        <v>0</v>
      </c>
    </row>
    <row r="22" spans="1:8" s="11" customFormat="1">
      <c r="A22" s="95"/>
      <c r="B22" s="96"/>
      <c r="C22" s="61" t="s">
        <v>185</v>
      </c>
      <c r="D22" s="181">
        <f t="shared" si="3"/>
        <v>20000</v>
      </c>
      <c r="E22" s="181">
        <f>+'9'!E21</f>
        <v>20000</v>
      </c>
      <c r="F22" s="239">
        <v>0</v>
      </c>
      <c r="G22" s="239">
        <v>0</v>
      </c>
      <c r="H22" s="239">
        <v>0</v>
      </c>
    </row>
    <row r="23" spans="1:8" s="230" customFormat="1">
      <c r="A23" s="95"/>
      <c r="B23" s="231"/>
      <c r="C23" s="93" t="s">
        <v>81</v>
      </c>
      <c r="D23" s="183">
        <f>SUM(D24:D28)</f>
        <v>306481.10000000003</v>
      </c>
      <c r="E23" s="183">
        <f>SUM(E24:E28)</f>
        <v>290981.10000000003</v>
      </c>
      <c r="F23" s="183">
        <f>SUM(F24:F28)</f>
        <v>15500</v>
      </c>
      <c r="G23" s="183">
        <f>SUM(G24:G28)</f>
        <v>0</v>
      </c>
      <c r="H23" s="183">
        <f>SUM(H24:H28)</f>
        <v>0</v>
      </c>
    </row>
    <row r="24" spans="1:8" s="11" customFormat="1">
      <c r="A24" s="195"/>
      <c r="B24" s="195"/>
      <c r="C24" s="61" t="s">
        <v>194</v>
      </c>
      <c r="D24" s="181">
        <f>+E24+F24+G24+H24</f>
        <v>311787</v>
      </c>
      <c r="E24" s="181">
        <f>+'9'!E57</f>
        <v>311787</v>
      </c>
      <c r="F24" s="239">
        <v>0</v>
      </c>
      <c r="G24" s="239">
        <v>0</v>
      </c>
      <c r="H24" s="239">
        <v>0</v>
      </c>
    </row>
    <row r="25" spans="1:8" s="11" customFormat="1">
      <c r="A25" s="255"/>
      <c r="B25" s="255"/>
      <c r="C25" s="61" t="s">
        <v>276</v>
      </c>
      <c r="D25" s="181">
        <f>+E25+F25+G25+H25</f>
        <v>15500</v>
      </c>
      <c r="E25" s="181">
        <v>0</v>
      </c>
      <c r="F25" s="239">
        <f>+'9'!E58</f>
        <v>15500</v>
      </c>
      <c r="G25" s="239">
        <v>0</v>
      </c>
      <c r="H25" s="239">
        <v>0</v>
      </c>
    </row>
    <row r="26" spans="1:8" s="11" customFormat="1">
      <c r="A26" s="111"/>
      <c r="B26" s="96"/>
      <c r="C26" s="61" t="s">
        <v>168</v>
      </c>
      <c r="D26" s="181">
        <f t="shared" ref="D26:D27" si="5">+E26+F26+G26+H26</f>
        <v>-22050.6</v>
      </c>
      <c r="E26" s="181">
        <f>+'9'!E23</f>
        <v>-22050.6</v>
      </c>
      <c r="F26" s="239">
        <v>0</v>
      </c>
      <c r="G26" s="239">
        <v>0</v>
      </c>
      <c r="H26" s="239">
        <v>0</v>
      </c>
    </row>
    <row r="27" spans="1:8" s="11" customFormat="1">
      <c r="A27" s="111"/>
      <c r="B27" s="96"/>
      <c r="C27" s="61" t="s">
        <v>146</v>
      </c>
      <c r="D27" s="181">
        <f t="shared" si="5"/>
        <v>2472</v>
      </c>
      <c r="E27" s="181">
        <f>+'9'!E24</f>
        <v>2472</v>
      </c>
      <c r="F27" s="239">
        <v>0</v>
      </c>
      <c r="G27" s="239">
        <v>0</v>
      </c>
      <c r="H27" s="239">
        <v>0</v>
      </c>
    </row>
    <row r="28" spans="1:8" s="11" customFormat="1">
      <c r="A28" s="111"/>
      <c r="B28" s="96"/>
      <c r="C28" s="61" t="s">
        <v>186</v>
      </c>
      <c r="D28" s="181">
        <f t="shared" si="3"/>
        <v>-1227.3</v>
      </c>
      <c r="E28" s="181">
        <f>+'9'!E25</f>
        <v>-1227.3</v>
      </c>
      <c r="F28" s="239">
        <v>0</v>
      </c>
      <c r="G28" s="239">
        <v>0</v>
      </c>
      <c r="H28" s="239">
        <v>0</v>
      </c>
    </row>
    <row r="29" spans="1:8" s="230" customFormat="1">
      <c r="A29" s="95"/>
      <c r="B29" s="231"/>
      <c r="C29" s="93" t="s">
        <v>78</v>
      </c>
      <c r="D29" s="183">
        <f>SUM(D30:D35)</f>
        <v>208159.3</v>
      </c>
      <c r="E29" s="183">
        <f>SUM(E30:E35)</f>
        <v>208159.3</v>
      </c>
      <c r="F29" s="183">
        <f>SUM(F30:F35)</f>
        <v>0</v>
      </c>
      <c r="G29" s="183">
        <f>SUM(G30:G35)</f>
        <v>0</v>
      </c>
      <c r="H29" s="183">
        <f>SUM(H30:H35)</f>
        <v>0</v>
      </c>
    </row>
    <row r="30" spans="1:8" s="11" customFormat="1">
      <c r="A30" s="111"/>
      <c r="B30" s="96"/>
      <c r="C30" s="61" t="s">
        <v>147</v>
      </c>
      <c r="D30" s="181">
        <f t="shared" si="3"/>
        <v>35000.1</v>
      </c>
      <c r="E30" s="181">
        <f>+'9'!E27</f>
        <v>35000.1</v>
      </c>
      <c r="F30" s="239">
        <v>0</v>
      </c>
      <c r="G30" s="239">
        <v>0</v>
      </c>
      <c r="H30" s="239">
        <v>0</v>
      </c>
    </row>
    <row r="31" spans="1:8" s="11" customFormat="1">
      <c r="A31" s="95"/>
      <c r="B31" s="96"/>
      <c r="C31" s="61" t="s">
        <v>148</v>
      </c>
      <c r="D31" s="181">
        <f t="shared" si="3"/>
        <v>21718.2</v>
      </c>
      <c r="E31" s="181">
        <f>+'9'!E28</f>
        <v>21718.2</v>
      </c>
      <c r="F31" s="239">
        <v>0</v>
      </c>
      <c r="G31" s="239">
        <v>0</v>
      </c>
      <c r="H31" s="239">
        <v>0</v>
      </c>
    </row>
    <row r="32" spans="1:8" s="11" customFormat="1">
      <c r="A32" s="111"/>
      <c r="B32" s="96"/>
      <c r="C32" s="61" t="s">
        <v>149</v>
      </c>
      <c r="D32" s="181">
        <f t="shared" si="3"/>
        <v>6091.9</v>
      </c>
      <c r="E32" s="181">
        <f>+'9'!E29</f>
        <v>6091.9</v>
      </c>
      <c r="F32" s="239">
        <v>0</v>
      </c>
      <c r="G32" s="239">
        <v>0</v>
      </c>
      <c r="H32" s="239">
        <v>0</v>
      </c>
    </row>
    <row r="33" spans="1:8" s="11" customFormat="1">
      <c r="A33" s="111"/>
      <c r="B33" s="96"/>
      <c r="C33" s="61" t="s">
        <v>150</v>
      </c>
      <c r="D33" s="181">
        <f t="shared" si="3"/>
        <v>45000.1</v>
      </c>
      <c r="E33" s="181">
        <f>+'9'!E30</f>
        <v>45000.1</v>
      </c>
      <c r="F33" s="239">
        <v>0</v>
      </c>
      <c r="G33" s="239">
        <v>0</v>
      </c>
      <c r="H33" s="239">
        <v>0</v>
      </c>
    </row>
    <row r="34" spans="1:8" s="11" customFormat="1">
      <c r="A34" s="111"/>
      <c r="B34" s="96"/>
      <c r="C34" s="61" t="s">
        <v>151</v>
      </c>
      <c r="D34" s="181">
        <f t="shared" si="3"/>
        <v>6572.2</v>
      </c>
      <c r="E34" s="181">
        <f>+'9'!E31</f>
        <v>6572.2</v>
      </c>
      <c r="F34" s="239">
        <v>0</v>
      </c>
      <c r="G34" s="239">
        <v>0</v>
      </c>
      <c r="H34" s="239">
        <v>0</v>
      </c>
    </row>
    <row r="35" spans="1:8" s="11" customFormat="1">
      <c r="A35" s="111"/>
      <c r="B35" s="96"/>
      <c r="C35" s="61" t="s">
        <v>187</v>
      </c>
      <c r="D35" s="181">
        <f t="shared" si="3"/>
        <v>93776.8</v>
      </c>
      <c r="E35" s="181">
        <f>+'9'!E32</f>
        <v>93776.8</v>
      </c>
      <c r="F35" s="239">
        <v>0</v>
      </c>
      <c r="G35" s="239">
        <v>0</v>
      </c>
      <c r="H35" s="239">
        <v>0</v>
      </c>
    </row>
    <row r="36" spans="1:8" s="230" customFormat="1">
      <c r="A36" s="95"/>
      <c r="B36" s="231"/>
      <c r="C36" s="93" t="s">
        <v>77</v>
      </c>
      <c r="D36" s="183">
        <f>SUM(D37:D37)</f>
        <v>90680.6</v>
      </c>
      <c r="E36" s="183">
        <f>SUM(E37:E37)</f>
        <v>90680.6</v>
      </c>
      <c r="F36" s="183">
        <f>SUM(F37:F37)</f>
        <v>0</v>
      </c>
      <c r="G36" s="183">
        <f>SUM(G37:G37)</f>
        <v>0</v>
      </c>
      <c r="H36" s="183">
        <f>SUM(H37:H37)</f>
        <v>0</v>
      </c>
    </row>
    <row r="37" spans="1:8" s="11" customFormat="1">
      <c r="A37" s="111"/>
      <c r="B37" s="96"/>
      <c r="C37" s="61" t="s">
        <v>188</v>
      </c>
      <c r="D37" s="181">
        <f t="shared" si="3"/>
        <v>90680.6</v>
      </c>
      <c r="E37" s="181">
        <f>+'9'!E34</f>
        <v>90680.6</v>
      </c>
      <c r="F37" s="239">
        <v>0</v>
      </c>
      <c r="G37" s="239">
        <v>0</v>
      </c>
      <c r="H37" s="239">
        <v>0</v>
      </c>
    </row>
    <row r="38" spans="1:8" s="11" customFormat="1">
      <c r="A38" s="111"/>
      <c r="B38" s="96"/>
      <c r="C38" s="93" t="s">
        <v>72</v>
      </c>
      <c r="D38" s="183">
        <f>+D39</f>
        <v>22752.6</v>
      </c>
      <c r="E38" s="183">
        <f>+E39</f>
        <v>22752.6</v>
      </c>
      <c r="F38" s="183">
        <f t="shared" ref="F38:H38" si="6">+F39</f>
        <v>0</v>
      </c>
      <c r="G38" s="183">
        <f t="shared" si="6"/>
        <v>0</v>
      </c>
      <c r="H38" s="183">
        <f t="shared" si="6"/>
        <v>0</v>
      </c>
    </row>
    <row r="39" spans="1:8" s="11" customFormat="1">
      <c r="A39" s="111"/>
      <c r="B39" s="96"/>
      <c r="C39" s="61" t="s">
        <v>152</v>
      </c>
      <c r="D39" s="181">
        <f t="shared" si="3"/>
        <v>22752.6</v>
      </c>
      <c r="E39" s="181">
        <f>+'9'!E36</f>
        <v>22752.6</v>
      </c>
      <c r="F39" s="239">
        <v>0</v>
      </c>
      <c r="G39" s="239">
        <v>0</v>
      </c>
      <c r="H39" s="239">
        <v>0</v>
      </c>
    </row>
    <row r="40" spans="1:8" s="11" customFormat="1">
      <c r="A40" s="95"/>
      <c r="B40" s="96"/>
      <c r="C40" s="93" t="s">
        <v>79</v>
      </c>
      <c r="D40" s="183">
        <f>SUM(D41:D42)</f>
        <v>171561.5</v>
      </c>
      <c r="E40" s="183">
        <f>SUM(E41:E42)</f>
        <v>171561.5</v>
      </c>
      <c r="F40" s="183">
        <f t="shared" ref="F40:H40" si="7">SUM(F41:F42)</f>
        <v>0</v>
      </c>
      <c r="G40" s="183">
        <f t="shared" si="7"/>
        <v>0</v>
      </c>
      <c r="H40" s="183">
        <f t="shared" si="7"/>
        <v>0</v>
      </c>
    </row>
    <row r="41" spans="1:8" s="11" customFormat="1">
      <c r="A41" s="111"/>
      <c r="B41" s="96"/>
      <c r="C41" s="61" t="s">
        <v>228</v>
      </c>
      <c r="D41" s="181">
        <f t="shared" si="3"/>
        <v>74500</v>
      </c>
      <c r="E41" s="181">
        <f>+'9'!E38</f>
        <v>74500</v>
      </c>
      <c r="F41" s="239">
        <v>0</v>
      </c>
      <c r="G41" s="239">
        <v>0</v>
      </c>
      <c r="H41" s="239">
        <v>0</v>
      </c>
    </row>
    <row r="42" spans="1:8" s="11" customFormat="1">
      <c r="A42" s="111"/>
      <c r="B42" s="96"/>
      <c r="C42" s="61" t="s">
        <v>153</v>
      </c>
      <c r="D42" s="181">
        <f t="shared" si="3"/>
        <v>97061.5</v>
      </c>
      <c r="E42" s="181">
        <f>+'9'!E39</f>
        <v>97061.5</v>
      </c>
      <c r="F42" s="239">
        <v>0</v>
      </c>
      <c r="G42" s="239">
        <v>0</v>
      </c>
      <c r="H42" s="239">
        <v>0</v>
      </c>
    </row>
    <row r="43" spans="1:8" s="11" customFormat="1">
      <c r="A43" s="111"/>
      <c r="B43" s="96"/>
      <c r="C43" s="93" t="s">
        <v>44</v>
      </c>
      <c r="D43" s="183">
        <f>SUM(D44:D46)</f>
        <v>134616</v>
      </c>
      <c r="E43" s="183">
        <f>SUM(E44:E46)</f>
        <v>134616</v>
      </c>
      <c r="F43" s="183">
        <f>SUM(F44:F46)</f>
        <v>0</v>
      </c>
      <c r="G43" s="183">
        <f>SUM(G44:G46)</f>
        <v>0</v>
      </c>
      <c r="H43" s="183">
        <f>SUM(H44:H46)</f>
        <v>0</v>
      </c>
    </row>
    <row r="44" spans="1:8" s="11" customFormat="1">
      <c r="A44" s="111"/>
      <c r="B44" s="96"/>
      <c r="C44" s="61" t="s">
        <v>154</v>
      </c>
      <c r="D44" s="181">
        <f t="shared" si="3"/>
        <v>20076</v>
      </c>
      <c r="E44" s="181">
        <f>+'9'!E41</f>
        <v>20076</v>
      </c>
      <c r="F44" s="239">
        <v>0</v>
      </c>
      <c r="G44" s="239">
        <v>0</v>
      </c>
      <c r="H44" s="239">
        <v>0</v>
      </c>
    </row>
    <row r="45" spans="1:8" s="11" customFormat="1">
      <c r="A45" s="111"/>
      <c r="B45" s="96"/>
      <c r="C45" s="61" t="s">
        <v>169</v>
      </c>
      <c r="D45" s="181">
        <f t="shared" si="3"/>
        <v>73921.3</v>
      </c>
      <c r="E45" s="181">
        <f>+'9'!E42</f>
        <v>73921.3</v>
      </c>
      <c r="F45" s="239">
        <v>0</v>
      </c>
      <c r="G45" s="239">
        <v>0</v>
      </c>
      <c r="H45" s="239">
        <v>0</v>
      </c>
    </row>
    <row r="46" spans="1:8" s="11" customFormat="1">
      <c r="A46" s="111"/>
      <c r="B46" s="96"/>
      <c r="C46" s="61" t="s">
        <v>189</v>
      </c>
      <c r="D46" s="181">
        <f t="shared" si="3"/>
        <v>40618.699999999997</v>
      </c>
      <c r="E46" s="181">
        <f>+'9'!E43</f>
        <v>40618.699999999997</v>
      </c>
      <c r="F46" s="239">
        <v>0</v>
      </c>
      <c r="G46" s="239">
        <v>0</v>
      </c>
      <c r="H46" s="239">
        <v>0</v>
      </c>
    </row>
    <row r="47" spans="1:8" s="11" customFormat="1">
      <c r="A47" s="111"/>
      <c r="B47" s="96"/>
      <c r="C47" s="93" t="s">
        <v>80</v>
      </c>
      <c r="D47" s="183">
        <f>SUM(D48:D50)</f>
        <v>98137.7</v>
      </c>
      <c r="E47" s="183">
        <f>SUM(E48:E50)</f>
        <v>98137.7</v>
      </c>
      <c r="F47" s="183">
        <f>SUM(F48:F50)</f>
        <v>0</v>
      </c>
      <c r="G47" s="183">
        <f>SUM(G48:G50)</f>
        <v>0</v>
      </c>
      <c r="H47" s="183">
        <f>SUM(H48:H50)</f>
        <v>0</v>
      </c>
    </row>
    <row r="48" spans="1:8" s="11" customFormat="1">
      <c r="A48" s="111"/>
      <c r="B48" s="96"/>
      <c r="C48" s="61" t="s">
        <v>155</v>
      </c>
      <c r="D48" s="181">
        <f t="shared" si="3"/>
        <v>9150.7999999999993</v>
      </c>
      <c r="E48" s="181">
        <f>+'9'!E45</f>
        <v>9150.7999999999993</v>
      </c>
      <c r="F48" s="239">
        <v>0</v>
      </c>
      <c r="G48" s="239">
        <v>0</v>
      </c>
      <c r="H48" s="239">
        <v>0</v>
      </c>
    </row>
    <row r="49" spans="1:8" s="11" customFormat="1">
      <c r="A49" s="111"/>
      <c r="B49" s="96"/>
      <c r="C49" s="61" t="s">
        <v>156</v>
      </c>
      <c r="D49" s="181">
        <f t="shared" si="3"/>
        <v>15482.4</v>
      </c>
      <c r="E49" s="181">
        <f>+'9'!E46</f>
        <v>15482.4</v>
      </c>
      <c r="F49" s="239">
        <v>0</v>
      </c>
      <c r="G49" s="239">
        <v>0</v>
      </c>
      <c r="H49" s="239">
        <v>0</v>
      </c>
    </row>
    <row r="50" spans="1:8" s="11" customFormat="1">
      <c r="A50" s="92"/>
      <c r="B50" s="96"/>
      <c r="C50" s="61" t="s">
        <v>157</v>
      </c>
      <c r="D50" s="181">
        <f t="shared" si="3"/>
        <v>73504.5</v>
      </c>
      <c r="E50" s="181">
        <f>+'9'!E47</f>
        <v>73504.5</v>
      </c>
      <c r="F50" s="239">
        <v>0</v>
      </c>
      <c r="G50" s="239">
        <v>0</v>
      </c>
      <c r="H50" s="239">
        <v>0</v>
      </c>
    </row>
    <row r="51" spans="1:8" s="11" customFormat="1">
      <c r="A51" s="111"/>
      <c r="B51" s="96"/>
      <c r="C51" s="93" t="s">
        <v>158</v>
      </c>
      <c r="D51" s="183">
        <f>SUM(D52:D54)</f>
        <v>158685.79999999999</v>
      </c>
      <c r="E51" s="183">
        <f>SUM(E52:E54)</f>
        <v>158685.79999999999</v>
      </c>
      <c r="F51" s="183">
        <f t="shared" ref="F51:H51" si="8">SUM(F52:F54)</f>
        <v>0</v>
      </c>
      <c r="G51" s="183">
        <f t="shared" si="8"/>
        <v>0</v>
      </c>
      <c r="H51" s="183">
        <f t="shared" si="8"/>
        <v>0</v>
      </c>
    </row>
    <row r="52" spans="1:8" s="11" customFormat="1">
      <c r="A52" s="111"/>
      <c r="B52" s="96"/>
      <c r="C52" s="61" t="s">
        <v>190</v>
      </c>
      <c r="D52" s="181">
        <f t="shared" si="3"/>
        <v>73286.100000000006</v>
      </c>
      <c r="E52" s="181">
        <f>+'9'!E49</f>
        <v>73286.100000000006</v>
      </c>
      <c r="F52" s="239">
        <v>0</v>
      </c>
      <c r="G52" s="239">
        <v>0</v>
      </c>
      <c r="H52" s="239">
        <v>0</v>
      </c>
    </row>
    <row r="53" spans="1:8" s="11" customFormat="1">
      <c r="A53" s="111"/>
      <c r="B53" s="96"/>
      <c r="C53" s="61" t="s">
        <v>191</v>
      </c>
      <c r="D53" s="181">
        <f t="shared" si="3"/>
        <v>82920.7</v>
      </c>
      <c r="E53" s="181">
        <f>+'9'!E50</f>
        <v>82920.7</v>
      </c>
      <c r="F53" s="239">
        <v>0</v>
      </c>
      <c r="G53" s="239">
        <v>0</v>
      </c>
      <c r="H53" s="239">
        <v>0</v>
      </c>
    </row>
    <row r="54" spans="1:8" s="11" customFormat="1">
      <c r="A54" s="111"/>
      <c r="B54" s="96"/>
      <c r="C54" s="61" t="s">
        <v>159</v>
      </c>
      <c r="D54" s="181">
        <f t="shared" si="3"/>
        <v>2479</v>
      </c>
      <c r="E54" s="181">
        <f>+'9'!E51</f>
        <v>2479</v>
      </c>
      <c r="F54" s="239">
        <v>0</v>
      </c>
      <c r="G54" s="239">
        <v>0</v>
      </c>
      <c r="H54" s="239">
        <v>0</v>
      </c>
    </row>
  </sheetData>
  <mergeCells count="11">
    <mergeCell ref="A1:H1"/>
    <mergeCell ref="A2:H2"/>
    <mergeCell ref="A3:H3"/>
    <mergeCell ref="A4:H4"/>
    <mergeCell ref="A5:H5"/>
    <mergeCell ref="A6:H6"/>
    <mergeCell ref="D8:D9"/>
    <mergeCell ref="E8:H8"/>
    <mergeCell ref="D7:H7"/>
    <mergeCell ref="A7:B8"/>
    <mergeCell ref="C7:C9"/>
  </mergeCells>
  <pageMargins left="0.2" right="0.2" top="0.47" bottom="0.51" header="0.26" footer="0.2"/>
  <pageSetup paperSize="9" scale="83" firstPageNumber="108" orientation="landscape" useFirstPageNumber="1" r:id="rId1"/>
  <ignoredErrors>
    <ignoredError sqref="D52:D54 D28 E23:H23 D44:D46 D48:D50 D43 D51 D47 D24 D21:D22 D18:D20 D23 D36:D37 D38:D42 D29:D35" formula="1"/>
    <ignoredError sqref="D14:E14 D10:G13" evalError="1"/>
    <ignoredError sqref="A13:B1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B64"/>
  <sheetViews>
    <sheetView topLeftCell="A22" zoomScaleNormal="100" workbookViewId="0">
      <selection activeCell="J64" sqref="J64"/>
    </sheetView>
  </sheetViews>
  <sheetFormatPr defaultColWidth="9.140625" defaultRowHeight="13.5"/>
  <cols>
    <col min="1" max="3" width="9.7109375" style="22" customWidth="1"/>
    <col min="4" max="4" width="10.140625" style="22" bestFit="1" customWidth="1"/>
    <col min="5" max="5" width="15" style="22" customWidth="1"/>
    <col min="6" max="6" width="77.5703125" style="18" customWidth="1"/>
    <col min="7" max="8" width="14.85546875" style="22" customWidth="1"/>
    <col min="9" max="10" width="9.140625" style="18"/>
    <col min="11" max="11" width="10" style="18" bestFit="1" customWidth="1"/>
    <col min="12" max="12" width="9.42578125" style="18" bestFit="1" customWidth="1"/>
    <col min="13" max="16384" width="9.140625" style="18"/>
  </cols>
  <sheetData>
    <row r="1" spans="1:184" s="17" customFormat="1" ht="13.5" customHeight="1">
      <c r="A1" s="361" t="s">
        <v>117</v>
      </c>
      <c r="B1" s="361"/>
      <c r="C1" s="361"/>
      <c r="D1" s="361"/>
      <c r="E1" s="361"/>
      <c r="F1" s="361"/>
      <c r="G1" s="361"/>
      <c r="H1" s="361"/>
      <c r="I1" s="15"/>
      <c r="J1" s="15"/>
      <c r="K1" s="15"/>
      <c r="L1" s="15"/>
      <c r="M1" s="15"/>
      <c r="N1" s="15"/>
      <c r="O1" s="15"/>
      <c r="P1" s="16"/>
      <c r="Q1" s="15"/>
      <c r="R1" s="15"/>
      <c r="S1" s="15"/>
      <c r="T1" s="15"/>
      <c r="U1" s="15"/>
      <c r="V1" s="15"/>
      <c r="W1" s="15"/>
      <c r="X1" s="16"/>
      <c r="Y1" s="15"/>
      <c r="Z1" s="15"/>
      <c r="AA1" s="15"/>
      <c r="AB1" s="15"/>
      <c r="AC1" s="15"/>
      <c r="AD1" s="15"/>
      <c r="AE1" s="15"/>
      <c r="AF1" s="16"/>
      <c r="AG1" s="15"/>
      <c r="AH1" s="15"/>
      <c r="AI1" s="15"/>
      <c r="AJ1" s="15"/>
      <c r="AK1" s="15"/>
      <c r="AL1" s="15"/>
      <c r="AM1" s="15"/>
      <c r="AN1" s="16"/>
      <c r="AO1" s="15"/>
      <c r="AP1" s="15"/>
      <c r="AQ1" s="15"/>
      <c r="AR1" s="15"/>
      <c r="AS1" s="15"/>
      <c r="AT1" s="15"/>
      <c r="AU1" s="15"/>
      <c r="AV1" s="16"/>
      <c r="AW1" s="15"/>
      <c r="AX1" s="15"/>
      <c r="AY1" s="15"/>
      <c r="AZ1" s="15"/>
      <c r="BA1" s="15"/>
      <c r="BB1" s="15"/>
      <c r="BC1" s="15"/>
      <c r="BD1" s="16"/>
      <c r="BE1" s="15"/>
      <c r="BF1" s="15"/>
      <c r="BG1" s="15"/>
      <c r="BH1" s="15"/>
      <c r="BI1" s="15"/>
      <c r="BJ1" s="15"/>
      <c r="BK1" s="15"/>
      <c r="BL1" s="16"/>
      <c r="BM1" s="15"/>
      <c r="BN1" s="15"/>
      <c r="BO1" s="15"/>
      <c r="BP1" s="15"/>
      <c r="BQ1" s="15"/>
      <c r="BR1" s="15"/>
      <c r="BS1" s="15"/>
      <c r="BT1" s="16"/>
      <c r="BU1" s="15"/>
      <c r="BV1" s="15"/>
      <c r="BW1" s="15"/>
      <c r="BX1" s="15"/>
      <c r="BY1" s="15"/>
      <c r="BZ1" s="15"/>
      <c r="CA1" s="15"/>
      <c r="CB1" s="16"/>
      <c r="CC1" s="15"/>
      <c r="CD1" s="15"/>
      <c r="CE1" s="15"/>
      <c r="CF1" s="15"/>
      <c r="CG1" s="15"/>
      <c r="CH1" s="15"/>
      <c r="CI1" s="15"/>
      <c r="CJ1" s="16"/>
      <c r="CK1" s="15"/>
      <c r="CL1" s="15"/>
      <c r="CM1" s="15"/>
      <c r="CN1" s="15"/>
      <c r="CO1" s="15"/>
      <c r="CP1" s="15"/>
      <c r="CQ1" s="15"/>
      <c r="CR1" s="16"/>
      <c r="CS1" s="15"/>
      <c r="CT1" s="15"/>
      <c r="CU1" s="15"/>
      <c r="CV1" s="15"/>
      <c r="CW1" s="15"/>
      <c r="CX1" s="15"/>
      <c r="CY1" s="15"/>
      <c r="CZ1" s="16"/>
      <c r="DA1" s="15"/>
      <c r="DB1" s="15"/>
      <c r="DC1" s="15"/>
      <c r="DD1" s="15"/>
      <c r="DE1" s="15"/>
      <c r="DF1" s="15"/>
      <c r="DG1" s="15"/>
      <c r="DH1" s="16"/>
      <c r="DI1" s="15"/>
      <c r="DJ1" s="15"/>
      <c r="DK1" s="15"/>
      <c r="DL1" s="15"/>
      <c r="DM1" s="15"/>
      <c r="DN1" s="15"/>
      <c r="DO1" s="15"/>
      <c r="DP1" s="16"/>
      <c r="DQ1" s="15"/>
      <c r="DR1" s="15"/>
      <c r="DS1" s="15"/>
      <c r="DT1" s="15"/>
      <c r="DU1" s="15"/>
      <c r="DV1" s="15"/>
      <c r="DW1" s="15"/>
      <c r="DX1" s="16"/>
      <c r="DY1" s="15"/>
      <c r="DZ1" s="15"/>
      <c r="EA1" s="15"/>
      <c r="EB1" s="15"/>
      <c r="EC1" s="15"/>
      <c r="ED1" s="15"/>
      <c r="EE1" s="15"/>
      <c r="EF1" s="16"/>
      <c r="EG1" s="15"/>
      <c r="EH1" s="15"/>
      <c r="EI1" s="15"/>
      <c r="EJ1" s="15"/>
      <c r="EK1" s="15"/>
      <c r="EL1" s="15"/>
      <c r="EM1" s="15"/>
      <c r="EN1" s="16"/>
      <c r="EO1" s="15"/>
      <c r="EP1" s="15"/>
      <c r="EQ1" s="15"/>
      <c r="ER1" s="15"/>
      <c r="ES1" s="15"/>
      <c r="ET1" s="15"/>
      <c r="EU1" s="15"/>
      <c r="EV1" s="16"/>
      <c r="EW1" s="15"/>
      <c r="EX1" s="15"/>
      <c r="EY1" s="15"/>
      <c r="EZ1" s="15"/>
      <c r="FA1" s="15"/>
      <c r="FB1" s="15"/>
      <c r="FC1" s="15"/>
      <c r="FD1" s="16"/>
      <c r="FE1" s="15"/>
      <c r="FF1" s="15"/>
      <c r="FG1" s="15"/>
      <c r="FH1" s="15"/>
      <c r="FI1" s="15"/>
      <c r="FJ1" s="15"/>
      <c r="FK1" s="15"/>
      <c r="FL1" s="16"/>
      <c r="FM1" s="15"/>
      <c r="FN1" s="15"/>
      <c r="FO1" s="15"/>
      <c r="FP1" s="15"/>
      <c r="FQ1" s="15"/>
      <c r="FR1" s="15"/>
      <c r="FS1" s="15"/>
      <c r="FT1" s="16"/>
      <c r="FU1" s="15"/>
      <c r="FV1" s="15"/>
      <c r="FW1" s="15"/>
      <c r="FX1" s="15"/>
      <c r="FY1" s="15"/>
      <c r="FZ1" s="15"/>
      <c r="GA1" s="15"/>
      <c r="GB1" s="16"/>
    </row>
    <row r="2" spans="1:184" s="17" customFormat="1" ht="13.5" customHeight="1">
      <c r="A2" s="361" t="s">
        <v>121</v>
      </c>
      <c r="B2" s="361"/>
      <c r="C2" s="361"/>
      <c r="D2" s="361"/>
      <c r="E2" s="361"/>
      <c r="F2" s="361"/>
      <c r="G2" s="361"/>
      <c r="H2" s="361"/>
      <c r="I2" s="15"/>
      <c r="J2" s="15"/>
      <c r="K2" s="15"/>
      <c r="L2" s="15"/>
      <c r="M2" s="15"/>
      <c r="N2" s="15"/>
      <c r="O2" s="15"/>
      <c r="P2" s="16"/>
      <c r="Q2" s="15"/>
      <c r="R2" s="15"/>
      <c r="S2" s="15"/>
      <c r="T2" s="15"/>
      <c r="U2" s="15"/>
      <c r="V2" s="15"/>
      <c r="W2" s="15"/>
      <c r="X2" s="16"/>
      <c r="Y2" s="15"/>
      <c r="Z2" s="15"/>
      <c r="AA2" s="15"/>
      <c r="AB2" s="15"/>
      <c r="AC2" s="15"/>
      <c r="AD2" s="15"/>
      <c r="AE2" s="15"/>
      <c r="AF2" s="16"/>
      <c r="AG2" s="15"/>
      <c r="AH2" s="15"/>
      <c r="AI2" s="15"/>
      <c r="AJ2" s="15"/>
      <c r="AK2" s="15"/>
      <c r="AL2" s="15"/>
      <c r="AM2" s="15"/>
      <c r="AN2" s="16"/>
      <c r="AO2" s="15"/>
      <c r="AP2" s="15"/>
      <c r="AQ2" s="15"/>
      <c r="AR2" s="15"/>
      <c r="AS2" s="15"/>
      <c r="AT2" s="15"/>
      <c r="AU2" s="15"/>
      <c r="AV2" s="16"/>
      <c r="AW2" s="15"/>
      <c r="AX2" s="15"/>
      <c r="AY2" s="15"/>
      <c r="AZ2" s="15"/>
      <c r="BA2" s="15"/>
      <c r="BB2" s="15"/>
      <c r="BC2" s="15"/>
      <c r="BD2" s="16"/>
      <c r="BE2" s="15"/>
      <c r="BF2" s="15"/>
      <c r="BG2" s="15"/>
      <c r="BH2" s="15"/>
      <c r="BI2" s="15"/>
      <c r="BJ2" s="15"/>
      <c r="BK2" s="15"/>
      <c r="BL2" s="16"/>
      <c r="BM2" s="15"/>
      <c r="BN2" s="15"/>
      <c r="BO2" s="15"/>
      <c r="BP2" s="15"/>
      <c r="BQ2" s="15"/>
      <c r="BR2" s="15"/>
      <c r="BS2" s="15"/>
      <c r="BT2" s="16"/>
      <c r="BU2" s="15"/>
      <c r="BV2" s="15"/>
      <c r="BW2" s="15"/>
      <c r="BX2" s="15"/>
      <c r="BY2" s="15"/>
      <c r="BZ2" s="15"/>
      <c r="CA2" s="15"/>
      <c r="CB2" s="16"/>
      <c r="CC2" s="15"/>
      <c r="CD2" s="15"/>
      <c r="CE2" s="15"/>
      <c r="CF2" s="15"/>
      <c r="CG2" s="15"/>
      <c r="CH2" s="15"/>
      <c r="CI2" s="15"/>
      <c r="CJ2" s="16"/>
      <c r="CK2" s="15"/>
      <c r="CL2" s="15"/>
      <c r="CM2" s="15"/>
      <c r="CN2" s="15"/>
      <c r="CO2" s="15"/>
      <c r="CP2" s="15"/>
      <c r="CQ2" s="15"/>
      <c r="CR2" s="16"/>
      <c r="CS2" s="15"/>
      <c r="CT2" s="15"/>
      <c r="CU2" s="15"/>
      <c r="CV2" s="15"/>
      <c r="CW2" s="15"/>
      <c r="CX2" s="15"/>
      <c r="CY2" s="15"/>
      <c r="CZ2" s="16"/>
      <c r="DA2" s="15"/>
      <c r="DB2" s="15"/>
      <c r="DC2" s="15"/>
      <c r="DD2" s="15"/>
      <c r="DE2" s="15"/>
      <c r="DF2" s="15"/>
      <c r="DG2" s="15"/>
      <c r="DH2" s="16"/>
      <c r="DI2" s="15"/>
      <c r="DJ2" s="15"/>
      <c r="DK2" s="15"/>
      <c r="DL2" s="15"/>
      <c r="DM2" s="15"/>
      <c r="DN2" s="15"/>
      <c r="DO2" s="15"/>
      <c r="DP2" s="16"/>
      <c r="DQ2" s="15"/>
      <c r="DR2" s="15"/>
      <c r="DS2" s="15"/>
      <c r="DT2" s="15"/>
      <c r="DU2" s="15"/>
      <c r="DV2" s="15"/>
      <c r="DW2" s="15"/>
      <c r="DX2" s="16"/>
      <c r="DY2" s="15"/>
      <c r="DZ2" s="15"/>
      <c r="EA2" s="15"/>
      <c r="EB2" s="15"/>
      <c r="EC2" s="15"/>
      <c r="ED2" s="15"/>
      <c r="EE2" s="15"/>
      <c r="EF2" s="16"/>
      <c r="EG2" s="15"/>
      <c r="EH2" s="15"/>
      <c r="EI2" s="15"/>
      <c r="EJ2" s="15"/>
      <c r="EK2" s="15"/>
      <c r="EL2" s="15"/>
      <c r="EM2" s="15"/>
      <c r="EN2" s="16"/>
      <c r="EO2" s="15"/>
      <c r="EP2" s="15"/>
      <c r="EQ2" s="15"/>
      <c r="ER2" s="15"/>
      <c r="ES2" s="15"/>
      <c r="ET2" s="15"/>
      <c r="EU2" s="15"/>
      <c r="EV2" s="16"/>
      <c r="EW2" s="15"/>
      <c r="EX2" s="15"/>
      <c r="EY2" s="15"/>
      <c r="EZ2" s="15"/>
      <c r="FA2" s="15"/>
      <c r="FB2" s="15"/>
      <c r="FC2" s="15"/>
      <c r="FD2" s="16"/>
      <c r="FE2" s="15"/>
      <c r="FF2" s="15"/>
      <c r="FG2" s="15"/>
      <c r="FH2" s="15"/>
      <c r="FI2" s="15"/>
      <c r="FJ2" s="15"/>
      <c r="FK2" s="15"/>
      <c r="FL2" s="16"/>
      <c r="FM2" s="15"/>
      <c r="FN2" s="15"/>
      <c r="FO2" s="15"/>
      <c r="FP2" s="15"/>
      <c r="FQ2" s="15"/>
      <c r="FR2" s="15"/>
      <c r="FS2" s="15"/>
      <c r="FT2" s="16"/>
      <c r="FU2" s="15"/>
      <c r="FV2" s="15"/>
      <c r="FW2" s="15"/>
      <c r="FX2" s="15"/>
      <c r="FY2" s="15"/>
      <c r="FZ2" s="15"/>
      <c r="GA2" s="15"/>
      <c r="GB2" s="16"/>
    </row>
    <row r="3" spans="1:184" s="17" customFormat="1" ht="13.5" customHeight="1">
      <c r="A3" s="361" t="s">
        <v>30</v>
      </c>
      <c r="B3" s="361"/>
      <c r="C3" s="361"/>
      <c r="D3" s="361"/>
      <c r="E3" s="361"/>
      <c r="F3" s="361"/>
      <c r="G3" s="361"/>
      <c r="H3" s="361"/>
      <c r="I3" s="15"/>
      <c r="J3" s="15"/>
      <c r="K3" s="15"/>
      <c r="L3" s="15"/>
      <c r="M3" s="15"/>
      <c r="N3" s="15"/>
      <c r="O3" s="15"/>
      <c r="P3" s="16"/>
      <c r="Q3" s="15"/>
      <c r="R3" s="15"/>
      <c r="S3" s="15"/>
      <c r="T3" s="15"/>
      <c r="U3" s="15"/>
      <c r="V3" s="15"/>
      <c r="W3" s="15"/>
      <c r="X3" s="16"/>
      <c r="Y3" s="15"/>
      <c r="Z3" s="15"/>
      <c r="AA3" s="15"/>
      <c r="AB3" s="15"/>
      <c r="AC3" s="15"/>
      <c r="AD3" s="15"/>
      <c r="AE3" s="15"/>
      <c r="AF3" s="16"/>
      <c r="AG3" s="15"/>
      <c r="AH3" s="15"/>
      <c r="AI3" s="15"/>
      <c r="AJ3" s="15"/>
      <c r="AK3" s="15"/>
      <c r="AL3" s="15"/>
      <c r="AM3" s="15"/>
      <c r="AN3" s="16"/>
      <c r="AO3" s="15"/>
      <c r="AP3" s="15"/>
      <c r="AQ3" s="15"/>
      <c r="AR3" s="15"/>
      <c r="AS3" s="15"/>
      <c r="AT3" s="15"/>
      <c r="AU3" s="15"/>
      <c r="AV3" s="16"/>
      <c r="AW3" s="15"/>
      <c r="AX3" s="15"/>
      <c r="AY3" s="15"/>
      <c r="AZ3" s="15"/>
      <c r="BA3" s="15"/>
      <c r="BB3" s="15"/>
      <c r="BC3" s="15"/>
      <c r="BD3" s="16"/>
      <c r="BE3" s="15"/>
      <c r="BF3" s="15"/>
      <c r="BG3" s="15"/>
      <c r="BH3" s="15"/>
      <c r="BI3" s="15"/>
      <c r="BJ3" s="15"/>
      <c r="BK3" s="15"/>
      <c r="BL3" s="16"/>
      <c r="BM3" s="15"/>
      <c r="BN3" s="15"/>
      <c r="BO3" s="15"/>
      <c r="BP3" s="15"/>
      <c r="BQ3" s="15"/>
      <c r="BR3" s="15"/>
      <c r="BS3" s="15"/>
      <c r="BT3" s="16"/>
      <c r="BU3" s="15"/>
      <c r="BV3" s="15"/>
      <c r="BW3" s="15"/>
      <c r="BX3" s="15"/>
      <c r="BY3" s="15"/>
      <c r="BZ3" s="15"/>
      <c r="CA3" s="15"/>
      <c r="CB3" s="16"/>
      <c r="CC3" s="15"/>
      <c r="CD3" s="15"/>
      <c r="CE3" s="15"/>
      <c r="CF3" s="15"/>
      <c r="CG3" s="15"/>
      <c r="CH3" s="15"/>
      <c r="CI3" s="15"/>
      <c r="CJ3" s="16"/>
      <c r="CK3" s="15"/>
      <c r="CL3" s="15"/>
      <c r="CM3" s="15"/>
      <c r="CN3" s="15"/>
      <c r="CO3" s="15"/>
      <c r="CP3" s="15"/>
      <c r="CQ3" s="15"/>
      <c r="CR3" s="16"/>
      <c r="CS3" s="15"/>
      <c r="CT3" s="15"/>
      <c r="CU3" s="15"/>
      <c r="CV3" s="15"/>
      <c r="CW3" s="15"/>
      <c r="CX3" s="15"/>
      <c r="CY3" s="15"/>
      <c r="CZ3" s="16"/>
      <c r="DA3" s="15"/>
      <c r="DB3" s="15"/>
      <c r="DC3" s="15"/>
      <c r="DD3" s="15"/>
      <c r="DE3" s="15"/>
      <c r="DF3" s="15"/>
      <c r="DG3" s="15"/>
      <c r="DH3" s="16"/>
      <c r="DI3" s="15"/>
      <c r="DJ3" s="15"/>
      <c r="DK3" s="15"/>
      <c r="DL3" s="15"/>
      <c r="DM3" s="15"/>
      <c r="DN3" s="15"/>
      <c r="DO3" s="15"/>
      <c r="DP3" s="16"/>
      <c r="DQ3" s="15"/>
      <c r="DR3" s="15"/>
      <c r="DS3" s="15"/>
      <c r="DT3" s="15"/>
      <c r="DU3" s="15"/>
      <c r="DV3" s="15"/>
      <c r="DW3" s="15"/>
      <c r="DX3" s="16"/>
      <c r="DY3" s="15"/>
      <c r="DZ3" s="15"/>
      <c r="EA3" s="15"/>
      <c r="EB3" s="15"/>
      <c r="EC3" s="15"/>
      <c r="ED3" s="15"/>
      <c r="EE3" s="15"/>
      <c r="EF3" s="16"/>
      <c r="EG3" s="15"/>
      <c r="EH3" s="15"/>
      <c r="EI3" s="15"/>
      <c r="EJ3" s="15"/>
      <c r="EK3" s="15"/>
      <c r="EL3" s="15"/>
      <c r="EM3" s="15"/>
      <c r="EN3" s="16"/>
      <c r="EO3" s="15"/>
      <c r="EP3" s="15"/>
      <c r="EQ3" s="15"/>
      <c r="ER3" s="15"/>
      <c r="ES3" s="15"/>
      <c r="ET3" s="15"/>
      <c r="EU3" s="15"/>
      <c r="EV3" s="16"/>
      <c r="EW3" s="15"/>
      <c r="EX3" s="15"/>
      <c r="EY3" s="15"/>
      <c r="EZ3" s="15"/>
      <c r="FA3" s="15"/>
      <c r="FB3" s="15"/>
      <c r="FC3" s="15"/>
      <c r="FD3" s="16"/>
      <c r="FE3" s="15"/>
      <c r="FF3" s="15"/>
      <c r="FG3" s="15"/>
      <c r="FH3" s="15"/>
      <c r="FI3" s="15"/>
      <c r="FJ3" s="15"/>
      <c r="FK3" s="15"/>
      <c r="FL3" s="16"/>
      <c r="FM3" s="15"/>
      <c r="FN3" s="15"/>
      <c r="FO3" s="15"/>
      <c r="FP3" s="15"/>
      <c r="FQ3" s="15"/>
      <c r="FR3" s="15"/>
      <c r="FS3" s="15"/>
      <c r="FT3" s="16"/>
      <c r="FU3" s="15"/>
      <c r="FV3" s="15"/>
      <c r="FW3" s="15"/>
      <c r="FX3" s="15"/>
      <c r="FY3" s="15"/>
      <c r="FZ3" s="15"/>
      <c r="GA3" s="15"/>
      <c r="GB3" s="16"/>
    </row>
    <row r="4" spans="1:184" s="17" customFormat="1" ht="13.5" customHeight="1">
      <c r="A4" s="361" t="s">
        <v>29</v>
      </c>
      <c r="B4" s="361"/>
      <c r="C4" s="361"/>
      <c r="D4" s="361"/>
      <c r="E4" s="361"/>
      <c r="F4" s="361"/>
      <c r="G4" s="361"/>
      <c r="H4" s="361"/>
      <c r="I4" s="15"/>
      <c r="J4" s="15"/>
      <c r="K4" s="15"/>
      <c r="L4" s="15"/>
      <c r="M4" s="15"/>
      <c r="N4" s="15"/>
      <c r="O4" s="15"/>
      <c r="P4" s="16"/>
      <c r="Q4" s="15"/>
      <c r="R4" s="15"/>
      <c r="S4" s="15"/>
      <c r="T4" s="15"/>
      <c r="U4" s="15"/>
      <c r="V4" s="15"/>
      <c r="W4" s="15"/>
      <c r="X4" s="16"/>
      <c r="Y4" s="15"/>
      <c r="Z4" s="15"/>
      <c r="AA4" s="15"/>
      <c r="AB4" s="15"/>
      <c r="AC4" s="15"/>
      <c r="AD4" s="15"/>
      <c r="AE4" s="15"/>
      <c r="AF4" s="16"/>
      <c r="AG4" s="15"/>
      <c r="AH4" s="15"/>
      <c r="AI4" s="15"/>
      <c r="AJ4" s="15"/>
      <c r="AK4" s="15"/>
      <c r="AL4" s="15"/>
      <c r="AM4" s="15"/>
      <c r="AN4" s="16"/>
      <c r="AO4" s="15"/>
      <c r="AP4" s="15"/>
      <c r="AQ4" s="15"/>
      <c r="AR4" s="15"/>
      <c r="AS4" s="15"/>
      <c r="AT4" s="15"/>
      <c r="AU4" s="15"/>
      <c r="AV4" s="16"/>
      <c r="AW4" s="15"/>
      <c r="AX4" s="15"/>
      <c r="AY4" s="15"/>
      <c r="AZ4" s="15"/>
      <c r="BA4" s="15"/>
      <c r="BB4" s="15"/>
      <c r="BC4" s="15"/>
      <c r="BD4" s="16"/>
      <c r="BE4" s="15"/>
      <c r="BF4" s="15"/>
      <c r="BG4" s="15"/>
      <c r="BH4" s="15"/>
      <c r="BI4" s="15"/>
      <c r="BJ4" s="15"/>
      <c r="BK4" s="15"/>
      <c r="BL4" s="16"/>
      <c r="BM4" s="15"/>
      <c r="BN4" s="15"/>
      <c r="BO4" s="15"/>
      <c r="BP4" s="15"/>
      <c r="BQ4" s="15"/>
      <c r="BR4" s="15"/>
      <c r="BS4" s="15"/>
      <c r="BT4" s="16"/>
      <c r="BU4" s="15"/>
      <c r="BV4" s="15"/>
      <c r="BW4" s="15"/>
      <c r="BX4" s="15"/>
      <c r="BY4" s="15"/>
      <c r="BZ4" s="15"/>
      <c r="CA4" s="15"/>
      <c r="CB4" s="16"/>
      <c r="CC4" s="15"/>
      <c r="CD4" s="15"/>
      <c r="CE4" s="15"/>
      <c r="CF4" s="15"/>
      <c r="CG4" s="15"/>
      <c r="CH4" s="15"/>
      <c r="CI4" s="15"/>
      <c r="CJ4" s="16"/>
      <c r="CK4" s="15"/>
      <c r="CL4" s="15"/>
      <c r="CM4" s="15"/>
      <c r="CN4" s="15"/>
      <c r="CO4" s="15"/>
      <c r="CP4" s="15"/>
      <c r="CQ4" s="15"/>
      <c r="CR4" s="16"/>
      <c r="CS4" s="15"/>
      <c r="CT4" s="15"/>
      <c r="CU4" s="15"/>
      <c r="CV4" s="15"/>
      <c r="CW4" s="15"/>
      <c r="CX4" s="15"/>
      <c r="CY4" s="15"/>
      <c r="CZ4" s="16"/>
      <c r="DA4" s="15"/>
      <c r="DB4" s="15"/>
      <c r="DC4" s="15"/>
      <c r="DD4" s="15"/>
      <c r="DE4" s="15"/>
      <c r="DF4" s="15"/>
      <c r="DG4" s="15"/>
      <c r="DH4" s="16"/>
      <c r="DI4" s="15"/>
      <c r="DJ4" s="15"/>
      <c r="DK4" s="15"/>
      <c r="DL4" s="15"/>
      <c r="DM4" s="15"/>
      <c r="DN4" s="15"/>
      <c r="DO4" s="15"/>
      <c r="DP4" s="16"/>
      <c r="DQ4" s="15"/>
      <c r="DR4" s="15"/>
      <c r="DS4" s="15"/>
      <c r="DT4" s="15"/>
      <c r="DU4" s="15"/>
      <c r="DV4" s="15"/>
      <c r="DW4" s="15"/>
      <c r="DX4" s="16"/>
      <c r="DY4" s="15"/>
      <c r="DZ4" s="15"/>
      <c r="EA4" s="15"/>
      <c r="EB4" s="15"/>
      <c r="EC4" s="15"/>
      <c r="ED4" s="15"/>
      <c r="EE4" s="15"/>
      <c r="EF4" s="16"/>
      <c r="EG4" s="15"/>
      <c r="EH4" s="15"/>
      <c r="EI4" s="15"/>
      <c r="EJ4" s="15"/>
      <c r="EK4" s="15"/>
      <c r="EL4" s="15"/>
      <c r="EM4" s="15"/>
      <c r="EN4" s="16"/>
      <c r="EO4" s="15"/>
      <c r="EP4" s="15"/>
      <c r="EQ4" s="15"/>
      <c r="ER4" s="15"/>
      <c r="ES4" s="15"/>
      <c r="ET4" s="15"/>
      <c r="EU4" s="15"/>
      <c r="EV4" s="16"/>
      <c r="EW4" s="15"/>
      <c r="EX4" s="15"/>
      <c r="EY4" s="15"/>
      <c r="EZ4" s="15"/>
      <c r="FA4" s="15"/>
      <c r="FB4" s="15"/>
      <c r="FC4" s="15"/>
      <c r="FD4" s="16"/>
      <c r="FE4" s="15"/>
      <c r="FF4" s="15"/>
      <c r="FG4" s="15"/>
      <c r="FH4" s="15"/>
      <c r="FI4" s="15"/>
      <c r="FJ4" s="15"/>
      <c r="FK4" s="15"/>
      <c r="FL4" s="16"/>
      <c r="FM4" s="15"/>
      <c r="FN4" s="15"/>
      <c r="FO4" s="15"/>
      <c r="FP4" s="15"/>
      <c r="FQ4" s="15"/>
      <c r="FR4" s="15"/>
      <c r="FS4" s="15"/>
      <c r="FT4" s="16"/>
      <c r="FU4" s="15"/>
      <c r="FV4" s="15"/>
      <c r="FW4" s="15"/>
      <c r="FX4" s="15"/>
      <c r="FY4" s="15"/>
      <c r="FZ4" s="15"/>
      <c r="GA4" s="15"/>
      <c r="GB4" s="16"/>
    </row>
    <row r="5" spans="1:184" s="17" customFormat="1" ht="33.75" customHeight="1">
      <c r="A5" s="362" t="s">
        <v>270</v>
      </c>
      <c r="B5" s="362"/>
      <c r="C5" s="362"/>
      <c r="D5" s="362"/>
      <c r="E5" s="362"/>
      <c r="F5" s="362"/>
      <c r="G5" s="362"/>
      <c r="H5" s="362"/>
      <c r="I5" s="15"/>
      <c r="J5" s="15"/>
      <c r="K5" s="15"/>
      <c r="L5" s="15"/>
      <c r="M5" s="15"/>
      <c r="N5" s="15"/>
      <c r="O5" s="15"/>
      <c r="P5" s="16"/>
      <c r="Q5" s="15"/>
      <c r="R5" s="15"/>
      <c r="S5" s="15"/>
      <c r="T5" s="15"/>
      <c r="U5" s="15"/>
      <c r="V5" s="15"/>
      <c r="W5" s="15"/>
      <c r="X5" s="16"/>
      <c r="Y5" s="15"/>
      <c r="Z5" s="15"/>
      <c r="AA5" s="15"/>
      <c r="AB5" s="15"/>
      <c r="AC5" s="15"/>
      <c r="AD5" s="15"/>
      <c r="AE5" s="15"/>
      <c r="AF5" s="16"/>
      <c r="AG5" s="15"/>
      <c r="AH5" s="15"/>
      <c r="AI5" s="15"/>
      <c r="AJ5" s="15"/>
      <c r="AK5" s="15"/>
      <c r="AL5" s="15"/>
      <c r="AM5" s="15"/>
      <c r="AN5" s="16"/>
      <c r="AO5" s="15"/>
      <c r="AP5" s="15"/>
      <c r="AQ5" s="15"/>
      <c r="AR5" s="15"/>
      <c r="AS5" s="15"/>
      <c r="AT5" s="15"/>
      <c r="AU5" s="15"/>
      <c r="AV5" s="16"/>
      <c r="AW5" s="15"/>
      <c r="AX5" s="15"/>
      <c r="AY5" s="15"/>
      <c r="AZ5" s="15"/>
      <c r="BA5" s="15"/>
      <c r="BB5" s="15"/>
      <c r="BC5" s="15"/>
      <c r="BD5" s="16"/>
      <c r="BE5" s="15"/>
      <c r="BF5" s="15"/>
      <c r="BG5" s="15"/>
      <c r="BH5" s="15"/>
      <c r="BI5" s="15"/>
      <c r="BJ5" s="15"/>
      <c r="BK5" s="15"/>
      <c r="BL5" s="16"/>
      <c r="BM5" s="15"/>
      <c r="BN5" s="15"/>
      <c r="BO5" s="15"/>
      <c r="BP5" s="15"/>
      <c r="BQ5" s="15"/>
      <c r="BR5" s="15"/>
      <c r="BS5" s="15"/>
      <c r="BT5" s="16"/>
      <c r="BU5" s="15"/>
      <c r="BV5" s="15"/>
      <c r="BW5" s="15"/>
      <c r="BX5" s="15"/>
      <c r="BY5" s="15"/>
      <c r="BZ5" s="15"/>
      <c r="CA5" s="15"/>
      <c r="CB5" s="16"/>
      <c r="CC5" s="15"/>
      <c r="CD5" s="15"/>
      <c r="CE5" s="15"/>
      <c r="CF5" s="15"/>
      <c r="CG5" s="15"/>
      <c r="CH5" s="15"/>
      <c r="CI5" s="15"/>
      <c r="CJ5" s="16"/>
      <c r="CK5" s="15"/>
      <c r="CL5" s="15"/>
      <c r="CM5" s="15"/>
      <c r="CN5" s="15"/>
      <c r="CO5" s="15"/>
      <c r="CP5" s="15"/>
      <c r="CQ5" s="15"/>
      <c r="CR5" s="16"/>
      <c r="CS5" s="15"/>
      <c r="CT5" s="15"/>
      <c r="CU5" s="15"/>
      <c r="CV5" s="15"/>
      <c r="CW5" s="15"/>
      <c r="CX5" s="15"/>
      <c r="CY5" s="15"/>
      <c r="CZ5" s="16"/>
      <c r="DA5" s="15"/>
      <c r="DB5" s="15"/>
      <c r="DC5" s="15"/>
      <c r="DD5" s="15"/>
      <c r="DE5" s="15"/>
      <c r="DF5" s="15"/>
      <c r="DG5" s="15"/>
      <c r="DH5" s="16"/>
      <c r="DI5" s="15"/>
      <c r="DJ5" s="15"/>
      <c r="DK5" s="15"/>
      <c r="DL5" s="15"/>
      <c r="DM5" s="15"/>
      <c r="DN5" s="15"/>
      <c r="DO5" s="15"/>
      <c r="DP5" s="16"/>
      <c r="DQ5" s="15"/>
      <c r="DR5" s="15"/>
      <c r="DS5" s="15"/>
      <c r="DT5" s="15"/>
      <c r="DU5" s="15"/>
      <c r="DV5" s="15"/>
      <c r="DW5" s="15"/>
      <c r="DX5" s="16"/>
      <c r="DY5" s="15"/>
      <c r="DZ5" s="15"/>
      <c r="EA5" s="15"/>
      <c r="EB5" s="15"/>
      <c r="EC5" s="15"/>
      <c r="ED5" s="15"/>
      <c r="EE5" s="15"/>
      <c r="EF5" s="16"/>
      <c r="EG5" s="15"/>
      <c r="EH5" s="15"/>
      <c r="EI5" s="15"/>
      <c r="EJ5" s="15"/>
      <c r="EK5" s="15"/>
      <c r="EL5" s="15"/>
      <c r="EM5" s="15"/>
      <c r="EN5" s="16"/>
      <c r="EO5" s="15"/>
      <c r="EP5" s="15"/>
      <c r="EQ5" s="15"/>
      <c r="ER5" s="15"/>
      <c r="ES5" s="15"/>
      <c r="ET5" s="15"/>
      <c r="EU5" s="15"/>
      <c r="EV5" s="16"/>
      <c r="EW5" s="15"/>
      <c r="EX5" s="15"/>
      <c r="EY5" s="15"/>
      <c r="EZ5" s="15"/>
      <c r="FA5" s="15"/>
      <c r="FB5" s="15"/>
      <c r="FC5" s="15"/>
      <c r="FD5" s="16"/>
      <c r="FE5" s="15"/>
      <c r="FF5" s="15"/>
      <c r="FG5" s="15"/>
      <c r="FH5" s="15"/>
      <c r="FI5" s="15"/>
      <c r="FJ5" s="15"/>
      <c r="FK5" s="15"/>
      <c r="FL5" s="16"/>
      <c r="FM5" s="15"/>
      <c r="FN5" s="15"/>
      <c r="FO5" s="15"/>
      <c r="FP5" s="15"/>
      <c r="FQ5" s="15"/>
      <c r="FR5" s="15"/>
      <c r="FS5" s="15"/>
      <c r="FT5" s="16"/>
      <c r="FU5" s="15"/>
      <c r="FV5" s="15"/>
      <c r="FW5" s="15"/>
      <c r="FX5" s="15"/>
      <c r="FY5" s="15"/>
      <c r="FZ5" s="15"/>
      <c r="GA5" s="15"/>
      <c r="GB5" s="16"/>
    </row>
    <row r="6" spans="1:184">
      <c r="A6" s="363" t="s">
        <v>55</v>
      </c>
      <c r="B6" s="364"/>
      <c r="C6" s="364"/>
      <c r="D6" s="364"/>
      <c r="E6" s="364"/>
      <c r="F6" s="364"/>
      <c r="G6" s="364"/>
      <c r="H6" s="364"/>
      <c r="I6" s="35"/>
      <c r="J6" s="35"/>
      <c r="K6" s="35"/>
      <c r="L6" s="35"/>
      <c r="M6" s="35"/>
      <c r="N6" s="35"/>
      <c r="O6" s="35"/>
      <c r="P6" s="66"/>
      <c r="Q6" s="35"/>
      <c r="R6" s="35"/>
      <c r="S6" s="35"/>
      <c r="T6" s="35"/>
      <c r="U6" s="35"/>
      <c r="V6" s="35"/>
      <c r="W6" s="35"/>
      <c r="X6" s="66"/>
      <c r="Y6" s="35"/>
      <c r="Z6" s="35"/>
      <c r="AA6" s="35"/>
      <c r="AB6" s="35"/>
      <c r="AC6" s="35"/>
      <c r="AD6" s="35"/>
      <c r="AE6" s="35"/>
      <c r="AF6" s="66"/>
      <c r="AG6" s="35"/>
      <c r="AH6" s="35"/>
      <c r="AI6" s="35"/>
      <c r="AJ6" s="35"/>
      <c r="AK6" s="35"/>
      <c r="AL6" s="35"/>
      <c r="AM6" s="35"/>
      <c r="AN6" s="66"/>
      <c r="AO6" s="35"/>
      <c r="AP6" s="35"/>
      <c r="AQ6" s="35"/>
      <c r="AR6" s="35"/>
      <c r="AS6" s="35"/>
      <c r="AT6" s="35"/>
      <c r="AU6" s="35"/>
      <c r="AV6" s="66"/>
      <c r="AW6" s="35"/>
      <c r="AX6" s="35"/>
      <c r="AY6" s="35"/>
      <c r="AZ6" s="35"/>
      <c r="BA6" s="35"/>
      <c r="BB6" s="35"/>
      <c r="BC6" s="35"/>
      <c r="BD6" s="66"/>
      <c r="BE6" s="35"/>
      <c r="BF6" s="35"/>
      <c r="BG6" s="35"/>
      <c r="BH6" s="35"/>
      <c r="BI6" s="35"/>
      <c r="BJ6" s="35"/>
      <c r="BK6" s="35"/>
      <c r="BL6" s="66"/>
      <c r="BM6" s="35"/>
      <c r="BN6" s="35"/>
      <c r="BO6" s="35"/>
      <c r="BP6" s="35"/>
      <c r="BQ6" s="35"/>
      <c r="BR6" s="35"/>
      <c r="BS6" s="35"/>
      <c r="BT6" s="66"/>
      <c r="BU6" s="35"/>
      <c r="BV6" s="35"/>
      <c r="BW6" s="35"/>
      <c r="BX6" s="35"/>
      <c r="BY6" s="35"/>
      <c r="BZ6" s="35"/>
      <c r="CA6" s="35"/>
      <c r="CB6" s="66"/>
      <c r="CC6" s="35"/>
      <c r="CD6" s="35"/>
      <c r="CE6" s="35"/>
      <c r="CF6" s="35"/>
      <c r="CG6" s="35"/>
      <c r="CH6" s="35"/>
      <c r="CI6" s="35"/>
      <c r="CJ6" s="66"/>
      <c r="CK6" s="35"/>
      <c r="CL6" s="35"/>
      <c r="CM6" s="35"/>
      <c r="CN6" s="35"/>
      <c r="CO6" s="35"/>
      <c r="CP6" s="35"/>
      <c r="CQ6" s="35"/>
      <c r="CR6" s="66"/>
      <c r="CS6" s="35"/>
      <c r="CT6" s="35"/>
      <c r="CU6" s="35"/>
      <c r="CV6" s="35"/>
      <c r="CW6" s="35"/>
      <c r="CX6" s="35"/>
      <c r="CY6" s="35"/>
      <c r="CZ6" s="66"/>
      <c r="DA6" s="35"/>
      <c r="DB6" s="35"/>
      <c r="DC6" s="35"/>
      <c r="DD6" s="35"/>
      <c r="DE6" s="35"/>
      <c r="DF6" s="35"/>
      <c r="DG6" s="35"/>
      <c r="DH6" s="66"/>
      <c r="DI6" s="35"/>
      <c r="DJ6" s="35"/>
      <c r="DK6" s="35"/>
      <c r="DL6" s="35"/>
      <c r="DM6" s="35"/>
      <c r="DN6" s="35"/>
      <c r="DO6" s="35"/>
      <c r="DP6" s="66"/>
      <c r="DQ6" s="35"/>
      <c r="DR6" s="35"/>
      <c r="DS6" s="35"/>
      <c r="DT6" s="35"/>
      <c r="DU6" s="35"/>
      <c r="DV6" s="35"/>
      <c r="DW6" s="35"/>
      <c r="DX6" s="66"/>
      <c r="DY6" s="35"/>
      <c r="DZ6" s="35"/>
      <c r="EA6" s="35"/>
      <c r="EB6" s="35"/>
      <c r="EC6" s="35"/>
      <c r="ED6" s="35"/>
      <c r="EE6" s="35"/>
      <c r="EF6" s="66"/>
      <c r="EG6" s="35"/>
      <c r="EH6" s="35"/>
      <c r="EI6" s="35"/>
      <c r="EJ6" s="35"/>
      <c r="EK6" s="35"/>
      <c r="EL6" s="35"/>
      <c r="EM6" s="35"/>
      <c r="EN6" s="66"/>
      <c r="EO6" s="35"/>
      <c r="EP6" s="35"/>
      <c r="EQ6" s="35"/>
      <c r="ER6" s="35"/>
      <c r="ES6" s="35"/>
      <c r="ET6" s="35"/>
      <c r="EU6" s="35"/>
      <c r="EV6" s="66"/>
      <c r="EW6" s="35"/>
      <c r="EX6" s="35"/>
      <c r="EY6" s="35"/>
      <c r="EZ6" s="35"/>
      <c r="FA6" s="35"/>
      <c r="FB6" s="35"/>
      <c r="FC6" s="35"/>
      <c r="FD6" s="66"/>
      <c r="FE6" s="35"/>
      <c r="FF6" s="35"/>
      <c r="FG6" s="35"/>
      <c r="FH6" s="35"/>
      <c r="FI6" s="35"/>
      <c r="FJ6" s="35"/>
      <c r="FK6" s="35"/>
      <c r="FL6" s="66"/>
      <c r="FM6" s="35"/>
      <c r="FN6" s="35"/>
      <c r="FO6" s="35"/>
      <c r="FP6" s="35"/>
      <c r="FQ6" s="35"/>
      <c r="FR6" s="35"/>
      <c r="FS6" s="35"/>
      <c r="FT6" s="66"/>
      <c r="FU6" s="35"/>
      <c r="FV6" s="35"/>
      <c r="FW6" s="35"/>
      <c r="FX6" s="35"/>
      <c r="FY6" s="35"/>
      <c r="FZ6" s="35"/>
      <c r="GA6" s="35"/>
      <c r="GB6" s="66"/>
    </row>
    <row r="7" spans="1:184" s="19" customFormat="1" ht="63" customHeight="1">
      <c r="A7" s="365" t="s">
        <v>4</v>
      </c>
      <c r="B7" s="366"/>
      <c r="C7" s="367"/>
      <c r="D7" s="365" t="s">
        <v>1</v>
      </c>
      <c r="E7" s="366"/>
      <c r="F7" s="368" t="s">
        <v>3</v>
      </c>
      <c r="G7" s="373" t="s">
        <v>223</v>
      </c>
      <c r="H7" s="373"/>
    </row>
    <row r="8" spans="1:184" s="19" customFormat="1" ht="27" customHeight="1">
      <c r="A8" s="67" t="s">
        <v>5</v>
      </c>
      <c r="B8" s="67" t="s">
        <v>6</v>
      </c>
      <c r="C8" s="67" t="s">
        <v>7</v>
      </c>
      <c r="D8" s="67" t="s">
        <v>8</v>
      </c>
      <c r="E8" s="67" t="s">
        <v>9</v>
      </c>
      <c r="F8" s="369"/>
      <c r="G8" s="287" t="s">
        <v>122</v>
      </c>
      <c r="H8" s="287" t="s">
        <v>98</v>
      </c>
    </row>
    <row r="9" spans="1:184" ht="15.95" customHeight="1">
      <c r="A9" s="370" t="s">
        <v>10</v>
      </c>
      <c r="B9" s="371"/>
      <c r="C9" s="371"/>
      <c r="D9" s="371"/>
      <c r="E9" s="371"/>
      <c r="F9" s="372"/>
      <c r="G9" s="68">
        <f>+G10+G47</f>
        <v>-485814.30000000005</v>
      </c>
      <c r="H9" s="68">
        <f>+H10+H47</f>
        <v>-485814.29999999981</v>
      </c>
    </row>
    <row r="10" spans="1:184" ht="15.95" customHeight="1">
      <c r="A10" s="69" t="s">
        <v>13</v>
      </c>
      <c r="B10" s="70"/>
      <c r="C10" s="70"/>
      <c r="D10" s="70"/>
      <c r="E10" s="70"/>
      <c r="F10" s="71" t="s">
        <v>14</v>
      </c>
      <c r="G10" s="72">
        <f t="shared" ref="G10:H10" si="0">+G12</f>
        <v>216033.9</v>
      </c>
      <c r="H10" s="72">
        <f t="shared" si="0"/>
        <v>1974210.9</v>
      </c>
    </row>
    <row r="11" spans="1:184" ht="15.95" customHeight="1">
      <c r="A11" s="69"/>
      <c r="B11" s="70"/>
      <c r="C11" s="70"/>
      <c r="D11" s="70"/>
      <c r="E11" s="70"/>
      <c r="F11" s="73" t="s">
        <v>2</v>
      </c>
      <c r="G11" s="75"/>
      <c r="H11" s="75"/>
    </row>
    <row r="12" spans="1:184" ht="15.95" customHeight="1">
      <c r="A12" s="69"/>
      <c r="B12" s="69" t="s">
        <v>16</v>
      </c>
      <c r="C12" s="70"/>
      <c r="D12" s="70"/>
      <c r="E12" s="70"/>
      <c r="F12" s="71" t="s">
        <v>15</v>
      </c>
      <c r="G12" s="72">
        <f>+G14</f>
        <v>216033.9</v>
      </c>
      <c r="H12" s="72">
        <f>+H14</f>
        <v>1974210.9</v>
      </c>
    </row>
    <row r="13" spans="1:184" s="38" customFormat="1" ht="15.95" customHeight="1">
      <c r="A13" s="89"/>
      <c r="B13" s="89"/>
      <c r="C13" s="221"/>
      <c r="D13" s="221"/>
      <c r="E13" s="221"/>
      <c r="F13" s="220" t="s">
        <v>2</v>
      </c>
      <c r="G13" s="222"/>
      <c r="H13" s="222"/>
    </row>
    <row r="14" spans="1:184" ht="15.95" customHeight="1">
      <c r="A14" s="69"/>
      <c r="B14" s="69"/>
      <c r="C14" s="69" t="s">
        <v>21</v>
      </c>
      <c r="D14" s="70"/>
      <c r="E14" s="70"/>
      <c r="F14" s="71" t="s">
        <v>15</v>
      </c>
      <c r="G14" s="72">
        <f t="shared" ref="G14:H14" si="1">+G16</f>
        <v>216033.9</v>
      </c>
      <c r="H14" s="72">
        <f t="shared" si="1"/>
        <v>1974210.9</v>
      </c>
    </row>
    <row r="15" spans="1:184" ht="15.95" customHeight="1">
      <c r="A15" s="69"/>
      <c r="B15" s="69"/>
      <c r="C15" s="69"/>
      <c r="D15" s="70"/>
      <c r="E15" s="70"/>
      <c r="F15" s="73" t="s">
        <v>2</v>
      </c>
      <c r="G15" s="75"/>
      <c r="H15" s="75"/>
    </row>
    <row r="16" spans="1:184" ht="30.75" customHeight="1">
      <c r="A16" s="69"/>
      <c r="B16" s="69"/>
      <c r="C16" s="69"/>
      <c r="D16" s="69">
        <v>1126</v>
      </c>
      <c r="E16" s="70"/>
      <c r="F16" s="23" t="s">
        <v>22</v>
      </c>
      <c r="G16" s="68">
        <f>+G18+G29</f>
        <v>216033.9</v>
      </c>
      <c r="H16" s="68">
        <f>+H18+H29</f>
        <v>1974210.9</v>
      </c>
    </row>
    <row r="17" spans="1:8" ht="15.95" customHeight="1">
      <c r="A17" s="69"/>
      <c r="B17" s="69"/>
      <c r="C17" s="69"/>
      <c r="D17" s="69"/>
      <c r="E17" s="70"/>
      <c r="F17" s="73" t="s">
        <v>2</v>
      </c>
      <c r="G17" s="75"/>
      <c r="H17" s="75"/>
    </row>
    <row r="18" spans="1:8" s="127" customFormat="1" ht="16.5" customHeight="1">
      <c r="A18" s="76"/>
      <c r="B18" s="76"/>
      <c r="C18" s="76"/>
      <c r="D18" s="76"/>
      <c r="E18" s="124"/>
      <c r="F18" s="125" t="s">
        <v>11</v>
      </c>
      <c r="G18" s="126">
        <f>+G20</f>
        <v>216033.9</v>
      </c>
      <c r="H18" s="126">
        <f>+H20</f>
        <v>216033.9</v>
      </c>
    </row>
    <row r="19" spans="1:8" s="1" customFormat="1" ht="16.5" customHeight="1">
      <c r="A19" s="69"/>
      <c r="B19" s="69"/>
      <c r="C19" s="69"/>
      <c r="D19" s="69"/>
      <c r="E19" s="36"/>
      <c r="F19" s="24" t="s">
        <v>127</v>
      </c>
      <c r="G19" s="37"/>
      <c r="H19" s="37"/>
    </row>
    <row r="20" spans="1:8" s="19" customFormat="1" ht="32.25" customHeight="1">
      <c r="A20" s="69"/>
      <c r="B20" s="69"/>
      <c r="C20" s="69"/>
      <c r="D20" s="69"/>
      <c r="E20" s="69" t="s">
        <v>108</v>
      </c>
      <c r="F20" s="80" t="s">
        <v>104</v>
      </c>
      <c r="G20" s="72">
        <f>+G22</f>
        <v>216033.9</v>
      </c>
      <c r="H20" s="72">
        <f t="shared" ref="H20" si="2">+H22</f>
        <v>216033.9</v>
      </c>
    </row>
    <row r="21" spans="1:8" ht="15.95" customHeight="1">
      <c r="A21" s="69"/>
      <c r="B21" s="69"/>
      <c r="C21" s="69"/>
      <c r="D21" s="69"/>
      <c r="E21" s="69"/>
      <c r="F21" s="78" t="s">
        <v>12</v>
      </c>
      <c r="G21" s="75"/>
      <c r="H21" s="75"/>
    </row>
    <row r="22" spans="1:8" s="85" customFormat="1" ht="15.95" customHeight="1">
      <c r="A22" s="76"/>
      <c r="B22" s="76"/>
      <c r="C22" s="76"/>
      <c r="D22" s="76"/>
      <c r="E22" s="76"/>
      <c r="F22" s="79" t="s">
        <v>32</v>
      </c>
      <c r="G22" s="84">
        <f>+G24</f>
        <v>216033.9</v>
      </c>
      <c r="H22" s="84">
        <f t="shared" ref="H22" si="3">+H24</f>
        <v>216033.9</v>
      </c>
    </row>
    <row r="23" spans="1:8" ht="15.95" customHeight="1">
      <c r="A23" s="69"/>
      <c r="B23" s="69"/>
      <c r="C23" s="69"/>
      <c r="D23" s="69"/>
      <c r="E23" s="69"/>
      <c r="F23" s="78" t="s">
        <v>31</v>
      </c>
      <c r="G23" s="75"/>
      <c r="H23" s="75"/>
    </row>
    <row r="24" spans="1:8" ht="15.95" customHeight="1">
      <c r="A24" s="77"/>
      <c r="B24" s="77"/>
      <c r="C24" s="77"/>
      <c r="D24" s="77"/>
      <c r="E24" s="77"/>
      <c r="F24" s="78" t="s">
        <v>17</v>
      </c>
      <c r="G24" s="74">
        <f>+G25</f>
        <v>216033.9</v>
      </c>
      <c r="H24" s="74">
        <f t="shared" ref="G24:H26" si="4">+H25</f>
        <v>216033.9</v>
      </c>
    </row>
    <row r="25" spans="1:8" ht="15.95" customHeight="1">
      <c r="A25" s="77"/>
      <c r="B25" s="77"/>
      <c r="C25" s="77"/>
      <c r="D25" s="77"/>
      <c r="E25" s="77"/>
      <c r="F25" s="78" t="s">
        <v>109</v>
      </c>
      <c r="G25" s="74">
        <f t="shared" si="4"/>
        <v>216033.9</v>
      </c>
      <c r="H25" s="74">
        <f t="shared" si="4"/>
        <v>216033.9</v>
      </c>
    </row>
    <row r="26" spans="1:8" ht="15.95" customHeight="1">
      <c r="A26" s="77"/>
      <c r="B26" s="77"/>
      <c r="C26" s="77"/>
      <c r="D26" s="77"/>
      <c r="E26" s="77"/>
      <c r="F26" s="78" t="s">
        <v>110</v>
      </c>
      <c r="G26" s="74">
        <f t="shared" si="4"/>
        <v>216033.9</v>
      </c>
      <c r="H26" s="74">
        <f t="shared" si="4"/>
        <v>216033.9</v>
      </c>
    </row>
    <row r="27" spans="1:8" ht="18.75" customHeight="1">
      <c r="A27" s="69"/>
      <c r="B27" s="69"/>
      <c r="C27" s="69"/>
      <c r="D27" s="69"/>
      <c r="E27" s="69"/>
      <c r="F27" s="78" t="s">
        <v>111</v>
      </c>
      <c r="G27" s="74">
        <f>+G28</f>
        <v>216033.9</v>
      </c>
      <c r="H27" s="74">
        <f>+H28</f>
        <v>216033.9</v>
      </c>
    </row>
    <row r="28" spans="1:8" s="17" customFormat="1" ht="30" customHeight="1">
      <c r="A28" s="69"/>
      <c r="B28" s="69"/>
      <c r="C28" s="69"/>
      <c r="D28" s="69"/>
      <c r="E28" s="69"/>
      <c r="F28" s="25" t="s">
        <v>182</v>
      </c>
      <c r="G28" s="82">
        <f>+H28</f>
        <v>216033.9</v>
      </c>
      <c r="H28" s="82">
        <f>+'10'!E12</f>
        <v>216033.9</v>
      </c>
    </row>
    <row r="29" spans="1:8" s="19" customFormat="1" ht="15" customHeight="1">
      <c r="A29" s="69"/>
      <c r="B29" s="69"/>
      <c r="C29" s="69"/>
      <c r="D29" s="69"/>
      <c r="E29" s="69" t="s">
        <v>28</v>
      </c>
      <c r="F29" s="23" t="s">
        <v>23</v>
      </c>
      <c r="G29" s="72">
        <f>+G31+G39</f>
        <v>0</v>
      </c>
      <c r="H29" s="72">
        <f>+H31+H39</f>
        <v>1758177</v>
      </c>
    </row>
    <row r="30" spans="1:8" ht="15" customHeight="1">
      <c r="A30" s="69"/>
      <c r="B30" s="69"/>
      <c r="C30" s="69"/>
      <c r="D30" s="69"/>
      <c r="E30" s="69"/>
      <c r="F30" s="24" t="s">
        <v>12</v>
      </c>
      <c r="G30" s="75"/>
      <c r="H30" s="75"/>
    </row>
    <row r="31" spans="1:8" s="85" customFormat="1" ht="15" customHeight="1">
      <c r="A31" s="76"/>
      <c r="B31" s="76"/>
      <c r="C31" s="76"/>
      <c r="D31" s="76"/>
      <c r="E31" s="76"/>
      <c r="F31" s="79" t="s">
        <v>181</v>
      </c>
      <c r="G31" s="84">
        <f>+G33</f>
        <v>0</v>
      </c>
      <c r="H31" s="84">
        <f>+H33</f>
        <v>1350890</v>
      </c>
    </row>
    <row r="32" spans="1:8" ht="15" customHeight="1">
      <c r="A32" s="69"/>
      <c r="B32" s="69"/>
      <c r="C32" s="69"/>
      <c r="D32" s="69"/>
      <c r="E32" s="69"/>
      <c r="F32" s="24" t="s">
        <v>31</v>
      </c>
      <c r="G32" s="75"/>
      <c r="H32" s="75"/>
    </row>
    <row r="33" spans="1:12" ht="15" customHeight="1">
      <c r="A33" s="77"/>
      <c r="B33" s="77"/>
      <c r="C33" s="77"/>
      <c r="D33" s="77"/>
      <c r="E33" s="77"/>
      <c r="F33" s="24" t="s">
        <v>17</v>
      </c>
      <c r="G33" s="74">
        <f t="shared" ref="G33:H35" si="5">+G34</f>
        <v>0</v>
      </c>
      <c r="H33" s="74">
        <f t="shared" si="5"/>
        <v>1350890</v>
      </c>
    </row>
    <row r="34" spans="1:12" ht="15" customHeight="1">
      <c r="A34" s="77"/>
      <c r="B34" s="77"/>
      <c r="C34" s="77"/>
      <c r="D34" s="77"/>
      <c r="E34" s="77"/>
      <c r="F34" s="24" t="s">
        <v>18</v>
      </c>
      <c r="G34" s="74">
        <f t="shared" si="5"/>
        <v>0</v>
      </c>
      <c r="H34" s="74">
        <f t="shared" si="5"/>
        <v>1350890</v>
      </c>
      <c r="K34" s="270"/>
      <c r="L34" s="270"/>
    </row>
    <row r="35" spans="1:12" ht="15" customHeight="1">
      <c r="A35" s="77"/>
      <c r="B35" s="77"/>
      <c r="C35" s="77"/>
      <c r="D35" s="77"/>
      <c r="E35" s="77"/>
      <c r="F35" s="24" t="s">
        <v>19</v>
      </c>
      <c r="G35" s="74">
        <f t="shared" si="5"/>
        <v>0</v>
      </c>
      <c r="H35" s="74">
        <f t="shared" si="5"/>
        <v>1350890</v>
      </c>
      <c r="K35" s="270"/>
      <c r="L35" s="270"/>
    </row>
    <row r="36" spans="1:12" ht="15" customHeight="1">
      <c r="A36" s="77"/>
      <c r="B36" s="77"/>
      <c r="C36" s="77"/>
      <c r="D36" s="77"/>
      <c r="E36" s="77"/>
      <c r="F36" s="24" t="s">
        <v>20</v>
      </c>
      <c r="G36" s="74">
        <f>+G37+G38</f>
        <v>0</v>
      </c>
      <c r="H36" s="74">
        <f>+H37+H38</f>
        <v>1350890</v>
      </c>
    </row>
    <row r="37" spans="1:12" ht="15" customHeight="1">
      <c r="A37" s="69"/>
      <c r="B37" s="69"/>
      <c r="C37" s="69"/>
      <c r="D37" s="69"/>
      <c r="E37" s="69"/>
      <c r="F37" s="25" t="s">
        <v>73</v>
      </c>
      <c r="G37" s="81">
        <f>+'9'!D18+'9'!D22+'9'!D26+'9'!D34+'9'!D36+'9'!D39+'9'!D40+'9'!D45+'9'!D46+'9'!D47+'9'!D49+'9'!D50+'9'!D51</f>
        <v>0</v>
      </c>
      <c r="H37" s="81">
        <f>+'9'!E13-'9'!E15</f>
        <v>1041630</v>
      </c>
    </row>
    <row r="38" spans="1:12" ht="15" customHeight="1">
      <c r="A38" s="69"/>
      <c r="B38" s="69"/>
      <c r="C38" s="69"/>
      <c r="D38" s="69"/>
      <c r="E38" s="69"/>
      <c r="F38" s="25" t="s">
        <v>177</v>
      </c>
      <c r="G38" s="81">
        <f>+'9'!D16+'9'!D17</f>
        <v>0</v>
      </c>
      <c r="H38" s="81">
        <f>+'9'!E16+'9'!E17</f>
        <v>309260</v>
      </c>
    </row>
    <row r="39" spans="1:12" s="85" customFormat="1" ht="15" customHeight="1">
      <c r="A39" s="76"/>
      <c r="B39" s="76"/>
      <c r="C39" s="76"/>
      <c r="D39" s="76"/>
      <c r="E39" s="76"/>
      <c r="F39" s="79" t="s">
        <v>176</v>
      </c>
      <c r="G39" s="84">
        <f>+G41</f>
        <v>0</v>
      </c>
      <c r="H39" s="84">
        <f>+H41</f>
        <v>407287</v>
      </c>
    </row>
    <row r="40" spans="1:12" ht="15" customHeight="1">
      <c r="A40" s="69"/>
      <c r="B40" s="69"/>
      <c r="C40" s="69"/>
      <c r="D40" s="69"/>
      <c r="E40" s="69"/>
      <c r="F40" s="24" t="s">
        <v>31</v>
      </c>
      <c r="G40" s="75"/>
      <c r="H40" s="75"/>
    </row>
    <row r="41" spans="1:12" ht="15" customHeight="1">
      <c r="A41" s="77"/>
      <c r="B41" s="77"/>
      <c r="C41" s="77"/>
      <c r="D41" s="77"/>
      <c r="E41" s="77"/>
      <c r="F41" s="24" t="s">
        <v>17</v>
      </c>
      <c r="G41" s="74">
        <f t="shared" ref="G41" si="6">+G42</f>
        <v>0</v>
      </c>
      <c r="H41" s="74">
        <f>+H42</f>
        <v>407287</v>
      </c>
    </row>
    <row r="42" spans="1:12" ht="15" customHeight="1">
      <c r="A42" s="77"/>
      <c r="B42" s="77"/>
      <c r="C42" s="77"/>
      <c r="D42" s="77"/>
      <c r="E42" s="77"/>
      <c r="F42" s="24" t="s">
        <v>18</v>
      </c>
      <c r="G42" s="74">
        <f>+G43</f>
        <v>0</v>
      </c>
      <c r="H42" s="74">
        <f>+H43</f>
        <v>407287</v>
      </c>
    </row>
    <row r="43" spans="1:12" ht="15" customHeight="1">
      <c r="A43" s="77"/>
      <c r="B43" s="77"/>
      <c r="C43" s="77"/>
      <c r="D43" s="77"/>
      <c r="E43" s="77"/>
      <c r="F43" s="24" t="s">
        <v>19</v>
      </c>
      <c r="G43" s="74">
        <f>+G44</f>
        <v>0</v>
      </c>
      <c r="H43" s="74">
        <f>+H44</f>
        <v>407287</v>
      </c>
    </row>
    <row r="44" spans="1:12" ht="15" customHeight="1">
      <c r="A44" s="77"/>
      <c r="B44" s="77"/>
      <c r="C44" s="77"/>
      <c r="D44" s="77"/>
      <c r="E44" s="77"/>
      <c r="F44" s="24" t="s">
        <v>20</v>
      </c>
      <c r="G44" s="74">
        <f>+G45+G46</f>
        <v>0</v>
      </c>
      <c r="H44" s="74">
        <f>+H45+H46</f>
        <v>407287</v>
      </c>
    </row>
    <row r="45" spans="1:12" ht="15" customHeight="1">
      <c r="A45" s="69"/>
      <c r="B45" s="69"/>
      <c r="C45" s="69"/>
      <c r="D45" s="69"/>
      <c r="E45" s="69"/>
      <c r="F45" s="25" t="s">
        <v>73</v>
      </c>
      <c r="G45" s="81">
        <f>+'9'!D57</f>
        <v>0</v>
      </c>
      <c r="H45" s="81">
        <f>+'9'!E55+'9'!E57</f>
        <v>391787</v>
      </c>
    </row>
    <row r="46" spans="1:12" ht="15" customHeight="1">
      <c r="A46" s="69"/>
      <c r="B46" s="69"/>
      <c r="C46" s="69"/>
      <c r="D46" s="69"/>
      <c r="E46" s="69"/>
      <c r="F46" s="25" t="s">
        <v>177</v>
      </c>
      <c r="G46" s="81">
        <f>+'9'!D58</f>
        <v>0</v>
      </c>
      <c r="H46" s="81">
        <f>+'9'!E58</f>
        <v>15500</v>
      </c>
    </row>
    <row r="47" spans="1:12" s="296" customFormat="1">
      <c r="A47" s="55" t="s">
        <v>224</v>
      </c>
      <c r="B47" s="118"/>
      <c r="C47" s="118"/>
      <c r="D47" s="118"/>
      <c r="E47" s="118"/>
      <c r="F47" s="55" t="s">
        <v>298</v>
      </c>
      <c r="G47" s="315">
        <f t="shared" ref="G47:H47" si="7">+G49</f>
        <v>-701848.20000000007</v>
      </c>
      <c r="H47" s="315">
        <f t="shared" si="7"/>
        <v>-2460025.1999999997</v>
      </c>
    </row>
    <row r="48" spans="1:12" s="296" customFormat="1">
      <c r="A48" s="118"/>
      <c r="B48" s="118"/>
      <c r="C48" s="118"/>
      <c r="D48" s="118"/>
      <c r="E48" s="118"/>
      <c r="F48" s="118" t="s">
        <v>127</v>
      </c>
      <c r="G48" s="316"/>
      <c r="H48" s="316"/>
    </row>
    <row r="49" spans="1:8" s="296" customFormat="1">
      <c r="A49" s="118"/>
      <c r="B49" s="55" t="s">
        <v>299</v>
      </c>
      <c r="C49" s="118"/>
      <c r="D49" s="118"/>
      <c r="E49" s="118"/>
      <c r="F49" s="55" t="s">
        <v>300</v>
      </c>
      <c r="G49" s="316">
        <f t="shared" ref="G49:H49" si="8">+G51</f>
        <v>-701848.20000000007</v>
      </c>
      <c r="H49" s="316">
        <f t="shared" si="8"/>
        <v>-2460025.1999999997</v>
      </c>
    </row>
    <row r="50" spans="1:8" s="296" customFormat="1">
      <c r="A50" s="118"/>
      <c r="B50" s="118"/>
      <c r="C50" s="118"/>
      <c r="D50" s="118"/>
      <c r="E50" s="118"/>
      <c r="F50" s="118" t="s">
        <v>127</v>
      </c>
      <c r="G50" s="316"/>
      <c r="H50" s="316"/>
    </row>
    <row r="51" spans="1:8" s="296" customFormat="1">
      <c r="A51" s="297"/>
      <c r="B51" s="118"/>
      <c r="C51" s="55" t="s">
        <v>224</v>
      </c>
      <c r="D51" s="118"/>
      <c r="E51" s="118"/>
      <c r="F51" s="55" t="s">
        <v>300</v>
      </c>
      <c r="G51" s="316">
        <f t="shared" ref="G51:H51" si="9">+G53</f>
        <v>-701848.20000000007</v>
      </c>
      <c r="H51" s="316">
        <f t="shared" si="9"/>
        <v>-2460025.1999999997</v>
      </c>
    </row>
    <row r="52" spans="1:8" s="296" customFormat="1">
      <c r="A52" s="298"/>
      <c r="B52" s="118"/>
      <c r="C52" s="118"/>
      <c r="D52" s="118"/>
      <c r="E52" s="118"/>
      <c r="F52" s="118" t="s">
        <v>127</v>
      </c>
      <c r="G52" s="316"/>
      <c r="H52" s="316"/>
    </row>
    <row r="53" spans="1:8" s="296" customFormat="1">
      <c r="A53" s="298"/>
      <c r="B53" s="299"/>
      <c r="C53" s="299"/>
      <c r="D53" s="118"/>
      <c r="E53" s="118"/>
      <c r="F53" s="55" t="s">
        <v>297</v>
      </c>
      <c r="G53" s="316">
        <f t="shared" ref="G53:H53" si="10">+G55</f>
        <v>-701848.20000000007</v>
      </c>
      <c r="H53" s="316">
        <f t="shared" si="10"/>
        <v>-2460025.1999999997</v>
      </c>
    </row>
    <row r="54" spans="1:8" s="296" customFormat="1">
      <c r="A54" s="298"/>
      <c r="B54" s="298"/>
      <c r="C54" s="299"/>
      <c r="D54" s="118"/>
      <c r="E54" s="118"/>
      <c r="F54" s="118" t="s">
        <v>127</v>
      </c>
      <c r="G54" s="316"/>
      <c r="H54" s="316"/>
    </row>
    <row r="55" spans="1:8" s="301" customFormat="1">
      <c r="A55" s="297"/>
      <c r="B55" s="297"/>
      <c r="C55" s="300"/>
      <c r="D55" s="55" t="s">
        <v>301</v>
      </c>
      <c r="E55" s="55"/>
      <c r="F55" s="55" t="s">
        <v>302</v>
      </c>
      <c r="G55" s="316">
        <f t="shared" ref="G55:H55" si="11">+G57</f>
        <v>-701848.20000000007</v>
      </c>
      <c r="H55" s="316">
        <f t="shared" si="11"/>
        <v>-2460025.1999999997</v>
      </c>
    </row>
    <row r="56" spans="1:8" s="296" customFormat="1">
      <c r="A56" s="298"/>
      <c r="B56" s="298"/>
      <c r="C56" s="298"/>
      <c r="D56" s="118"/>
      <c r="E56" s="118"/>
      <c r="F56" s="118" t="s">
        <v>127</v>
      </c>
      <c r="G56" s="316"/>
      <c r="H56" s="316"/>
    </row>
    <row r="57" spans="1:8" s="301" customFormat="1">
      <c r="A57" s="297"/>
      <c r="B57" s="297"/>
      <c r="C57" s="297"/>
      <c r="D57" s="297"/>
      <c r="E57" s="55" t="s">
        <v>303</v>
      </c>
      <c r="F57" s="55" t="s">
        <v>304</v>
      </c>
      <c r="G57" s="316">
        <f t="shared" ref="G57:H57" si="12">+G59</f>
        <v>-701848.20000000007</v>
      </c>
      <c r="H57" s="316">
        <f t="shared" si="12"/>
        <v>-2460025.1999999997</v>
      </c>
    </row>
    <row r="58" spans="1:8" s="296" customFormat="1">
      <c r="A58" s="298"/>
      <c r="B58" s="299"/>
      <c r="C58" s="299"/>
      <c r="D58" s="298"/>
      <c r="E58" s="118"/>
      <c r="F58" s="118" t="s">
        <v>83</v>
      </c>
      <c r="G58" s="317"/>
      <c r="H58" s="317"/>
    </row>
    <row r="59" spans="1:8" s="296" customFormat="1" ht="13.5" customHeight="1">
      <c r="A59" s="298"/>
      <c r="B59" s="299"/>
      <c r="C59" s="299"/>
      <c r="D59" s="298"/>
      <c r="E59" s="118"/>
      <c r="F59" s="302" t="s">
        <v>297</v>
      </c>
      <c r="G59" s="317">
        <f t="shared" ref="G59:H59" si="13">+G61</f>
        <v>-701848.20000000007</v>
      </c>
      <c r="H59" s="317">
        <f t="shared" si="13"/>
        <v>-2460025.1999999997</v>
      </c>
    </row>
    <row r="60" spans="1:8" s="296" customFormat="1" ht="15.95" customHeight="1">
      <c r="A60" s="303"/>
      <c r="B60" s="304"/>
      <c r="C60" s="305"/>
      <c r="D60" s="305"/>
      <c r="E60" s="118"/>
      <c r="F60" s="118" t="s">
        <v>31</v>
      </c>
      <c r="G60" s="317"/>
      <c r="H60" s="317"/>
    </row>
    <row r="61" spans="1:8" s="296" customFormat="1">
      <c r="A61" s="303"/>
      <c r="B61" s="304"/>
      <c r="C61" s="305"/>
      <c r="D61" s="305"/>
      <c r="E61" s="118"/>
      <c r="F61" s="118" t="s">
        <v>17</v>
      </c>
      <c r="G61" s="317">
        <f t="shared" ref="G61:H63" si="14">+G62</f>
        <v>-701848.20000000007</v>
      </c>
      <c r="H61" s="317">
        <f t="shared" si="14"/>
        <v>-2460025.1999999997</v>
      </c>
    </row>
    <row r="62" spans="1:8" s="296" customFormat="1">
      <c r="A62" s="303"/>
      <c r="B62" s="304"/>
      <c r="C62" s="305"/>
      <c r="D62" s="305"/>
      <c r="E62" s="118"/>
      <c r="F62" s="118" t="s">
        <v>109</v>
      </c>
      <c r="G62" s="317">
        <f t="shared" si="14"/>
        <v>-701848.20000000007</v>
      </c>
      <c r="H62" s="317">
        <f t="shared" si="14"/>
        <v>-2460025.1999999997</v>
      </c>
    </row>
    <row r="63" spans="1:8" s="296" customFormat="1">
      <c r="A63" s="303"/>
      <c r="B63" s="304"/>
      <c r="C63" s="305"/>
      <c r="D63" s="305"/>
      <c r="E63" s="118"/>
      <c r="F63" s="118" t="s">
        <v>305</v>
      </c>
      <c r="G63" s="317">
        <f t="shared" si="14"/>
        <v>-701848.20000000007</v>
      </c>
      <c r="H63" s="317">
        <f t="shared" si="14"/>
        <v>-2460025.1999999997</v>
      </c>
    </row>
    <row r="64" spans="1:8" s="309" customFormat="1">
      <c r="A64" s="306"/>
      <c r="B64" s="307"/>
      <c r="C64" s="308"/>
      <c r="D64" s="308"/>
      <c r="E64" s="302"/>
      <c r="F64" s="302" t="s">
        <v>306</v>
      </c>
      <c r="G64" s="318">
        <f>+'6'!G16</f>
        <v>-701848.20000000007</v>
      </c>
      <c r="H64" s="318">
        <f>+'6'!H16</f>
        <v>-2460025.1999999997</v>
      </c>
    </row>
  </sheetData>
  <mergeCells count="11">
    <mergeCell ref="A6:H6"/>
    <mergeCell ref="A7:C7"/>
    <mergeCell ref="F7:F8"/>
    <mergeCell ref="D7:E7"/>
    <mergeCell ref="A9:F9"/>
    <mergeCell ref="G7:H7"/>
    <mergeCell ref="A1:H1"/>
    <mergeCell ref="A2:H2"/>
    <mergeCell ref="A3:H3"/>
    <mergeCell ref="A4:H4"/>
    <mergeCell ref="A5:H5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  <ignoredErrors>
    <ignoredError sqref="A14:C14 E20:E29 A10:C12 A47:E58" numberStoredAsText="1"/>
    <ignoredError sqref="G10:H16" evalError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U59"/>
  <sheetViews>
    <sheetView topLeftCell="A16" workbookViewId="0">
      <selection activeCell="G22" sqref="G22"/>
    </sheetView>
  </sheetViews>
  <sheetFormatPr defaultColWidth="9.140625" defaultRowHeight="13.5"/>
  <cols>
    <col min="1" max="1" width="8.85546875" style="38" customWidth="1"/>
    <col min="2" max="2" width="12.140625" style="38" customWidth="1"/>
    <col min="3" max="3" width="70.42578125" style="38" customWidth="1"/>
    <col min="4" max="4" width="16" style="51" customWidth="1"/>
    <col min="5" max="5" width="15.85546875" style="51" customWidth="1"/>
    <col min="6" max="6" width="10.7109375" style="38" bestFit="1" customWidth="1"/>
    <col min="7" max="7" width="11.140625" style="38" bestFit="1" customWidth="1"/>
    <col min="8" max="16384" width="9.140625" style="38"/>
  </cols>
  <sheetData>
    <row r="1" spans="1:73" s="49" customFormat="1" ht="14.1" customHeight="1">
      <c r="A1" s="322" t="s">
        <v>120</v>
      </c>
      <c r="B1" s="322"/>
      <c r="C1" s="322"/>
      <c r="D1" s="322"/>
      <c r="E1" s="322"/>
      <c r="F1" s="47"/>
      <c r="G1" s="47"/>
      <c r="H1" s="47"/>
      <c r="I1" s="48"/>
      <c r="J1" s="47"/>
      <c r="K1" s="47"/>
      <c r="L1" s="47"/>
      <c r="M1" s="47"/>
      <c r="N1" s="47"/>
      <c r="O1" s="47"/>
      <c r="P1" s="47"/>
      <c r="Q1" s="48"/>
      <c r="R1" s="47"/>
      <c r="S1" s="47"/>
      <c r="T1" s="47"/>
      <c r="U1" s="47"/>
      <c r="V1" s="47"/>
      <c r="W1" s="47"/>
      <c r="X1" s="47"/>
      <c r="Y1" s="48"/>
      <c r="Z1" s="47"/>
      <c r="AA1" s="47"/>
      <c r="AB1" s="47"/>
      <c r="AC1" s="47"/>
      <c r="AD1" s="47"/>
      <c r="AE1" s="47"/>
      <c r="AF1" s="47"/>
      <c r="AG1" s="48"/>
      <c r="AH1" s="47"/>
      <c r="AI1" s="47"/>
      <c r="AJ1" s="47"/>
      <c r="AK1" s="47"/>
      <c r="AL1" s="47"/>
      <c r="AM1" s="47"/>
      <c r="AN1" s="47"/>
      <c r="AO1" s="48"/>
      <c r="AP1" s="47"/>
      <c r="AQ1" s="47"/>
      <c r="AR1" s="47"/>
      <c r="AS1" s="47"/>
      <c r="AT1" s="47"/>
      <c r="AU1" s="47"/>
      <c r="AV1" s="47"/>
      <c r="AW1" s="48"/>
      <c r="AX1" s="47"/>
      <c r="AY1" s="47"/>
      <c r="AZ1" s="47"/>
      <c r="BA1" s="47"/>
      <c r="BB1" s="47"/>
      <c r="BC1" s="47"/>
      <c r="BD1" s="47"/>
      <c r="BE1" s="48"/>
      <c r="BF1" s="47"/>
      <c r="BG1" s="47"/>
      <c r="BH1" s="47"/>
      <c r="BI1" s="47"/>
      <c r="BJ1" s="47"/>
      <c r="BK1" s="47"/>
      <c r="BL1" s="47"/>
      <c r="BM1" s="48"/>
      <c r="BN1" s="47"/>
      <c r="BO1" s="47"/>
      <c r="BP1" s="47"/>
      <c r="BQ1" s="47"/>
      <c r="BR1" s="47"/>
      <c r="BS1" s="47"/>
      <c r="BT1" s="47"/>
      <c r="BU1" s="48"/>
    </row>
    <row r="2" spans="1:73" s="49" customFormat="1" ht="14.1" customHeight="1">
      <c r="A2" s="322" t="s">
        <v>121</v>
      </c>
      <c r="B2" s="322"/>
      <c r="C2" s="322"/>
      <c r="D2" s="322"/>
      <c r="E2" s="322"/>
      <c r="F2" s="47"/>
      <c r="G2" s="47"/>
      <c r="H2" s="47"/>
      <c r="I2" s="48"/>
      <c r="J2" s="47"/>
      <c r="K2" s="47"/>
      <c r="L2" s="47"/>
      <c r="M2" s="47"/>
      <c r="N2" s="47"/>
      <c r="O2" s="47"/>
      <c r="P2" s="47"/>
      <c r="Q2" s="48"/>
      <c r="R2" s="47"/>
      <c r="S2" s="47"/>
      <c r="T2" s="47"/>
      <c r="U2" s="47"/>
      <c r="V2" s="47"/>
      <c r="W2" s="47"/>
      <c r="X2" s="47"/>
      <c r="Y2" s="48"/>
      <c r="Z2" s="47"/>
      <c r="AA2" s="47"/>
      <c r="AB2" s="47"/>
      <c r="AC2" s="47"/>
      <c r="AD2" s="47"/>
      <c r="AE2" s="47"/>
      <c r="AF2" s="47"/>
      <c r="AG2" s="48"/>
      <c r="AH2" s="47"/>
      <c r="AI2" s="47"/>
      <c r="AJ2" s="47"/>
      <c r="AK2" s="47"/>
      <c r="AL2" s="47"/>
      <c r="AM2" s="47"/>
      <c r="AN2" s="47"/>
      <c r="AO2" s="48"/>
      <c r="AP2" s="47"/>
      <c r="AQ2" s="47"/>
      <c r="AR2" s="47"/>
      <c r="AS2" s="47"/>
      <c r="AT2" s="47"/>
      <c r="AU2" s="47"/>
      <c r="AV2" s="47"/>
      <c r="AW2" s="48"/>
      <c r="AX2" s="47"/>
      <c r="AY2" s="47"/>
      <c r="AZ2" s="47"/>
      <c r="BA2" s="47"/>
      <c r="BB2" s="47"/>
      <c r="BC2" s="47"/>
      <c r="BD2" s="47"/>
      <c r="BE2" s="48"/>
      <c r="BF2" s="47"/>
      <c r="BG2" s="47"/>
      <c r="BH2" s="47"/>
      <c r="BI2" s="47"/>
      <c r="BJ2" s="47"/>
      <c r="BK2" s="47"/>
      <c r="BL2" s="47"/>
      <c r="BM2" s="48"/>
      <c r="BN2" s="47"/>
      <c r="BO2" s="47"/>
      <c r="BP2" s="47"/>
      <c r="BQ2" s="47"/>
      <c r="BR2" s="47"/>
      <c r="BS2" s="47"/>
      <c r="BT2" s="47"/>
      <c r="BU2" s="48"/>
    </row>
    <row r="3" spans="1:73" s="49" customFormat="1" ht="14.1" customHeight="1">
      <c r="A3" s="322" t="s">
        <v>30</v>
      </c>
      <c r="B3" s="322"/>
      <c r="C3" s="322"/>
      <c r="D3" s="322"/>
      <c r="E3" s="322"/>
      <c r="F3" s="47"/>
      <c r="G3" s="47"/>
      <c r="H3" s="47"/>
      <c r="I3" s="48"/>
      <c r="J3" s="47"/>
      <c r="K3" s="47"/>
      <c r="L3" s="47"/>
      <c r="M3" s="47"/>
      <c r="N3" s="47"/>
      <c r="O3" s="47"/>
      <c r="P3" s="47"/>
      <c r="Q3" s="48"/>
      <c r="R3" s="47"/>
      <c r="S3" s="47"/>
      <c r="T3" s="47"/>
      <c r="U3" s="47"/>
      <c r="V3" s="47"/>
      <c r="W3" s="47"/>
      <c r="X3" s="47"/>
      <c r="Y3" s="48"/>
      <c r="Z3" s="47"/>
      <c r="AA3" s="47"/>
      <c r="AB3" s="47"/>
      <c r="AC3" s="47"/>
      <c r="AD3" s="47"/>
      <c r="AE3" s="47"/>
      <c r="AF3" s="47"/>
      <c r="AG3" s="48"/>
      <c r="AH3" s="47"/>
      <c r="AI3" s="47"/>
      <c r="AJ3" s="47"/>
      <c r="AK3" s="47"/>
      <c r="AL3" s="47"/>
      <c r="AM3" s="47"/>
      <c r="AN3" s="47"/>
      <c r="AO3" s="48"/>
      <c r="AP3" s="47"/>
      <c r="AQ3" s="47"/>
      <c r="AR3" s="47"/>
      <c r="AS3" s="47"/>
      <c r="AT3" s="47"/>
      <c r="AU3" s="47"/>
      <c r="AV3" s="47"/>
      <c r="AW3" s="48"/>
      <c r="AX3" s="47"/>
      <c r="AY3" s="47"/>
      <c r="AZ3" s="47"/>
      <c r="BA3" s="47"/>
      <c r="BB3" s="47"/>
      <c r="BC3" s="47"/>
      <c r="BD3" s="47"/>
      <c r="BE3" s="48"/>
      <c r="BF3" s="47"/>
      <c r="BG3" s="47"/>
      <c r="BH3" s="47"/>
      <c r="BI3" s="47"/>
      <c r="BJ3" s="47"/>
      <c r="BK3" s="47"/>
      <c r="BL3" s="47"/>
      <c r="BM3" s="48"/>
      <c r="BN3" s="47"/>
      <c r="BO3" s="47"/>
      <c r="BP3" s="47"/>
      <c r="BQ3" s="47"/>
      <c r="BR3" s="47"/>
      <c r="BS3" s="47"/>
      <c r="BT3" s="47"/>
      <c r="BU3" s="48"/>
    </row>
    <row r="4" spans="1:73" s="49" customFormat="1" ht="14.1" customHeight="1">
      <c r="A4" s="322" t="s">
        <v>29</v>
      </c>
      <c r="B4" s="322"/>
      <c r="C4" s="322"/>
      <c r="D4" s="322"/>
      <c r="E4" s="322"/>
      <c r="F4" s="47"/>
      <c r="G4" s="47"/>
      <c r="H4" s="47"/>
      <c r="I4" s="48"/>
      <c r="J4" s="47"/>
      <c r="K4" s="47"/>
      <c r="L4" s="47"/>
      <c r="M4" s="47"/>
      <c r="N4" s="47"/>
      <c r="O4" s="47"/>
      <c r="P4" s="47"/>
      <c r="Q4" s="48"/>
      <c r="R4" s="47"/>
      <c r="S4" s="47"/>
      <c r="T4" s="47"/>
      <c r="U4" s="47"/>
      <c r="V4" s="47"/>
      <c r="W4" s="47"/>
      <c r="X4" s="47"/>
      <c r="Y4" s="48"/>
      <c r="Z4" s="47"/>
      <c r="AA4" s="47"/>
      <c r="AB4" s="47"/>
      <c r="AC4" s="47"/>
      <c r="AD4" s="47"/>
      <c r="AE4" s="47"/>
      <c r="AF4" s="47"/>
      <c r="AG4" s="48"/>
      <c r="AH4" s="47"/>
      <c r="AI4" s="47"/>
      <c r="AJ4" s="47"/>
      <c r="AK4" s="47"/>
      <c r="AL4" s="47"/>
      <c r="AM4" s="47"/>
      <c r="AN4" s="47"/>
      <c r="AO4" s="48"/>
      <c r="AP4" s="47"/>
      <c r="AQ4" s="47"/>
      <c r="AR4" s="47"/>
      <c r="AS4" s="47"/>
      <c r="AT4" s="47"/>
      <c r="AU4" s="47"/>
      <c r="AV4" s="47"/>
      <c r="AW4" s="48"/>
      <c r="AX4" s="47"/>
      <c r="AY4" s="47"/>
      <c r="AZ4" s="47"/>
      <c r="BA4" s="47"/>
      <c r="BB4" s="47"/>
      <c r="BC4" s="47"/>
      <c r="BD4" s="47"/>
      <c r="BE4" s="48"/>
      <c r="BF4" s="47"/>
      <c r="BG4" s="47"/>
      <c r="BH4" s="47"/>
      <c r="BI4" s="47"/>
      <c r="BJ4" s="47"/>
      <c r="BK4" s="47"/>
      <c r="BL4" s="47"/>
      <c r="BM4" s="48"/>
      <c r="BN4" s="47"/>
      <c r="BO4" s="47"/>
      <c r="BP4" s="47"/>
      <c r="BQ4" s="47"/>
      <c r="BR4" s="47"/>
      <c r="BS4" s="47"/>
      <c r="BT4" s="47"/>
      <c r="BU4" s="48"/>
    </row>
    <row r="5" spans="1:73" s="49" customFormat="1" ht="35.25" customHeight="1">
      <c r="A5" s="323" t="s">
        <v>281</v>
      </c>
      <c r="B5" s="323"/>
      <c r="C5" s="323"/>
      <c r="D5" s="323"/>
      <c r="E5" s="323"/>
      <c r="F5" s="47"/>
      <c r="G5" s="47"/>
      <c r="H5" s="47"/>
      <c r="I5" s="48"/>
      <c r="J5" s="47"/>
      <c r="K5" s="47"/>
      <c r="L5" s="47"/>
      <c r="M5" s="47"/>
      <c r="N5" s="47"/>
      <c r="O5" s="47"/>
      <c r="P5" s="47"/>
      <c r="Q5" s="48"/>
      <c r="R5" s="47"/>
      <c r="S5" s="47"/>
      <c r="T5" s="47"/>
      <c r="U5" s="47"/>
      <c r="V5" s="47"/>
      <c r="W5" s="47"/>
      <c r="X5" s="47"/>
      <c r="Y5" s="48"/>
      <c r="Z5" s="47"/>
      <c r="AA5" s="47"/>
      <c r="AB5" s="47"/>
      <c r="AC5" s="47"/>
      <c r="AD5" s="47"/>
      <c r="AE5" s="47"/>
      <c r="AF5" s="47"/>
      <c r="AG5" s="48"/>
      <c r="AH5" s="47"/>
      <c r="AI5" s="47"/>
      <c r="AJ5" s="47"/>
      <c r="AK5" s="47"/>
      <c r="AL5" s="47"/>
      <c r="AM5" s="47"/>
      <c r="AN5" s="47"/>
      <c r="AO5" s="48"/>
      <c r="AP5" s="47"/>
      <c r="AQ5" s="47"/>
      <c r="AR5" s="47"/>
      <c r="AS5" s="47"/>
      <c r="AT5" s="47"/>
      <c r="AU5" s="47"/>
      <c r="AV5" s="47"/>
      <c r="AW5" s="48"/>
      <c r="AX5" s="47"/>
      <c r="AY5" s="47"/>
      <c r="AZ5" s="47"/>
      <c r="BA5" s="47"/>
      <c r="BB5" s="47"/>
      <c r="BC5" s="47"/>
      <c r="BD5" s="47"/>
      <c r="BE5" s="48"/>
      <c r="BF5" s="47"/>
      <c r="BG5" s="47"/>
      <c r="BH5" s="47"/>
      <c r="BI5" s="47"/>
      <c r="BJ5" s="47"/>
      <c r="BK5" s="47"/>
      <c r="BL5" s="47"/>
      <c r="BM5" s="48"/>
      <c r="BN5" s="47"/>
      <c r="BO5" s="47"/>
      <c r="BP5" s="47"/>
      <c r="BQ5" s="47"/>
      <c r="BR5" s="47"/>
      <c r="BS5" s="47"/>
      <c r="BT5" s="47"/>
      <c r="BU5" s="48"/>
    </row>
    <row r="6" spans="1:73" ht="18.75" customHeight="1">
      <c r="A6" s="375" t="s">
        <v>55</v>
      </c>
      <c r="B6" s="375"/>
      <c r="C6" s="375"/>
      <c r="D6" s="349"/>
      <c r="E6" s="349"/>
    </row>
    <row r="7" spans="1:73" ht="54" customHeight="1">
      <c r="A7" s="374" t="s">
        <v>24</v>
      </c>
      <c r="B7" s="374"/>
      <c r="C7" s="336" t="s">
        <v>25</v>
      </c>
      <c r="D7" s="376" t="s">
        <v>184</v>
      </c>
      <c r="E7" s="377"/>
    </row>
    <row r="8" spans="1:73" ht="34.5" customHeight="1">
      <c r="A8" s="102" t="s">
        <v>8</v>
      </c>
      <c r="B8" s="102" t="s">
        <v>9</v>
      </c>
      <c r="C8" s="336"/>
      <c r="D8" s="46" t="s">
        <v>122</v>
      </c>
      <c r="E8" s="103" t="s">
        <v>0</v>
      </c>
    </row>
    <row r="9" spans="1:73" s="105" customFormat="1" ht="15.95" customHeight="1">
      <c r="A9" s="90"/>
      <c r="B9" s="104"/>
      <c r="C9" s="44" t="s">
        <v>27</v>
      </c>
      <c r="D9" s="177">
        <f>+D11</f>
        <v>0</v>
      </c>
      <c r="E9" s="177">
        <f>+E11</f>
        <v>1758177</v>
      </c>
    </row>
    <row r="10" spans="1:73" s="41" customFormat="1">
      <c r="A10" s="14"/>
      <c r="B10" s="14"/>
      <c r="C10" s="83" t="s">
        <v>126</v>
      </c>
      <c r="D10" s="178"/>
      <c r="E10" s="178"/>
      <c r="G10" s="50"/>
    </row>
    <row r="11" spans="1:73" s="41" customFormat="1" ht="16.5" customHeight="1">
      <c r="A11" s="44" t="s">
        <v>74</v>
      </c>
      <c r="B11" s="44" t="s">
        <v>75</v>
      </c>
      <c r="C11" s="13" t="s">
        <v>40</v>
      </c>
      <c r="D11" s="179">
        <f>+D13+D52</f>
        <v>0</v>
      </c>
      <c r="E11" s="179">
        <f>+E13+E52</f>
        <v>1758177</v>
      </c>
      <c r="G11" s="50"/>
    </row>
    <row r="12" spans="1:73" s="41" customFormat="1">
      <c r="A12" s="14"/>
      <c r="B12" s="14"/>
      <c r="C12" s="86" t="s">
        <v>83</v>
      </c>
      <c r="D12" s="178"/>
      <c r="E12" s="178"/>
    </row>
    <row r="13" spans="1:73" s="98" customFormat="1">
      <c r="A13" s="13"/>
      <c r="B13" s="13"/>
      <c r="C13" s="113" t="s">
        <v>32</v>
      </c>
      <c r="D13" s="183">
        <f>+D18+D22+D26+D33+D35+D37+D40+D44+D48+D15</f>
        <v>0</v>
      </c>
      <c r="E13" s="183">
        <f>+E18+E22+E26+E33+E35+E37+E40+E44+E48+E15</f>
        <v>1350890</v>
      </c>
      <c r="F13" s="321"/>
      <c r="G13" s="321"/>
    </row>
    <row r="14" spans="1:73" s="41" customFormat="1">
      <c r="A14" s="111"/>
      <c r="B14" s="109"/>
      <c r="C14" s="57" t="s">
        <v>84</v>
      </c>
      <c r="D14" s="184"/>
      <c r="E14" s="184"/>
    </row>
    <row r="15" spans="1:73" s="41" customFormat="1">
      <c r="A15" s="110"/>
      <c r="B15" s="107"/>
      <c r="C15" s="108" t="s">
        <v>85</v>
      </c>
      <c r="D15" s="182">
        <f>+D16+D17</f>
        <v>0</v>
      </c>
      <c r="E15" s="182">
        <f>+E16+E17</f>
        <v>309260</v>
      </c>
      <c r="G15" s="50"/>
    </row>
    <row r="16" spans="1:73" s="41" customFormat="1">
      <c r="A16" s="111"/>
      <c r="B16" s="109"/>
      <c r="C16" s="58" t="s">
        <v>192</v>
      </c>
      <c r="D16" s="181">
        <v>0</v>
      </c>
      <c r="E16" s="181">
        <v>160160</v>
      </c>
      <c r="G16" s="50"/>
    </row>
    <row r="17" spans="1:7" s="41" customFormat="1">
      <c r="A17" s="111"/>
      <c r="B17" s="109"/>
      <c r="C17" s="58" t="s">
        <v>193</v>
      </c>
      <c r="D17" s="181">
        <v>0</v>
      </c>
      <c r="E17" s="181">
        <v>149100</v>
      </c>
      <c r="G17" s="50"/>
    </row>
    <row r="18" spans="1:7" s="11" customFormat="1">
      <c r="A18" s="95"/>
      <c r="B18" s="95"/>
      <c r="C18" s="93" t="s">
        <v>43</v>
      </c>
      <c r="D18" s="183">
        <f>SUM(D19:D21)</f>
        <v>0</v>
      </c>
      <c r="E18" s="183">
        <f>SUM(E19:E21)</f>
        <v>177842.40000000002</v>
      </c>
      <c r="G18" s="281"/>
    </row>
    <row r="19" spans="1:7" s="11" customFormat="1">
      <c r="A19" s="111"/>
      <c r="B19" s="96"/>
      <c r="C19" s="61" t="s">
        <v>144</v>
      </c>
      <c r="D19" s="181">
        <v>0</v>
      </c>
      <c r="E19" s="181">
        <v>66560.600000000006</v>
      </c>
    </row>
    <row r="20" spans="1:7" s="11" customFormat="1">
      <c r="A20" s="95"/>
      <c r="B20" s="96"/>
      <c r="C20" s="61" t="s">
        <v>145</v>
      </c>
      <c r="D20" s="181">
        <v>0</v>
      </c>
      <c r="E20" s="181">
        <v>91281.8</v>
      </c>
      <c r="G20" s="281"/>
    </row>
    <row r="21" spans="1:7" s="11" customFormat="1">
      <c r="A21" s="95"/>
      <c r="B21" s="96"/>
      <c r="C21" s="61" t="s">
        <v>185</v>
      </c>
      <c r="D21" s="181">
        <v>0</v>
      </c>
      <c r="E21" s="181">
        <v>20000</v>
      </c>
    </row>
    <row r="22" spans="1:7" s="11" customFormat="1">
      <c r="A22" s="111"/>
      <c r="B22" s="96"/>
      <c r="C22" s="93" t="s">
        <v>81</v>
      </c>
      <c r="D22" s="183">
        <f>SUM(D23:D25)</f>
        <v>0</v>
      </c>
      <c r="E22" s="183">
        <f>SUM(E23:E25)</f>
        <v>-20805.899999999998</v>
      </c>
    </row>
    <row r="23" spans="1:7" s="11" customFormat="1">
      <c r="A23" s="111"/>
      <c r="B23" s="96"/>
      <c r="C23" s="61" t="s">
        <v>168</v>
      </c>
      <c r="D23" s="181">
        <v>0</v>
      </c>
      <c r="E23" s="181">
        <v>-22050.6</v>
      </c>
    </row>
    <row r="24" spans="1:7" s="11" customFormat="1">
      <c r="A24" s="111"/>
      <c r="B24" s="96"/>
      <c r="C24" s="61" t="s">
        <v>146</v>
      </c>
      <c r="D24" s="181">
        <v>0</v>
      </c>
      <c r="E24" s="181">
        <v>2472</v>
      </c>
    </row>
    <row r="25" spans="1:7" s="11" customFormat="1">
      <c r="A25" s="111"/>
      <c r="B25" s="96"/>
      <c r="C25" s="61" t="s">
        <v>186</v>
      </c>
      <c r="D25" s="181">
        <v>0</v>
      </c>
      <c r="E25" s="181">
        <v>-1227.3</v>
      </c>
    </row>
    <row r="26" spans="1:7" s="11" customFormat="1">
      <c r="A26" s="111"/>
      <c r="B26" s="96"/>
      <c r="C26" s="93" t="s">
        <v>78</v>
      </c>
      <c r="D26" s="183">
        <f>SUM(D27:D32)</f>
        <v>0</v>
      </c>
      <c r="E26" s="183">
        <f>SUM(E27:E32)</f>
        <v>208159.3</v>
      </c>
    </row>
    <row r="27" spans="1:7" s="11" customFormat="1">
      <c r="A27" s="111"/>
      <c r="B27" s="96"/>
      <c r="C27" s="61" t="s">
        <v>147</v>
      </c>
      <c r="D27" s="181">
        <v>0</v>
      </c>
      <c r="E27" s="181">
        <v>35000.1</v>
      </c>
    </row>
    <row r="28" spans="1:7" s="11" customFormat="1">
      <c r="A28" s="95"/>
      <c r="B28" s="96"/>
      <c r="C28" s="61" t="s">
        <v>148</v>
      </c>
      <c r="D28" s="181">
        <v>0</v>
      </c>
      <c r="E28" s="181">
        <v>21718.2</v>
      </c>
    </row>
    <row r="29" spans="1:7" s="11" customFormat="1">
      <c r="A29" s="111"/>
      <c r="B29" s="96"/>
      <c r="C29" s="61" t="s">
        <v>149</v>
      </c>
      <c r="D29" s="181">
        <v>0</v>
      </c>
      <c r="E29" s="181">
        <v>6091.9</v>
      </c>
    </row>
    <row r="30" spans="1:7" s="11" customFormat="1">
      <c r="A30" s="111"/>
      <c r="B30" s="96"/>
      <c r="C30" s="61" t="s">
        <v>150</v>
      </c>
      <c r="D30" s="181">
        <v>0</v>
      </c>
      <c r="E30" s="181">
        <v>45000.1</v>
      </c>
    </row>
    <row r="31" spans="1:7" s="11" customFormat="1">
      <c r="A31" s="111"/>
      <c r="B31" s="96"/>
      <c r="C31" s="61" t="s">
        <v>151</v>
      </c>
      <c r="D31" s="181">
        <v>0</v>
      </c>
      <c r="E31" s="181">
        <v>6572.2</v>
      </c>
    </row>
    <row r="32" spans="1:7" s="11" customFormat="1">
      <c r="A32" s="111"/>
      <c r="B32" s="96"/>
      <c r="C32" s="61" t="s">
        <v>187</v>
      </c>
      <c r="D32" s="181">
        <v>0</v>
      </c>
      <c r="E32" s="181">
        <v>93776.8</v>
      </c>
    </row>
    <row r="33" spans="1:5" s="11" customFormat="1">
      <c r="A33" s="95"/>
      <c r="B33" s="96"/>
      <c r="C33" s="93" t="s">
        <v>77</v>
      </c>
      <c r="D33" s="183">
        <f>SUM(D34:D34)</f>
        <v>0</v>
      </c>
      <c r="E33" s="183">
        <f>SUM(E34:E34)</f>
        <v>90680.6</v>
      </c>
    </row>
    <row r="34" spans="1:5" s="11" customFormat="1">
      <c r="A34" s="111"/>
      <c r="B34" s="96"/>
      <c r="C34" s="61" t="s">
        <v>188</v>
      </c>
      <c r="D34" s="181">
        <v>0</v>
      </c>
      <c r="E34" s="181">
        <v>90680.6</v>
      </c>
    </row>
    <row r="35" spans="1:5" s="11" customFormat="1">
      <c r="A35" s="111"/>
      <c r="B35" s="96"/>
      <c r="C35" s="93" t="s">
        <v>72</v>
      </c>
      <c r="D35" s="183">
        <f>SUM(D36)</f>
        <v>0</v>
      </c>
      <c r="E35" s="183">
        <f>SUM(E36)</f>
        <v>22752.6</v>
      </c>
    </row>
    <row r="36" spans="1:5" s="11" customFormat="1">
      <c r="A36" s="111"/>
      <c r="B36" s="96"/>
      <c r="C36" s="61" t="s">
        <v>152</v>
      </c>
      <c r="D36" s="181">
        <v>0</v>
      </c>
      <c r="E36" s="181">
        <v>22752.6</v>
      </c>
    </row>
    <row r="37" spans="1:5" s="11" customFormat="1">
      <c r="A37" s="95"/>
      <c r="B37" s="96"/>
      <c r="C37" s="93" t="s">
        <v>79</v>
      </c>
      <c r="D37" s="183">
        <f>SUM(D38:D39)</f>
        <v>0</v>
      </c>
      <c r="E37" s="183">
        <f>SUM(E38:E39)</f>
        <v>171561.5</v>
      </c>
    </row>
    <row r="38" spans="1:5" s="11" customFormat="1">
      <c r="A38" s="111"/>
      <c r="B38" s="96"/>
      <c r="C38" s="61" t="s">
        <v>228</v>
      </c>
      <c r="D38" s="181">
        <v>0</v>
      </c>
      <c r="E38" s="181">
        <v>74500</v>
      </c>
    </row>
    <row r="39" spans="1:5" s="11" customFormat="1">
      <c r="A39" s="111"/>
      <c r="B39" s="96"/>
      <c r="C39" s="61" t="s">
        <v>153</v>
      </c>
      <c r="D39" s="181">
        <v>0</v>
      </c>
      <c r="E39" s="181">
        <v>97061.5</v>
      </c>
    </row>
    <row r="40" spans="1:5" s="11" customFormat="1">
      <c r="A40" s="111"/>
      <c r="B40" s="96"/>
      <c r="C40" s="93" t="s">
        <v>44</v>
      </c>
      <c r="D40" s="183">
        <f>SUM(D41:D43)</f>
        <v>0</v>
      </c>
      <c r="E40" s="183">
        <f>SUM(E41:E43)</f>
        <v>134616</v>
      </c>
    </row>
    <row r="41" spans="1:5" s="11" customFormat="1">
      <c r="A41" s="111"/>
      <c r="B41" s="96"/>
      <c r="C41" s="61" t="s">
        <v>154</v>
      </c>
      <c r="D41" s="181">
        <v>0</v>
      </c>
      <c r="E41" s="181">
        <v>20076</v>
      </c>
    </row>
    <row r="42" spans="1:5" s="11" customFormat="1">
      <c r="A42" s="111"/>
      <c r="B42" s="96"/>
      <c r="C42" s="61" t="s">
        <v>169</v>
      </c>
      <c r="D42" s="181">
        <v>0</v>
      </c>
      <c r="E42" s="181">
        <v>73921.3</v>
      </c>
    </row>
    <row r="43" spans="1:5" s="11" customFormat="1">
      <c r="A43" s="111"/>
      <c r="B43" s="96"/>
      <c r="C43" s="61" t="s">
        <v>189</v>
      </c>
      <c r="D43" s="181">
        <v>0</v>
      </c>
      <c r="E43" s="181">
        <v>40618.699999999997</v>
      </c>
    </row>
    <row r="44" spans="1:5" s="11" customFormat="1">
      <c r="A44" s="111"/>
      <c r="B44" s="96"/>
      <c r="C44" s="93" t="s">
        <v>80</v>
      </c>
      <c r="D44" s="183">
        <f>SUM(D45:D47)</f>
        <v>0</v>
      </c>
      <c r="E44" s="183">
        <f>SUM(E45:E47)</f>
        <v>98137.7</v>
      </c>
    </row>
    <row r="45" spans="1:5" s="11" customFormat="1">
      <c r="A45" s="111"/>
      <c r="B45" s="96"/>
      <c r="C45" s="61" t="s">
        <v>155</v>
      </c>
      <c r="D45" s="181">
        <v>0</v>
      </c>
      <c r="E45" s="181">
        <v>9150.7999999999993</v>
      </c>
    </row>
    <row r="46" spans="1:5" s="11" customFormat="1">
      <c r="A46" s="111"/>
      <c r="B46" s="96"/>
      <c r="C46" s="61" t="s">
        <v>156</v>
      </c>
      <c r="D46" s="181">
        <v>0</v>
      </c>
      <c r="E46" s="181">
        <v>15482.4</v>
      </c>
    </row>
    <row r="47" spans="1:5" s="11" customFormat="1">
      <c r="A47" s="92"/>
      <c r="B47" s="96"/>
      <c r="C47" s="61" t="s">
        <v>157</v>
      </c>
      <c r="D47" s="181">
        <v>0</v>
      </c>
      <c r="E47" s="181">
        <v>73504.5</v>
      </c>
    </row>
    <row r="48" spans="1:5" s="11" customFormat="1">
      <c r="A48" s="111"/>
      <c r="B48" s="96"/>
      <c r="C48" s="93" t="s">
        <v>158</v>
      </c>
      <c r="D48" s="183">
        <f>SUM(D49:D51)</f>
        <v>0</v>
      </c>
      <c r="E48" s="183">
        <f>SUM(E49:E51)</f>
        <v>158685.79999999999</v>
      </c>
    </row>
    <row r="49" spans="1:5" s="11" customFormat="1">
      <c r="A49" s="111"/>
      <c r="B49" s="96"/>
      <c r="C49" s="61" t="s">
        <v>190</v>
      </c>
      <c r="D49" s="181">
        <v>0</v>
      </c>
      <c r="E49" s="181">
        <v>73286.100000000006</v>
      </c>
    </row>
    <row r="50" spans="1:5" s="11" customFormat="1">
      <c r="A50" s="111"/>
      <c r="B50" s="96"/>
      <c r="C50" s="61" t="s">
        <v>191</v>
      </c>
      <c r="D50" s="181">
        <v>0</v>
      </c>
      <c r="E50" s="181">
        <v>82920.7</v>
      </c>
    </row>
    <row r="51" spans="1:5" s="11" customFormat="1">
      <c r="A51" s="111"/>
      <c r="B51" s="96"/>
      <c r="C51" s="61" t="s">
        <v>159</v>
      </c>
      <c r="D51" s="181">
        <v>0</v>
      </c>
      <c r="E51" s="181">
        <v>2479</v>
      </c>
    </row>
    <row r="52" spans="1:5" s="98" customFormat="1">
      <c r="A52" s="190"/>
      <c r="B52" s="190"/>
      <c r="C52" s="113" t="s">
        <v>175</v>
      </c>
      <c r="D52" s="180">
        <f>+D56+D54</f>
        <v>0</v>
      </c>
      <c r="E52" s="180">
        <f>+E56+E54</f>
        <v>407287</v>
      </c>
    </row>
    <row r="53" spans="1:5" s="11" customFormat="1">
      <c r="A53" s="114"/>
      <c r="B53" s="109"/>
      <c r="C53" s="57" t="s">
        <v>84</v>
      </c>
      <c r="D53" s="184"/>
      <c r="E53" s="184"/>
    </row>
    <row r="54" spans="1:5" s="11" customFormat="1">
      <c r="A54" s="95"/>
      <c r="B54" s="95"/>
      <c r="C54" s="93" t="s">
        <v>43</v>
      </c>
      <c r="D54" s="183">
        <f>+D55</f>
        <v>0</v>
      </c>
      <c r="E54" s="183">
        <f>+E55</f>
        <v>80000</v>
      </c>
    </row>
    <row r="55" spans="1:5" s="11" customFormat="1">
      <c r="A55" s="95"/>
      <c r="B55" s="95"/>
      <c r="C55" s="176" t="s">
        <v>275</v>
      </c>
      <c r="D55" s="181">
        <v>0</v>
      </c>
      <c r="E55" s="181">
        <v>80000</v>
      </c>
    </row>
    <row r="56" spans="1:5" s="11" customFormat="1">
      <c r="A56" s="115"/>
      <c r="B56" s="92"/>
      <c r="C56" s="93" t="s">
        <v>81</v>
      </c>
      <c r="D56" s="183">
        <f>SUM(D57:D58)</f>
        <v>0</v>
      </c>
      <c r="E56" s="183">
        <f>SUM(E57:E58)</f>
        <v>327287</v>
      </c>
    </row>
    <row r="57" spans="1:5" s="11" customFormat="1">
      <c r="A57" s="189"/>
      <c r="B57" s="189"/>
      <c r="C57" s="61" t="s">
        <v>194</v>
      </c>
      <c r="D57" s="181">
        <v>0</v>
      </c>
      <c r="E57" s="181">
        <v>311787</v>
      </c>
    </row>
    <row r="58" spans="1:5" s="11" customFormat="1">
      <c r="A58" s="111"/>
      <c r="B58" s="96"/>
      <c r="C58" s="176" t="s">
        <v>276</v>
      </c>
      <c r="D58" s="181">
        <v>0</v>
      </c>
      <c r="E58" s="181">
        <v>15500</v>
      </c>
    </row>
    <row r="59" spans="1:5">
      <c r="D59" s="88"/>
      <c r="E59" s="88"/>
    </row>
  </sheetData>
  <mergeCells count="9">
    <mergeCell ref="A7:B7"/>
    <mergeCell ref="C7:C8"/>
    <mergeCell ref="A6:E6"/>
    <mergeCell ref="A1:E1"/>
    <mergeCell ref="A2:E2"/>
    <mergeCell ref="A3:E3"/>
    <mergeCell ref="A4:E4"/>
    <mergeCell ref="A5:E5"/>
    <mergeCell ref="D7:E7"/>
  </mergeCells>
  <pageMargins left="0.15748031496063" right="0.23622047244094499" top="0.35" bottom="0.42" header="0.16" footer="0.16"/>
  <pageSetup scale="85" fitToHeight="0" orientation="landscape" r:id="rId1"/>
  <ignoredErrors>
    <ignoredError sqref="A11:B11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5452F-7731-4D4D-9C4A-BD92C76ED9EC}">
  <dimension ref="A1:GQ16"/>
  <sheetViews>
    <sheetView workbookViewId="0">
      <selection activeCell="C21" sqref="C21"/>
    </sheetView>
  </sheetViews>
  <sheetFormatPr defaultColWidth="9.140625" defaultRowHeight="13.5"/>
  <cols>
    <col min="1" max="1" width="9.28515625" style="8" customWidth="1"/>
    <col min="2" max="2" width="16.42578125" style="8" customWidth="1"/>
    <col min="3" max="3" width="47.140625" style="9" customWidth="1"/>
    <col min="4" max="4" width="54" style="8" customWidth="1"/>
    <col min="5" max="5" width="28.85546875" style="10" customWidth="1"/>
    <col min="6" max="6" width="8.5703125" style="10" customWidth="1"/>
    <col min="7" max="14" width="8.5703125" style="2" customWidth="1"/>
    <col min="15" max="16384" width="9.140625" style="2"/>
  </cols>
  <sheetData>
    <row r="1" spans="1:199" s="29" customFormat="1">
      <c r="A1" s="361" t="s">
        <v>172</v>
      </c>
      <c r="B1" s="361"/>
      <c r="C1" s="361"/>
      <c r="D1" s="361"/>
      <c r="E1" s="361"/>
      <c r="F1" s="198"/>
      <c r="G1" s="28"/>
      <c r="H1" s="27"/>
      <c r="I1" s="27"/>
      <c r="J1" s="27"/>
      <c r="K1" s="27"/>
      <c r="L1" s="27"/>
      <c r="M1" s="27"/>
      <c r="N1" s="27"/>
      <c r="O1" s="28"/>
      <c r="P1" s="27"/>
      <c r="Q1" s="27"/>
      <c r="R1" s="27"/>
      <c r="S1" s="27"/>
      <c r="T1" s="27"/>
      <c r="U1" s="27"/>
      <c r="V1" s="27"/>
      <c r="W1" s="28"/>
      <c r="X1" s="27"/>
      <c r="Y1" s="27"/>
      <c r="Z1" s="27"/>
      <c r="AA1" s="27"/>
      <c r="AB1" s="27"/>
      <c r="AC1" s="27"/>
      <c r="AD1" s="27"/>
      <c r="AE1" s="28"/>
      <c r="AF1" s="27"/>
      <c r="AG1" s="27"/>
      <c r="AH1" s="27"/>
      <c r="AI1" s="27"/>
      <c r="AJ1" s="27"/>
      <c r="AK1" s="27"/>
      <c r="AL1" s="27"/>
      <c r="AM1" s="28"/>
      <c r="AN1" s="27"/>
      <c r="AO1" s="27"/>
      <c r="AP1" s="27"/>
      <c r="AQ1" s="27"/>
      <c r="AR1" s="27"/>
      <c r="AS1" s="27"/>
      <c r="AT1" s="27"/>
      <c r="AU1" s="28"/>
      <c r="AV1" s="27"/>
      <c r="AW1" s="27"/>
      <c r="AX1" s="27"/>
      <c r="AY1" s="27"/>
      <c r="AZ1" s="27"/>
      <c r="BA1" s="27"/>
      <c r="BB1" s="27"/>
      <c r="BC1" s="28"/>
      <c r="BD1" s="27"/>
      <c r="BE1" s="27"/>
      <c r="BF1" s="27"/>
      <c r="BG1" s="27"/>
      <c r="BH1" s="27"/>
      <c r="BI1" s="27"/>
      <c r="BJ1" s="27"/>
      <c r="BK1" s="28"/>
      <c r="BL1" s="27"/>
      <c r="BM1" s="27"/>
      <c r="BN1" s="27"/>
      <c r="BO1" s="27"/>
      <c r="BP1" s="27"/>
      <c r="BQ1" s="27"/>
      <c r="BR1" s="27"/>
      <c r="BS1" s="28"/>
      <c r="BT1" s="27"/>
      <c r="BU1" s="27"/>
      <c r="BV1" s="27"/>
      <c r="BW1" s="27"/>
      <c r="BX1" s="27"/>
      <c r="BY1" s="27"/>
      <c r="BZ1" s="27"/>
      <c r="CA1" s="28"/>
      <c r="CB1" s="27"/>
      <c r="CC1" s="27"/>
      <c r="CD1" s="27"/>
      <c r="CE1" s="27"/>
      <c r="CF1" s="27"/>
      <c r="CG1" s="27"/>
      <c r="CH1" s="27"/>
      <c r="CI1" s="28"/>
      <c r="CJ1" s="27"/>
      <c r="CK1" s="27"/>
      <c r="CL1" s="27"/>
      <c r="CM1" s="27"/>
      <c r="CN1" s="27"/>
      <c r="CO1" s="27"/>
      <c r="CP1" s="27"/>
      <c r="CQ1" s="28"/>
      <c r="CR1" s="27"/>
      <c r="CS1" s="27"/>
      <c r="CT1" s="27"/>
      <c r="CU1" s="27"/>
      <c r="CV1" s="27"/>
      <c r="CW1" s="27"/>
      <c r="CX1" s="27"/>
      <c r="CY1" s="28"/>
      <c r="CZ1" s="27"/>
      <c r="DA1" s="27"/>
      <c r="DB1" s="27"/>
      <c r="DC1" s="27"/>
      <c r="DD1" s="27"/>
      <c r="DE1" s="27"/>
      <c r="DF1" s="27"/>
      <c r="DG1" s="28"/>
      <c r="DH1" s="27"/>
      <c r="DI1" s="27"/>
      <c r="DJ1" s="27"/>
      <c r="DK1" s="27"/>
      <c r="DL1" s="27"/>
      <c r="DM1" s="27"/>
      <c r="DN1" s="27"/>
      <c r="DO1" s="28"/>
      <c r="DP1" s="27"/>
      <c r="DQ1" s="27"/>
      <c r="DR1" s="27"/>
      <c r="DS1" s="27"/>
      <c r="DT1" s="27"/>
      <c r="DU1" s="27"/>
      <c r="DV1" s="27"/>
      <c r="DW1" s="28"/>
      <c r="DX1" s="27"/>
      <c r="DY1" s="27"/>
      <c r="DZ1" s="27"/>
      <c r="EA1" s="27"/>
      <c r="EB1" s="27"/>
      <c r="EC1" s="27"/>
      <c r="ED1" s="27"/>
      <c r="EE1" s="28"/>
      <c r="EF1" s="27"/>
      <c r="EG1" s="27"/>
      <c r="EH1" s="27"/>
      <c r="EI1" s="27"/>
      <c r="EJ1" s="27"/>
      <c r="EK1" s="27"/>
      <c r="EL1" s="27"/>
      <c r="EM1" s="28"/>
      <c r="EN1" s="27"/>
      <c r="EO1" s="27"/>
      <c r="EP1" s="27"/>
      <c r="EQ1" s="27"/>
      <c r="ER1" s="27"/>
      <c r="ES1" s="27"/>
      <c r="ET1" s="27"/>
      <c r="EU1" s="28"/>
      <c r="EV1" s="27"/>
      <c r="EW1" s="27"/>
      <c r="EX1" s="27"/>
      <c r="EY1" s="27"/>
      <c r="EZ1" s="27"/>
      <c r="FA1" s="27"/>
      <c r="FB1" s="27"/>
      <c r="FC1" s="28"/>
      <c r="FD1" s="27"/>
      <c r="FE1" s="27"/>
      <c r="FF1" s="27"/>
      <c r="FG1" s="27"/>
      <c r="FH1" s="27"/>
      <c r="FI1" s="27"/>
      <c r="FJ1" s="27"/>
      <c r="FK1" s="28"/>
      <c r="FL1" s="27"/>
      <c r="FM1" s="27"/>
      <c r="FN1" s="27"/>
      <c r="FO1" s="27"/>
      <c r="FP1" s="27"/>
      <c r="FQ1" s="27"/>
      <c r="FR1" s="27"/>
      <c r="FS1" s="28"/>
      <c r="FT1" s="27"/>
      <c r="FU1" s="27"/>
      <c r="FV1" s="27"/>
      <c r="FW1" s="27"/>
      <c r="FX1" s="27"/>
      <c r="FY1" s="27"/>
      <c r="FZ1" s="27"/>
      <c r="GA1" s="28"/>
      <c r="GB1" s="27"/>
      <c r="GC1" s="27"/>
      <c r="GD1" s="27"/>
      <c r="GE1" s="27"/>
      <c r="GF1" s="27"/>
      <c r="GG1" s="27"/>
      <c r="GH1" s="27"/>
      <c r="GI1" s="28"/>
      <c r="GJ1" s="27"/>
      <c r="GK1" s="27"/>
      <c r="GL1" s="27"/>
      <c r="GM1" s="27"/>
      <c r="GN1" s="27"/>
      <c r="GO1" s="27"/>
      <c r="GP1" s="27"/>
      <c r="GQ1" s="28"/>
    </row>
    <row r="2" spans="1:199" s="29" customFormat="1">
      <c r="A2" s="361" t="s">
        <v>121</v>
      </c>
      <c r="B2" s="361"/>
      <c r="C2" s="361"/>
      <c r="D2" s="361"/>
      <c r="E2" s="361"/>
      <c r="F2" s="198"/>
      <c r="G2" s="28"/>
      <c r="H2" s="27"/>
      <c r="I2" s="27"/>
      <c r="J2" s="27"/>
      <c r="K2" s="27"/>
      <c r="L2" s="27"/>
      <c r="M2" s="27"/>
      <c r="N2" s="27"/>
      <c r="O2" s="28"/>
      <c r="P2" s="27"/>
      <c r="Q2" s="27"/>
      <c r="R2" s="27"/>
      <c r="S2" s="27"/>
      <c r="T2" s="27"/>
      <c r="U2" s="27"/>
      <c r="V2" s="27"/>
      <c r="W2" s="28"/>
      <c r="X2" s="27"/>
      <c r="Y2" s="27"/>
      <c r="Z2" s="27"/>
      <c r="AA2" s="27"/>
      <c r="AB2" s="27"/>
      <c r="AC2" s="27"/>
      <c r="AD2" s="27"/>
      <c r="AE2" s="28"/>
      <c r="AF2" s="27"/>
      <c r="AG2" s="27"/>
      <c r="AH2" s="27"/>
      <c r="AI2" s="27"/>
      <c r="AJ2" s="27"/>
      <c r="AK2" s="27"/>
      <c r="AL2" s="27"/>
      <c r="AM2" s="28"/>
      <c r="AN2" s="27"/>
      <c r="AO2" s="27"/>
      <c r="AP2" s="27"/>
      <c r="AQ2" s="27"/>
      <c r="AR2" s="27"/>
      <c r="AS2" s="27"/>
      <c r="AT2" s="27"/>
      <c r="AU2" s="28"/>
      <c r="AV2" s="27"/>
      <c r="AW2" s="27"/>
      <c r="AX2" s="27"/>
      <c r="AY2" s="27"/>
      <c r="AZ2" s="27"/>
      <c r="BA2" s="27"/>
      <c r="BB2" s="27"/>
      <c r="BC2" s="28"/>
      <c r="BD2" s="27"/>
      <c r="BE2" s="27"/>
      <c r="BF2" s="27"/>
      <c r="BG2" s="27"/>
      <c r="BH2" s="27"/>
      <c r="BI2" s="27"/>
      <c r="BJ2" s="27"/>
      <c r="BK2" s="28"/>
      <c r="BL2" s="27"/>
      <c r="BM2" s="27"/>
      <c r="BN2" s="27"/>
      <c r="BO2" s="27"/>
      <c r="BP2" s="27"/>
      <c r="BQ2" s="27"/>
      <c r="BR2" s="27"/>
      <c r="BS2" s="28"/>
      <c r="BT2" s="27"/>
      <c r="BU2" s="27"/>
      <c r="BV2" s="27"/>
      <c r="BW2" s="27"/>
      <c r="BX2" s="27"/>
      <c r="BY2" s="27"/>
      <c r="BZ2" s="27"/>
      <c r="CA2" s="28"/>
      <c r="CB2" s="27"/>
      <c r="CC2" s="27"/>
      <c r="CD2" s="27"/>
      <c r="CE2" s="27"/>
      <c r="CF2" s="27"/>
      <c r="CG2" s="27"/>
      <c r="CH2" s="27"/>
      <c r="CI2" s="28"/>
      <c r="CJ2" s="27"/>
      <c r="CK2" s="27"/>
      <c r="CL2" s="27"/>
      <c r="CM2" s="27"/>
      <c r="CN2" s="27"/>
      <c r="CO2" s="27"/>
      <c r="CP2" s="27"/>
      <c r="CQ2" s="28"/>
      <c r="CR2" s="27"/>
      <c r="CS2" s="27"/>
      <c r="CT2" s="27"/>
      <c r="CU2" s="27"/>
      <c r="CV2" s="27"/>
      <c r="CW2" s="27"/>
      <c r="CX2" s="27"/>
      <c r="CY2" s="28"/>
      <c r="CZ2" s="27"/>
      <c r="DA2" s="27"/>
      <c r="DB2" s="27"/>
      <c r="DC2" s="27"/>
      <c r="DD2" s="27"/>
      <c r="DE2" s="27"/>
      <c r="DF2" s="27"/>
      <c r="DG2" s="28"/>
      <c r="DH2" s="27"/>
      <c r="DI2" s="27"/>
      <c r="DJ2" s="27"/>
      <c r="DK2" s="27"/>
      <c r="DL2" s="27"/>
      <c r="DM2" s="27"/>
      <c r="DN2" s="27"/>
      <c r="DO2" s="28"/>
      <c r="DP2" s="27"/>
      <c r="DQ2" s="27"/>
      <c r="DR2" s="27"/>
      <c r="DS2" s="27"/>
      <c r="DT2" s="27"/>
      <c r="DU2" s="27"/>
      <c r="DV2" s="27"/>
      <c r="DW2" s="28"/>
      <c r="DX2" s="27"/>
      <c r="DY2" s="27"/>
      <c r="DZ2" s="27"/>
      <c r="EA2" s="27"/>
      <c r="EB2" s="27"/>
      <c r="EC2" s="27"/>
      <c r="ED2" s="27"/>
      <c r="EE2" s="28"/>
      <c r="EF2" s="27"/>
      <c r="EG2" s="27"/>
      <c r="EH2" s="27"/>
      <c r="EI2" s="27"/>
      <c r="EJ2" s="27"/>
      <c r="EK2" s="27"/>
      <c r="EL2" s="27"/>
      <c r="EM2" s="28"/>
      <c r="EN2" s="27"/>
      <c r="EO2" s="27"/>
      <c r="EP2" s="27"/>
      <c r="EQ2" s="27"/>
      <c r="ER2" s="27"/>
      <c r="ES2" s="27"/>
      <c r="ET2" s="27"/>
      <c r="EU2" s="28"/>
      <c r="EV2" s="27"/>
      <c r="EW2" s="27"/>
      <c r="EX2" s="27"/>
      <c r="EY2" s="27"/>
      <c r="EZ2" s="27"/>
      <c r="FA2" s="27"/>
      <c r="FB2" s="27"/>
      <c r="FC2" s="28"/>
      <c r="FD2" s="27"/>
      <c r="FE2" s="27"/>
      <c r="FF2" s="27"/>
      <c r="FG2" s="27"/>
      <c r="FH2" s="27"/>
      <c r="FI2" s="27"/>
      <c r="FJ2" s="27"/>
      <c r="FK2" s="28"/>
      <c r="FL2" s="27"/>
      <c r="FM2" s="27"/>
      <c r="FN2" s="27"/>
      <c r="FO2" s="27"/>
      <c r="FP2" s="27"/>
      <c r="FQ2" s="27"/>
      <c r="FR2" s="27"/>
      <c r="FS2" s="28"/>
      <c r="FT2" s="27"/>
      <c r="FU2" s="27"/>
      <c r="FV2" s="27"/>
      <c r="FW2" s="27"/>
      <c r="FX2" s="27"/>
      <c r="FY2" s="27"/>
      <c r="FZ2" s="27"/>
      <c r="GA2" s="28"/>
      <c r="GB2" s="27"/>
      <c r="GC2" s="27"/>
      <c r="GD2" s="27"/>
      <c r="GE2" s="27"/>
      <c r="GF2" s="27"/>
      <c r="GG2" s="27"/>
      <c r="GH2" s="27"/>
      <c r="GI2" s="28"/>
      <c r="GJ2" s="27"/>
      <c r="GK2" s="27"/>
      <c r="GL2" s="27"/>
      <c r="GM2" s="27"/>
      <c r="GN2" s="27"/>
      <c r="GO2" s="27"/>
      <c r="GP2" s="27"/>
      <c r="GQ2" s="28"/>
    </row>
    <row r="3" spans="1:199" s="29" customFormat="1">
      <c r="A3" s="361" t="s">
        <v>30</v>
      </c>
      <c r="B3" s="361"/>
      <c r="C3" s="361"/>
      <c r="D3" s="361"/>
      <c r="E3" s="361"/>
      <c r="F3" s="198"/>
      <c r="G3" s="28"/>
      <c r="H3" s="27"/>
      <c r="I3" s="27"/>
      <c r="J3" s="27"/>
      <c r="K3" s="27"/>
      <c r="L3" s="27"/>
      <c r="M3" s="27"/>
      <c r="N3" s="27"/>
      <c r="O3" s="28"/>
      <c r="P3" s="27"/>
      <c r="Q3" s="27"/>
      <c r="R3" s="27"/>
      <c r="S3" s="27"/>
      <c r="T3" s="27"/>
      <c r="U3" s="27"/>
      <c r="V3" s="27"/>
      <c r="W3" s="28"/>
      <c r="X3" s="27"/>
      <c r="Y3" s="27"/>
      <c r="Z3" s="27"/>
      <c r="AA3" s="27"/>
      <c r="AB3" s="27"/>
      <c r="AC3" s="27"/>
      <c r="AD3" s="27"/>
      <c r="AE3" s="28"/>
      <c r="AF3" s="27"/>
      <c r="AG3" s="27"/>
      <c r="AH3" s="27"/>
      <c r="AI3" s="27"/>
      <c r="AJ3" s="27"/>
      <c r="AK3" s="27"/>
      <c r="AL3" s="27"/>
      <c r="AM3" s="28"/>
      <c r="AN3" s="27"/>
      <c r="AO3" s="27"/>
      <c r="AP3" s="27"/>
      <c r="AQ3" s="27"/>
      <c r="AR3" s="27"/>
      <c r="AS3" s="27"/>
      <c r="AT3" s="27"/>
      <c r="AU3" s="28"/>
      <c r="AV3" s="27"/>
      <c r="AW3" s="27"/>
      <c r="AX3" s="27"/>
      <c r="AY3" s="27"/>
      <c r="AZ3" s="27"/>
      <c r="BA3" s="27"/>
      <c r="BB3" s="27"/>
      <c r="BC3" s="28"/>
      <c r="BD3" s="27"/>
      <c r="BE3" s="27"/>
      <c r="BF3" s="27"/>
      <c r="BG3" s="27"/>
      <c r="BH3" s="27"/>
      <c r="BI3" s="27"/>
      <c r="BJ3" s="27"/>
      <c r="BK3" s="28"/>
      <c r="BL3" s="27"/>
      <c r="BM3" s="27"/>
      <c r="BN3" s="27"/>
      <c r="BO3" s="27"/>
      <c r="BP3" s="27"/>
      <c r="BQ3" s="27"/>
      <c r="BR3" s="27"/>
      <c r="BS3" s="28"/>
      <c r="BT3" s="27"/>
      <c r="BU3" s="27"/>
      <c r="BV3" s="27"/>
      <c r="BW3" s="27"/>
      <c r="BX3" s="27"/>
      <c r="BY3" s="27"/>
      <c r="BZ3" s="27"/>
      <c r="CA3" s="28"/>
      <c r="CB3" s="27"/>
      <c r="CC3" s="27"/>
      <c r="CD3" s="27"/>
      <c r="CE3" s="27"/>
      <c r="CF3" s="27"/>
      <c r="CG3" s="27"/>
      <c r="CH3" s="27"/>
      <c r="CI3" s="28"/>
      <c r="CJ3" s="27"/>
      <c r="CK3" s="27"/>
      <c r="CL3" s="27"/>
      <c r="CM3" s="27"/>
      <c r="CN3" s="27"/>
      <c r="CO3" s="27"/>
      <c r="CP3" s="27"/>
      <c r="CQ3" s="28"/>
      <c r="CR3" s="27"/>
      <c r="CS3" s="27"/>
      <c r="CT3" s="27"/>
      <c r="CU3" s="27"/>
      <c r="CV3" s="27"/>
      <c r="CW3" s="27"/>
      <c r="CX3" s="27"/>
      <c r="CY3" s="28"/>
      <c r="CZ3" s="27"/>
      <c r="DA3" s="27"/>
      <c r="DB3" s="27"/>
      <c r="DC3" s="27"/>
      <c r="DD3" s="27"/>
      <c r="DE3" s="27"/>
      <c r="DF3" s="27"/>
      <c r="DG3" s="28"/>
      <c r="DH3" s="27"/>
      <c r="DI3" s="27"/>
      <c r="DJ3" s="27"/>
      <c r="DK3" s="27"/>
      <c r="DL3" s="27"/>
      <c r="DM3" s="27"/>
      <c r="DN3" s="27"/>
      <c r="DO3" s="28"/>
      <c r="DP3" s="27"/>
      <c r="DQ3" s="27"/>
      <c r="DR3" s="27"/>
      <c r="DS3" s="27"/>
      <c r="DT3" s="27"/>
      <c r="DU3" s="27"/>
      <c r="DV3" s="27"/>
      <c r="DW3" s="28"/>
      <c r="DX3" s="27"/>
      <c r="DY3" s="27"/>
      <c r="DZ3" s="27"/>
      <c r="EA3" s="27"/>
      <c r="EB3" s="27"/>
      <c r="EC3" s="27"/>
      <c r="ED3" s="27"/>
      <c r="EE3" s="28"/>
      <c r="EF3" s="27"/>
      <c r="EG3" s="27"/>
      <c r="EH3" s="27"/>
      <c r="EI3" s="27"/>
      <c r="EJ3" s="27"/>
      <c r="EK3" s="27"/>
      <c r="EL3" s="27"/>
      <c r="EM3" s="28"/>
      <c r="EN3" s="27"/>
      <c r="EO3" s="27"/>
      <c r="EP3" s="27"/>
      <c r="EQ3" s="27"/>
      <c r="ER3" s="27"/>
      <c r="ES3" s="27"/>
      <c r="ET3" s="27"/>
      <c r="EU3" s="28"/>
      <c r="EV3" s="27"/>
      <c r="EW3" s="27"/>
      <c r="EX3" s="27"/>
      <c r="EY3" s="27"/>
      <c r="EZ3" s="27"/>
      <c r="FA3" s="27"/>
      <c r="FB3" s="27"/>
      <c r="FC3" s="28"/>
      <c r="FD3" s="27"/>
      <c r="FE3" s="27"/>
      <c r="FF3" s="27"/>
      <c r="FG3" s="27"/>
      <c r="FH3" s="27"/>
      <c r="FI3" s="27"/>
      <c r="FJ3" s="27"/>
      <c r="FK3" s="28"/>
      <c r="FL3" s="27"/>
      <c r="FM3" s="27"/>
      <c r="FN3" s="27"/>
      <c r="FO3" s="27"/>
      <c r="FP3" s="27"/>
      <c r="FQ3" s="27"/>
      <c r="FR3" s="27"/>
      <c r="FS3" s="28"/>
      <c r="FT3" s="27"/>
      <c r="FU3" s="27"/>
      <c r="FV3" s="27"/>
      <c r="FW3" s="27"/>
      <c r="FX3" s="27"/>
      <c r="FY3" s="27"/>
      <c r="FZ3" s="27"/>
      <c r="GA3" s="28"/>
      <c r="GB3" s="27"/>
      <c r="GC3" s="27"/>
      <c r="GD3" s="27"/>
      <c r="GE3" s="27"/>
      <c r="GF3" s="27"/>
      <c r="GG3" s="27"/>
      <c r="GH3" s="27"/>
      <c r="GI3" s="28"/>
      <c r="GJ3" s="27"/>
      <c r="GK3" s="27"/>
      <c r="GL3" s="27"/>
      <c r="GM3" s="27"/>
      <c r="GN3" s="27"/>
      <c r="GO3" s="27"/>
      <c r="GP3" s="27"/>
      <c r="GQ3" s="28"/>
    </row>
    <row r="4" spans="1:199" s="29" customFormat="1">
      <c r="A4" s="361" t="s">
        <v>29</v>
      </c>
      <c r="B4" s="361"/>
      <c r="C4" s="361"/>
      <c r="D4" s="361"/>
      <c r="E4" s="361"/>
      <c r="F4" s="198"/>
      <c r="G4" s="28"/>
      <c r="H4" s="27"/>
      <c r="I4" s="27"/>
      <c r="J4" s="27"/>
      <c r="K4" s="27"/>
      <c r="L4" s="27"/>
      <c r="M4" s="27"/>
      <c r="N4" s="27"/>
      <c r="O4" s="28"/>
      <c r="P4" s="27"/>
      <c r="Q4" s="27"/>
      <c r="R4" s="27"/>
      <c r="S4" s="27"/>
      <c r="T4" s="27"/>
      <c r="U4" s="27"/>
      <c r="V4" s="27"/>
      <c r="W4" s="28"/>
      <c r="X4" s="27"/>
      <c r="Y4" s="27"/>
      <c r="Z4" s="27"/>
      <c r="AA4" s="27"/>
      <c r="AB4" s="27"/>
      <c r="AC4" s="27"/>
      <c r="AD4" s="27"/>
      <c r="AE4" s="28"/>
      <c r="AF4" s="27"/>
      <c r="AG4" s="27"/>
      <c r="AH4" s="27"/>
      <c r="AI4" s="27"/>
      <c r="AJ4" s="27"/>
      <c r="AK4" s="27"/>
      <c r="AL4" s="27"/>
      <c r="AM4" s="28"/>
      <c r="AN4" s="27"/>
      <c r="AO4" s="27"/>
      <c r="AP4" s="27"/>
      <c r="AQ4" s="27"/>
      <c r="AR4" s="27"/>
      <c r="AS4" s="27"/>
      <c r="AT4" s="27"/>
      <c r="AU4" s="28"/>
      <c r="AV4" s="27"/>
      <c r="AW4" s="27"/>
      <c r="AX4" s="27"/>
      <c r="AY4" s="27"/>
      <c r="AZ4" s="27"/>
      <c r="BA4" s="27"/>
      <c r="BB4" s="27"/>
      <c r="BC4" s="28"/>
      <c r="BD4" s="27"/>
      <c r="BE4" s="27"/>
      <c r="BF4" s="27"/>
      <c r="BG4" s="27"/>
      <c r="BH4" s="27"/>
      <c r="BI4" s="27"/>
      <c r="BJ4" s="27"/>
      <c r="BK4" s="28"/>
      <c r="BL4" s="27"/>
      <c r="BM4" s="27"/>
      <c r="BN4" s="27"/>
      <c r="BO4" s="27"/>
      <c r="BP4" s="27"/>
      <c r="BQ4" s="27"/>
      <c r="BR4" s="27"/>
      <c r="BS4" s="28"/>
      <c r="BT4" s="27"/>
      <c r="BU4" s="27"/>
      <c r="BV4" s="27"/>
      <c r="BW4" s="27"/>
      <c r="BX4" s="27"/>
      <c r="BY4" s="27"/>
      <c r="BZ4" s="27"/>
      <c r="CA4" s="28"/>
      <c r="CB4" s="27"/>
      <c r="CC4" s="27"/>
      <c r="CD4" s="27"/>
      <c r="CE4" s="27"/>
      <c r="CF4" s="27"/>
      <c r="CG4" s="27"/>
      <c r="CH4" s="27"/>
      <c r="CI4" s="28"/>
      <c r="CJ4" s="27"/>
      <c r="CK4" s="27"/>
      <c r="CL4" s="27"/>
      <c r="CM4" s="27"/>
      <c r="CN4" s="27"/>
      <c r="CO4" s="27"/>
      <c r="CP4" s="27"/>
      <c r="CQ4" s="28"/>
      <c r="CR4" s="27"/>
      <c r="CS4" s="27"/>
      <c r="CT4" s="27"/>
      <c r="CU4" s="27"/>
      <c r="CV4" s="27"/>
      <c r="CW4" s="27"/>
      <c r="CX4" s="27"/>
      <c r="CY4" s="28"/>
      <c r="CZ4" s="27"/>
      <c r="DA4" s="27"/>
      <c r="DB4" s="27"/>
      <c r="DC4" s="27"/>
      <c r="DD4" s="27"/>
      <c r="DE4" s="27"/>
      <c r="DF4" s="27"/>
      <c r="DG4" s="28"/>
      <c r="DH4" s="27"/>
      <c r="DI4" s="27"/>
      <c r="DJ4" s="27"/>
      <c r="DK4" s="27"/>
      <c r="DL4" s="27"/>
      <c r="DM4" s="27"/>
      <c r="DN4" s="27"/>
      <c r="DO4" s="28"/>
      <c r="DP4" s="27"/>
      <c r="DQ4" s="27"/>
      <c r="DR4" s="27"/>
      <c r="DS4" s="27"/>
      <c r="DT4" s="27"/>
      <c r="DU4" s="27"/>
      <c r="DV4" s="27"/>
      <c r="DW4" s="28"/>
      <c r="DX4" s="27"/>
      <c r="DY4" s="27"/>
      <c r="DZ4" s="27"/>
      <c r="EA4" s="27"/>
      <c r="EB4" s="27"/>
      <c r="EC4" s="27"/>
      <c r="ED4" s="27"/>
      <c r="EE4" s="28"/>
      <c r="EF4" s="27"/>
      <c r="EG4" s="27"/>
      <c r="EH4" s="27"/>
      <c r="EI4" s="27"/>
      <c r="EJ4" s="27"/>
      <c r="EK4" s="27"/>
      <c r="EL4" s="27"/>
      <c r="EM4" s="28"/>
      <c r="EN4" s="27"/>
      <c r="EO4" s="27"/>
      <c r="EP4" s="27"/>
      <c r="EQ4" s="27"/>
      <c r="ER4" s="27"/>
      <c r="ES4" s="27"/>
      <c r="ET4" s="27"/>
      <c r="EU4" s="28"/>
      <c r="EV4" s="27"/>
      <c r="EW4" s="27"/>
      <c r="EX4" s="27"/>
      <c r="EY4" s="27"/>
      <c r="EZ4" s="27"/>
      <c r="FA4" s="27"/>
      <c r="FB4" s="27"/>
      <c r="FC4" s="28"/>
      <c r="FD4" s="27"/>
      <c r="FE4" s="27"/>
      <c r="FF4" s="27"/>
      <c r="FG4" s="27"/>
      <c r="FH4" s="27"/>
      <c r="FI4" s="27"/>
      <c r="FJ4" s="27"/>
      <c r="FK4" s="28"/>
      <c r="FL4" s="27"/>
      <c r="FM4" s="27"/>
      <c r="FN4" s="27"/>
      <c r="FO4" s="27"/>
      <c r="FP4" s="27"/>
      <c r="FQ4" s="27"/>
      <c r="FR4" s="27"/>
      <c r="FS4" s="28"/>
      <c r="FT4" s="27"/>
      <c r="FU4" s="27"/>
      <c r="FV4" s="27"/>
      <c r="FW4" s="27"/>
      <c r="FX4" s="27"/>
      <c r="FY4" s="27"/>
      <c r="FZ4" s="27"/>
      <c r="GA4" s="28"/>
      <c r="GB4" s="27"/>
      <c r="GC4" s="27"/>
      <c r="GD4" s="27"/>
      <c r="GE4" s="27"/>
      <c r="GF4" s="27"/>
      <c r="GG4" s="27"/>
      <c r="GH4" s="27"/>
      <c r="GI4" s="28"/>
      <c r="GJ4" s="27"/>
      <c r="GK4" s="27"/>
      <c r="GL4" s="27"/>
      <c r="GM4" s="27"/>
      <c r="GN4" s="27"/>
      <c r="GO4" s="27"/>
      <c r="GP4" s="27"/>
      <c r="GQ4" s="28"/>
    </row>
    <row r="5" spans="1:199" s="29" customFormat="1" ht="43.5" customHeight="1">
      <c r="A5" s="386" t="s">
        <v>125</v>
      </c>
      <c r="B5" s="386"/>
      <c r="C5" s="386"/>
      <c r="D5" s="386"/>
      <c r="E5" s="386"/>
      <c r="F5" s="223"/>
      <c r="G5" s="28"/>
      <c r="H5" s="27"/>
      <c r="I5" s="27"/>
      <c r="J5" s="27"/>
      <c r="K5" s="27"/>
      <c r="L5" s="27"/>
      <c r="M5" s="27"/>
      <c r="N5" s="27"/>
      <c r="O5" s="28"/>
      <c r="P5" s="27"/>
      <c r="Q5" s="27"/>
      <c r="R5" s="27"/>
      <c r="S5" s="27"/>
      <c r="T5" s="27"/>
      <c r="U5" s="27"/>
      <c r="V5" s="27"/>
      <c r="W5" s="28"/>
      <c r="X5" s="27"/>
      <c r="Y5" s="27"/>
      <c r="Z5" s="27"/>
      <c r="AA5" s="27"/>
      <c r="AB5" s="27"/>
      <c r="AC5" s="27"/>
      <c r="AD5" s="27"/>
      <c r="AE5" s="28"/>
      <c r="AF5" s="27"/>
      <c r="AG5" s="27"/>
      <c r="AH5" s="27"/>
      <c r="AI5" s="27"/>
      <c r="AJ5" s="27"/>
      <c r="AK5" s="27"/>
      <c r="AL5" s="27"/>
      <c r="AM5" s="28"/>
      <c r="AN5" s="27"/>
      <c r="AO5" s="27"/>
      <c r="AP5" s="27"/>
      <c r="AQ5" s="27"/>
      <c r="AR5" s="27"/>
      <c r="AS5" s="27"/>
      <c r="AT5" s="27"/>
      <c r="AU5" s="28"/>
      <c r="AV5" s="27"/>
      <c r="AW5" s="27"/>
      <c r="AX5" s="27"/>
      <c r="AY5" s="27"/>
      <c r="AZ5" s="27"/>
      <c r="BA5" s="27"/>
      <c r="BB5" s="27"/>
      <c r="BC5" s="28"/>
      <c r="BD5" s="27"/>
      <c r="BE5" s="27"/>
      <c r="BF5" s="27"/>
      <c r="BG5" s="27"/>
      <c r="BH5" s="27"/>
      <c r="BI5" s="27"/>
      <c r="BJ5" s="27"/>
      <c r="BK5" s="28"/>
      <c r="BL5" s="27"/>
      <c r="BM5" s="27"/>
      <c r="BN5" s="27"/>
      <c r="BO5" s="27"/>
      <c r="BP5" s="27"/>
      <c r="BQ5" s="27"/>
      <c r="BR5" s="27"/>
      <c r="BS5" s="28"/>
      <c r="BT5" s="27"/>
      <c r="BU5" s="27"/>
      <c r="BV5" s="27"/>
      <c r="BW5" s="27"/>
      <c r="BX5" s="27"/>
      <c r="BY5" s="27"/>
      <c r="BZ5" s="27"/>
      <c r="CA5" s="28"/>
      <c r="CB5" s="27"/>
      <c r="CC5" s="27"/>
      <c r="CD5" s="27"/>
      <c r="CE5" s="27"/>
      <c r="CF5" s="27"/>
      <c r="CG5" s="27"/>
      <c r="CH5" s="27"/>
      <c r="CI5" s="28"/>
      <c r="CJ5" s="27"/>
      <c r="CK5" s="27"/>
      <c r="CL5" s="27"/>
      <c r="CM5" s="27"/>
      <c r="CN5" s="27"/>
      <c r="CO5" s="27"/>
      <c r="CP5" s="27"/>
      <c r="CQ5" s="28"/>
      <c r="CR5" s="27"/>
      <c r="CS5" s="27"/>
      <c r="CT5" s="27"/>
      <c r="CU5" s="27"/>
      <c r="CV5" s="27"/>
      <c r="CW5" s="27"/>
      <c r="CX5" s="27"/>
      <c r="CY5" s="28"/>
      <c r="CZ5" s="27"/>
      <c r="DA5" s="27"/>
      <c r="DB5" s="27"/>
      <c r="DC5" s="27"/>
      <c r="DD5" s="27"/>
      <c r="DE5" s="27"/>
      <c r="DF5" s="27"/>
      <c r="DG5" s="28"/>
      <c r="DH5" s="27"/>
      <c r="DI5" s="27"/>
      <c r="DJ5" s="27"/>
      <c r="DK5" s="27"/>
      <c r="DL5" s="27"/>
      <c r="DM5" s="27"/>
      <c r="DN5" s="27"/>
      <c r="DO5" s="28"/>
      <c r="DP5" s="27"/>
      <c r="DQ5" s="27"/>
      <c r="DR5" s="27"/>
      <c r="DS5" s="27"/>
      <c r="DT5" s="27"/>
      <c r="DU5" s="27"/>
      <c r="DV5" s="27"/>
      <c r="DW5" s="28"/>
      <c r="DX5" s="27"/>
      <c r="DY5" s="27"/>
      <c r="DZ5" s="27"/>
      <c r="EA5" s="27"/>
      <c r="EB5" s="27"/>
      <c r="EC5" s="27"/>
      <c r="ED5" s="27"/>
      <c r="EE5" s="28"/>
      <c r="EF5" s="27"/>
      <c r="EG5" s="27"/>
      <c r="EH5" s="27"/>
      <c r="EI5" s="27"/>
      <c r="EJ5" s="27"/>
      <c r="EK5" s="27"/>
      <c r="EL5" s="27"/>
      <c r="EM5" s="28"/>
      <c r="EN5" s="27"/>
      <c r="EO5" s="27"/>
      <c r="EP5" s="27"/>
      <c r="EQ5" s="27"/>
      <c r="ER5" s="27"/>
      <c r="ES5" s="27"/>
      <c r="ET5" s="27"/>
      <c r="EU5" s="28"/>
      <c r="EV5" s="27"/>
      <c r="EW5" s="27"/>
      <c r="EX5" s="27"/>
      <c r="EY5" s="27"/>
      <c r="EZ5" s="27"/>
      <c r="FA5" s="27"/>
      <c r="FB5" s="27"/>
      <c r="FC5" s="28"/>
      <c r="FD5" s="27"/>
      <c r="FE5" s="27"/>
      <c r="FF5" s="27"/>
      <c r="FG5" s="27"/>
      <c r="FH5" s="27"/>
      <c r="FI5" s="27"/>
      <c r="FJ5" s="27"/>
      <c r="FK5" s="28"/>
      <c r="FL5" s="27"/>
      <c r="FM5" s="27"/>
      <c r="FN5" s="27"/>
      <c r="FO5" s="27"/>
      <c r="FP5" s="27"/>
      <c r="FQ5" s="27"/>
      <c r="FR5" s="27"/>
      <c r="FS5" s="28"/>
      <c r="FT5" s="27"/>
      <c r="FU5" s="27"/>
      <c r="FV5" s="27"/>
      <c r="FW5" s="27"/>
      <c r="FX5" s="27"/>
      <c r="FY5" s="27"/>
      <c r="FZ5" s="27"/>
      <c r="GA5" s="28"/>
      <c r="GB5" s="27"/>
      <c r="GC5" s="27"/>
      <c r="GD5" s="27"/>
      <c r="GE5" s="27"/>
      <c r="GF5" s="27"/>
      <c r="GG5" s="27"/>
      <c r="GH5" s="27"/>
      <c r="GI5" s="28"/>
      <c r="GJ5" s="27"/>
      <c r="GK5" s="27"/>
      <c r="GL5" s="27"/>
      <c r="GM5" s="27"/>
      <c r="GN5" s="27"/>
      <c r="GO5" s="27"/>
      <c r="GP5" s="27"/>
      <c r="GQ5" s="28"/>
    </row>
    <row r="6" spans="1:199" s="9" customFormat="1" ht="18.75" customHeight="1">
      <c r="A6" s="385" t="s">
        <v>55</v>
      </c>
      <c r="B6" s="385"/>
      <c r="C6" s="385"/>
      <c r="D6" s="385"/>
      <c r="E6" s="385"/>
      <c r="F6" s="197"/>
    </row>
    <row r="7" spans="1:199" ht="60.75" customHeight="1">
      <c r="A7" s="382" t="s">
        <v>24</v>
      </c>
      <c r="B7" s="383"/>
      <c r="C7" s="380" t="s">
        <v>89</v>
      </c>
      <c r="D7" s="384" t="s">
        <v>90</v>
      </c>
      <c r="E7" s="36" t="s">
        <v>118</v>
      </c>
      <c r="F7" s="224"/>
    </row>
    <row r="8" spans="1:199" ht="18.600000000000001" customHeight="1">
      <c r="A8" s="39" t="s">
        <v>8</v>
      </c>
      <c r="B8" s="39" t="s">
        <v>9</v>
      </c>
      <c r="C8" s="381"/>
      <c r="D8" s="381"/>
      <c r="E8" s="62" t="s">
        <v>0</v>
      </c>
      <c r="F8" s="225"/>
    </row>
    <row r="9" spans="1:199" s="8" customFormat="1" ht="16.5" customHeight="1">
      <c r="A9" s="4">
        <v>1</v>
      </c>
      <c r="B9" s="4">
        <v>2</v>
      </c>
      <c r="C9" s="4">
        <v>3</v>
      </c>
      <c r="D9" s="4">
        <v>4</v>
      </c>
      <c r="E9" s="4">
        <v>5</v>
      </c>
      <c r="F9" s="226"/>
    </row>
    <row r="10" spans="1:199" ht="22.15" customHeight="1">
      <c r="A10" s="30" t="s">
        <v>11</v>
      </c>
      <c r="B10" s="31"/>
      <c r="C10" s="31"/>
      <c r="D10" s="32"/>
      <c r="E10" s="33">
        <f>+E11</f>
        <v>216033.9</v>
      </c>
      <c r="F10" s="227"/>
    </row>
    <row r="11" spans="1:199" ht="37.5" customHeight="1">
      <c r="A11" s="5">
        <v>1126</v>
      </c>
      <c r="B11" s="378" t="s">
        <v>22</v>
      </c>
      <c r="C11" s="379"/>
      <c r="D11" s="34"/>
      <c r="E11" s="33">
        <f>+E12</f>
        <v>216033.9</v>
      </c>
      <c r="F11" s="227"/>
    </row>
    <row r="12" spans="1:199" ht="40.5" customHeight="1">
      <c r="A12" s="6"/>
      <c r="B12" s="87">
        <v>12006</v>
      </c>
      <c r="C12" s="185" t="s">
        <v>92</v>
      </c>
      <c r="D12" s="3" t="s">
        <v>11</v>
      </c>
      <c r="E12" s="33">
        <f>SUM(E13:E16)</f>
        <v>216033.9</v>
      </c>
      <c r="F12" s="227"/>
    </row>
    <row r="13" spans="1:199" ht="18.75" customHeight="1">
      <c r="A13" s="7"/>
      <c r="B13" s="7"/>
      <c r="C13" s="6"/>
      <c r="D13" s="186" t="s">
        <v>230</v>
      </c>
      <c r="E13" s="21">
        <v>90460.9</v>
      </c>
      <c r="F13" s="228"/>
    </row>
    <row r="14" spans="1:199" ht="30" customHeight="1">
      <c r="A14" s="7"/>
      <c r="B14" s="7"/>
      <c r="C14" s="6"/>
      <c r="D14" s="186" t="s">
        <v>229</v>
      </c>
      <c r="E14" s="21">
        <v>82373</v>
      </c>
      <c r="F14" s="228"/>
    </row>
    <row r="15" spans="1:199" ht="18.75" customHeight="1">
      <c r="A15" s="7"/>
      <c r="B15" s="7"/>
      <c r="C15" s="6"/>
      <c r="D15" s="186" t="s">
        <v>228</v>
      </c>
      <c r="E15" s="21">
        <v>9000</v>
      </c>
      <c r="F15" s="228"/>
    </row>
    <row r="16" spans="1:199" ht="20.25" customHeight="1">
      <c r="A16" s="7"/>
      <c r="B16" s="7"/>
      <c r="C16" s="6"/>
      <c r="D16" s="176" t="s">
        <v>280</v>
      </c>
      <c r="E16" s="274">
        <v>34200</v>
      </c>
    </row>
  </sheetData>
  <mergeCells count="10">
    <mergeCell ref="B11:C11"/>
    <mergeCell ref="C7:C8"/>
    <mergeCell ref="A7:B7"/>
    <mergeCell ref="D7:D8"/>
    <mergeCell ref="A1:E1"/>
    <mergeCell ref="A2:E2"/>
    <mergeCell ref="A3:E3"/>
    <mergeCell ref="A4:E4"/>
    <mergeCell ref="A6:E6"/>
    <mergeCell ref="A5:E5"/>
  </mergeCells>
  <pageMargins left="0.32" right="0.27" top="0.53" bottom="0.75" header="0.3" footer="0.3"/>
  <pageSetup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M26"/>
  <sheetViews>
    <sheetView topLeftCell="A7" zoomScaleNormal="100" workbookViewId="0">
      <selection activeCell="L19" sqref="L19"/>
    </sheetView>
  </sheetViews>
  <sheetFormatPr defaultColWidth="9.140625" defaultRowHeight="13.5"/>
  <cols>
    <col min="1" max="1" width="7.28515625" style="51" customWidth="1"/>
    <col min="2" max="2" width="10.85546875" style="51" customWidth="1"/>
    <col min="3" max="3" width="10.5703125" style="51" customWidth="1"/>
    <col min="4" max="4" width="11.85546875" style="51" customWidth="1"/>
    <col min="5" max="5" width="10.85546875" style="45" customWidth="1"/>
    <col min="6" max="6" width="11.42578125" style="45" customWidth="1"/>
    <col min="7" max="7" width="9.28515625" style="45" customWidth="1"/>
    <col min="8" max="8" width="13.7109375" style="45" customWidth="1"/>
    <col min="9" max="9" width="56" style="45" customWidth="1"/>
    <col min="10" max="11" width="17.42578125" style="51" customWidth="1"/>
    <col min="12" max="16384" width="9.140625" style="45"/>
  </cols>
  <sheetData>
    <row r="1" spans="1:247" s="64" customFormat="1">
      <c r="A1" s="129"/>
      <c r="B1" s="322" t="s">
        <v>227</v>
      </c>
      <c r="C1" s="322"/>
      <c r="D1" s="322"/>
      <c r="E1" s="322"/>
      <c r="F1" s="322"/>
      <c r="G1" s="322"/>
      <c r="H1" s="322"/>
      <c r="I1" s="322"/>
      <c r="J1" s="322"/>
      <c r="K1" s="322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/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/>
      <c r="CM1" s="63"/>
      <c r="CN1" s="63"/>
      <c r="CO1" s="63"/>
      <c r="CP1" s="63"/>
      <c r="CQ1" s="63"/>
      <c r="CR1" s="63"/>
      <c r="CS1" s="63"/>
      <c r="CT1" s="63"/>
      <c r="CU1" s="63"/>
      <c r="CV1" s="63"/>
      <c r="CW1" s="63"/>
      <c r="CX1" s="63"/>
      <c r="CY1" s="63"/>
      <c r="CZ1" s="63"/>
      <c r="DA1" s="63"/>
      <c r="DB1" s="63"/>
      <c r="DC1" s="63"/>
      <c r="DD1" s="63"/>
      <c r="DE1" s="63"/>
      <c r="DF1" s="63"/>
      <c r="DG1" s="63"/>
      <c r="DH1" s="63"/>
      <c r="DI1" s="63"/>
      <c r="DJ1" s="63"/>
      <c r="DK1" s="63"/>
      <c r="DL1" s="63"/>
      <c r="DM1" s="63"/>
      <c r="DN1" s="63"/>
      <c r="DO1" s="63"/>
      <c r="DP1" s="63"/>
      <c r="DQ1" s="63"/>
      <c r="DR1" s="63"/>
      <c r="DS1" s="63"/>
      <c r="DT1" s="63"/>
      <c r="DU1" s="63"/>
      <c r="DV1" s="63"/>
      <c r="DW1" s="63"/>
      <c r="DX1" s="63"/>
      <c r="DY1" s="63"/>
      <c r="DZ1" s="63"/>
      <c r="EA1" s="63"/>
      <c r="EB1" s="63"/>
      <c r="EC1" s="63"/>
      <c r="ED1" s="63"/>
      <c r="EE1" s="63"/>
      <c r="EF1" s="63"/>
      <c r="EG1" s="63"/>
      <c r="EH1" s="63"/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/>
      <c r="EW1" s="63"/>
      <c r="EX1" s="63"/>
      <c r="EY1" s="63"/>
      <c r="EZ1" s="63"/>
      <c r="FA1" s="63"/>
      <c r="FB1" s="63"/>
      <c r="FC1" s="63"/>
      <c r="FD1" s="63"/>
      <c r="FE1" s="63"/>
      <c r="FF1" s="63"/>
      <c r="FG1" s="63"/>
      <c r="FH1" s="63"/>
      <c r="FI1" s="63"/>
      <c r="FJ1" s="63"/>
      <c r="FK1" s="63"/>
      <c r="FL1" s="63"/>
      <c r="FM1" s="63"/>
      <c r="FN1" s="63"/>
      <c r="FO1" s="63"/>
      <c r="FP1" s="63"/>
      <c r="FQ1" s="63"/>
      <c r="FR1" s="63"/>
      <c r="FS1" s="63"/>
      <c r="FT1" s="63"/>
      <c r="FU1" s="63"/>
      <c r="FV1" s="63"/>
      <c r="FW1" s="63"/>
      <c r="FX1" s="63"/>
      <c r="FY1" s="63"/>
      <c r="FZ1" s="63"/>
      <c r="GA1" s="63"/>
      <c r="GB1" s="63"/>
      <c r="GC1" s="63"/>
      <c r="GD1" s="63"/>
      <c r="GE1" s="63"/>
      <c r="GF1" s="63"/>
      <c r="GG1" s="63"/>
      <c r="GH1" s="63"/>
      <c r="GI1" s="63"/>
      <c r="GJ1" s="63"/>
      <c r="GK1" s="63"/>
      <c r="GL1" s="63"/>
      <c r="GM1" s="63"/>
      <c r="GN1" s="63"/>
      <c r="GO1" s="63"/>
      <c r="GP1" s="63"/>
      <c r="GQ1" s="63"/>
      <c r="GR1" s="63"/>
      <c r="GS1" s="63"/>
      <c r="GT1" s="63"/>
      <c r="GU1" s="63"/>
      <c r="GV1" s="63"/>
      <c r="GW1" s="63"/>
      <c r="GX1" s="63"/>
      <c r="GY1" s="63"/>
      <c r="GZ1" s="63"/>
      <c r="HA1" s="63"/>
      <c r="HB1" s="63"/>
      <c r="HC1" s="63"/>
      <c r="HD1" s="63"/>
      <c r="HE1" s="63"/>
      <c r="HF1" s="63"/>
      <c r="HG1" s="63"/>
      <c r="HH1" s="63"/>
      <c r="HI1" s="63"/>
      <c r="HJ1" s="63"/>
      <c r="HK1" s="63"/>
      <c r="HL1" s="63"/>
      <c r="HM1" s="63"/>
      <c r="HN1" s="63"/>
      <c r="HO1" s="63"/>
      <c r="HP1" s="63"/>
      <c r="HQ1" s="63"/>
      <c r="HR1" s="63"/>
      <c r="HS1" s="63"/>
      <c r="HT1" s="63"/>
      <c r="HU1" s="63"/>
      <c r="HV1" s="63"/>
      <c r="HW1" s="63"/>
      <c r="HX1" s="63"/>
      <c r="HY1" s="63"/>
      <c r="HZ1" s="63"/>
      <c r="IA1" s="63"/>
      <c r="IB1" s="63"/>
      <c r="IC1" s="63"/>
      <c r="ID1" s="63"/>
      <c r="IE1" s="63"/>
      <c r="IF1" s="63"/>
      <c r="IG1" s="63"/>
      <c r="IH1" s="63"/>
      <c r="II1" s="63"/>
      <c r="IJ1" s="63"/>
      <c r="IK1" s="63"/>
      <c r="IL1" s="63"/>
      <c r="IM1" s="63"/>
    </row>
    <row r="2" spans="1:247" s="64" customFormat="1">
      <c r="A2" s="129"/>
      <c r="B2" s="322" t="s">
        <v>54</v>
      </c>
      <c r="C2" s="322"/>
      <c r="D2" s="322"/>
      <c r="E2" s="322"/>
      <c r="F2" s="322"/>
      <c r="G2" s="322"/>
      <c r="H2" s="322"/>
      <c r="I2" s="322"/>
      <c r="J2" s="322"/>
      <c r="K2" s="322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F2" s="63"/>
      <c r="BG2" s="63"/>
      <c r="BH2" s="63"/>
      <c r="BI2" s="63"/>
      <c r="BJ2" s="63"/>
      <c r="BK2" s="63"/>
      <c r="BL2" s="63"/>
      <c r="BM2" s="63"/>
      <c r="BN2" s="63"/>
      <c r="BO2" s="63"/>
      <c r="BP2" s="63"/>
      <c r="BQ2" s="63"/>
      <c r="BR2" s="63"/>
      <c r="BS2" s="63"/>
      <c r="BT2" s="63"/>
      <c r="BU2" s="63"/>
      <c r="BV2" s="63"/>
      <c r="BW2" s="63"/>
      <c r="BX2" s="63"/>
      <c r="BY2" s="63"/>
      <c r="BZ2" s="63"/>
      <c r="CA2" s="63"/>
      <c r="CB2" s="63"/>
      <c r="CC2" s="63"/>
      <c r="CD2" s="63"/>
      <c r="CE2" s="63"/>
      <c r="CF2" s="63"/>
      <c r="CG2" s="63"/>
      <c r="CH2" s="63"/>
      <c r="CI2" s="63"/>
      <c r="CJ2" s="63"/>
      <c r="CK2" s="63"/>
      <c r="CL2" s="63"/>
      <c r="CM2" s="63"/>
      <c r="CN2" s="63"/>
      <c r="CO2" s="63"/>
      <c r="CP2" s="63"/>
      <c r="CQ2" s="63"/>
      <c r="CR2" s="63"/>
      <c r="CS2" s="63"/>
      <c r="CT2" s="63"/>
      <c r="CU2" s="63"/>
      <c r="CV2" s="63"/>
      <c r="CW2" s="63"/>
      <c r="CX2" s="63"/>
      <c r="CY2" s="63"/>
      <c r="CZ2" s="63"/>
      <c r="DA2" s="63"/>
      <c r="DB2" s="63"/>
      <c r="DC2" s="63"/>
      <c r="DD2" s="63"/>
      <c r="DE2" s="63"/>
      <c r="DF2" s="63"/>
      <c r="DG2" s="63"/>
      <c r="DH2" s="63"/>
      <c r="DI2" s="63"/>
      <c r="DJ2" s="63"/>
      <c r="DK2" s="63"/>
      <c r="DL2" s="63"/>
      <c r="DM2" s="63"/>
      <c r="DN2" s="63"/>
      <c r="DO2" s="63"/>
      <c r="DP2" s="63"/>
      <c r="DQ2" s="63"/>
      <c r="DR2" s="63"/>
      <c r="DS2" s="63"/>
      <c r="DT2" s="63"/>
      <c r="DU2" s="63"/>
      <c r="DV2" s="63"/>
      <c r="DW2" s="63"/>
      <c r="DX2" s="63"/>
      <c r="DY2" s="63"/>
      <c r="DZ2" s="63"/>
      <c r="EA2" s="63"/>
      <c r="EB2" s="63"/>
      <c r="EC2" s="63"/>
      <c r="ED2" s="63"/>
      <c r="EE2" s="63"/>
      <c r="EF2" s="63"/>
      <c r="EG2" s="63"/>
      <c r="EH2" s="63"/>
      <c r="EI2" s="63"/>
      <c r="EJ2" s="63"/>
      <c r="EK2" s="63"/>
      <c r="EL2" s="63"/>
      <c r="EM2" s="63"/>
      <c r="EN2" s="63"/>
      <c r="EO2" s="63"/>
      <c r="EP2" s="63"/>
      <c r="EQ2" s="63"/>
      <c r="ER2" s="63"/>
      <c r="ES2" s="63"/>
      <c r="ET2" s="63"/>
      <c r="EU2" s="63"/>
      <c r="EV2" s="63"/>
      <c r="EW2" s="63"/>
      <c r="EX2" s="63"/>
      <c r="EY2" s="63"/>
      <c r="EZ2" s="63"/>
      <c r="FA2" s="63"/>
      <c r="FB2" s="63"/>
      <c r="FC2" s="63"/>
      <c r="FD2" s="63"/>
      <c r="FE2" s="63"/>
      <c r="FF2" s="63"/>
      <c r="FG2" s="63"/>
      <c r="FH2" s="63"/>
      <c r="FI2" s="63"/>
      <c r="FJ2" s="63"/>
      <c r="FK2" s="63"/>
      <c r="FL2" s="63"/>
      <c r="FM2" s="63"/>
      <c r="FN2" s="63"/>
      <c r="FO2" s="63"/>
      <c r="FP2" s="63"/>
      <c r="FQ2" s="63"/>
      <c r="FR2" s="63"/>
      <c r="FS2" s="63"/>
      <c r="FT2" s="63"/>
      <c r="FU2" s="63"/>
      <c r="FV2" s="63"/>
      <c r="FW2" s="63"/>
      <c r="FX2" s="63"/>
      <c r="FY2" s="63"/>
      <c r="FZ2" s="63"/>
      <c r="GA2" s="63"/>
      <c r="GB2" s="63"/>
      <c r="GC2" s="63"/>
      <c r="GD2" s="63"/>
      <c r="GE2" s="63"/>
      <c r="GF2" s="63"/>
      <c r="GG2" s="63"/>
      <c r="GH2" s="63"/>
      <c r="GI2" s="63"/>
      <c r="GJ2" s="63"/>
      <c r="GK2" s="63"/>
      <c r="GL2" s="63"/>
      <c r="GM2" s="63"/>
      <c r="GN2" s="63"/>
      <c r="GO2" s="63"/>
      <c r="GP2" s="63"/>
      <c r="GQ2" s="63"/>
      <c r="GR2" s="63"/>
      <c r="GS2" s="63"/>
      <c r="GT2" s="63"/>
      <c r="GU2" s="63"/>
      <c r="GV2" s="63"/>
      <c r="GW2" s="63"/>
      <c r="GX2" s="63"/>
      <c r="GY2" s="63"/>
      <c r="GZ2" s="63"/>
      <c r="HA2" s="63"/>
      <c r="HB2" s="63"/>
      <c r="HC2" s="63"/>
      <c r="HD2" s="63"/>
      <c r="HE2" s="63"/>
      <c r="HF2" s="63"/>
      <c r="HG2" s="63"/>
      <c r="HH2" s="63"/>
      <c r="HI2" s="63"/>
      <c r="HJ2" s="63"/>
      <c r="HK2" s="63"/>
      <c r="HL2" s="63"/>
      <c r="HM2" s="63"/>
      <c r="HN2" s="63"/>
      <c r="HO2" s="63"/>
      <c r="HP2" s="63"/>
      <c r="HQ2" s="63"/>
      <c r="HR2" s="63"/>
      <c r="HS2" s="63"/>
      <c r="HT2" s="63"/>
      <c r="HU2" s="63"/>
      <c r="HV2" s="63"/>
      <c r="HW2" s="63"/>
      <c r="HX2" s="63"/>
      <c r="HY2" s="63"/>
      <c r="HZ2" s="63"/>
      <c r="IA2" s="63"/>
      <c r="IB2" s="63"/>
      <c r="IC2" s="63"/>
      <c r="ID2" s="63"/>
      <c r="IE2" s="63"/>
      <c r="IF2" s="63"/>
      <c r="IG2" s="63"/>
      <c r="IH2" s="63"/>
      <c r="II2" s="63"/>
      <c r="IJ2" s="63"/>
      <c r="IK2" s="63"/>
      <c r="IL2" s="63"/>
      <c r="IM2" s="63"/>
    </row>
    <row r="3" spans="1:247" s="64" customFormat="1">
      <c r="A3" s="129"/>
      <c r="B3" s="322" t="s">
        <v>30</v>
      </c>
      <c r="C3" s="322"/>
      <c r="D3" s="322"/>
      <c r="E3" s="322"/>
      <c r="F3" s="322"/>
      <c r="G3" s="322"/>
      <c r="H3" s="322"/>
      <c r="I3" s="322"/>
      <c r="J3" s="322"/>
      <c r="K3" s="322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/>
      <c r="DG3" s="63"/>
      <c r="DH3" s="63"/>
      <c r="DI3" s="63"/>
      <c r="DJ3" s="63"/>
      <c r="DK3" s="63"/>
      <c r="DL3" s="63"/>
      <c r="DM3" s="63"/>
      <c r="DN3" s="63"/>
      <c r="DO3" s="63"/>
      <c r="DP3" s="63"/>
      <c r="DQ3" s="63"/>
      <c r="DR3" s="63"/>
      <c r="DS3" s="63"/>
      <c r="DT3" s="63"/>
      <c r="DU3" s="63"/>
      <c r="DV3" s="63"/>
      <c r="DW3" s="63"/>
      <c r="DX3" s="63"/>
      <c r="DY3" s="63"/>
      <c r="DZ3" s="63"/>
      <c r="EA3" s="63"/>
      <c r="EB3" s="63"/>
      <c r="EC3" s="63"/>
      <c r="ED3" s="63"/>
      <c r="EE3" s="63"/>
      <c r="EF3" s="63"/>
      <c r="EG3" s="63"/>
      <c r="EH3" s="63"/>
      <c r="EI3" s="63"/>
      <c r="EJ3" s="63"/>
      <c r="EK3" s="63"/>
      <c r="EL3" s="63"/>
      <c r="EM3" s="63"/>
      <c r="EN3" s="63"/>
      <c r="EO3" s="63"/>
      <c r="EP3" s="63"/>
      <c r="EQ3" s="63"/>
      <c r="ER3" s="63"/>
      <c r="ES3" s="63"/>
      <c r="ET3" s="63"/>
      <c r="EU3" s="63"/>
      <c r="EV3" s="63"/>
      <c r="EW3" s="63"/>
      <c r="EX3" s="63"/>
      <c r="EY3" s="63"/>
      <c r="EZ3" s="63"/>
      <c r="FA3" s="63"/>
      <c r="FB3" s="63"/>
      <c r="FC3" s="63"/>
      <c r="FD3" s="63"/>
      <c r="FE3" s="63"/>
      <c r="FF3" s="63"/>
      <c r="FG3" s="63"/>
      <c r="FH3" s="63"/>
      <c r="FI3" s="63"/>
      <c r="FJ3" s="63"/>
      <c r="FK3" s="63"/>
      <c r="FL3" s="63"/>
      <c r="FM3" s="63"/>
      <c r="FN3" s="63"/>
      <c r="FO3" s="63"/>
      <c r="FP3" s="63"/>
      <c r="FQ3" s="63"/>
      <c r="FR3" s="63"/>
      <c r="FS3" s="63"/>
      <c r="FT3" s="63"/>
      <c r="FU3" s="63"/>
      <c r="FV3" s="63"/>
      <c r="FW3" s="63"/>
      <c r="FX3" s="63"/>
      <c r="FY3" s="63"/>
      <c r="FZ3" s="63"/>
      <c r="GA3" s="63"/>
      <c r="GB3" s="63"/>
      <c r="GC3" s="63"/>
      <c r="GD3" s="63"/>
      <c r="GE3" s="63"/>
      <c r="GF3" s="63"/>
      <c r="GG3" s="63"/>
      <c r="GH3" s="63"/>
      <c r="GI3" s="63"/>
      <c r="GJ3" s="63"/>
      <c r="GK3" s="63"/>
      <c r="GL3" s="63"/>
      <c r="GM3" s="63"/>
      <c r="GN3" s="63"/>
      <c r="GO3" s="63"/>
      <c r="GP3" s="63"/>
      <c r="GQ3" s="63"/>
      <c r="GR3" s="63"/>
      <c r="GS3" s="63"/>
      <c r="GT3" s="63"/>
      <c r="GU3" s="63"/>
      <c r="GV3" s="63"/>
      <c r="GW3" s="63"/>
      <c r="GX3" s="63"/>
      <c r="GY3" s="63"/>
      <c r="GZ3" s="63"/>
      <c r="HA3" s="63"/>
      <c r="HB3" s="63"/>
      <c r="HC3" s="63"/>
      <c r="HD3" s="63"/>
      <c r="HE3" s="63"/>
      <c r="HF3" s="63"/>
      <c r="HG3" s="63"/>
      <c r="HH3" s="63"/>
      <c r="HI3" s="63"/>
      <c r="HJ3" s="63"/>
      <c r="HK3" s="63"/>
      <c r="HL3" s="63"/>
      <c r="HM3" s="63"/>
      <c r="HN3" s="63"/>
      <c r="HO3" s="63"/>
      <c r="HP3" s="63"/>
      <c r="HQ3" s="63"/>
      <c r="HR3" s="63"/>
      <c r="HS3" s="63"/>
      <c r="HT3" s="63"/>
      <c r="HU3" s="63"/>
      <c r="HV3" s="63"/>
      <c r="HW3" s="63"/>
      <c r="HX3" s="63"/>
      <c r="HY3" s="63"/>
      <c r="HZ3" s="63"/>
      <c r="IA3" s="63"/>
      <c r="IB3" s="63"/>
      <c r="IC3" s="63"/>
      <c r="ID3" s="63"/>
      <c r="IE3" s="63"/>
      <c r="IF3" s="63"/>
      <c r="IG3" s="63"/>
      <c r="IH3" s="63"/>
      <c r="II3" s="63"/>
      <c r="IJ3" s="63"/>
      <c r="IK3" s="63"/>
      <c r="IL3" s="63"/>
      <c r="IM3" s="63"/>
    </row>
    <row r="4" spans="1:247" s="64" customFormat="1">
      <c r="A4" s="129"/>
      <c r="B4" s="322" t="s">
        <v>29</v>
      </c>
      <c r="C4" s="322"/>
      <c r="D4" s="322"/>
      <c r="E4" s="322"/>
      <c r="F4" s="322"/>
      <c r="G4" s="322"/>
      <c r="H4" s="322"/>
      <c r="I4" s="322"/>
      <c r="J4" s="322"/>
      <c r="K4" s="322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  <c r="CO4" s="63"/>
      <c r="CP4" s="63"/>
      <c r="CQ4" s="63"/>
      <c r="CR4" s="63"/>
      <c r="CS4" s="63"/>
      <c r="CT4" s="63"/>
      <c r="CU4" s="63"/>
      <c r="CV4" s="63"/>
      <c r="CW4" s="63"/>
      <c r="CX4" s="63"/>
      <c r="CY4" s="63"/>
      <c r="CZ4" s="63"/>
      <c r="DA4" s="63"/>
      <c r="DB4" s="63"/>
      <c r="DC4" s="63"/>
      <c r="DD4" s="63"/>
      <c r="DE4" s="63"/>
      <c r="DF4" s="63"/>
      <c r="DG4" s="63"/>
      <c r="DH4" s="63"/>
      <c r="DI4" s="63"/>
      <c r="DJ4" s="63"/>
      <c r="DK4" s="63"/>
      <c r="DL4" s="63"/>
      <c r="DM4" s="63"/>
      <c r="DN4" s="63"/>
      <c r="DO4" s="63"/>
      <c r="DP4" s="63"/>
      <c r="DQ4" s="63"/>
      <c r="DR4" s="63"/>
      <c r="DS4" s="63"/>
      <c r="DT4" s="63"/>
      <c r="DU4" s="63"/>
      <c r="DV4" s="63"/>
      <c r="DW4" s="63"/>
      <c r="DX4" s="63"/>
      <c r="DY4" s="63"/>
      <c r="DZ4" s="63"/>
      <c r="EA4" s="63"/>
      <c r="EB4" s="63"/>
      <c r="EC4" s="63"/>
      <c r="ED4" s="63"/>
      <c r="EE4" s="63"/>
      <c r="EF4" s="63"/>
      <c r="EG4" s="63"/>
      <c r="EH4" s="63"/>
      <c r="EI4" s="63"/>
      <c r="EJ4" s="63"/>
      <c r="EK4" s="63"/>
      <c r="EL4" s="63"/>
      <c r="EM4" s="63"/>
      <c r="EN4" s="63"/>
      <c r="EO4" s="63"/>
      <c r="EP4" s="63"/>
      <c r="EQ4" s="63"/>
      <c r="ER4" s="63"/>
      <c r="ES4" s="63"/>
      <c r="ET4" s="63"/>
      <c r="EU4" s="63"/>
      <c r="EV4" s="63"/>
      <c r="EW4" s="63"/>
      <c r="EX4" s="63"/>
      <c r="EY4" s="63"/>
      <c r="EZ4" s="63"/>
      <c r="FA4" s="63"/>
      <c r="FB4" s="63"/>
      <c r="FC4" s="63"/>
      <c r="FD4" s="63"/>
      <c r="FE4" s="63"/>
      <c r="FF4" s="63"/>
      <c r="FG4" s="63"/>
      <c r="FH4" s="63"/>
      <c r="FI4" s="63"/>
      <c r="FJ4" s="63"/>
      <c r="FK4" s="63"/>
      <c r="FL4" s="63"/>
      <c r="FM4" s="63"/>
      <c r="FN4" s="63"/>
      <c r="FO4" s="63"/>
      <c r="FP4" s="63"/>
      <c r="FQ4" s="63"/>
      <c r="FR4" s="63"/>
      <c r="FS4" s="63"/>
      <c r="FT4" s="63"/>
      <c r="FU4" s="63"/>
      <c r="FV4" s="63"/>
      <c r="FW4" s="63"/>
      <c r="FX4" s="63"/>
      <c r="FY4" s="63"/>
      <c r="FZ4" s="63"/>
      <c r="GA4" s="63"/>
      <c r="GB4" s="63"/>
      <c r="GC4" s="63"/>
      <c r="GD4" s="63"/>
      <c r="GE4" s="63"/>
      <c r="GF4" s="63"/>
      <c r="GG4" s="63"/>
      <c r="GH4" s="63"/>
      <c r="GI4" s="63"/>
      <c r="GJ4" s="63"/>
      <c r="GK4" s="63"/>
      <c r="GL4" s="63"/>
      <c r="GM4" s="63"/>
      <c r="GN4" s="63"/>
      <c r="GO4" s="63"/>
      <c r="GP4" s="63"/>
      <c r="GQ4" s="63"/>
      <c r="GR4" s="63"/>
      <c r="GS4" s="63"/>
      <c r="GT4" s="63"/>
      <c r="GU4" s="63"/>
      <c r="GV4" s="63"/>
      <c r="GW4" s="63"/>
      <c r="GX4" s="63"/>
      <c r="GY4" s="63"/>
      <c r="GZ4" s="63"/>
      <c r="HA4" s="63"/>
      <c r="HB4" s="63"/>
      <c r="HC4" s="63"/>
      <c r="HD4" s="63"/>
      <c r="HE4" s="63"/>
      <c r="HF4" s="63"/>
      <c r="HG4" s="63"/>
      <c r="HH4" s="63"/>
      <c r="HI4" s="63"/>
      <c r="HJ4" s="63"/>
      <c r="HK4" s="63"/>
      <c r="HL4" s="63"/>
      <c r="HM4" s="63"/>
      <c r="HN4" s="63"/>
      <c r="HO4" s="63"/>
      <c r="HP4" s="63"/>
      <c r="HQ4" s="63"/>
      <c r="HR4" s="63"/>
      <c r="HS4" s="63"/>
      <c r="HT4" s="63"/>
      <c r="HU4" s="63"/>
      <c r="HV4" s="63"/>
      <c r="HW4" s="63"/>
      <c r="HX4" s="63"/>
      <c r="HY4" s="63"/>
      <c r="HZ4" s="63"/>
      <c r="IA4" s="63"/>
      <c r="IB4" s="63"/>
      <c r="IC4" s="63"/>
      <c r="ID4" s="63"/>
      <c r="IE4" s="63"/>
      <c r="IF4" s="63"/>
      <c r="IG4" s="63"/>
      <c r="IH4" s="63"/>
      <c r="II4" s="63"/>
      <c r="IJ4" s="63"/>
      <c r="IK4" s="63"/>
      <c r="IL4" s="63"/>
      <c r="IM4" s="63"/>
    </row>
    <row r="5" spans="1:247" s="1" customFormat="1" ht="26.25" customHeight="1">
      <c r="A5" s="65"/>
      <c r="B5" s="389" t="s">
        <v>140</v>
      </c>
      <c r="C5" s="389"/>
      <c r="D5" s="389"/>
      <c r="E5" s="389"/>
      <c r="F5" s="389"/>
      <c r="G5" s="389"/>
      <c r="H5" s="389"/>
      <c r="I5" s="389"/>
      <c r="J5" s="389"/>
      <c r="K5" s="389"/>
    </row>
    <row r="6" spans="1:247">
      <c r="A6" s="388" t="s">
        <v>55</v>
      </c>
      <c r="B6" s="388"/>
      <c r="C6" s="388"/>
      <c r="D6" s="388"/>
      <c r="E6" s="388"/>
      <c r="F6" s="388"/>
      <c r="G6" s="388"/>
      <c r="H6" s="388"/>
      <c r="I6" s="388"/>
      <c r="J6" s="388"/>
      <c r="K6" s="388"/>
    </row>
    <row r="7" spans="1:247" s="41" customFormat="1" ht="60" customHeight="1">
      <c r="A7" s="336" t="s">
        <v>56</v>
      </c>
      <c r="B7" s="336" t="s">
        <v>57</v>
      </c>
      <c r="C7" s="336"/>
      <c r="D7" s="336" t="s">
        <v>58</v>
      </c>
      <c r="E7" s="336"/>
      <c r="F7" s="336"/>
      <c r="G7" s="336"/>
      <c r="H7" s="336" t="s">
        <v>59</v>
      </c>
      <c r="I7" s="336" t="s">
        <v>60</v>
      </c>
      <c r="J7" s="376" t="s">
        <v>274</v>
      </c>
      <c r="K7" s="377"/>
    </row>
    <row r="8" spans="1:247" s="41" customFormat="1" ht="42" customHeight="1">
      <c r="A8" s="336"/>
      <c r="B8" s="131" t="s">
        <v>61</v>
      </c>
      <c r="C8" s="131" t="s">
        <v>64</v>
      </c>
      <c r="D8" s="131" t="s">
        <v>61</v>
      </c>
      <c r="E8" s="131" t="s">
        <v>64</v>
      </c>
      <c r="F8" s="131" t="s">
        <v>65</v>
      </c>
      <c r="G8" s="131" t="s">
        <v>62</v>
      </c>
      <c r="H8" s="336"/>
      <c r="I8" s="336"/>
      <c r="J8" s="20" t="s">
        <v>122</v>
      </c>
      <c r="K8" s="26" t="s">
        <v>0</v>
      </c>
    </row>
    <row r="9" spans="1:247" s="41" customFormat="1" ht="18" customHeight="1">
      <c r="A9" s="344" t="s">
        <v>131</v>
      </c>
      <c r="B9" s="344"/>
      <c r="C9" s="344"/>
      <c r="D9" s="344"/>
      <c r="E9" s="344"/>
      <c r="F9" s="344"/>
      <c r="G9" s="344"/>
      <c r="H9" s="344"/>
      <c r="I9" s="344"/>
      <c r="J9" s="97">
        <f>+J10+J21</f>
        <v>-485814.30000000005</v>
      </c>
      <c r="K9" s="97">
        <f>+K10+K21</f>
        <v>-485814.29999999981</v>
      </c>
    </row>
    <row r="10" spans="1:247" s="41" customFormat="1" ht="18" customHeight="1">
      <c r="A10" s="344" t="s">
        <v>63</v>
      </c>
      <c r="B10" s="344"/>
      <c r="C10" s="344"/>
      <c r="D10" s="344"/>
      <c r="E10" s="344"/>
      <c r="F10" s="344"/>
      <c r="G10" s="344"/>
      <c r="H10" s="344"/>
      <c r="I10" s="344"/>
      <c r="J10" s="97">
        <f>+J11</f>
        <v>216033.9</v>
      </c>
      <c r="K10" s="97">
        <f t="shared" ref="K10" si="0">+K11</f>
        <v>1974210.9</v>
      </c>
    </row>
    <row r="11" spans="1:247" s="41" customFormat="1" ht="21" customHeight="1">
      <c r="A11" s="131"/>
      <c r="B11" s="44" t="s">
        <v>66</v>
      </c>
      <c r="C11" s="345" t="s">
        <v>67</v>
      </c>
      <c r="D11" s="345"/>
      <c r="E11" s="345"/>
      <c r="F11" s="345"/>
      <c r="G11" s="345"/>
      <c r="H11" s="345"/>
      <c r="I11" s="345"/>
      <c r="J11" s="97">
        <f>+J12+J17</f>
        <v>216033.9</v>
      </c>
      <c r="K11" s="97">
        <f>+K12+K17</f>
        <v>1974210.9</v>
      </c>
    </row>
    <row r="12" spans="1:247" s="98" customFormat="1" ht="30" customHeight="1">
      <c r="A12" s="130"/>
      <c r="B12" s="44"/>
      <c r="C12" s="130"/>
      <c r="D12" s="44" t="s">
        <v>112</v>
      </c>
      <c r="E12" s="345" t="s">
        <v>104</v>
      </c>
      <c r="F12" s="345"/>
      <c r="G12" s="345"/>
      <c r="H12" s="345"/>
      <c r="I12" s="345"/>
      <c r="J12" s="112">
        <f>+'6'!G12</f>
        <v>216033.9</v>
      </c>
      <c r="K12" s="112">
        <f>+'6'!H12</f>
        <v>216033.9</v>
      </c>
    </row>
    <row r="13" spans="1:247" s="41" customFormat="1" ht="42" customHeight="1">
      <c r="A13" s="132"/>
      <c r="B13" s="131"/>
      <c r="C13" s="132"/>
      <c r="D13" s="131"/>
      <c r="E13" s="132"/>
      <c r="F13" s="387" t="s">
        <v>113</v>
      </c>
      <c r="G13" s="387"/>
      <c r="H13" s="387"/>
      <c r="I13" s="387"/>
      <c r="J13" s="101"/>
      <c r="K13" s="101"/>
    </row>
    <row r="14" spans="1:247" s="41" customFormat="1" ht="18" customHeight="1">
      <c r="A14" s="132"/>
      <c r="B14" s="131"/>
      <c r="C14" s="132"/>
      <c r="D14" s="131"/>
      <c r="E14" s="132"/>
      <c r="F14" s="133"/>
      <c r="G14" s="387" t="s">
        <v>114</v>
      </c>
      <c r="H14" s="387"/>
      <c r="I14" s="387"/>
      <c r="J14" s="101"/>
      <c r="K14" s="101"/>
    </row>
    <row r="15" spans="1:247" s="41" customFormat="1" ht="17.25" customHeight="1">
      <c r="A15" s="132"/>
      <c r="B15" s="131"/>
      <c r="C15" s="132"/>
      <c r="D15" s="131"/>
      <c r="E15" s="132"/>
      <c r="F15" s="132"/>
      <c r="G15" s="132"/>
      <c r="H15" s="340" t="s">
        <v>115</v>
      </c>
      <c r="I15" s="340"/>
      <c r="J15" s="101"/>
      <c r="K15" s="101"/>
    </row>
    <row r="16" spans="1:247" s="41" customFormat="1" ht="27">
      <c r="A16" s="132"/>
      <c r="B16" s="131"/>
      <c r="C16" s="132"/>
      <c r="D16" s="131"/>
      <c r="E16" s="132"/>
      <c r="F16" s="132"/>
      <c r="G16" s="132"/>
      <c r="H16" s="132"/>
      <c r="I16" s="132" t="s">
        <v>116</v>
      </c>
      <c r="J16" s="101"/>
      <c r="K16" s="282">
        <v>4</v>
      </c>
    </row>
    <row r="17" spans="1:11" s="98" customFormat="1" ht="24" customHeight="1">
      <c r="A17" s="44"/>
      <c r="B17" s="44"/>
      <c r="C17" s="44"/>
      <c r="D17" s="44" t="s">
        <v>183</v>
      </c>
      <c r="E17" s="345" t="s">
        <v>23</v>
      </c>
      <c r="F17" s="345"/>
      <c r="G17" s="345"/>
      <c r="H17" s="345"/>
      <c r="I17" s="345"/>
      <c r="J17" s="99">
        <f>+'6'!G13</f>
        <v>0</v>
      </c>
      <c r="K17" s="99">
        <f>+'6'!H13</f>
        <v>1758177</v>
      </c>
    </row>
    <row r="18" spans="1:11" s="41" customFormat="1" ht="35.25" customHeight="1">
      <c r="A18" s="131"/>
      <c r="B18" s="131"/>
      <c r="C18" s="131"/>
      <c r="D18" s="131"/>
      <c r="E18" s="132"/>
      <c r="F18" s="340" t="s">
        <v>70</v>
      </c>
      <c r="G18" s="340"/>
      <c r="H18" s="340"/>
      <c r="I18" s="340"/>
      <c r="J18" s="101"/>
      <c r="K18" s="101"/>
    </row>
    <row r="19" spans="1:11" s="41" customFormat="1" ht="26.25" customHeight="1">
      <c r="A19" s="131"/>
      <c r="B19" s="131"/>
      <c r="C19" s="131"/>
      <c r="D19" s="131"/>
      <c r="E19" s="132"/>
      <c r="F19" s="132"/>
      <c r="G19" s="340" t="s">
        <v>68</v>
      </c>
      <c r="H19" s="340"/>
      <c r="I19" s="340"/>
      <c r="J19" s="101"/>
      <c r="K19" s="101"/>
    </row>
    <row r="20" spans="1:11" s="41" customFormat="1" ht="26.25" customHeight="1">
      <c r="A20" s="131"/>
      <c r="B20" s="131"/>
      <c r="C20" s="131"/>
      <c r="D20" s="131"/>
      <c r="E20" s="132"/>
      <c r="F20" s="132"/>
      <c r="G20" s="132"/>
      <c r="H20" s="340" t="s">
        <v>69</v>
      </c>
      <c r="I20" s="340"/>
      <c r="J20" s="101"/>
      <c r="K20" s="101"/>
    </row>
    <row r="21" spans="1:11" s="41" customFormat="1">
      <c r="A21" s="344" t="s">
        <v>307</v>
      </c>
      <c r="B21" s="344"/>
      <c r="C21" s="344"/>
      <c r="D21" s="344"/>
      <c r="E21" s="344"/>
      <c r="F21" s="344"/>
      <c r="G21" s="344"/>
      <c r="H21" s="344"/>
      <c r="I21" s="344"/>
      <c r="J21" s="319">
        <f t="shared" ref="J21:K22" si="1">+J22</f>
        <v>-701848.20000000007</v>
      </c>
      <c r="K21" s="319">
        <f t="shared" si="1"/>
        <v>-2460025.1999999997</v>
      </c>
    </row>
    <row r="22" spans="1:11" s="41" customFormat="1" ht="17.25" customHeight="1">
      <c r="A22" s="283"/>
      <c r="B22" s="44" t="s">
        <v>308</v>
      </c>
      <c r="C22" s="345" t="s">
        <v>309</v>
      </c>
      <c r="D22" s="345"/>
      <c r="E22" s="345"/>
      <c r="F22" s="345"/>
      <c r="G22" s="345"/>
      <c r="H22" s="345"/>
      <c r="I22" s="345"/>
      <c r="J22" s="319">
        <f t="shared" si="1"/>
        <v>-701848.20000000007</v>
      </c>
      <c r="K22" s="319">
        <f t="shared" si="1"/>
        <v>-2460025.1999999997</v>
      </c>
    </row>
    <row r="23" spans="1:11" s="41" customFormat="1" ht="17.25" customHeight="1">
      <c r="A23" s="90"/>
      <c r="B23" s="44"/>
      <c r="C23" s="284"/>
      <c r="D23" s="284" t="s">
        <v>310</v>
      </c>
      <c r="E23" s="345" t="s">
        <v>294</v>
      </c>
      <c r="F23" s="345"/>
      <c r="G23" s="345"/>
      <c r="H23" s="345"/>
      <c r="I23" s="345"/>
      <c r="J23" s="320">
        <f>+'6'!G16</f>
        <v>-701848.20000000007</v>
      </c>
      <c r="K23" s="320">
        <f>+'6'!H16</f>
        <v>-2460025.1999999997</v>
      </c>
    </row>
    <row r="24" spans="1:11" s="41" customFormat="1" ht="17.25" customHeight="1">
      <c r="A24" s="90"/>
      <c r="B24" s="44"/>
      <c r="C24" s="284"/>
      <c r="D24" s="283"/>
      <c r="E24" s="283"/>
      <c r="F24" s="345" t="s">
        <v>311</v>
      </c>
      <c r="G24" s="345"/>
      <c r="H24" s="345"/>
      <c r="I24" s="345"/>
      <c r="J24" s="345"/>
      <c r="K24" s="345"/>
    </row>
    <row r="25" spans="1:11" s="41" customFormat="1" ht="17.25" customHeight="1">
      <c r="A25" s="90"/>
      <c r="B25" s="310"/>
      <c r="C25" s="90"/>
      <c r="D25" s="283"/>
      <c r="E25" s="283"/>
      <c r="F25" s="283"/>
      <c r="G25" s="345" t="s">
        <v>312</v>
      </c>
      <c r="H25" s="345"/>
      <c r="I25" s="345"/>
      <c r="J25" s="345"/>
      <c r="K25" s="345"/>
    </row>
    <row r="26" spans="1:11" s="41" customFormat="1">
      <c r="A26" s="165"/>
      <c r="B26" s="311"/>
      <c r="C26" s="165"/>
      <c r="D26" s="283"/>
      <c r="E26" s="283"/>
      <c r="F26" s="283"/>
      <c r="G26" s="283"/>
      <c r="H26" s="345" t="s">
        <v>313</v>
      </c>
      <c r="I26" s="345"/>
      <c r="J26" s="345"/>
      <c r="K26" s="345"/>
    </row>
  </sheetData>
  <mergeCells count="29">
    <mergeCell ref="A6:K6"/>
    <mergeCell ref="A9:I9"/>
    <mergeCell ref="H7:H8"/>
    <mergeCell ref="I7:I8"/>
    <mergeCell ref="B1:K1"/>
    <mergeCell ref="B2:K2"/>
    <mergeCell ref="B3:K3"/>
    <mergeCell ref="B4:K4"/>
    <mergeCell ref="B5:K5"/>
    <mergeCell ref="J7:K7"/>
    <mergeCell ref="F18:I18"/>
    <mergeCell ref="G19:I19"/>
    <mergeCell ref="H20:I20"/>
    <mergeCell ref="E12:I12"/>
    <mergeCell ref="E17:I17"/>
    <mergeCell ref="F13:I13"/>
    <mergeCell ref="G14:I14"/>
    <mergeCell ref="H15:I15"/>
    <mergeCell ref="A10:I10"/>
    <mergeCell ref="C11:I11"/>
    <mergeCell ref="A7:A8"/>
    <mergeCell ref="B7:C7"/>
    <mergeCell ref="D7:G7"/>
    <mergeCell ref="H26:K26"/>
    <mergeCell ref="A21:I21"/>
    <mergeCell ref="C22:I22"/>
    <mergeCell ref="E23:I23"/>
    <mergeCell ref="F24:K24"/>
    <mergeCell ref="G25:K25"/>
  </mergeCells>
  <pageMargins left="0.15" right="0.04" top="0.24" bottom="0.23622047244094499" header="0.31496062992126" footer="0.17"/>
  <pageSetup paperSize="9" scale="75" orientation="landscape" r:id="rId1"/>
  <ignoredErrors>
    <ignoredError sqref="B11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5728A-AA9D-4137-B3BE-6E893085826E}">
  <dimension ref="A1:IL31"/>
  <sheetViews>
    <sheetView zoomScaleNormal="100" workbookViewId="0">
      <selection activeCell="N13" sqref="N13"/>
    </sheetView>
  </sheetViews>
  <sheetFormatPr defaultColWidth="9.140625" defaultRowHeight="13.5"/>
  <cols>
    <col min="1" max="1" width="7.28515625" style="51" customWidth="1"/>
    <col min="2" max="2" width="10.85546875" style="51" customWidth="1"/>
    <col min="3" max="3" width="10.5703125" style="51" customWidth="1"/>
    <col min="4" max="4" width="11.85546875" style="51" customWidth="1"/>
    <col min="5" max="5" width="10.85546875" style="45" customWidth="1"/>
    <col min="6" max="6" width="11.42578125" style="45" customWidth="1"/>
    <col min="7" max="7" width="9.28515625" style="45" customWidth="1"/>
    <col min="8" max="8" width="13.7109375" style="45" customWidth="1"/>
    <col min="9" max="9" width="56" style="45" customWidth="1"/>
    <col min="10" max="11" width="18" style="51" customWidth="1"/>
    <col min="12" max="16384" width="9.140625" style="45"/>
  </cols>
  <sheetData>
    <row r="1" spans="1:246" s="64" customFormat="1">
      <c r="A1" s="235"/>
      <c r="B1" s="322" t="s">
        <v>226</v>
      </c>
      <c r="C1" s="322"/>
      <c r="D1" s="322"/>
      <c r="E1" s="322"/>
      <c r="F1" s="322"/>
      <c r="G1" s="322"/>
      <c r="H1" s="322"/>
      <c r="I1" s="322"/>
      <c r="J1" s="322"/>
      <c r="K1" s="322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/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/>
      <c r="CM1" s="63"/>
      <c r="CN1" s="63"/>
      <c r="CO1" s="63"/>
      <c r="CP1" s="63"/>
      <c r="CQ1" s="63"/>
      <c r="CR1" s="63"/>
      <c r="CS1" s="63"/>
      <c r="CT1" s="63"/>
      <c r="CU1" s="63"/>
      <c r="CV1" s="63"/>
      <c r="CW1" s="63"/>
      <c r="CX1" s="63"/>
      <c r="CY1" s="63"/>
      <c r="CZ1" s="63"/>
      <c r="DA1" s="63"/>
      <c r="DB1" s="63"/>
      <c r="DC1" s="63"/>
      <c r="DD1" s="63"/>
      <c r="DE1" s="63"/>
      <c r="DF1" s="63"/>
      <c r="DG1" s="63"/>
      <c r="DH1" s="63"/>
      <c r="DI1" s="63"/>
      <c r="DJ1" s="63"/>
      <c r="DK1" s="63"/>
      <c r="DL1" s="63"/>
      <c r="DM1" s="63"/>
      <c r="DN1" s="63"/>
      <c r="DO1" s="63"/>
      <c r="DP1" s="63"/>
      <c r="DQ1" s="63"/>
      <c r="DR1" s="63"/>
      <c r="DS1" s="63"/>
      <c r="DT1" s="63"/>
      <c r="DU1" s="63"/>
      <c r="DV1" s="63"/>
      <c r="DW1" s="63"/>
      <c r="DX1" s="63"/>
      <c r="DY1" s="63"/>
      <c r="DZ1" s="63"/>
      <c r="EA1" s="63"/>
      <c r="EB1" s="63"/>
      <c r="EC1" s="63"/>
      <c r="ED1" s="63"/>
      <c r="EE1" s="63"/>
      <c r="EF1" s="63"/>
      <c r="EG1" s="63"/>
      <c r="EH1" s="63"/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/>
      <c r="EW1" s="63"/>
      <c r="EX1" s="63"/>
      <c r="EY1" s="63"/>
      <c r="EZ1" s="63"/>
      <c r="FA1" s="63"/>
      <c r="FB1" s="63"/>
      <c r="FC1" s="63"/>
      <c r="FD1" s="63"/>
      <c r="FE1" s="63"/>
      <c r="FF1" s="63"/>
      <c r="FG1" s="63"/>
      <c r="FH1" s="63"/>
      <c r="FI1" s="63"/>
      <c r="FJ1" s="63"/>
      <c r="FK1" s="63"/>
      <c r="FL1" s="63"/>
      <c r="FM1" s="63"/>
      <c r="FN1" s="63"/>
      <c r="FO1" s="63"/>
      <c r="FP1" s="63"/>
      <c r="FQ1" s="63"/>
      <c r="FR1" s="63"/>
      <c r="FS1" s="63"/>
      <c r="FT1" s="63"/>
      <c r="FU1" s="63"/>
      <c r="FV1" s="63"/>
      <c r="FW1" s="63"/>
      <c r="FX1" s="63"/>
      <c r="FY1" s="63"/>
      <c r="FZ1" s="63"/>
      <c r="GA1" s="63"/>
      <c r="GB1" s="63"/>
      <c r="GC1" s="63"/>
      <c r="GD1" s="63"/>
      <c r="GE1" s="63"/>
      <c r="GF1" s="63"/>
      <c r="GG1" s="63"/>
      <c r="GH1" s="63"/>
      <c r="GI1" s="63"/>
      <c r="GJ1" s="63"/>
      <c r="GK1" s="63"/>
      <c r="GL1" s="63"/>
      <c r="GM1" s="63"/>
      <c r="GN1" s="63"/>
      <c r="GO1" s="63"/>
      <c r="GP1" s="63"/>
      <c r="GQ1" s="63"/>
      <c r="GR1" s="63"/>
      <c r="GS1" s="63"/>
      <c r="GT1" s="63"/>
      <c r="GU1" s="63"/>
      <c r="GV1" s="63"/>
      <c r="GW1" s="63"/>
      <c r="GX1" s="63"/>
      <c r="GY1" s="63"/>
      <c r="GZ1" s="63"/>
      <c r="HA1" s="63"/>
      <c r="HB1" s="63"/>
      <c r="HC1" s="63"/>
      <c r="HD1" s="63"/>
      <c r="HE1" s="63"/>
      <c r="HF1" s="63"/>
      <c r="HG1" s="63"/>
      <c r="HH1" s="63"/>
      <c r="HI1" s="63"/>
      <c r="HJ1" s="63"/>
      <c r="HK1" s="63"/>
      <c r="HL1" s="63"/>
      <c r="HM1" s="63"/>
      <c r="HN1" s="63"/>
      <c r="HO1" s="63"/>
      <c r="HP1" s="63"/>
      <c r="HQ1" s="63"/>
      <c r="HR1" s="63"/>
      <c r="HS1" s="63"/>
      <c r="HT1" s="63"/>
      <c r="HU1" s="63"/>
      <c r="HV1" s="63"/>
      <c r="HW1" s="63"/>
      <c r="HX1" s="63"/>
      <c r="HY1" s="63"/>
      <c r="HZ1" s="63"/>
      <c r="IA1" s="63"/>
      <c r="IB1" s="63"/>
      <c r="IC1" s="63"/>
      <c r="ID1" s="63"/>
      <c r="IE1" s="63"/>
      <c r="IF1" s="63"/>
      <c r="IG1" s="63"/>
      <c r="IH1" s="63"/>
      <c r="II1" s="63"/>
      <c r="IJ1" s="63"/>
      <c r="IK1" s="63"/>
      <c r="IL1" s="63"/>
    </row>
    <row r="2" spans="1:246" s="64" customFormat="1">
      <c r="A2" s="235"/>
      <c r="B2" s="322" t="s">
        <v>54</v>
      </c>
      <c r="C2" s="322"/>
      <c r="D2" s="322"/>
      <c r="E2" s="322"/>
      <c r="F2" s="322"/>
      <c r="G2" s="322"/>
      <c r="H2" s="322"/>
      <c r="I2" s="322"/>
      <c r="J2" s="322"/>
      <c r="K2" s="322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F2" s="63"/>
      <c r="BG2" s="63"/>
      <c r="BH2" s="63"/>
      <c r="BI2" s="63"/>
      <c r="BJ2" s="63"/>
      <c r="BK2" s="63"/>
      <c r="BL2" s="63"/>
      <c r="BM2" s="63"/>
      <c r="BN2" s="63"/>
      <c r="BO2" s="63"/>
      <c r="BP2" s="63"/>
      <c r="BQ2" s="63"/>
      <c r="BR2" s="63"/>
      <c r="BS2" s="63"/>
      <c r="BT2" s="63"/>
      <c r="BU2" s="63"/>
      <c r="BV2" s="63"/>
      <c r="BW2" s="63"/>
      <c r="BX2" s="63"/>
      <c r="BY2" s="63"/>
      <c r="BZ2" s="63"/>
      <c r="CA2" s="63"/>
      <c r="CB2" s="63"/>
      <c r="CC2" s="63"/>
      <c r="CD2" s="63"/>
      <c r="CE2" s="63"/>
      <c r="CF2" s="63"/>
      <c r="CG2" s="63"/>
      <c r="CH2" s="63"/>
      <c r="CI2" s="63"/>
      <c r="CJ2" s="63"/>
      <c r="CK2" s="63"/>
      <c r="CL2" s="63"/>
      <c r="CM2" s="63"/>
      <c r="CN2" s="63"/>
      <c r="CO2" s="63"/>
      <c r="CP2" s="63"/>
      <c r="CQ2" s="63"/>
      <c r="CR2" s="63"/>
      <c r="CS2" s="63"/>
      <c r="CT2" s="63"/>
      <c r="CU2" s="63"/>
      <c r="CV2" s="63"/>
      <c r="CW2" s="63"/>
      <c r="CX2" s="63"/>
      <c r="CY2" s="63"/>
      <c r="CZ2" s="63"/>
      <c r="DA2" s="63"/>
      <c r="DB2" s="63"/>
      <c r="DC2" s="63"/>
      <c r="DD2" s="63"/>
      <c r="DE2" s="63"/>
      <c r="DF2" s="63"/>
      <c r="DG2" s="63"/>
      <c r="DH2" s="63"/>
      <c r="DI2" s="63"/>
      <c r="DJ2" s="63"/>
      <c r="DK2" s="63"/>
      <c r="DL2" s="63"/>
      <c r="DM2" s="63"/>
      <c r="DN2" s="63"/>
      <c r="DO2" s="63"/>
      <c r="DP2" s="63"/>
      <c r="DQ2" s="63"/>
      <c r="DR2" s="63"/>
      <c r="DS2" s="63"/>
      <c r="DT2" s="63"/>
      <c r="DU2" s="63"/>
      <c r="DV2" s="63"/>
      <c r="DW2" s="63"/>
      <c r="DX2" s="63"/>
      <c r="DY2" s="63"/>
      <c r="DZ2" s="63"/>
      <c r="EA2" s="63"/>
      <c r="EB2" s="63"/>
      <c r="EC2" s="63"/>
      <c r="ED2" s="63"/>
      <c r="EE2" s="63"/>
      <c r="EF2" s="63"/>
      <c r="EG2" s="63"/>
      <c r="EH2" s="63"/>
      <c r="EI2" s="63"/>
      <c r="EJ2" s="63"/>
      <c r="EK2" s="63"/>
      <c r="EL2" s="63"/>
      <c r="EM2" s="63"/>
      <c r="EN2" s="63"/>
      <c r="EO2" s="63"/>
      <c r="EP2" s="63"/>
      <c r="EQ2" s="63"/>
      <c r="ER2" s="63"/>
      <c r="ES2" s="63"/>
      <c r="ET2" s="63"/>
      <c r="EU2" s="63"/>
      <c r="EV2" s="63"/>
      <c r="EW2" s="63"/>
      <c r="EX2" s="63"/>
      <c r="EY2" s="63"/>
      <c r="EZ2" s="63"/>
      <c r="FA2" s="63"/>
      <c r="FB2" s="63"/>
      <c r="FC2" s="63"/>
      <c r="FD2" s="63"/>
      <c r="FE2" s="63"/>
      <c r="FF2" s="63"/>
      <c r="FG2" s="63"/>
      <c r="FH2" s="63"/>
      <c r="FI2" s="63"/>
      <c r="FJ2" s="63"/>
      <c r="FK2" s="63"/>
      <c r="FL2" s="63"/>
      <c r="FM2" s="63"/>
      <c r="FN2" s="63"/>
      <c r="FO2" s="63"/>
      <c r="FP2" s="63"/>
      <c r="FQ2" s="63"/>
      <c r="FR2" s="63"/>
      <c r="FS2" s="63"/>
      <c r="FT2" s="63"/>
      <c r="FU2" s="63"/>
      <c r="FV2" s="63"/>
      <c r="FW2" s="63"/>
      <c r="FX2" s="63"/>
      <c r="FY2" s="63"/>
      <c r="FZ2" s="63"/>
      <c r="GA2" s="63"/>
      <c r="GB2" s="63"/>
      <c r="GC2" s="63"/>
      <c r="GD2" s="63"/>
      <c r="GE2" s="63"/>
      <c r="GF2" s="63"/>
      <c r="GG2" s="63"/>
      <c r="GH2" s="63"/>
      <c r="GI2" s="63"/>
      <c r="GJ2" s="63"/>
      <c r="GK2" s="63"/>
      <c r="GL2" s="63"/>
      <c r="GM2" s="63"/>
      <c r="GN2" s="63"/>
      <c r="GO2" s="63"/>
      <c r="GP2" s="63"/>
      <c r="GQ2" s="63"/>
      <c r="GR2" s="63"/>
      <c r="GS2" s="63"/>
      <c r="GT2" s="63"/>
      <c r="GU2" s="63"/>
      <c r="GV2" s="63"/>
      <c r="GW2" s="63"/>
      <c r="GX2" s="63"/>
      <c r="GY2" s="63"/>
      <c r="GZ2" s="63"/>
      <c r="HA2" s="63"/>
      <c r="HB2" s="63"/>
      <c r="HC2" s="63"/>
      <c r="HD2" s="63"/>
      <c r="HE2" s="63"/>
      <c r="HF2" s="63"/>
      <c r="HG2" s="63"/>
      <c r="HH2" s="63"/>
      <c r="HI2" s="63"/>
      <c r="HJ2" s="63"/>
      <c r="HK2" s="63"/>
      <c r="HL2" s="63"/>
      <c r="HM2" s="63"/>
      <c r="HN2" s="63"/>
      <c r="HO2" s="63"/>
      <c r="HP2" s="63"/>
      <c r="HQ2" s="63"/>
      <c r="HR2" s="63"/>
      <c r="HS2" s="63"/>
      <c r="HT2" s="63"/>
      <c r="HU2" s="63"/>
      <c r="HV2" s="63"/>
      <c r="HW2" s="63"/>
      <c r="HX2" s="63"/>
      <c r="HY2" s="63"/>
      <c r="HZ2" s="63"/>
      <c r="IA2" s="63"/>
      <c r="IB2" s="63"/>
      <c r="IC2" s="63"/>
      <c r="ID2" s="63"/>
      <c r="IE2" s="63"/>
      <c r="IF2" s="63"/>
      <c r="IG2" s="63"/>
      <c r="IH2" s="63"/>
      <c r="II2" s="63"/>
      <c r="IJ2" s="63"/>
      <c r="IK2" s="63"/>
      <c r="IL2" s="63"/>
    </row>
    <row r="3" spans="1:246" s="64" customFormat="1">
      <c r="A3" s="235"/>
      <c r="B3" s="322" t="s">
        <v>30</v>
      </c>
      <c r="C3" s="322"/>
      <c r="D3" s="322"/>
      <c r="E3" s="322"/>
      <c r="F3" s="322"/>
      <c r="G3" s="322"/>
      <c r="H3" s="322"/>
      <c r="I3" s="322"/>
      <c r="J3" s="322"/>
      <c r="K3" s="322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/>
      <c r="DG3" s="63"/>
      <c r="DH3" s="63"/>
      <c r="DI3" s="63"/>
      <c r="DJ3" s="63"/>
      <c r="DK3" s="63"/>
      <c r="DL3" s="63"/>
      <c r="DM3" s="63"/>
      <c r="DN3" s="63"/>
      <c r="DO3" s="63"/>
      <c r="DP3" s="63"/>
      <c r="DQ3" s="63"/>
      <c r="DR3" s="63"/>
      <c r="DS3" s="63"/>
      <c r="DT3" s="63"/>
      <c r="DU3" s="63"/>
      <c r="DV3" s="63"/>
      <c r="DW3" s="63"/>
      <c r="DX3" s="63"/>
      <c r="DY3" s="63"/>
      <c r="DZ3" s="63"/>
      <c r="EA3" s="63"/>
      <c r="EB3" s="63"/>
      <c r="EC3" s="63"/>
      <c r="ED3" s="63"/>
      <c r="EE3" s="63"/>
      <c r="EF3" s="63"/>
      <c r="EG3" s="63"/>
      <c r="EH3" s="63"/>
      <c r="EI3" s="63"/>
      <c r="EJ3" s="63"/>
      <c r="EK3" s="63"/>
      <c r="EL3" s="63"/>
      <c r="EM3" s="63"/>
      <c r="EN3" s="63"/>
      <c r="EO3" s="63"/>
      <c r="EP3" s="63"/>
      <c r="EQ3" s="63"/>
      <c r="ER3" s="63"/>
      <c r="ES3" s="63"/>
      <c r="ET3" s="63"/>
      <c r="EU3" s="63"/>
      <c r="EV3" s="63"/>
      <c r="EW3" s="63"/>
      <c r="EX3" s="63"/>
      <c r="EY3" s="63"/>
      <c r="EZ3" s="63"/>
      <c r="FA3" s="63"/>
      <c r="FB3" s="63"/>
      <c r="FC3" s="63"/>
      <c r="FD3" s="63"/>
      <c r="FE3" s="63"/>
      <c r="FF3" s="63"/>
      <c r="FG3" s="63"/>
      <c r="FH3" s="63"/>
      <c r="FI3" s="63"/>
      <c r="FJ3" s="63"/>
      <c r="FK3" s="63"/>
      <c r="FL3" s="63"/>
      <c r="FM3" s="63"/>
      <c r="FN3" s="63"/>
      <c r="FO3" s="63"/>
      <c r="FP3" s="63"/>
      <c r="FQ3" s="63"/>
      <c r="FR3" s="63"/>
      <c r="FS3" s="63"/>
      <c r="FT3" s="63"/>
      <c r="FU3" s="63"/>
      <c r="FV3" s="63"/>
      <c r="FW3" s="63"/>
      <c r="FX3" s="63"/>
      <c r="FY3" s="63"/>
      <c r="FZ3" s="63"/>
      <c r="GA3" s="63"/>
      <c r="GB3" s="63"/>
      <c r="GC3" s="63"/>
      <c r="GD3" s="63"/>
      <c r="GE3" s="63"/>
      <c r="GF3" s="63"/>
      <c r="GG3" s="63"/>
      <c r="GH3" s="63"/>
      <c r="GI3" s="63"/>
      <c r="GJ3" s="63"/>
      <c r="GK3" s="63"/>
      <c r="GL3" s="63"/>
      <c r="GM3" s="63"/>
      <c r="GN3" s="63"/>
      <c r="GO3" s="63"/>
      <c r="GP3" s="63"/>
      <c r="GQ3" s="63"/>
      <c r="GR3" s="63"/>
      <c r="GS3" s="63"/>
      <c r="GT3" s="63"/>
      <c r="GU3" s="63"/>
      <c r="GV3" s="63"/>
      <c r="GW3" s="63"/>
      <c r="GX3" s="63"/>
      <c r="GY3" s="63"/>
      <c r="GZ3" s="63"/>
      <c r="HA3" s="63"/>
      <c r="HB3" s="63"/>
      <c r="HC3" s="63"/>
      <c r="HD3" s="63"/>
      <c r="HE3" s="63"/>
      <c r="HF3" s="63"/>
      <c r="HG3" s="63"/>
      <c r="HH3" s="63"/>
      <c r="HI3" s="63"/>
      <c r="HJ3" s="63"/>
      <c r="HK3" s="63"/>
      <c r="HL3" s="63"/>
      <c r="HM3" s="63"/>
      <c r="HN3" s="63"/>
      <c r="HO3" s="63"/>
      <c r="HP3" s="63"/>
      <c r="HQ3" s="63"/>
      <c r="HR3" s="63"/>
      <c r="HS3" s="63"/>
      <c r="HT3" s="63"/>
      <c r="HU3" s="63"/>
      <c r="HV3" s="63"/>
      <c r="HW3" s="63"/>
      <c r="HX3" s="63"/>
      <c r="HY3" s="63"/>
      <c r="HZ3" s="63"/>
      <c r="IA3" s="63"/>
      <c r="IB3" s="63"/>
      <c r="IC3" s="63"/>
      <c r="ID3" s="63"/>
      <c r="IE3" s="63"/>
      <c r="IF3" s="63"/>
      <c r="IG3" s="63"/>
      <c r="IH3" s="63"/>
      <c r="II3" s="63"/>
      <c r="IJ3" s="63"/>
      <c r="IK3" s="63"/>
      <c r="IL3" s="63"/>
    </row>
    <row r="4" spans="1:246" s="64" customFormat="1">
      <c r="A4" s="235"/>
      <c r="B4" s="322" t="s">
        <v>29</v>
      </c>
      <c r="C4" s="322"/>
      <c r="D4" s="322"/>
      <c r="E4" s="322"/>
      <c r="F4" s="322"/>
      <c r="G4" s="322"/>
      <c r="H4" s="322"/>
      <c r="I4" s="322"/>
      <c r="J4" s="322"/>
      <c r="K4" s="322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  <c r="CO4" s="63"/>
      <c r="CP4" s="63"/>
      <c r="CQ4" s="63"/>
      <c r="CR4" s="63"/>
      <c r="CS4" s="63"/>
      <c r="CT4" s="63"/>
      <c r="CU4" s="63"/>
      <c r="CV4" s="63"/>
      <c r="CW4" s="63"/>
      <c r="CX4" s="63"/>
      <c r="CY4" s="63"/>
      <c r="CZ4" s="63"/>
      <c r="DA4" s="63"/>
      <c r="DB4" s="63"/>
      <c r="DC4" s="63"/>
      <c r="DD4" s="63"/>
      <c r="DE4" s="63"/>
      <c r="DF4" s="63"/>
      <c r="DG4" s="63"/>
      <c r="DH4" s="63"/>
      <c r="DI4" s="63"/>
      <c r="DJ4" s="63"/>
      <c r="DK4" s="63"/>
      <c r="DL4" s="63"/>
      <c r="DM4" s="63"/>
      <c r="DN4" s="63"/>
      <c r="DO4" s="63"/>
      <c r="DP4" s="63"/>
      <c r="DQ4" s="63"/>
      <c r="DR4" s="63"/>
      <c r="DS4" s="63"/>
      <c r="DT4" s="63"/>
      <c r="DU4" s="63"/>
      <c r="DV4" s="63"/>
      <c r="DW4" s="63"/>
      <c r="DX4" s="63"/>
      <c r="DY4" s="63"/>
      <c r="DZ4" s="63"/>
      <c r="EA4" s="63"/>
      <c r="EB4" s="63"/>
      <c r="EC4" s="63"/>
      <c r="ED4" s="63"/>
      <c r="EE4" s="63"/>
      <c r="EF4" s="63"/>
      <c r="EG4" s="63"/>
      <c r="EH4" s="63"/>
      <c r="EI4" s="63"/>
      <c r="EJ4" s="63"/>
      <c r="EK4" s="63"/>
      <c r="EL4" s="63"/>
      <c r="EM4" s="63"/>
      <c r="EN4" s="63"/>
      <c r="EO4" s="63"/>
      <c r="EP4" s="63"/>
      <c r="EQ4" s="63"/>
      <c r="ER4" s="63"/>
      <c r="ES4" s="63"/>
      <c r="ET4" s="63"/>
      <c r="EU4" s="63"/>
      <c r="EV4" s="63"/>
      <c r="EW4" s="63"/>
      <c r="EX4" s="63"/>
      <c r="EY4" s="63"/>
      <c r="EZ4" s="63"/>
      <c r="FA4" s="63"/>
      <c r="FB4" s="63"/>
      <c r="FC4" s="63"/>
      <c r="FD4" s="63"/>
      <c r="FE4" s="63"/>
      <c r="FF4" s="63"/>
      <c r="FG4" s="63"/>
      <c r="FH4" s="63"/>
      <c r="FI4" s="63"/>
      <c r="FJ4" s="63"/>
      <c r="FK4" s="63"/>
      <c r="FL4" s="63"/>
      <c r="FM4" s="63"/>
      <c r="FN4" s="63"/>
      <c r="FO4" s="63"/>
      <c r="FP4" s="63"/>
      <c r="FQ4" s="63"/>
      <c r="FR4" s="63"/>
      <c r="FS4" s="63"/>
      <c r="FT4" s="63"/>
      <c r="FU4" s="63"/>
      <c r="FV4" s="63"/>
      <c r="FW4" s="63"/>
      <c r="FX4" s="63"/>
      <c r="FY4" s="63"/>
      <c r="FZ4" s="63"/>
      <c r="GA4" s="63"/>
      <c r="GB4" s="63"/>
      <c r="GC4" s="63"/>
      <c r="GD4" s="63"/>
      <c r="GE4" s="63"/>
      <c r="GF4" s="63"/>
      <c r="GG4" s="63"/>
      <c r="GH4" s="63"/>
      <c r="GI4" s="63"/>
      <c r="GJ4" s="63"/>
      <c r="GK4" s="63"/>
      <c r="GL4" s="63"/>
      <c r="GM4" s="63"/>
      <c r="GN4" s="63"/>
      <c r="GO4" s="63"/>
      <c r="GP4" s="63"/>
      <c r="GQ4" s="63"/>
      <c r="GR4" s="63"/>
      <c r="GS4" s="63"/>
      <c r="GT4" s="63"/>
      <c r="GU4" s="63"/>
      <c r="GV4" s="63"/>
      <c r="GW4" s="63"/>
      <c r="GX4" s="63"/>
      <c r="GY4" s="63"/>
      <c r="GZ4" s="63"/>
      <c r="HA4" s="63"/>
      <c r="HB4" s="63"/>
      <c r="HC4" s="63"/>
      <c r="HD4" s="63"/>
      <c r="HE4" s="63"/>
      <c r="HF4" s="63"/>
      <c r="HG4" s="63"/>
      <c r="HH4" s="63"/>
      <c r="HI4" s="63"/>
      <c r="HJ4" s="63"/>
      <c r="HK4" s="63"/>
      <c r="HL4" s="63"/>
      <c r="HM4" s="63"/>
      <c r="HN4" s="63"/>
      <c r="HO4" s="63"/>
      <c r="HP4" s="63"/>
      <c r="HQ4" s="63"/>
      <c r="HR4" s="63"/>
      <c r="HS4" s="63"/>
      <c r="HT4" s="63"/>
      <c r="HU4" s="63"/>
      <c r="HV4" s="63"/>
      <c r="HW4" s="63"/>
      <c r="HX4" s="63"/>
      <c r="HY4" s="63"/>
      <c r="HZ4" s="63"/>
      <c r="IA4" s="63"/>
      <c r="IB4" s="63"/>
      <c r="IC4" s="63"/>
      <c r="ID4" s="63"/>
      <c r="IE4" s="63"/>
      <c r="IF4" s="63"/>
      <c r="IG4" s="63"/>
      <c r="IH4" s="63"/>
      <c r="II4" s="63"/>
      <c r="IJ4" s="63"/>
      <c r="IK4" s="63"/>
      <c r="IL4" s="63"/>
    </row>
    <row r="5" spans="1:246" s="1" customFormat="1" ht="26.25" customHeight="1">
      <c r="A5" s="65"/>
      <c r="B5" s="389" t="s">
        <v>139</v>
      </c>
      <c r="C5" s="389"/>
      <c r="D5" s="389"/>
      <c r="E5" s="389"/>
      <c r="F5" s="389"/>
      <c r="G5" s="389"/>
      <c r="H5" s="389"/>
      <c r="I5" s="389"/>
      <c r="J5" s="389"/>
      <c r="K5" s="389"/>
    </row>
    <row r="6" spans="1:246">
      <c r="A6" s="388" t="s">
        <v>55</v>
      </c>
      <c r="B6" s="388"/>
      <c r="C6" s="388"/>
      <c r="D6" s="388"/>
      <c r="E6" s="388"/>
      <c r="F6" s="388"/>
      <c r="G6" s="388"/>
      <c r="H6" s="388"/>
      <c r="I6" s="388"/>
      <c r="J6" s="388"/>
      <c r="K6" s="388"/>
    </row>
    <row r="7" spans="1:246" s="41" customFormat="1" ht="60" customHeight="1">
      <c r="A7" s="336" t="s">
        <v>71</v>
      </c>
      <c r="B7" s="336" t="s">
        <v>57</v>
      </c>
      <c r="C7" s="336"/>
      <c r="D7" s="336" t="s">
        <v>58</v>
      </c>
      <c r="E7" s="336"/>
      <c r="F7" s="336"/>
      <c r="G7" s="336"/>
      <c r="H7" s="336" t="s">
        <v>59</v>
      </c>
      <c r="I7" s="336" t="s">
        <v>60</v>
      </c>
      <c r="J7" s="376" t="s">
        <v>274</v>
      </c>
      <c r="K7" s="377"/>
    </row>
    <row r="8" spans="1:246" s="41" customFormat="1" ht="42" customHeight="1">
      <c r="A8" s="336"/>
      <c r="B8" s="232" t="s">
        <v>61</v>
      </c>
      <c r="C8" s="232" t="s">
        <v>64</v>
      </c>
      <c r="D8" s="232" t="s">
        <v>61</v>
      </c>
      <c r="E8" s="232" t="s">
        <v>64</v>
      </c>
      <c r="F8" s="232" t="s">
        <v>65</v>
      </c>
      <c r="G8" s="232" t="s">
        <v>62</v>
      </c>
      <c r="H8" s="336"/>
      <c r="I8" s="336"/>
      <c r="J8" s="20" t="s">
        <v>122</v>
      </c>
      <c r="K8" s="26" t="s">
        <v>0</v>
      </c>
    </row>
    <row r="9" spans="1:246" s="41" customFormat="1" ht="18" customHeight="1">
      <c r="A9" s="344" t="s">
        <v>131</v>
      </c>
      <c r="B9" s="344"/>
      <c r="C9" s="344"/>
      <c r="D9" s="344"/>
      <c r="E9" s="344"/>
      <c r="F9" s="344"/>
      <c r="G9" s="344"/>
      <c r="H9" s="344"/>
      <c r="I9" s="344"/>
      <c r="J9" s="97">
        <f>+J10+J21+J26</f>
        <v>-485814.30000000005</v>
      </c>
      <c r="K9" s="97">
        <f>+K10+K21+K26</f>
        <v>-485814.29999999981</v>
      </c>
    </row>
    <row r="10" spans="1:246" s="41" customFormat="1" ht="18" customHeight="1">
      <c r="A10" s="344" t="s">
        <v>63</v>
      </c>
      <c r="B10" s="344"/>
      <c r="C10" s="344"/>
      <c r="D10" s="344"/>
      <c r="E10" s="344"/>
      <c r="F10" s="344"/>
      <c r="G10" s="344"/>
      <c r="H10" s="344"/>
      <c r="I10" s="344"/>
      <c r="J10" s="97">
        <f>+J11</f>
        <v>216033.9</v>
      </c>
      <c r="K10" s="97">
        <f>+K11</f>
        <v>1566923.9</v>
      </c>
    </row>
    <row r="11" spans="1:246" s="41" customFormat="1" ht="21" customHeight="1">
      <c r="A11" s="232"/>
      <c r="B11" s="44" t="s">
        <v>66</v>
      </c>
      <c r="C11" s="345" t="s">
        <v>67</v>
      </c>
      <c r="D11" s="345"/>
      <c r="E11" s="345"/>
      <c r="F11" s="345"/>
      <c r="G11" s="345"/>
      <c r="H11" s="345"/>
      <c r="I11" s="345"/>
      <c r="J11" s="97">
        <f>+J12+J17</f>
        <v>216033.9</v>
      </c>
      <c r="K11" s="97">
        <f>+K12+K17</f>
        <v>1566923.9</v>
      </c>
    </row>
    <row r="12" spans="1:246" s="98" customFormat="1" ht="30" customHeight="1">
      <c r="A12" s="233"/>
      <c r="B12" s="44"/>
      <c r="C12" s="233"/>
      <c r="D12" s="44" t="s">
        <v>112</v>
      </c>
      <c r="E12" s="345" t="s">
        <v>104</v>
      </c>
      <c r="F12" s="345"/>
      <c r="G12" s="345"/>
      <c r="H12" s="345"/>
      <c r="I12" s="345"/>
      <c r="J12" s="112">
        <f>+'6'!G12</f>
        <v>216033.9</v>
      </c>
      <c r="K12" s="112">
        <f>+'6'!H12</f>
        <v>216033.9</v>
      </c>
    </row>
    <row r="13" spans="1:246" s="41" customFormat="1" ht="42" customHeight="1">
      <c r="A13" s="234"/>
      <c r="B13" s="232"/>
      <c r="C13" s="234"/>
      <c r="D13" s="232"/>
      <c r="E13" s="234"/>
      <c r="F13" s="387" t="s">
        <v>113</v>
      </c>
      <c r="G13" s="387"/>
      <c r="H13" s="387"/>
      <c r="I13" s="387"/>
      <c r="J13" s="101"/>
      <c r="K13" s="101"/>
    </row>
    <row r="14" spans="1:246" s="41" customFormat="1" ht="18" customHeight="1">
      <c r="A14" s="234"/>
      <c r="B14" s="232"/>
      <c r="C14" s="234"/>
      <c r="D14" s="232"/>
      <c r="E14" s="234"/>
      <c r="F14" s="236"/>
      <c r="G14" s="387" t="s">
        <v>114</v>
      </c>
      <c r="H14" s="387"/>
      <c r="I14" s="387"/>
      <c r="J14" s="101"/>
      <c r="K14" s="101"/>
    </row>
    <row r="15" spans="1:246" s="41" customFormat="1" ht="17.25" customHeight="1">
      <c r="A15" s="234"/>
      <c r="B15" s="232"/>
      <c r="C15" s="234"/>
      <c r="D15" s="232"/>
      <c r="E15" s="234"/>
      <c r="F15" s="234"/>
      <c r="G15" s="234"/>
      <c r="H15" s="340" t="s">
        <v>115</v>
      </c>
      <c r="I15" s="340"/>
      <c r="J15" s="101"/>
      <c r="K15" s="101"/>
    </row>
    <row r="16" spans="1:246" s="63" customFormat="1" ht="27">
      <c r="A16" s="83"/>
      <c r="B16" s="86"/>
      <c r="C16" s="83"/>
      <c r="D16" s="86"/>
      <c r="E16" s="83"/>
      <c r="F16" s="83"/>
      <c r="G16" s="83"/>
      <c r="H16" s="83"/>
      <c r="I16" s="83" t="s">
        <v>116</v>
      </c>
      <c r="J16" s="175"/>
      <c r="K16" s="86">
        <v>4</v>
      </c>
    </row>
    <row r="17" spans="1:11" s="98" customFormat="1" ht="24" customHeight="1">
      <c r="A17" s="44"/>
      <c r="B17" s="44"/>
      <c r="C17" s="44"/>
      <c r="D17" s="44" t="s">
        <v>183</v>
      </c>
      <c r="E17" s="345" t="s">
        <v>23</v>
      </c>
      <c r="F17" s="345"/>
      <c r="G17" s="345"/>
      <c r="H17" s="345"/>
      <c r="I17" s="345"/>
      <c r="J17" s="99">
        <f>+'9'!D13</f>
        <v>0</v>
      </c>
      <c r="K17" s="99">
        <f>+'9'!E13</f>
        <v>1350890</v>
      </c>
    </row>
    <row r="18" spans="1:11" s="41" customFormat="1" ht="35.25" customHeight="1">
      <c r="A18" s="232"/>
      <c r="B18" s="232"/>
      <c r="C18" s="232"/>
      <c r="D18" s="232"/>
      <c r="E18" s="234"/>
      <c r="F18" s="340" t="s">
        <v>70</v>
      </c>
      <c r="G18" s="340"/>
      <c r="H18" s="340"/>
      <c r="I18" s="340"/>
      <c r="J18" s="101"/>
      <c r="K18" s="101"/>
    </row>
    <row r="19" spans="1:11" s="41" customFormat="1" ht="26.25" customHeight="1">
      <c r="A19" s="232"/>
      <c r="B19" s="232"/>
      <c r="C19" s="232"/>
      <c r="D19" s="232"/>
      <c r="E19" s="234"/>
      <c r="F19" s="234"/>
      <c r="G19" s="340" t="s">
        <v>68</v>
      </c>
      <c r="H19" s="340"/>
      <c r="I19" s="340"/>
      <c r="J19" s="101"/>
      <c r="K19" s="101"/>
    </row>
    <row r="20" spans="1:11" s="41" customFormat="1" ht="26.25" customHeight="1">
      <c r="A20" s="232"/>
      <c r="B20" s="232"/>
      <c r="C20" s="232"/>
      <c r="D20" s="232"/>
      <c r="E20" s="234"/>
      <c r="F20" s="234"/>
      <c r="G20" s="234"/>
      <c r="H20" s="340" t="s">
        <v>69</v>
      </c>
      <c r="I20" s="340"/>
      <c r="J20" s="101"/>
      <c r="K20" s="101"/>
    </row>
    <row r="21" spans="1:11" s="1" customFormat="1" ht="18" customHeight="1">
      <c r="A21" s="390" t="s">
        <v>272</v>
      </c>
      <c r="B21" s="390"/>
      <c r="C21" s="390"/>
      <c r="D21" s="390"/>
      <c r="E21" s="390"/>
      <c r="F21" s="390"/>
      <c r="G21" s="390"/>
      <c r="H21" s="390"/>
      <c r="I21" s="390"/>
      <c r="J21" s="251">
        <f>+J22</f>
        <v>0</v>
      </c>
      <c r="K21" s="251">
        <f>+K22</f>
        <v>407287</v>
      </c>
    </row>
    <row r="22" spans="1:11" s="253" customFormat="1" ht="24" customHeight="1">
      <c r="A22" s="20"/>
      <c r="B22" s="20"/>
      <c r="C22" s="20"/>
      <c r="D22" s="20" t="s">
        <v>273</v>
      </c>
      <c r="E22" s="391" t="s">
        <v>23</v>
      </c>
      <c r="F22" s="391"/>
      <c r="G22" s="391"/>
      <c r="H22" s="391"/>
      <c r="I22" s="391"/>
      <c r="J22" s="252">
        <f>+'9'!D52</f>
        <v>0</v>
      </c>
      <c r="K22" s="252">
        <f>+'9'!E52</f>
        <v>407287</v>
      </c>
    </row>
    <row r="23" spans="1:11" s="1" customFormat="1" ht="28.5" customHeight="1">
      <c r="A23" s="249"/>
      <c r="B23" s="249"/>
      <c r="C23" s="249"/>
      <c r="D23" s="249"/>
      <c r="E23" s="237"/>
      <c r="F23" s="392" t="s">
        <v>70</v>
      </c>
      <c r="G23" s="392"/>
      <c r="H23" s="392"/>
      <c r="I23" s="392"/>
      <c r="J23" s="254"/>
      <c r="K23" s="254"/>
    </row>
    <row r="24" spans="1:11" s="1" customFormat="1" ht="30" customHeight="1">
      <c r="A24" s="249"/>
      <c r="B24" s="249"/>
      <c r="C24" s="249"/>
      <c r="D24" s="249"/>
      <c r="E24" s="237"/>
      <c r="F24" s="237"/>
      <c r="G24" s="392" t="s">
        <v>68</v>
      </c>
      <c r="H24" s="392"/>
      <c r="I24" s="392"/>
      <c r="J24" s="254"/>
      <c r="K24" s="254"/>
    </row>
    <row r="25" spans="1:11" s="1" customFormat="1" ht="30" customHeight="1">
      <c r="A25" s="249"/>
      <c r="B25" s="249"/>
      <c r="C25" s="249"/>
      <c r="D25" s="249"/>
      <c r="E25" s="237"/>
      <c r="F25" s="237"/>
      <c r="G25" s="237"/>
      <c r="H25" s="392" t="s">
        <v>69</v>
      </c>
      <c r="I25" s="392"/>
      <c r="J25" s="254"/>
      <c r="K25" s="254"/>
    </row>
    <row r="26" spans="1:11" s="41" customFormat="1">
      <c r="A26" s="344" t="s">
        <v>307</v>
      </c>
      <c r="B26" s="344"/>
      <c r="C26" s="344"/>
      <c r="D26" s="344"/>
      <c r="E26" s="344"/>
      <c r="F26" s="344"/>
      <c r="G26" s="344"/>
      <c r="H26" s="344"/>
      <c r="I26" s="344"/>
      <c r="J26" s="319">
        <f t="shared" ref="J26:K27" si="0">+J27</f>
        <v>-701848.20000000007</v>
      </c>
      <c r="K26" s="319">
        <f t="shared" si="0"/>
        <v>-2460025.1999999997</v>
      </c>
    </row>
    <row r="27" spans="1:11" s="41" customFormat="1" ht="17.25" customHeight="1">
      <c r="A27" s="283"/>
      <c r="B27" s="44" t="s">
        <v>308</v>
      </c>
      <c r="C27" s="345" t="s">
        <v>309</v>
      </c>
      <c r="D27" s="345"/>
      <c r="E27" s="345"/>
      <c r="F27" s="345"/>
      <c r="G27" s="345"/>
      <c r="H27" s="345"/>
      <c r="I27" s="345"/>
      <c r="J27" s="319">
        <f t="shared" si="0"/>
        <v>-701848.20000000007</v>
      </c>
      <c r="K27" s="319">
        <f t="shared" si="0"/>
        <v>-2460025.1999999997</v>
      </c>
    </row>
    <row r="28" spans="1:11" s="41" customFormat="1" ht="17.25" customHeight="1">
      <c r="A28" s="90"/>
      <c r="B28" s="44"/>
      <c r="C28" s="284"/>
      <c r="D28" s="284" t="s">
        <v>310</v>
      </c>
      <c r="E28" s="345" t="s">
        <v>294</v>
      </c>
      <c r="F28" s="345"/>
      <c r="G28" s="345"/>
      <c r="H28" s="345"/>
      <c r="I28" s="345"/>
      <c r="J28" s="320">
        <f>+'11'!J23</f>
        <v>-701848.20000000007</v>
      </c>
      <c r="K28" s="320">
        <f>+'11'!K23</f>
        <v>-2460025.1999999997</v>
      </c>
    </row>
    <row r="29" spans="1:11" s="41" customFormat="1" ht="17.25" customHeight="1">
      <c r="A29" s="90"/>
      <c r="B29" s="44"/>
      <c r="C29" s="284"/>
      <c r="D29" s="283"/>
      <c r="E29" s="283"/>
      <c r="F29" s="345" t="s">
        <v>311</v>
      </c>
      <c r="G29" s="345"/>
      <c r="H29" s="345"/>
      <c r="I29" s="345"/>
      <c r="J29" s="345"/>
      <c r="K29" s="345"/>
    </row>
    <row r="30" spans="1:11" s="41" customFormat="1" ht="17.25" customHeight="1">
      <c r="A30" s="90"/>
      <c r="B30" s="310"/>
      <c r="C30" s="90"/>
      <c r="D30" s="283"/>
      <c r="E30" s="283"/>
      <c r="F30" s="283"/>
      <c r="G30" s="345" t="s">
        <v>312</v>
      </c>
      <c r="H30" s="345"/>
      <c r="I30" s="345"/>
      <c r="J30" s="345"/>
      <c r="K30" s="345"/>
    </row>
    <row r="31" spans="1:11" s="41" customFormat="1">
      <c r="A31" s="165"/>
      <c r="B31" s="311"/>
      <c r="C31" s="165"/>
      <c r="D31" s="283"/>
      <c r="E31" s="283"/>
      <c r="F31" s="283"/>
      <c r="G31" s="283"/>
      <c r="H31" s="345" t="s">
        <v>313</v>
      </c>
      <c r="I31" s="345"/>
      <c r="J31" s="345"/>
      <c r="K31" s="345"/>
    </row>
  </sheetData>
  <mergeCells count="34">
    <mergeCell ref="A26:I26"/>
    <mergeCell ref="C27:I27"/>
    <mergeCell ref="A21:I21"/>
    <mergeCell ref="E22:I22"/>
    <mergeCell ref="F23:I23"/>
    <mergeCell ref="G24:I24"/>
    <mergeCell ref="H25:I25"/>
    <mergeCell ref="A6:K6"/>
    <mergeCell ref="A7:A8"/>
    <mergeCell ref="B7:C7"/>
    <mergeCell ref="D7:G7"/>
    <mergeCell ref="H7:H8"/>
    <mergeCell ref="I7:I8"/>
    <mergeCell ref="B1:K1"/>
    <mergeCell ref="B2:K2"/>
    <mergeCell ref="B3:K3"/>
    <mergeCell ref="B4:K4"/>
    <mergeCell ref="B5:K5"/>
    <mergeCell ref="E28:I28"/>
    <mergeCell ref="F29:K29"/>
    <mergeCell ref="G30:K30"/>
    <mergeCell ref="H31:K31"/>
    <mergeCell ref="J7:K7"/>
    <mergeCell ref="E17:I17"/>
    <mergeCell ref="A9:I9"/>
    <mergeCell ref="A10:I10"/>
    <mergeCell ref="C11:I11"/>
    <mergeCell ref="E12:I12"/>
    <mergeCell ref="F13:I13"/>
    <mergeCell ref="G14:I14"/>
    <mergeCell ref="H15:I15"/>
    <mergeCell ref="F18:I18"/>
    <mergeCell ref="G19:I19"/>
    <mergeCell ref="H20:I20"/>
  </mergeCells>
  <pageMargins left="0.15" right="0.04" top="0.24" bottom="0.23622047244094499" header="0.31496062992126" footer="0.17"/>
  <pageSetup paperSize="9" scale="75" orientation="landscape" r:id="rId1"/>
  <ignoredErrors>
    <ignoredError sqref="B11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9AE98-0343-4B7F-80F9-78DC4C6D707F}">
  <dimension ref="A1:AH72"/>
  <sheetViews>
    <sheetView tabSelected="1" topLeftCell="A37" zoomScaleNormal="100" workbookViewId="0">
      <selection activeCell="I8" sqref="I8"/>
    </sheetView>
  </sheetViews>
  <sheetFormatPr defaultColWidth="9.140625" defaultRowHeight="13.5"/>
  <cols>
    <col min="1" max="1" width="13" style="193" customWidth="1"/>
    <col min="2" max="2" width="12.5703125" style="193" customWidth="1"/>
    <col min="3" max="3" width="10.42578125" style="193" customWidth="1"/>
    <col min="4" max="4" width="37.7109375" style="193" customWidth="1"/>
    <col min="5" max="5" width="10.28515625" style="193" customWidth="1"/>
    <col min="6" max="6" width="10.85546875" style="193" customWidth="1"/>
    <col min="7" max="7" width="15.28515625" style="193" customWidth="1"/>
    <col min="8" max="8" width="11.5703125" style="193" customWidth="1"/>
    <col min="9" max="9" width="29.7109375" style="193" customWidth="1"/>
    <col min="10" max="10" width="9.42578125" style="193" bestFit="1" customWidth="1"/>
    <col min="11" max="11" width="10.5703125" style="193" bestFit="1" customWidth="1"/>
    <col min="12" max="16384" width="9.140625" style="193"/>
  </cols>
  <sheetData>
    <row r="1" spans="1:34" s="203" customFormat="1">
      <c r="A1" s="400" t="s">
        <v>225</v>
      </c>
      <c r="B1" s="400"/>
      <c r="C1" s="400"/>
      <c r="D1" s="400"/>
      <c r="E1" s="400"/>
      <c r="F1" s="400"/>
      <c r="G1" s="400"/>
      <c r="H1" s="400"/>
      <c r="I1" s="400"/>
      <c r="J1" s="201"/>
      <c r="K1" s="201"/>
      <c r="L1" s="201"/>
      <c r="M1" s="201"/>
      <c r="N1" s="201"/>
      <c r="O1" s="201"/>
      <c r="P1" s="201"/>
      <c r="Q1" s="201"/>
      <c r="R1" s="202"/>
      <c r="S1" s="201"/>
      <c r="T1" s="201"/>
      <c r="U1" s="201"/>
      <c r="V1" s="201"/>
      <c r="W1" s="201"/>
      <c r="X1" s="201"/>
      <c r="Y1" s="201"/>
      <c r="Z1" s="202"/>
      <c r="AA1" s="201"/>
      <c r="AB1" s="201"/>
      <c r="AC1" s="201"/>
      <c r="AD1" s="201"/>
      <c r="AE1" s="201"/>
      <c r="AF1" s="201"/>
      <c r="AG1" s="201"/>
      <c r="AH1" s="202"/>
    </row>
    <row r="2" spans="1:34" s="203" customFormat="1">
      <c r="A2" s="400" t="s">
        <v>121</v>
      </c>
      <c r="B2" s="400"/>
      <c r="C2" s="400"/>
      <c r="D2" s="400"/>
      <c r="E2" s="400"/>
      <c r="F2" s="400"/>
      <c r="G2" s="400"/>
      <c r="H2" s="400"/>
      <c r="I2" s="400"/>
      <c r="J2" s="201"/>
      <c r="K2" s="201"/>
      <c r="L2" s="201"/>
      <c r="M2" s="201"/>
      <c r="N2" s="201"/>
      <c r="O2" s="201"/>
      <c r="P2" s="201"/>
      <c r="Q2" s="201"/>
      <c r="R2" s="202"/>
      <c r="S2" s="201"/>
      <c r="T2" s="201"/>
      <c r="U2" s="201"/>
      <c r="V2" s="201"/>
      <c r="W2" s="201"/>
      <c r="X2" s="201"/>
      <c r="Y2" s="201"/>
      <c r="Z2" s="202"/>
      <c r="AA2" s="201"/>
      <c r="AB2" s="201"/>
      <c r="AC2" s="201"/>
      <c r="AD2" s="201"/>
      <c r="AE2" s="201"/>
      <c r="AF2" s="201"/>
      <c r="AG2" s="201"/>
      <c r="AH2" s="202"/>
    </row>
    <row r="3" spans="1:34" s="203" customFormat="1">
      <c r="A3" s="400" t="s">
        <v>30</v>
      </c>
      <c r="B3" s="400"/>
      <c r="C3" s="400"/>
      <c r="D3" s="400"/>
      <c r="E3" s="400"/>
      <c r="F3" s="400"/>
      <c r="G3" s="400"/>
      <c r="H3" s="400"/>
      <c r="I3" s="400"/>
      <c r="J3" s="201"/>
      <c r="K3" s="201"/>
      <c r="L3" s="201"/>
      <c r="M3" s="201"/>
      <c r="N3" s="201"/>
      <c r="O3" s="201"/>
      <c r="P3" s="201"/>
      <c r="Q3" s="201"/>
      <c r="R3" s="202"/>
      <c r="S3" s="201"/>
      <c r="T3" s="201"/>
      <c r="U3" s="201"/>
      <c r="V3" s="201"/>
      <c r="W3" s="201"/>
      <c r="X3" s="201"/>
      <c r="Y3" s="201"/>
      <c r="Z3" s="202"/>
      <c r="AA3" s="201"/>
      <c r="AB3" s="201"/>
      <c r="AC3" s="201"/>
      <c r="AD3" s="201"/>
      <c r="AE3" s="201"/>
      <c r="AF3" s="201"/>
      <c r="AG3" s="201"/>
      <c r="AH3" s="202"/>
    </row>
    <row r="4" spans="1:34" s="203" customFormat="1">
      <c r="A4" s="400" t="s">
        <v>29</v>
      </c>
      <c r="B4" s="400"/>
      <c r="C4" s="400"/>
      <c r="D4" s="400"/>
      <c r="E4" s="400"/>
      <c r="F4" s="400"/>
      <c r="G4" s="400"/>
      <c r="H4" s="400"/>
      <c r="I4" s="400"/>
      <c r="J4" s="201"/>
      <c r="K4" s="201"/>
      <c r="L4" s="201"/>
      <c r="M4" s="201"/>
      <c r="N4" s="201"/>
      <c r="O4" s="201"/>
      <c r="P4" s="201"/>
      <c r="Q4" s="201"/>
      <c r="R4" s="202"/>
      <c r="S4" s="201"/>
      <c r="T4" s="201"/>
      <c r="U4" s="201"/>
      <c r="V4" s="201"/>
      <c r="W4" s="201"/>
      <c r="X4" s="201"/>
      <c r="Y4" s="201"/>
      <c r="Z4" s="202"/>
      <c r="AA4" s="201"/>
      <c r="AB4" s="201"/>
      <c r="AC4" s="201"/>
      <c r="AD4" s="201"/>
      <c r="AE4" s="201"/>
      <c r="AF4" s="201"/>
      <c r="AG4" s="201"/>
      <c r="AH4" s="202"/>
    </row>
    <row r="5" spans="1:34" ht="32.25" customHeight="1">
      <c r="A5" s="401" t="s">
        <v>142</v>
      </c>
      <c r="B5" s="401"/>
      <c r="C5" s="401"/>
      <c r="D5" s="401"/>
      <c r="E5" s="401"/>
      <c r="F5" s="401"/>
      <c r="G5" s="401"/>
      <c r="H5" s="401"/>
      <c r="I5" s="401"/>
    </row>
    <row r="6" spans="1:34" ht="69" customHeight="1">
      <c r="A6" s="398" t="s">
        <v>34</v>
      </c>
      <c r="B6" s="398" t="s">
        <v>35</v>
      </c>
      <c r="C6" s="398"/>
      <c r="D6" s="398"/>
      <c r="E6" s="398" t="s">
        <v>36</v>
      </c>
      <c r="F6" s="398" t="s">
        <v>37</v>
      </c>
      <c r="G6" s="396" t="s">
        <v>38</v>
      </c>
      <c r="H6" s="396" t="s">
        <v>39</v>
      </c>
      <c r="I6" s="241" t="s">
        <v>184</v>
      </c>
    </row>
    <row r="7" spans="1:34" ht="16.149999999999999" customHeight="1">
      <c r="A7" s="398"/>
      <c r="B7" s="398"/>
      <c r="C7" s="398"/>
      <c r="D7" s="398"/>
      <c r="E7" s="398"/>
      <c r="F7" s="398"/>
      <c r="G7" s="397"/>
      <c r="H7" s="397"/>
      <c r="I7" s="204" t="s">
        <v>82</v>
      </c>
    </row>
    <row r="8" spans="1:34" ht="16.5" customHeight="1">
      <c r="A8" s="393" t="s">
        <v>10</v>
      </c>
      <c r="B8" s="394"/>
      <c r="C8" s="394"/>
      <c r="D8" s="394"/>
      <c r="E8" s="394"/>
      <c r="F8" s="394"/>
      <c r="G8" s="394"/>
      <c r="H8" s="395"/>
      <c r="I8" s="199">
        <f>+I9+I63</f>
        <v>1758177</v>
      </c>
    </row>
    <row r="9" spans="1:34" ht="16.5" customHeight="1">
      <c r="A9" s="399" t="s">
        <v>32</v>
      </c>
      <c r="B9" s="399"/>
      <c r="C9" s="399"/>
      <c r="D9" s="399"/>
      <c r="E9" s="399"/>
      <c r="F9" s="399"/>
      <c r="G9" s="399"/>
      <c r="H9" s="399"/>
      <c r="I9" s="199">
        <f>+I10</f>
        <v>1350890</v>
      </c>
      <c r="K9" s="271"/>
    </row>
    <row r="10" spans="1:34" ht="18.75" customHeight="1">
      <c r="A10" s="205" t="s">
        <v>50</v>
      </c>
      <c r="B10" s="205" t="s">
        <v>51</v>
      </c>
      <c r="C10" s="205" t="s">
        <v>52</v>
      </c>
      <c r="D10" s="393" t="s">
        <v>15</v>
      </c>
      <c r="E10" s="394"/>
      <c r="F10" s="394"/>
      <c r="G10" s="394"/>
      <c r="H10" s="395"/>
      <c r="I10" s="206">
        <f>+I11</f>
        <v>1350890</v>
      </c>
      <c r="K10" s="269"/>
    </row>
    <row r="11" spans="1:34" ht="21" customHeight="1">
      <c r="A11" s="207" t="s">
        <v>53</v>
      </c>
      <c r="B11" s="393" t="s">
        <v>23</v>
      </c>
      <c r="C11" s="394"/>
      <c r="D11" s="394"/>
      <c r="E11" s="394"/>
      <c r="F11" s="394"/>
      <c r="G11" s="394"/>
      <c r="H11" s="395"/>
      <c r="I11" s="206">
        <f>+I12+I39</f>
        <v>1350890</v>
      </c>
    </row>
    <row r="12" spans="1:34" ht="20.25" customHeight="1">
      <c r="A12" s="208" t="s">
        <v>33</v>
      </c>
      <c r="B12" s="393" t="s">
        <v>41</v>
      </c>
      <c r="C12" s="394"/>
      <c r="D12" s="395"/>
      <c r="E12" s="205" t="s">
        <v>33</v>
      </c>
      <c r="F12" s="205" t="s">
        <v>33</v>
      </c>
      <c r="G12" s="205" t="s">
        <v>33</v>
      </c>
      <c r="H12" s="205" t="s">
        <v>33</v>
      </c>
      <c r="I12" s="117">
        <f>SUM(I13:I38)</f>
        <v>1286923.8999999999</v>
      </c>
    </row>
    <row r="13" spans="1:34">
      <c r="A13" s="209" t="s">
        <v>160</v>
      </c>
      <c r="B13" s="402" t="s">
        <v>86</v>
      </c>
      <c r="C13" s="403"/>
      <c r="D13" s="404"/>
      <c r="E13" s="191" t="s">
        <v>161</v>
      </c>
      <c r="F13" s="241" t="s">
        <v>141</v>
      </c>
      <c r="G13" s="116"/>
      <c r="H13" s="12"/>
      <c r="I13" s="200">
        <v>64312.1</v>
      </c>
    </row>
    <row r="14" spans="1:34">
      <c r="A14" s="209" t="s">
        <v>143</v>
      </c>
      <c r="B14" s="402" t="s">
        <v>86</v>
      </c>
      <c r="C14" s="403"/>
      <c r="D14" s="404"/>
      <c r="E14" s="191" t="s">
        <v>161</v>
      </c>
      <c r="F14" s="241" t="s">
        <v>141</v>
      </c>
      <c r="G14" s="116"/>
      <c r="H14" s="12"/>
      <c r="I14" s="200">
        <v>88693.8</v>
      </c>
    </row>
    <row r="15" spans="1:34">
      <c r="A15" s="209" t="s">
        <v>234</v>
      </c>
      <c r="B15" s="402" t="s">
        <v>86</v>
      </c>
      <c r="C15" s="403"/>
      <c r="D15" s="404"/>
      <c r="E15" s="191" t="s">
        <v>161</v>
      </c>
      <c r="F15" s="241" t="s">
        <v>141</v>
      </c>
      <c r="G15" s="116"/>
      <c r="H15" s="12"/>
      <c r="I15" s="200">
        <v>20000</v>
      </c>
    </row>
    <row r="16" spans="1:34">
      <c r="A16" s="209" t="s">
        <v>173</v>
      </c>
      <c r="B16" s="402" t="s">
        <v>86</v>
      </c>
      <c r="C16" s="403"/>
      <c r="D16" s="404"/>
      <c r="E16" s="191" t="s">
        <v>161</v>
      </c>
      <c r="F16" s="241" t="s">
        <v>141</v>
      </c>
      <c r="G16" s="116"/>
      <c r="H16" s="12"/>
      <c r="I16" s="200">
        <v>-24315.8</v>
      </c>
    </row>
    <row r="17" spans="1:11">
      <c r="A17" s="209" t="s">
        <v>282</v>
      </c>
      <c r="B17" s="402" t="s">
        <v>86</v>
      </c>
      <c r="C17" s="403"/>
      <c r="D17" s="404"/>
      <c r="E17" s="191" t="s">
        <v>161</v>
      </c>
      <c r="F17" s="280" t="s">
        <v>141</v>
      </c>
      <c r="G17" s="116"/>
      <c r="H17" s="12"/>
      <c r="I17" s="200">
        <v>-3136.7</v>
      </c>
    </row>
    <row r="18" spans="1:11">
      <c r="A18" s="209" t="s">
        <v>241</v>
      </c>
      <c r="B18" s="402" t="s">
        <v>86</v>
      </c>
      <c r="C18" s="403"/>
      <c r="D18" s="404"/>
      <c r="E18" s="191" t="s">
        <v>161</v>
      </c>
      <c r="F18" s="241" t="s">
        <v>141</v>
      </c>
      <c r="G18" s="116"/>
      <c r="H18" s="12"/>
      <c r="I18" s="200">
        <v>29853</v>
      </c>
      <c r="K18" s="269"/>
    </row>
    <row r="19" spans="1:11">
      <c r="A19" s="209" t="s">
        <v>283</v>
      </c>
      <c r="B19" s="402" t="s">
        <v>86</v>
      </c>
      <c r="C19" s="403"/>
      <c r="D19" s="404"/>
      <c r="E19" s="191" t="s">
        <v>161</v>
      </c>
      <c r="F19" s="280" t="s">
        <v>141</v>
      </c>
      <c r="G19" s="116"/>
      <c r="H19" s="12"/>
      <c r="I19" s="200">
        <v>20000</v>
      </c>
    </row>
    <row r="20" spans="1:11">
      <c r="A20" s="209" t="s">
        <v>284</v>
      </c>
      <c r="B20" s="402" t="s">
        <v>86</v>
      </c>
      <c r="C20" s="403"/>
      <c r="D20" s="404"/>
      <c r="E20" s="191" t="s">
        <v>161</v>
      </c>
      <c r="F20" s="280" t="s">
        <v>141</v>
      </c>
      <c r="G20" s="116"/>
      <c r="H20" s="12"/>
      <c r="I20" s="200">
        <v>5000</v>
      </c>
    </row>
    <row r="21" spans="1:11">
      <c r="A21" s="209" t="s">
        <v>162</v>
      </c>
      <c r="B21" s="402" t="s">
        <v>86</v>
      </c>
      <c r="C21" s="403"/>
      <c r="D21" s="404"/>
      <c r="E21" s="191" t="s">
        <v>161</v>
      </c>
      <c r="F21" s="241" t="s">
        <v>141</v>
      </c>
      <c r="G21" s="116"/>
      <c r="H21" s="12"/>
      <c r="I21" s="200">
        <v>42307.199999999997</v>
      </c>
      <c r="K21" s="269"/>
    </row>
    <row r="22" spans="1:11">
      <c r="A22" s="209" t="s">
        <v>285</v>
      </c>
      <c r="B22" s="402" t="s">
        <v>86</v>
      </c>
      <c r="C22" s="403"/>
      <c r="D22" s="404"/>
      <c r="E22" s="191" t="s">
        <v>161</v>
      </c>
      <c r="F22" s="280" t="s">
        <v>141</v>
      </c>
      <c r="G22" s="116"/>
      <c r="H22" s="12"/>
      <c r="I22" s="200">
        <v>5000</v>
      </c>
    </row>
    <row r="23" spans="1:11">
      <c r="A23" s="209" t="s">
        <v>247</v>
      </c>
      <c r="B23" s="402" t="s">
        <v>86</v>
      </c>
      <c r="C23" s="403"/>
      <c r="D23" s="404"/>
      <c r="E23" s="191" t="s">
        <v>161</v>
      </c>
      <c r="F23" s="241" t="s">
        <v>141</v>
      </c>
      <c r="G23" s="116"/>
      <c r="H23" s="12"/>
      <c r="I23" s="200">
        <v>90948.7</v>
      </c>
    </row>
    <row r="24" spans="1:11">
      <c r="A24" s="209" t="s">
        <v>249</v>
      </c>
      <c r="B24" s="402" t="s">
        <v>86</v>
      </c>
      <c r="C24" s="403"/>
      <c r="D24" s="404"/>
      <c r="E24" s="191" t="s">
        <v>161</v>
      </c>
      <c r="F24" s="241" t="s">
        <v>141</v>
      </c>
      <c r="G24" s="116"/>
      <c r="H24" s="12"/>
      <c r="I24" s="200">
        <v>87949.8</v>
      </c>
    </row>
    <row r="25" spans="1:11">
      <c r="A25" s="209" t="s">
        <v>286</v>
      </c>
      <c r="B25" s="402" t="s">
        <v>86</v>
      </c>
      <c r="C25" s="403"/>
      <c r="D25" s="404"/>
      <c r="E25" s="191" t="s">
        <v>161</v>
      </c>
      <c r="F25" s="280" t="s">
        <v>141</v>
      </c>
      <c r="G25" s="116"/>
      <c r="H25" s="12"/>
      <c r="I25" s="200">
        <v>20588.5</v>
      </c>
    </row>
    <row r="26" spans="1:11">
      <c r="A26" s="209" t="s">
        <v>163</v>
      </c>
      <c r="B26" s="402" t="s">
        <v>86</v>
      </c>
      <c r="C26" s="403"/>
      <c r="D26" s="404"/>
      <c r="E26" s="191" t="s">
        <v>161</v>
      </c>
      <c r="F26" s="241" t="s">
        <v>141</v>
      </c>
      <c r="G26" s="116"/>
      <c r="H26" s="12"/>
      <c r="I26" s="200">
        <v>93373.4</v>
      </c>
    </row>
    <row r="27" spans="1:11">
      <c r="A27" s="209" t="s">
        <v>164</v>
      </c>
      <c r="B27" s="402" t="s">
        <v>86</v>
      </c>
      <c r="C27" s="403"/>
      <c r="D27" s="404"/>
      <c r="E27" s="191" t="s">
        <v>161</v>
      </c>
      <c r="F27" s="241" t="s">
        <v>141</v>
      </c>
      <c r="G27" s="116"/>
      <c r="H27" s="12"/>
      <c r="I27" s="200">
        <v>16231</v>
      </c>
    </row>
    <row r="28" spans="1:11">
      <c r="A28" s="209" t="s">
        <v>174</v>
      </c>
      <c r="B28" s="402" t="s">
        <v>86</v>
      </c>
      <c r="C28" s="403"/>
      <c r="D28" s="404"/>
      <c r="E28" s="191" t="s">
        <v>161</v>
      </c>
      <c r="F28" s="241" t="s">
        <v>141</v>
      </c>
      <c r="G28" s="116"/>
      <c r="H28" s="12"/>
      <c r="I28" s="200">
        <v>70823</v>
      </c>
    </row>
    <row r="29" spans="1:11">
      <c r="A29" s="209" t="s">
        <v>255</v>
      </c>
      <c r="B29" s="402" t="s">
        <v>86</v>
      </c>
      <c r="C29" s="403"/>
      <c r="D29" s="404"/>
      <c r="E29" s="191" t="s">
        <v>161</v>
      </c>
      <c r="F29" s="241" t="s">
        <v>141</v>
      </c>
      <c r="G29" s="116"/>
      <c r="H29" s="12"/>
      <c r="I29" s="200">
        <v>36466.699999999997</v>
      </c>
    </row>
    <row r="30" spans="1:11">
      <c r="A30" s="209" t="s">
        <v>165</v>
      </c>
      <c r="B30" s="402" t="s">
        <v>86</v>
      </c>
      <c r="C30" s="403"/>
      <c r="D30" s="404"/>
      <c r="E30" s="191" t="s">
        <v>161</v>
      </c>
      <c r="F30" s="241" t="s">
        <v>141</v>
      </c>
      <c r="G30" s="116"/>
      <c r="H30" s="12"/>
      <c r="I30" s="200">
        <v>4743.5</v>
      </c>
    </row>
    <row r="31" spans="1:11">
      <c r="A31" s="209" t="s">
        <v>287</v>
      </c>
      <c r="B31" s="402" t="s">
        <v>86</v>
      </c>
      <c r="C31" s="403"/>
      <c r="D31" s="404"/>
      <c r="E31" s="191" t="s">
        <v>161</v>
      </c>
      <c r="F31" s="280" t="s">
        <v>141</v>
      </c>
      <c r="G31" s="116"/>
      <c r="H31" s="12"/>
      <c r="I31" s="200">
        <v>13352.4</v>
      </c>
    </row>
    <row r="32" spans="1:11">
      <c r="A32" s="209" t="s">
        <v>166</v>
      </c>
      <c r="B32" s="402" t="s">
        <v>86</v>
      </c>
      <c r="C32" s="403"/>
      <c r="D32" s="404"/>
      <c r="E32" s="191" t="s">
        <v>161</v>
      </c>
      <c r="F32" s="241" t="s">
        <v>141</v>
      </c>
      <c r="G32" s="116"/>
      <c r="H32" s="12"/>
      <c r="I32" s="200">
        <v>71111.3</v>
      </c>
    </row>
    <row r="33" spans="1:9">
      <c r="A33" s="209" t="s">
        <v>263</v>
      </c>
      <c r="B33" s="402" t="s">
        <v>86</v>
      </c>
      <c r="C33" s="403"/>
      <c r="D33" s="404"/>
      <c r="E33" s="191" t="s">
        <v>161</v>
      </c>
      <c r="F33" s="241" t="s">
        <v>141</v>
      </c>
      <c r="G33" s="116"/>
      <c r="H33" s="12"/>
      <c r="I33" s="200">
        <v>70238.100000000006</v>
      </c>
    </row>
    <row r="34" spans="1:9">
      <c r="A34" s="209" t="s">
        <v>264</v>
      </c>
      <c r="B34" s="402" t="s">
        <v>86</v>
      </c>
      <c r="C34" s="403"/>
      <c r="D34" s="404"/>
      <c r="E34" s="191" t="s">
        <v>161</v>
      </c>
      <c r="F34" s="241" t="s">
        <v>141</v>
      </c>
      <c r="G34" s="116"/>
      <c r="H34" s="12"/>
      <c r="I34" s="200">
        <v>78920.7</v>
      </c>
    </row>
    <row r="35" spans="1:9">
      <c r="A35" s="209" t="s">
        <v>167</v>
      </c>
      <c r="B35" s="402" t="s">
        <v>86</v>
      </c>
      <c r="C35" s="403"/>
      <c r="D35" s="404"/>
      <c r="E35" s="191" t="s">
        <v>161</v>
      </c>
      <c r="F35" s="241" t="s">
        <v>141</v>
      </c>
      <c r="G35" s="116"/>
      <c r="H35" s="12"/>
      <c r="I35" s="200">
        <v>703.2</v>
      </c>
    </row>
    <row r="36" spans="1:9" s="229" customFormat="1" ht="13.5" customHeight="1">
      <c r="A36" s="209" t="s">
        <v>267</v>
      </c>
      <c r="B36" s="402" t="s">
        <v>266</v>
      </c>
      <c r="C36" s="403"/>
      <c r="D36" s="404"/>
      <c r="E36" s="191" t="s">
        <v>265</v>
      </c>
      <c r="F36" s="191" t="s">
        <v>42</v>
      </c>
      <c r="G36" s="248"/>
      <c r="H36" s="248"/>
      <c r="I36" s="200">
        <f>+'9'!E38</f>
        <v>74500</v>
      </c>
    </row>
    <row r="37" spans="1:9" s="246" customFormat="1">
      <c r="A37" s="247" t="s">
        <v>268</v>
      </c>
      <c r="B37" s="405" t="s">
        <v>266</v>
      </c>
      <c r="C37" s="406"/>
      <c r="D37" s="407"/>
      <c r="E37" s="244" t="s">
        <v>178</v>
      </c>
      <c r="F37" s="240" t="s">
        <v>141</v>
      </c>
      <c r="G37" s="245"/>
      <c r="H37" s="12"/>
      <c r="I37" s="200">
        <v>160160</v>
      </c>
    </row>
    <row r="38" spans="1:9" s="246" customFormat="1">
      <c r="A38" s="247" t="s">
        <v>269</v>
      </c>
      <c r="B38" s="405" t="s">
        <v>266</v>
      </c>
      <c r="C38" s="406"/>
      <c r="D38" s="407"/>
      <c r="E38" s="244" t="s">
        <v>178</v>
      </c>
      <c r="F38" s="240" t="s">
        <v>141</v>
      </c>
      <c r="G38" s="245"/>
      <c r="H38" s="12"/>
      <c r="I38" s="200">
        <v>149100</v>
      </c>
    </row>
    <row r="39" spans="1:9">
      <c r="A39" s="210"/>
      <c r="B39" s="399" t="s">
        <v>87</v>
      </c>
      <c r="C39" s="399"/>
      <c r="D39" s="399"/>
      <c r="E39" s="191"/>
      <c r="F39" s="191"/>
      <c r="G39" s="116"/>
      <c r="H39" s="211"/>
      <c r="I39" s="212">
        <f>SUM(I40:I62)</f>
        <v>63966.100000000006</v>
      </c>
    </row>
    <row r="40" spans="1:9">
      <c r="A40" s="242" t="s">
        <v>232</v>
      </c>
      <c r="B40" s="408" t="s">
        <v>231</v>
      </c>
      <c r="C40" s="408"/>
      <c r="D40" s="408"/>
      <c r="E40" s="191" t="s">
        <v>88</v>
      </c>
      <c r="F40" s="192" t="s">
        <v>42</v>
      </c>
      <c r="G40" s="191"/>
      <c r="H40" s="191"/>
      <c r="I40" s="194">
        <v>2248.5</v>
      </c>
    </row>
    <row r="41" spans="1:9">
      <c r="A41" s="242" t="s">
        <v>233</v>
      </c>
      <c r="B41" s="408" t="s">
        <v>231</v>
      </c>
      <c r="C41" s="408"/>
      <c r="D41" s="408"/>
      <c r="E41" s="191" t="s">
        <v>88</v>
      </c>
      <c r="F41" s="192" t="s">
        <v>42</v>
      </c>
      <c r="G41" s="191"/>
      <c r="H41" s="191"/>
      <c r="I41" s="194">
        <v>2588</v>
      </c>
    </row>
    <row r="42" spans="1:9">
      <c r="A42" s="242" t="s">
        <v>235</v>
      </c>
      <c r="B42" s="408" t="s">
        <v>231</v>
      </c>
      <c r="C42" s="408"/>
      <c r="D42" s="408"/>
      <c r="E42" s="191" t="s">
        <v>88</v>
      </c>
      <c r="F42" s="192" t="s">
        <v>42</v>
      </c>
      <c r="G42" s="191"/>
      <c r="H42" s="191"/>
      <c r="I42" s="194">
        <v>2265.1999999999998</v>
      </c>
    </row>
    <row r="43" spans="1:9">
      <c r="A43" s="242" t="s">
        <v>236</v>
      </c>
      <c r="B43" s="408" t="s">
        <v>231</v>
      </c>
      <c r="C43" s="408"/>
      <c r="D43" s="408"/>
      <c r="E43" s="191" t="s">
        <v>88</v>
      </c>
      <c r="F43" s="192" t="s">
        <v>42</v>
      </c>
      <c r="G43" s="191"/>
      <c r="H43" s="191"/>
      <c r="I43" s="194">
        <v>2472</v>
      </c>
    </row>
    <row r="44" spans="1:9">
      <c r="A44" s="242" t="s">
        <v>237</v>
      </c>
      <c r="B44" s="408" t="s">
        <v>231</v>
      </c>
      <c r="C44" s="408"/>
      <c r="D44" s="408"/>
      <c r="E44" s="191" t="s">
        <v>88</v>
      </c>
      <c r="F44" s="192" t="s">
        <v>42</v>
      </c>
      <c r="G44" s="191"/>
      <c r="H44" s="191"/>
      <c r="I44" s="194">
        <v>1909.4</v>
      </c>
    </row>
    <row r="45" spans="1:9">
      <c r="A45" s="242" t="s">
        <v>242</v>
      </c>
      <c r="B45" s="408" t="s">
        <v>231</v>
      </c>
      <c r="C45" s="408"/>
      <c r="D45" s="408"/>
      <c r="E45" s="191" t="s">
        <v>88</v>
      </c>
      <c r="F45" s="192" t="s">
        <v>42</v>
      </c>
      <c r="G45" s="191"/>
      <c r="H45" s="191"/>
      <c r="I45" s="194">
        <v>5147.1000000000004</v>
      </c>
    </row>
    <row r="46" spans="1:9">
      <c r="A46" s="242" t="s">
        <v>243</v>
      </c>
      <c r="B46" s="408" t="s">
        <v>231</v>
      </c>
      <c r="C46" s="408"/>
      <c r="D46" s="408"/>
      <c r="E46" s="191" t="s">
        <v>88</v>
      </c>
      <c r="F46" s="192" t="s">
        <v>42</v>
      </c>
      <c r="G46" s="191"/>
      <c r="H46" s="191"/>
      <c r="I46" s="194">
        <v>1718.2</v>
      </c>
    </row>
    <row r="47" spans="1:9">
      <c r="A47" s="242" t="s">
        <v>244</v>
      </c>
      <c r="B47" s="408" t="s">
        <v>231</v>
      </c>
      <c r="C47" s="408"/>
      <c r="D47" s="408"/>
      <c r="E47" s="191" t="s">
        <v>88</v>
      </c>
      <c r="F47" s="192" t="s">
        <v>42</v>
      </c>
      <c r="G47" s="191"/>
      <c r="H47" s="191"/>
      <c r="I47" s="194">
        <v>1091.9000000000001</v>
      </c>
    </row>
    <row r="48" spans="1:9">
      <c r="A48" s="242" t="s">
        <v>245</v>
      </c>
      <c r="B48" s="408" t="s">
        <v>231</v>
      </c>
      <c r="C48" s="408"/>
      <c r="D48" s="408"/>
      <c r="E48" s="191" t="s">
        <v>88</v>
      </c>
      <c r="F48" s="192" t="s">
        <v>42</v>
      </c>
      <c r="G48" s="191"/>
      <c r="H48" s="191"/>
      <c r="I48" s="194">
        <v>2692.9</v>
      </c>
    </row>
    <row r="49" spans="1:9">
      <c r="A49" s="242" t="s">
        <v>246</v>
      </c>
      <c r="B49" s="408" t="s">
        <v>231</v>
      </c>
      <c r="C49" s="408"/>
      <c r="D49" s="408"/>
      <c r="E49" s="191" t="s">
        <v>88</v>
      </c>
      <c r="F49" s="192" t="s">
        <v>42</v>
      </c>
      <c r="G49" s="191"/>
      <c r="H49" s="191"/>
      <c r="I49" s="194">
        <v>1572.2</v>
      </c>
    </row>
    <row r="50" spans="1:9">
      <c r="A50" s="242" t="s">
        <v>248</v>
      </c>
      <c r="B50" s="408" t="s">
        <v>231</v>
      </c>
      <c r="C50" s="408"/>
      <c r="D50" s="408"/>
      <c r="E50" s="191" t="s">
        <v>88</v>
      </c>
      <c r="F50" s="192" t="s">
        <v>42</v>
      </c>
      <c r="G50" s="191"/>
      <c r="H50" s="191"/>
      <c r="I50" s="194">
        <v>2828.1</v>
      </c>
    </row>
    <row r="51" spans="1:9">
      <c r="A51" s="242" t="s">
        <v>250</v>
      </c>
      <c r="B51" s="408" t="s">
        <v>231</v>
      </c>
      <c r="C51" s="408"/>
      <c r="D51" s="408"/>
      <c r="E51" s="191" t="s">
        <v>88</v>
      </c>
      <c r="F51" s="192" t="s">
        <v>42</v>
      </c>
      <c r="G51" s="191"/>
      <c r="H51" s="191"/>
      <c r="I51" s="194">
        <v>2730.8</v>
      </c>
    </row>
    <row r="52" spans="1:9">
      <c r="A52" s="242" t="s">
        <v>251</v>
      </c>
      <c r="B52" s="408" t="s">
        <v>231</v>
      </c>
      <c r="C52" s="408"/>
      <c r="D52" s="408"/>
      <c r="E52" s="191" t="s">
        <v>88</v>
      </c>
      <c r="F52" s="192" t="s">
        <v>42</v>
      </c>
      <c r="G52" s="191"/>
      <c r="H52" s="191"/>
      <c r="I52" s="194">
        <v>2164.1</v>
      </c>
    </row>
    <row r="53" spans="1:9">
      <c r="A53" s="242" t="s">
        <v>252</v>
      </c>
      <c r="B53" s="408" t="s">
        <v>231</v>
      </c>
      <c r="C53" s="408"/>
      <c r="D53" s="408"/>
      <c r="E53" s="191" t="s">
        <v>88</v>
      </c>
      <c r="F53" s="192" t="s">
        <v>42</v>
      </c>
      <c r="G53" s="191"/>
      <c r="H53" s="191"/>
      <c r="I53" s="194">
        <v>3688.1</v>
      </c>
    </row>
    <row r="54" spans="1:9">
      <c r="A54" s="242" t="s">
        <v>253</v>
      </c>
      <c r="B54" s="408" t="s">
        <v>231</v>
      </c>
      <c r="C54" s="408"/>
      <c r="D54" s="408"/>
      <c r="E54" s="191" t="s">
        <v>88</v>
      </c>
      <c r="F54" s="192" t="s">
        <v>42</v>
      </c>
      <c r="G54" s="191"/>
      <c r="H54" s="191"/>
      <c r="I54" s="194">
        <v>3845</v>
      </c>
    </row>
    <row r="55" spans="1:9">
      <c r="A55" s="242" t="s">
        <v>254</v>
      </c>
      <c r="B55" s="408" t="s">
        <v>231</v>
      </c>
      <c r="C55" s="408"/>
      <c r="D55" s="408"/>
      <c r="E55" s="191" t="s">
        <v>88</v>
      </c>
      <c r="F55" s="192" t="s">
        <v>42</v>
      </c>
      <c r="G55" s="191"/>
      <c r="H55" s="191"/>
      <c r="I55" s="194">
        <v>3098.3</v>
      </c>
    </row>
    <row r="56" spans="1:9">
      <c r="A56" s="242" t="s">
        <v>256</v>
      </c>
      <c r="B56" s="408" t="s">
        <v>231</v>
      </c>
      <c r="C56" s="408"/>
      <c r="D56" s="408"/>
      <c r="E56" s="191" t="s">
        <v>88</v>
      </c>
      <c r="F56" s="192" t="s">
        <v>42</v>
      </c>
      <c r="G56" s="191"/>
      <c r="H56" s="191"/>
      <c r="I56" s="194">
        <v>4152</v>
      </c>
    </row>
    <row r="57" spans="1:9">
      <c r="A57" s="242" t="s">
        <v>257</v>
      </c>
      <c r="B57" s="408" t="s">
        <v>231</v>
      </c>
      <c r="C57" s="408"/>
      <c r="D57" s="408"/>
      <c r="E57" s="191" t="s">
        <v>88</v>
      </c>
      <c r="F57" s="192" t="s">
        <v>42</v>
      </c>
      <c r="G57" s="191"/>
      <c r="H57" s="191"/>
      <c r="I57" s="194">
        <v>4407.3</v>
      </c>
    </row>
    <row r="58" spans="1:9">
      <c r="A58" s="242" t="s">
        <v>258</v>
      </c>
      <c r="B58" s="408" t="s">
        <v>231</v>
      </c>
      <c r="C58" s="408"/>
      <c r="D58" s="408"/>
      <c r="E58" s="191" t="s">
        <v>88</v>
      </c>
      <c r="F58" s="192" t="s">
        <v>42</v>
      </c>
      <c r="G58" s="191"/>
      <c r="H58" s="191"/>
      <c r="I58" s="194">
        <v>2130</v>
      </c>
    </row>
    <row r="59" spans="1:9">
      <c r="A59" s="242" t="s">
        <v>259</v>
      </c>
      <c r="B59" s="408" t="s">
        <v>231</v>
      </c>
      <c r="C59" s="408"/>
      <c r="D59" s="408"/>
      <c r="E59" s="191" t="s">
        <v>88</v>
      </c>
      <c r="F59" s="192" t="s">
        <v>42</v>
      </c>
      <c r="G59" s="191"/>
      <c r="H59" s="191"/>
      <c r="I59" s="194">
        <v>2393.1999999999998</v>
      </c>
    </row>
    <row r="60" spans="1:9">
      <c r="A60" s="242" t="s">
        <v>260</v>
      </c>
      <c r="B60" s="408" t="s">
        <v>231</v>
      </c>
      <c r="C60" s="408"/>
      <c r="D60" s="408"/>
      <c r="E60" s="191" t="s">
        <v>88</v>
      </c>
      <c r="F60" s="192" t="s">
        <v>42</v>
      </c>
      <c r="G60" s="191"/>
      <c r="H60" s="191"/>
      <c r="I60" s="194">
        <v>3048</v>
      </c>
    </row>
    <row r="61" spans="1:9">
      <c r="A61" s="242" t="s">
        <v>261</v>
      </c>
      <c r="B61" s="408" t="s">
        <v>231</v>
      </c>
      <c r="C61" s="408"/>
      <c r="D61" s="408"/>
      <c r="E61" s="191" t="s">
        <v>88</v>
      </c>
      <c r="F61" s="192" t="s">
        <v>42</v>
      </c>
      <c r="G61" s="191"/>
      <c r="H61" s="191"/>
      <c r="I61" s="194">
        <v>4000</v>
      </c>
    </row>
    <row r="62" spans="1:9">
      <c r="A62" s="242" t="s">
        <v>262</v>
      </c>
      <c r="B62" s="408" t="s">
        <v>231</v>
      </c>
      <c r="C62" s="408"/>
      <c r="D62" s="408"/>
      <c r="E62" s="191" t="s">
        <v>88</v>
      </c>
      <c r="F62" s="192" t="s">
        <v>42</v>
      </c>
      <c r="G62" s="191"/>
      <c r="H62" s="191"/>
      <c r="I62" s="194">
        <v>1775.8</v>
      </c>
    </row>
    <row r="63" spans="1:9" ht="19.5" customHeight="1">
      <c r="A63" s="399" t="s">
        <v>175</v>
      </c>
      <c r="B63" s="399"/>
      <c r="C63" s="399"/>
      <c r="D63" s="399"/>
      <c r="E63" s="399"/>
      <c r="F63" s="399"/>
      <c r="G63" s="399"/>
      <c r="H63" s="399"/>
      <c r="I63" s="213">
        <f>+I64</f>
        <v>407287</v>
      </c>
    </row>
    <row r="64" spans="1:9" ht="16.5" customHeight="1">
      <c r="A64" s="205" t="s">
        <v>50</v>
      </c>
      <c r="B64" s="205" t="s">
        <v>51</v>
      </c>
      <c r="C64" s="205" t="s">
        <v>52</v>
      </c>
      <c r="D64" s="393" t="s">
        <v>15</v>
      </c>
      <c r="E64" s="394"/>
      <c r="F64" s="394"/>
      <c r="G64" s="394"/>
      <c r="H64" s="395"/>
      <c r="I64" s="206">
        <f>+I65</f>
        <v>407287</v>
      </c>
    </row>
    <row r="65" spans="1:10" ht="18.75" customHeight="1">
      <c r="A65" s="207" t="s">
        <v>53</v>
      </c>
      <c r="B65" s="393" t="s">
        <v>23</v>
      </c>
      <c r="C65" s="394"/>
      <c r="D65" s="394"/>
      <c r="E65" s="394"/>
      <c r="F65" s="394"/>
      <c r="G65" s="394"/>
      <c r="H65" s="395"/>
      <c r="I65" s="206">
        <f>+I66+I70</f>
        <v>407287</v>
      </c>
    </row>
    <row r="66" spans="1:10" ht="20.25" customHeight="1">
      <c r="A66" s="205" t="s">
        <v>33</v>
      </c>
      <c r="B66" s="399" t="s">
        <v>41</v>
      </c>
      <c r="C66" s="399"/>
      <c r="D66" s="399"/>
      <c r="E66" s="205" t="s">
        <v>33</v>
      </c>
      <c r="F66" s="205" t="s">
        <v>33</v>
      </c>
      <c r="G66" s="205" t="s">
        <v>33</v>
      </c>
      <c r="H66" s="205" t="s">
        <v>33</v>
      </c>
      <c r="I66" s="199">
        <f>SUM(I67:I69)</f>
        <v>393145</v>
      </c>
    </row>
    <row r="67" spans="1:10">
      <c r="A67" s="256" t="s">
        <v>143</v>
      </c>
      <c r="B67" s="402" t="s">
        <v>86</v>
      </c>
      <c r="C67" s="403"/>
      <c r="D67" s="404"/>
      <c r="E67" s="191" t="s">
        <v>178</v>
      </c>
      <c r="F67" s="191" t="s">
        <v>42</v>
      </c>
      <c r="G67" s="191"/>
      <c r="H67" s="191"/>
      <c r="I67" s="200">
        <v>297645</v>
      </c>
      <c r="J67" s="269"/>
    </row>
    <row r="68" spans="1:10" s="263" customFormat="1">
      <c r="A68" s="256" t="s">
        <v>277</v>
      </c>
      <c r="B68" s="409" t="s">
        <v>86</v>
      </c>
      <c r="C68" s="410"/>
      <c r="D68" s="411"/>
      <c r="E68" s="192" t="s">
        <v>278</v>
      </c>
      <c r="F68" s="192" t="s">
        <v>42</v>
      </c>
      <c r="G68" s="260"/>
      <c r="H68" s="261"/>
      <c r="I68" s="200">
        <f>+'9'!E55</f>
        <v>80000</v>
      </c>
      <c r="J68" s="262"/>
    </row>
    <row r="69" spans="1:10" s="268" customFormat="1">
      <c r="A69" s="209" t="s">
        <v>279</v>
      </c>
      <c r="B69" s="412" t="s">
        <v>266</v>
      </c>
      <c r="C69" s="413"/>
      <c r="D69" s="414"/>
      <c r="E69" s="264" t="s">
        <v>178</v>
      </c>
      <c r="F69" s="265" t="s">
        <v>42</v>
      </c>
      <c r="G69" s="266"/>
      <c r="H69" s="261"/>
      <c r="I69" s="200">
        <f>+'9'!E58</f>
        <v>15500</v>
      </c>
      <c r="J69" s="267"/>
    </row>
    <row r="70" spans="1:10" s="216" customFormat="1" ht="20.25" customHeight="1">
      <c r="A70" s="214" t="s">
        <v>33</v>
      </c>
      <c r="B70" s="399" t="s">
        <v>87</v>
      </c>
      <c r="C70" s="399"/>
      <c r="D70" s="399"/>
      <c r="E70" s="207"/>
      <c r="F70" s="207"/>
      <c r="G70" s="207"/>
      <c r="H70" s="207"/>
      <c r="I70" s="215">
        <f>SUM(I71:I72)</f>
        <v>14142</v>
      </c>
    </row>
    <row r="71" spans="1:10">
      <c r="A71" s="256" t="s">
        <v>235</v>
      </c>
      <c r="B71" s="408" t="s">
        <v>231</v>
      </c>
      <c r="C71" s="408"/>
      <c r="D71" s="408"/>
      <c r="E71" s="191" t="s">
        <v>88</v>
      </c>
      <c r="F71" s="192" t="s">
        <v>42</v>
      </c>
      <c r="G71" s="191"/>
      <c r="H71" s="191"/>
      <c r="I71" s="200">
        <v>12142</v>
      </c>
    </row>
    <row r="72" spans="1:10" s="218" customFormat="1">
      <c r="A72" s="242" t="s">
        <v>240</v>
      </c>
      <c r="B72" s="408" t="s">
        <v>239</v>
      </c>
      <c r="C72" s="408"/>
      <c r="D72" s="408"/>
      <c r="E72" s="192" t="s">
        <v>238</v>
      </c>
      <c r="F72" s="192" t="s">
        <v>42</v>
      </c>
      <c r="G72" s="12"/>
      <c r="H72" s="12"/>
      <c r="I72" s="217">
        <v>2000</v>
      </c>
    </row>
  </sheetData>
  <mergeCells count="76">
    <mergeCell ref="B72:D72"/>
    <mergeCell ref="B40:D40"/>
    <mergeCell ref="B41:D41"/>
    <mergeCell ref="B42:D42"/>
    <mergeCell ref="B67:D67"/>
    <mergeCell ref="B45:D45"/>
    <mergeCell ref="B46:D46"/>
    <mergeCell ref="B47:D47"/>
    <mergeCell ref="B48:D48"/>
    <mergeCell ref="B49:D49"/>
    <mergeCell ref="B50:D50"/>
    <mergeCell ref="B62:D62"/>
    <mergeCell ref="B58:D58"/>
    <mergeCell ref="B68:D68"/>
    <mergeCell ref="B69:D69"/>
    <mergeCell ref="B65:H65"/>
    <mergeCell ref="B59:D59"/>
    <mergeCell ref="B60:D60"/>
    <mergeCell ref="B16:D16"/>
    <mergeCell ref="B21:D21"/>
    <mergeCell ref="B18:D18"/>
    <mergeCell ref="B23:D23"/>
    <mergeCell ref="B17:D17"/>
    <mergeCell ref="B19:D19"/>
    <mergeCell ref="B20:D20"/>
    <mergeCell ref="B22:D22"/>
    <mergeCell ref="B31:D31"/>
    <mergeCell ref="B28:D28"/>
    <mergeCell ref="B26:D26"/>
    <mergeCell ref="B30:D30"/>
    <mergeCell ref="B32:D32"/>
    <mergeCell ref="B36:D36"/>
    <mergeCell ref="B13:D13"/>
    <mergeCell ref="B24:D24"/>
    <mergeCell ref="B29:D29"/>
    <mergeCell ref="B25:D25"/>
    <mergeCell ref="B27:D27"/>
    <mergeCell ref="B14:D14"/>
    <mergeCell ref="B15:D15"/>
    <mergeCell ref="B71:D71"/>
    <mergeCell ref="B51:D51"/>
    <mergeCell ref="B38:D38"/>
    <mergeCell ref="B70:D70"/>
    <mergeCell ref="B66:D66"/>
    <mergeCell ref="B54:D54"/>
    <mergeCell ref="B61:D61"/>
    <mergeCell ref="B55:D55"/>
    <mergeCell ref="B56:D56"/>
    <mergeCell ref="B57:D57"/>
    <mergeCell ref="A63:H63"/>
    <mergeCell ref="D64:H64"/>
    <mergeCell ref="B39:D39"/>
    <mergeCell ref="B43:D43"/>
    <mergeCell ref="B52:D52"/>
    <mergeCell ref="B53:D53"/>
    <mergeCell ref="B33:D33"/>
    <mergeCell ref="B34:D34"/>
    <mergeCell ref="B35:D35"/>
    <mergeCell ref="B37:D37"/>
    <mergeCell ref="B44:D44"/>
    <mergeCell ref="A1:I1"/>
    <mergeCell ref="A2:I2"/>
    <mergeCell ref="A3:I3"/>
    <mergeCell ref="A4:I4"/>
    <mergeCell ref="A5:I5"/>
    <mergeCell ref="B12:D12"/>
    <mergeCell ref="H6:H7"/>
    <mergeCell ref="A8:H8"/>
    <mergeCell ref="A6:A7"/>
    <mergeCell ref="A9:H9"/>
    <mergeCell ref="D10:H10"/>
    <mergeCell ref="B6:D7"/>
    <mergeCell ref="E6:E7"/>
    <mergeCell ref="F6:F7"/>
    <mergeCell ref="G6:G7"/>
    <mergeCell ref="B11:H11"/>
  </mergeCells>
  <phoneticPr fontId="64" type="noConversion"/>
  <pageMargins left="0.17" right="0.17" top="0.47" bottom="0.32" header="0.34" footer="0.3"/>
  <pageSetup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3</vt:i4>
      </vt:variant>
    </vt:vector>
  </HeadingPairs>
  <TitlesOfParts>
    <vt:vector size="1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'5'!Print_Titles</vt:lpstr>
      <vt:lpstr>'7'!Print_Titles</vt:lpstr>
      <vt:lpstr>'8'!Print_Titles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https:/mul2.gov.am/tasks/871617/oneclick/7c062f452aeb1932a32230722172707a75dfe4e754df490b0d34a2b3c4232936.xlsx?token=efe81bc1f13b9ff5883f9456b3d1c637</cp:keywords>
  <cp:lastModifiedBy>Ruzanna Khanaganyan</cp:lastModifiedBy>
  <cp:lastPrinted>2026-09-17T06:16:27Z</cp:lastPrinted>
  <dcterms:created xsi:type="dcterms:W3CDTF">1996-10-14T23:33:28Z</dcterms:created>
  <dcterms:modified xsi:type="dcterms:W3CDTF">2026-09-23T13:27:21Z</dcterms:modified>
</cp:coreProperties>
</file>