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hidePivotFieldList="1" defaultThemeVersion="124226"/>
  <mc:AlternateContent xmlns:mc="http://schemas.openxmlformats.org/markup-compatibility/2006">
    <mc:Choice Requires="x15">
      <x15ac:absPath xmlns:x15ac="http://schemas.microsoft.com/office/spreadsheetml/2010/11/ac" url="D:\Toma\Finotdel2019\karavarutyan voroshum\aparat\aparat\karavarutyun\48581\"/>
    </mc:Choice>
  </mc:AlternateContent>
  <bookViews>
    <workbookView xWindow="0" yWindow="0" windowWidth="19200" windowHeight="11040"/>
  </bookViews>
  <sheets>
    <sheet name="havelvac 1" sheetId="38" r:id="rId1"/>
    <sheet name="havelvac 2" sheetId="48" r:id="rId2"/>
    <sheet name="havelvac 3" sheetId="44" r:id="rId3"/>
    <sheet name="havelvac 4" sheetId="31" r:id="rId4"/>
    <sheet name="havelvac 5" sheetId="47" r:id="rId5"/>
    <sheet name="havelvac 6" sheetId="45" r:id="rId6"/>
    <sheet name="havelvac7" sheetId="42" r:id="rId7"/>
  </sheets>
  <definedNames>
    <definedName name="AgencyCode" localSheetId="0">#REF!</definedName>
    <definedName name="AgencyCode" localSheetId="1">#REF!</definedName>
    <definedName name="AgencyCode" localSheetId="2">#REF!</definedName>
    <definedName name="AgencyCode" localSheetId="4">#REF!</definedName>
    <definedName name="AgencyCode" localSheetId="5">#REF!</definedName>
    <definedName name="AgencyCode">#REF!</definedName>
    <definedName name="AgencyName" localSheetId="0">#REF!</definedName>
    <definedName name="AgencyName" localSheetId="1">#REF!</definedName>
    <definedName name="AgencyName" localSheetId="2">#REF!</definedName>
    <definedName name="AgencyName" localSheetId="4">#REF!</definedName>
    <definedName name="AgencyName" localSheetId="5">#REF!</definedName>
    <definedName name="AgencyName">#REF!</definedName>
    <definedName name="davit" localSheetId="1">#REF!</definedName>
    <definedName name="davit" localSheetId="2">#REF!</definedName>
    <definedName name="davit" localSheetId="4">#REF!</definedName>
    <definedName name="davit" localSheetId="5">#REF!</definedName>
    <definedName name="davit">#REF!</definedName>
    <definedName name="Functional1" localSheetId="0">#REF!</definedName>
    <definedName name="Functional1" localSheetId="1">#REF!</definedName>
    <definedName name="Functional1" localSheetId="2">#REF!</definedName>
    <definedName name="Functional1" localSheetId="4">#REF!</definedName>
    <definedName name="Functional1" localSheetId="5">#REF!</definedName>
    <definedName name="Functional1">#REF!</definedName>
    <definedName name="ggg" localSheetId="0">#REF!</definedName>
    <definedName name="ggg" localSheetId="1">#REF!</definedName>
    <definedName name="ggg" localSheetId="2">#REF!</definedName>
    <definedName name="ggg" localSheetId="4">#REF!</definedName>
    <definedName name="ggg" localSheetId="5">#REF!</definedName>
    <definedName name="ggg">#REF!</definedName>
    <definedName name="PANature" localSheetId="0">#REF!</definedName>
    <definedName name="PANature" localSheetId="1">#REF!</definedName>
    <definedName name="PANature" localSheetId="2">#REF!</definedName>
    <definedName name="PANature" localSheetId="4">#REF!</definedName>
    <definedName name="PANature" localSheetId="5">#REF!</definedName>
    <definedName name="PANature">#REF!</definedName>
    <definedName name="PAType" localSheetId="0">#REF!</definedName>
    <definedName name="PAType" localSheetId="1">#REF!</definedName>
    <definedName name="PAType" localSheetId="2">#REF!</definedName>
    <definedName name="PAType" localSheetId="4">#REF!</definedName>
    <definedName name="PAType" localSheetId="5">#REF!</definedName>
    <definedName name="PAType">#REF!</definedName>
    <definedName name="Performance2" localSheetId="0">#REF!</definedName>
    <definedName name="Performance2" localSheetId="1">#REF!</definedName>
    <definedName name="Performance2" localSheetId="2">#REF!</definedName>
    <definedName name="Performance2" localSheetId="4">#REF!</definedName>
    <definedName name="Performance2" localSheetId="5">#REF!</definedName>
    <definedName name="Performance2">#REF!</definedName>
    <definedName name="PerformanceType" localSheetId="0">#REF!</definedName>
    <definedName name="PerformanceType" localSheetId="1">#REF!</definedName>
    <definedName name="PerformanceType" localSheetId="2">#REF!</definedName>
    <definedName name="PerformanceType" localSheetId="4">#REF!</definedName>
    <definedName name="PerformanceType" localSheetId="5">#REF!</definedName>
    <definedName name="PerformanceType">#REF!</definedName>
    <definedName name="_xlnm.Print_Area" localSheetId="0">'havelvac 1'!$A$1:$H$101</definedName>
    <definedName name="Հավելված" localSheetId="1">#REF!</definedName>
    <definedName name="Հավելված" localSheetId="2">#REF!</definedName>
    <definedName name="Հավելված" localSheetId="4">#REF!</definedName>
    <definedName name="Հավելված" localSheetId="5">#REF!</definedName>
    <definedName name="Հավելված">#REF!</definedName>
    <definedName name="Մաս" localSheetId="1">#REF!</definedName>
    <definedName name="Մաս" localSheetId="2">#REF!</definedName>
    <definedName name="Մաս" localSheetId="4">#REF!</definedName>
    <definedName name="Մաս" localSheetId="5">#REF!</definedName>
    <definedName name="Մաս">#REF!</definedName>
    <definedName name="շախմատիստ" localSheetId="0">#REF!</definedName>
    <definedName name="շախմատիստ" localSheetId="1">#REF!</definedName>
    <definedName name="շախմատիստ" localSheetId="2">#REF!</definedName>
    <definedName name="շախմատիստ" localSheetId="4">#REF!</definedName>
    <definedName name="շախմատիստ" localSheetId="5">#REF!</definedName>
    <definedName name="շախմատիստ">#REF!</definedName>
  </definedNames>
  <calcPr calcId="162913"/>
</workbook>
</file>

<file path=xl/calcChain.xml><?xml version="1.0" encoding="utf-8"?>
<calcChain xmlns="http://schemas.openxmlformats.org/spreadsheetml/2006/main">
  <c r="I27" i="42" l="1"/>
  <c r="H11" i="31" l="1"/>
  <c r="D11" i="31"/>
  <c r="I44" i="42" l="1"/>
  <c r="I43" i="42" s="1"/>
  <c r="I42" i="42" s="1"/>
  <c r="D12" i="44"/>
  <c r="D10" i="44" s="1"/>
  <c r="D15" i="44"/>
  <c r="D64" i="48"/>
  <c r="D46" i="48"/>
  <c r="D26" i="48"/>
  <c r="D12" i="48"/>
  <c r="D10" i="48" l="1"/>
  <c r="D14" i="31"/>
  <c r="G65" i="38" l="1"/>
  <c r="G64" i="38" s="1"/>
  <c r="G63" i="38" s="1"/>
  <c r="G62" i="38" s="1"/>
  <c r="G60" i="38" s="1"/>
  <c r="G58" i="38" s="1"/>
  <c r="I32" i="42" l="1"/>
  <c r="I33" i="42"/>
  <c r="G87" i="38" l="1"/>
  <c r="G82" i="38"/>
  <c r="I40" i="42" l="1"/>
  <c r="I39" i="42"/>
  <c r="I36" i="42"/>
  <c r="I37" i="42"/>
  <c r="I38" i="42"/>
  <c r="I34" i="42"/>
  <c r="I35" i="42"/>
  <c r="I31" i="42" l="1"/>
  <c r="I28" i="42"/>
  <c r="I29" i="42"/>
  <c r="I23" i="42" l="1"/>
  <c r="I24" i="42"/>
  <c r="I21" i="42"/>
  <c r="I19" i="42"/>
  <c r="I20" i="42"/>
  <c r="I22" i="42"/>
  <c r="I26" i="42"/>
  <c r="I25" i="42" s="1"/>
  <c r="I18" i="42" l="1"/>
  <c r="D13" i="31"/>
  <c r="I17" i="42" l="1"/>
  <c r="G90" i="38"/>
  <c r="G99" i="38"/>
  <c r="G98" i="38" s="1"/>
  <c r="G97" i="38" s="1"/>
  <c r="G96" i="38" l="1"/>
  <c r="G94" i="38" s="1"/>
  <c r="G92" i="38" s="1"/>
  <c r="G85" i="38"/>
  <c r="G81" i="38" l="1"/>
  <c r="G80" i="38" s="1"/>
  <c r="G79" i="38" s="1"/>
  <c r="G77" i="38" s="1"/>
  <c r="G75" i="38" s="1"/>
  <c r="G72" i="38" l="1"/>
  <c r="G70" i="38" s="1"/>
  <c r="G68" i="38" s="1"/>
  <c r="G41" i="38"/>
  <c r="G40" i="38" s="1"/>
  <c r="G39" i="38" s="1"/>
  <c r="G37" i="38" s="1"/>
  <c r="G35" i="38" s="1"/>
  <c r="G34" i="38" s="1"/>
  <c r="G32" i="38" s="1"/>
  <c r="G30" i="38" s="1"/>
  <c r="G49" i="38"/>
  <c r="G48" i="38" s="1"/>
  <c r="G47" i="38" s="1"/>
  <c r="G45" i="38" s="1"/>
  <c r="G43" i="38" s="1"/>
  <c r="I13" i="42"/>
  <c r="I12" i="42" s="1"/>
  <c r="I11" i="42" s="1"/>
  <c r="I10" i="42" s="1"/>
  <c r="G28" i="38" l="1"/>
  <c r="G26" i="38"/>
  <c r="G25" i="38" s="1"/>
  <c r="G24" i="38" s="1"/>
  <c r="G23" i="38" s="1"/>
  <c r="G21" i="38" s="1"/>
  <c r="G19" i="38" s="1"/>
  <c r="G16" i="38" s="1"/>
  <c r="G14" i="38" l="1"/>
  <c r="G12" i="38" s="1"/>
  <c r="G11" i="38" l="1"/>
</calcChain>
</file>

<file path=xl/sharedStrings.xml><?xml version="1.0" encoding="utf-8"?>
<sst xmlns="http://schemas.openxmlformats.org/spreadsheetml/2006/main" count="549" uniqueCount="200">
  <si>
    <t>Արդյունքի չափորոշիչներ</t>
  </si>
  <si>
    <t>Ծրագրի դասիչը</t>
  </si>
  <si>
    <t>Ծրագրի անվանումը</t>
  </si>
  <si>
    <t>Ծրագրի դասիչը՝</t>
  </si>
  <si>
    <t xml:space="preserve">ՀՀ կառավարության  2019 թվականի </t>
  </si>
  <si>
    <t>Միջոցառման դասիչը՝</t>
  </si>
  <si>
    <t>Միջոցառման անվանումը՝</t>
  </si>
  <si>
    <t>Միջոցառման տեսակը՝</t>
  </si>
  <si>
    <t>Միջոցառման վրա կատարվող ծախսը (հազար դրամ)</t>
  </si>
  <si>
    <t>______________ ի    ___Ն որոշման</t>
  </si>
  <si>
    <t>Նկարագրությունը՝</t>
  </si>
  <si>
    <t xml:space="preserve"> Տարի </t>
  </si>
  <si>
    <t xml:space="preserve">Միջոցառումն իրականացնողի անվանումը </t>
  </si>
  <si>
    <t>Հավելված 2</t>
  </si>
  <si>
    <t xml:space="preserve"> Ծրագրային դասիչը</t>
  </si>
  <si>
    <t xml:space="preserve"> Բյուջետային հատկացումների գլխավոր կարգադրիչների, ծրագրերի և միջոցառումների անվանումները</t>
  </si>
  <si>
    <t xml:space="preserve"> Տարի</t>
  </si>
  <si>
    <t xml:space="preserve"> Ծրագիր</t>
  </si>
  <si>
    <t xml:space="preserve"> Միջոցառում</t>
  </si>
  <si>
    <t>Ծրագրի միջոցառումներ</t>
  </si>
  <si>
    <t xml:space="preserve"> ԸՆԴԱՄԵՆԸ</t>
  </si>
  <si>
    <t xml:space="preserve"> այդ թվում`</t>
  </si>
  <si>
    <t xml:space="preserve"> այդ թվում` ըստ կատարողների</t>
  </si>
  <si>
    <t xml:space="preserve"> այդ թվում` բյուջետային ծախսերի տնտեսագիտական դասակարգման հոդվածներ</t>
  </si>
  <si>
    <t xml:space="preserve"> ԸՆԴԱՄԵՆԸ ԾԱԽՍԵՐ</t>
  </si>
  <si>
    <t xml:space="preserve"> ԸՆԹԱՑԻԿ ԾԱԽՍԵՐ</t>
  </si>
  <si>
    <t xml:space="preserve"> Ծրագրի անվանումը`</t>
  </si>
  <si>
    <t xml:space="preserve"> Ծրագրի նպատակը`</t>
  </si>
  <si>
    <t xml:space="preserve"> Վերջնական արդյունքի նկարագրությունը`</t>
  </si>
  <si>
    <t xml:space="preserve"> Միջոցառման անվանումը`</t>
  </si>
  <si>
    <t xml:space="preserve"> Միջոցառման նկարագրությունը`</t>
  </si>
  <si>
    <t xml:space="preserve"> Միջոցառման տեսակը</t>
  </si>
  <si>
    <t xml:space="preserve"> Ծառայությունների մատուցում</t>
  </si>
  <si>
    <t>Ցուցանիշների փոփոխությունը (ավելացումները նշված են դրական նշանով, իսկ նվազեցումները` փակագծերում)</t>
  </si>
  <si>
    <t>ԾԱՌԱՅՈՒԹՅՈՒՆՆԵՐԻ ԵՎ ԱՊՐԱՆՔՆԵՐԻ ՁԵՌՔԲԵՐՈՒՄ</t>
  </si>
  <si>
    <t>Պայմանագրային այլ ծառայությունների ձեռքբերում</t>
  </si>
  <si>
    <t>Ընդհանուր բնույթի այլ ծառայություններ</t>
  </si>
  <si>
    <t xml:space="preserve">          ՄԱՍ 2. ՊԵՏԱԿԱՆ ՄԱՐՄՆԻ ԳԾՈՎ ԱՐԴՅՈՒՆՔԱՅԻՆ (ԿԱՏԱՐՈՂԱԿԱՆ) ՑՈՒՑԱՆԻՇՆԵՐԸ</t>
  </si>
  <si>
    <t>/հազար դրամ/</t>
  </si>
  <si>
    <t>հազար դրամ/</t>
  </si>
  <si>
    <t>Հավելված 1</t>
  </si>
  <si>
    <t xml:space="preserve"> Գործառական դասիչը</t>
  </si>
  <si>
    <t xml:space="preserve"> Բաժին</t>
  </si>
  <si>
    <t xml:space="preserve"> Խումբ</t>
  </si>
  <si>
    <t xml:space="preserve"> Դաս</t>
  </si>
  <si>
    <t>09</t>
  </si>
  <si>
    <t>ԿՐԹՈՒԹՅՈՒՆ</t>
  </si>
  <si>
    <t>06</t>
  </si>
  <si>
    <t>Կրթությանը տրամադրվող օժանդակ ծառայություններ</t>
  </si>
  <si>
    <t xml:space="preserve"> 01</t>
  </si>
  <si>
    <t>Կրթական հաստատությունների աշակերտներին դասագրքերով և ուսումնական գրականությամբ ապահովում</t>
  </si>
  <si>
    <t>Հանրակրթության ծրագիր</t>
  </si>
  <si>
    <t>Ապահովել անվճար և որակյալ հանրակրթություն</t>
  </si>
  <si>
    <t>Մտավոր, հոգևոր, ֆիզիկական և սոցիալական ունակությունների համակողմանի ու ներդաշնակ զարգացմամբ, հայրենասիրության, պետականության և մարդասիրության ոգով դաստիրակված, պատշած վարքով և վարվելակերպով անձի ձևավորում</t>
  </si>
  <si>
    <t>Հանրակրթական դպրոցում ուսումնական գործընթացի արդյունավետության ապահովման և բարձրացման նպատակով ուսումնադիդակտիկ պարագաների ապահովում</t>
  </si>
  <si>
    <t xml:space="preserve"> Բյուջետային ծախսերի գործառական դասակարգման բաժինների, խմբերի և դասերի, բյուջետային ծրագրերի, միջոցառումների բյուջետային հատկացումնեյի գլխավոր կարկադրիչների անվանումները</t>
  </si>
  <si>
    <t>Ծառայությունների մատուցում</t>
  </si>
  <si>
    <t xml:space="preserve">Գնումների մասին ՀՀ օրենքի համաձայն ընտրված </t>
  </si>
  <si>
    <t>Տարրական դասարանների սովորողներին տրվող դասագրքերի և վարժությունների տետրերի թվաքանակ, հատ</t>
  </si>
  <si>
    <t>այդ թվում՝</t>
  </si>
  <si>
    <t>Միջոցառման նկարագրությունը՝</t>
  </si>
  <si>
    <t>Ծրագրի միջոցառումները</t>
  </si>
  <si>
    <t xml:space="preserve">ՀԱՅԱՍՏԱՆԻ ՀԱՆՐԱՊԵՏՈՒԹՅԱՆ ԿԱՌԱՎԱՐՈՒԹՅԱՆ 2018 ԹՎԱԿԱՆԻ ԴԵԿՏԵՄԲԵՐԻ 27-Ի N 1515-Ն ՈՐՈՇՄԱՆ N 3  և N 4 ՀԱՎԵԼՎԱԾՈՒՄ ԿԱՏԱՐՎՈՂ  ԼՐԱՑՈՒՄՆԵՐԸ  ԵՎ  ՓՈՓՈԽՈՒԹՅՈՒՆՆԵՐԸ  </t>
  </si>
  <si>
    <t xml:space="preserve">     ՀՀ կառավարության 2019 թվականի</t>
  </si>
  <si>
    <t xml:space="preserve">     ------------ N ------------   որոշման</t>
  </si>
  <si>
    <t>ՀԱՅԱՍՏԱՆԻ ՀԱՆՐԱՊԵՏՈՒԹՅԱՆ ԿԱՌԱՎԱՐՈՒԹՅԱՆ 2018 ԹՎԱԿԱՆԻ ԴԵԿՏԵՄԲԵՐԻ 27-Ի N 1515-Ն ՈՐՈՇՄԱՆ N 12 ՀԱՎԵԼՎԱԾՈՒՄ ԿԱՏԱՐՎՈՂ ՓՈՓՈԽՈՒԹՅՈՒՆԸ</t>
  </si>
  <si>
    <t>Գնման առարկայի</t>
  </si>
  <si>
    <t>Գումարը (հազար դրամով) Ցուցանիշների փոփոխությունները       (ծախսերի ավելացումները նշված են դրական նշանով)</t>
  </si>
  <si>
    <t>Կոդը</t>
  </si>
  <si>
    <t>Անվանումը</t>
  </si>
  <si>
    <t>Գնման ձևը</t>
  </si>
  <si>
    <t>Չափման միավորը</t>
  </si>
  <si>
    <t>Միավորի գինը</t>
  </si>
  <si>
    <t>Քանակը</t>
  </si>
  <si>
    <t>Բաժին N 09</t>
  </si>
  <si>
    <t>Խումբ N 06</t>
  </si>
  <si>
    <t>Դաս N 01</t>
  </si>
  <si>
    <t>1146 11016 Կրթական հաստատությունների աշակերտներին դասագրքերով և ուսումնական գրականությամբ ապահովում</t>
  </si>
  <si>
    <t>ՄԱՍ  I. ԱՊՐԱՆՔՆԵՐ</t>
  </si>
  <si>
    <t>22111110/72</t>
  </si>
  <si>
    <t>դասագրքեր</t>
  </si>
  <si>
    <t>ՄԱ</t>
  </si>
  <si>
    <t>հատ</t>
  </si>
  <si>
    <t xml:space="preserve"> 11</t>
  </si>
  <si>
    <t xml:space="preserve"> ՀԻՄՆԱԿԱՆ ԲԱԺԻՆՆԵՐԻՆ ՉԴԱՍՎՈՂ ՊԱՀՈՒՍՏԱՅԻՆ ՖՈՆԴԵՐ</t>
  </si>
  <si>
    <t xml:space="preserve"> ՀՀ կառավարության և համայնքների պահուստային ֆոնդ</t>
  </si>
  <si>
    <t xml:space="preserve"> ՀՀ կառավարության պահուստային ֆոնդ</t>
  </si>
  <si>
    <t>ՀՀ կառավարություն</t>
  </si>
  <si>
    <t xml:space="preserve"> 1139</t>
  </si>
  <si>
    <t xml:space="preserve"> 11001</t>
  </si>
  <si>
    <t xml:space="preserve"> ՀՀ կառավարություն</t>
  </si>
  <si>
    <t xml:space="preserve"> ԱՅԼ  ԾԱԽՍԵՐ</t>
  </si>
  <si>
    <t xml:space="preserve"> Պահուստային միջոցներ</t>
  </si>
  <si>
    <t xml:space="preserve"> ԱՅԼ ԾԱԽՍԵՐ</t>
  </si>
  <si>
    <t xml:space="preserve"> Պետական բյուջեում չկանխատեսված՝ ինչպես նաև բյուջետային երաշխիքների ապահովման ծախսերի ֆինանսավորման ապահովում</t>
  </si>
  <si>
    <t xml:space="preserve"> Պահուստային ֆոնդի կառավարման արդյունավետություն և թափանցիկություն</t>
  </si>
  <si>
    <t xml:space="preserve"> ՀՀ պետական բյուջեում նախատեսված ելքերի լրացուցիչ ֆինանսավորման՝ պետական բյուջեում չկանխատեսված ելքերի՝ ինչպես նաև բյուջետային երաշխիքների ապահովման ելքերի ֆինանսավորման ապահովում</t>
  </si>
  <si>
    <t>ՀՀ կառավարության պահուստային ֆոնդ</t>
  </si>
  <si>
    <t>ՀՀ կրթության, գիտության, մշակույթի և սպորտի  նախարարություն</t>
  </si>
  <si>
    <t>ԸՆԴԱՄԵՆԸ</t>
  </si>
  <si>
    <t xml:space="preserve">«ՀԱՅԱUՏԱՆԻ ՀԱՆՐԱՊԵՏՈՒԹՅԱՆ 2019 ԹՎԱԿԱՆԻ ՊԵՏԱԿԱՆ ԲՅՈՒՋԵԻ ՄԱUԻՆ» ՀԱՅԱUՏԱՆԻ ՀԱՆՐԱՊԵՏՈՒԹՅԱՆ OՐԵՆՔԻ N 1 ՀԱՎԵԼՎԱԾԻ N 2 ԱՂՅՈՒՍԱԿՈՒՄ ԿԱՏԱՐՎՈՂ ՎԵՐԱԲԱՇԽՈՒՄԸ ԵՎ ՀԱՅԱՍՏԱՆԻ ՀԱՆՐԱՊԵՏՈՒԹՅԱՆ ԿԱՌԱՎԱՐՈՒԹՅԱՆ 2018 ԹՎԱԿԱՆԻ ԴԵԿՏԵՄԲԵՐԻ 27-Ի ԹԻՎ 1515-Ն ՈՐՈՇՄԱՆ N 5  ՀԱՎԵԼՎԱԾԻ  N 1  ԱՂՅՈՒՍԱԿՈՒՄ ԿԱՏԱՐՎՈՂ  ԼՐԱՑՈՒՄՆԵՐԸ ԵՎ  ՓՈՓՈԽՈՒԹՅՈՒՆՆԵՐԸ  </t>
  </si>
  <si>
    <t>ՀՀ պետական բյուջեում նախատեսված ելքերի լրացուցիչ ֆինանսավորման՝ պետական բյուջեում չկանխատեսված ելքերի, ինչպես նաև բյուջետային երաշխիքների ապահովման ելքերի ֆինանսավորման ապահովում</t>
  </si>
  <si>
    <t>08</t>
  </si>
  <si>
    <t xml:space="preserve"> ՀԱՆԳԻՍՏ, ՄՇԱԿՈՒՅԹ և ԿՐՈՆ</t>
  </si>
  <si>
    <t>01</t>
  </si>
  <si>
    <t>այդ թվում` ըստ կատարողների</t>
  </si>
  <si>
    <t>ՀՀ կրթության, գիտության, մշակույթի և սպորտի նախարարություն</t>
  </si>
  <si>
    <t>ԸՆԹԱՑԻԿ ԾԱԽՍԵՐ</t>
  </si>
  <si>
    <t>Ծրագրի անվանումը՝</t>
  </si>
  <si>
    <t>Ծրագրի նպատակը՝</t>
  </si>
  <si>
    <t>Վերջնական արդյունքի նկարագրությունը՝</t>
  </si>
  <si>
    <t xml:space="preserve"> Միջոցառման դասիչը` </t>
  </si>
  <si>
    <t xml:space="preserve"> Միջոցառման անվանումը` </t>
  </si>
  <si>
    <t xml:space="preserve"> Նկարագրությունը` </t>
  </si>
  <si>
    <t xml:space="preserve"> Միջոցառման տեսակը` </t>
  </si>
  <si>
    <t>Միջոցառումն իրականացնողի անվանումը</t>
  </si>
  <si>
    <t xml:space="preserve"> Արդյունքի չափորոշիչներ </t>
  </si>
  <si>
    <t xml:space="preserve"> Կրթության և գիտության բնագավառի պետական քաղաքականության մշակման՝ ծրագրերի համակարգման և մոնիտորինգի ծառայություններ </t>
  </si>
  <si>
    <t>- Գրասենյակային նյութեր և հագուստ</t>
  </si>
  <si>
    <t>- ընդանուր բնույթի այլ ծառայություններ</t>
  </si>
  <si>
    <t>- Շենքերի և կառույցների ընթացիք նորոգում և պահպանում</t>
  </si>
  <si>
    <t>Ընթացիկ նորոգում և պահպանում (ծառայություններ և նյութեր)</t>
  </si>
  <si>
    <t>Նյութեր (Ապրանքներ)</t>
  </si>
  <si>
    <t xml:space="preserve">- Կենցաղային և հանրային սննդի նյութեր </t>
  </si>
  <si>
    <t xml:space="preserve"> Կրթության, գիտության,մշակույթի և սպորտի նախարարության տեխնիկական հագեցվածության բարելավում</t>
  </si>
  <si>
    <t>ՈՉ ՖԻՆԱՆՍԱԿԱՆ ԱԿՏԻՎՆԵՐԻ ԳԾՈՎ ԾԱԽՍԵՐ</t>
  </si>
  <si>
    <t>ՀԻՄՆԱԿԱՆ ՄԻՋՈՑՆԵՐ</t>
  </si>
  <si>
    <t>ՄԵՔԵՆԱՆԵՐ ԵՎ ՍԱՐՔԱՎՈՐՈՒՄՆԵՐ</t>
  </si>
  <si>
    <t>- Վարչական սարքավորումներ</t>
  </si>
  <si>
    <t>ԱՅԼ ԾԱԽՍԵՐ</t>
  </si>
  <si>
    <t>Հարկեր, պարտադիր վճարներ և տուրքեր, որոնք կառավարման տարբեր մակարդակներիկողմից կիրառվում են միմյանց նկատմամբ</t>
  </si>
  <si>
    <t>Տարի</t>
  </si>
  <si>
    <t>Կրթության և գիտության բնագավառի պետական քաղաքականության մշակում, ծրագրերի համակարգում և մոնիտորինգ</t>
  </si>
  <si>
    <t>Կրթության և գիտության բնագավառի պետական քաղաքականության մշակում, ծրագրերի համակարգում և մոնիտորինգի ծառայությունների ապահովում</t>
  </si>
  <si>
    <t>Համակարգչային, ձայնային սարքավորումների  ձեռքբերում</t>
  </si>
  <si>
    <t>Կառուցման ածխատանքներ</t>
  </si>
  <si>
    <t>Վերակառուցման,վերանորոգման և վերականգման աշխատանքներ</t>
  </si>
  <si>
    <t>Նախագծահետազոտական,գեոդոզիաքարեզագրական աշխատանքներ</t>
  </si>
  <si>
    <t>Ոչ ֆինանսկան այլ ակտիվների ձեռքբերում</t>
  </si>
  <si>
    <t xml:space="preserve">                                      ԸՆԴԱՄԵՆԸ</t>
  </si>
  <si>
    <t xml:space="preserve"> Կրթության և գիտության բնագավառի պետական քաղաքականության մշակման՝ ծրագրերի համակարգման և մոնիտորինգի ծառայությունների ապահովում </t>
  </si>
  <si>
    <t xml:space="preserve"> Կրթության և գիտության բնագավառի պետական քաղաքականության մշակում՝ ծրագրերի համակարգում և մոնիտորինգ </t>
  </si>
  <si>
    <t>Ապրանքների ձեռքբերում</t>
  </si>
  <si>
    <t>Խումբ N 08</t>
  </si>
  <si>
    <t>Կրթություն (այլ դասերին չպատկանող)</t>
  </si>
  <si>
    <t>1130 11001 Կրթության և գիտության բնագավառի պետական քաղաքականության մշակման՝ ծրագրերի համակարգման և մոնիտորինգի ծառայություններ</t>
  </si>
  <si>
    <t>ՄԱՍ  II. ԱՇԽԱՏԱՆՔ</t>
  </si>
  <si>
    <t>Շենք, շինությունների ընթացիկ նորոգման աշխատանքներ</t>
  </si>
  <si>
    <t>ԳՀ</t>
  </si>
  <si>
    <t>դրամ</t>
  </si>
  <si>
    <t>Անվանատախտակներ</t>
  </si>
  <si>
    <t>44423450/1</t>
  </si>
  <si>
    <t>44423450/2</t>
  </si>
  <si>
    <t>Վկայականներ</t>
  </si>
  <si>
    <t xml:space="preserve">
22451170
</t>
  </si>
  <si>
    <t>Մուտքի քարտեր</t>
  </si>
  <si>
    <t>31221230/1</t>
  </si>
  <si>
    <t>31221230/2</t>
  </si>
  <si>
    <t>Միացման մալուխներ</t>
  </si>
  <si>
    <t>ՄԱՍ III. ԾԱՌԱՅՈՒԹՅՈՒՆՆԵՐ</t>
  </si>
  <si>
    <t>Հեռախոսային կայաններ</t>
  </si>
  <si>
    <t>Անցակետային հսկողության սարքեր</t>
  </si>
  <si>
    <t>Անվտանգության սարքերի տեղադրում</t>
  </si>
  <si>
    <t>Ցանցային զանազան համակարգչային ծրագրային փաթեթներ</t>
  </si>
  <si>
    <t>1130 31001   Կրթության, գիտության,մշակույթի և սպորտի նախարարության տեխնիկական հագեցվածության բարելավում</t>
  </si>
  <si>
    <t>Խոսափողներ</t>
  </si>
  <si>
    <t>32341100/1</t>
  </si>
  <si>
    <t>32341100/2</t>
  </si>
  <si>
    <t>Ձայնային սարքավորումներ</t>
  </si>
  <si>
    <t>Բարձրախոս</t>
  </si>
  <si>
    <t>32341110/1</t>
  </si>
  <si>
    <t>32341110/2</t>
  </si>
  <si>
    <t>32341110/3</t>
  </si>
  <si>
    <t>Շտատիվ</t>
  </si>
  <si>
    <t>Դյուրակիր համակարգիչ</t>
  </si>
  <si>
    <t xml:space="preserve">«ՀԱՅԱUՏԱՆԻ ՀԱՆՐԱՊԵՏՈՒԹՅԱՆ 2019 ԹՎԱԿԱՆԻ ՊԵՏԱԿԱՆ ԲՅՈՒՋԵԻ ՄԱUԻՆ» ՀԱՅԱUՏԱՆԻ ՀԱՆՐԱՊԵՏՈՒԹՅԱՆ OՐԵՆՔԻ N 1 ՀԱՎԵԼՎԱԾԻ N 3 ԱՂՅՈՒՍԱԿՈՒՄ ԿԱՏԱՐՎՈՂ   ԼՐԱՑՈՒՄՆԵՐԸ </t>
  </si>
  <si>
    <t>Հավելված 3</t>
  </si>
  <si>
    <t>Հավելված 4</t>
  </si>
  <si>
    <t>Հավելված 5</t>
  </si>
  <si>
    <t>Գնումների մասին ՀՀ օրենքի համաձայն ընտրված կազմակերպություն</t>
  </si>
  <si>
    <t>ՀՀ կրթության, գիտության, մշակույթի և սպորտի նախարարություն ,Գնումների մասին ՀՀ օրենքի համաձայն ընտրված կազմակերպություն</t>
  </si>
  <si>
    <t xml:space="preserve">ՀՀ կրթության, գիտության, մշակույթի և սպորտի նախարարություն,Գնումների մասին ՀՀ օրենքի համաձայն ընտրված կազմակերպություն </t>
  </si>
  <si>
    <t>- համակարգչային ծառայություններ</t>
  </si>
  <si>
    <t>քանակական</t>
  </si>
  <si>
    <t xml:space="preserve">«Ուսուցչի օրվա» առթիվ  հանրակրթական ուսումնական հաստատությունների դաստիարակներին պարգևատրման  ապահովում </t>
  </si>
  <si>
    <t xml:space="preserve">Ապահովել համընդհանուր, հավասարապես հասանելի, ներառական և որակյալ կրթություն բավարարելու տնտեսության ու հասարակական պահանջները, լիարժեք ծառայելով ազգային շահերին </t>
  </si>
  <si>
    <t>Կրթության և գիտության բնագավառի իրականացվող ծրագրերի ազդեցության և արդյունավետության բարելավում:</t>
  </si>
  <si>
    <t>Կրթության և գիտության բնագավառի պետական քաղաքականության մշակում, ծրագրերի համակարգում և մոնիտորինգի ծառայություններ</t>
  </si>
  <si>
    <t xml:space="preserve">«Ուսուցչի օրվա» առթիվ  հանրակրթական ուսումնական հաստատությունների դաստիարակներին պարգևատրում </t>
  </si>
  <si>
    <t>Համակարգիչների  ձեռքբերում</t>
  </si>
  <si>
    <t xml:space="preserve">«ՀԱՅԱUՏԱՆԻ ՀԱՆՐԱՊԵՏՈՒԹՅԱՆ 2019 ԹՎԱԿԱՆԻ ՊԵՏԱԿԱՆ ԲՅՈՒՋԵՈՎ ՆԱԽԱՏԵՍՎԱԾ ՈՉ ՖԻՆԱՆՍԱԿԱՆ ԱԿՏԻՎՆԵՐԻ ԳԾՈՎ ԲՅՈՒՋԵՏԱՅԻՆ ԾԱԽՍԵՐԻ ԿԱՏԱՐՄԱՆ ԵՌԵՄՍՅԱԿԱՅԻՆ (ԱՃՈՂԱԿԱՆ) ՀԱՄԱՄԱՍՆՈՒԹՅՈՒՆԵՐՆ  ԸՍՏ ԲՅՈՒՋԵՏԱՅԻՆ ԳԼԽԱՎՈՐ ԿԱՐԳԱԴՐԻՉՆԵՐԻ, ԾՐԱԳՐԵՐԻ,ՄԻՋՈՑԱՌՈՒՄՆԵՐԻ,ՄԻՋՈՑԱՌՈՒՄՆԵՐԸ ԿԱՏԱՐՈՂ ՊԵՏԱԿԱՆ ՄԱՐՄԻՆՆԵՐԻ ԵՎ ՈՒՂՂՈՒԹՅՈՒՆՆԵՐԻ (ԱՌԱՆՑ ՕՏԱՐԵՐԿՐԱ ՊԵՏՈՒԹՅՈՒՆՆԵՐԻ ԵՎ ՄԻՋԱԶԳԱՅԻՆ ԿԱԶՄԱԿԵՐՊՈՒԹՅՈՒՆՆԵՐԻ ԿՈՂՄԻՑ ՀԱՅԱՍՏԱՆԻ ՀԱՆՐԱՊԵՏՈՒԹՅԱՆԸ ՏՐԱՄԱԴՐՎԱԾ ՆՊԱՏԱԿԱՅԻՆ ՎԱՐԿԵՐ ԵՎ ԴՐԱՄՇՆՈՐՀՆԵՐԻ ՀԱՇՎԻՆ ԻՐԱԿԱՆԱՑՎԵԼԻՔ ԾՐԱԳՐԵՐ ) »  ՀԱՅԱՍՏԱՆԻ ՀԱՆՐԱՊԵՏՈՒԹՅԱՆ ԿԱՌԱՎԱՐՈՒԹՅԱՆ 2018 ԹՎԱԿԱՆԻ ԴԵԿՏԵՄԲԵՐԻ 27-Ի ԹԻՎ 1515-Ն ՈՐՈՇՄԱՆ N 5  ՀԱՎԵԼՎԱԾԻ  N 2  ԱՂՅՈՒՍԱԿՈՒՄ ԿԱՏԱՐՎՈՂ  ԼՐԱՑՈՒՄՆԵՐԸ </t>
  </si>
  <si>
    <t xml:space="preserve"> Բյուջետային  գլխավոր կարգադրիչների, ծրագրերի,միջոցառումների,միջոցառումները կատարող պետական մարմինների և ուղղությունների անվանումները</t>
  </si>
  <si>
    <t>ՏԱՐԻ</t>
  </si>
  <si>
    <t xml:space="preserve"> այդ թվում` ըստ կատարողի</t>
  </si>
  <si>
    <t xml:space="preserve">ՀԱՅԱՍՏԱՆԻ ՀԱՆՐԱՊԵՏՈՒԹՅԱՆ ԿԱՌԱՎԱՐՈՒԹՅԱՆ 2018ԹՎԱԿԱՆԻ ԴԵԿՏԵՄԲԵՐԻ 27-Ի ԹԻՎ 1515-Ն ՈՐՈՇՄԱՆ N 11 ՀԱՎԵԼՎԱԾԻՆԵՐԻ  11.16, 11.52  ԱՂՅՈՒՍԱԿՆԵՐՈՒՄ ԿԱՏԱՐՎՈՂ ԼՐԱՑՈՒՄՆԵՐԸ ԵՎ ՓՈՓՈԽՈՒԹՅՈՒՆՆԵՐԸ  </t>
  </si>
  <si>
    <t xml:space="preserve">ՀԱՅԱՍՏԱՆԻ ՀԱՆՐԱՊԵՏՈՒԹՅԱՆ ԿԱՌԱՎԱՐՈՒԹՅԱՆ 2018ԹՎԱԿԱՆԻ ԴԵԿՏԵՄԲԵՐԻ 27-Ի ԹԻՎ 1515-Ն ՈՐՈՇՄԱՆ N 11.1 ՀԱՎԵԼՎԱԾԻՆԵՐԻ  11.1.16 ԵՎ 11.1.66  ԱՂՅՈՒՍԱԿՆԵՐՈՒՄ ԿԱՏԱՐՎՈՂ ԼՐԱՑՈՒՄՆԵՐԸ ԵՎ ՓՈՓՈԽՈՒԹՅՈՒՆՆԵՐԸ  </t>
  </si>
  <si>
    <t>Դաս N 06</t>
  </si>
  <si>
    <t xml:space="preserve">1146 31001 «Ուսուցչի օրվա» առթիվ  հանրակրթական ուսումնական հաստատությունների դաստիարակներին պարգևատրում </t>
  </si>
  <si>
    <t>Հավելված 6</t>
  </si>
  <si>
    <t>Հավելված N 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</si>
</sst>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3" formatCode="_(* #,##0.00_);_(* \(#,##0.00\);_(* &quot;-&quot;??_);_(@_)"/>
    <numFmt numFmtId="164" formatCode="0.0"/>
    <numFmt numFmtId="165" formatCode="_-* #,##0.00_р_._-;\-* #,##0.00_р_._-;_-* &quot;-&quot;??_р_._-;_-@_-"/>
    <numFmt numFmtId="166" formatCode="0.0_);\(0.0\)"/>
    <numFmt numFmtId="167" formatCode="0.000_);\(0.000\)"/>
    <numFmt numFmtId="168" formatCode="##,##0.0;\(##,##0.0\);\-"/>
    <numFmt numFmtId="169" formatCode="#,##0.0_);\(#,##0.0\)"/>
    <numFmt numFmtId="170" formatCode="#,##0.0"/>
    <numFmt numFmtId="171" formatCode="##,##0.00;\(##,##0.00\);\-"/>
  </numFmts>
  <fonts count="34" x14ac:knownFonts="1">
    <font>
      <sz val="11"/>
      <color theme="1"/>
      <name val="Calibri"/>
      <family val="2"/>
      <charset val="1"/>
      <scheme val="minor"/>
    </font>
    <font>
      <sz val="11"/>
      <color theme="1"/>
      <name val="Calibri"/>
      <family val="2"/>
      <scheme val="minor"/>
    </font>
    <font>
      <sz val="11"/>
      <color theme="1"/>
      <name val="Calibri"/>
      <family val="2"/>
      <scheme val="minor"/>
    </font>
    <font>
      <sz val="11"/>
      <color theme="1"/>
      <name val="Calibri"/>
      <family val="2"/>
      <scheme val="minor"/>
    </font>
    <font>
      <sz val="8"/>
      <name val="GHEA Grapalat"/>
      <family val="3"/>
    </font>
    <font>
      <sz val="8"/>
      <name val="GHEA Grapalat"/>
      <family val="3"/>
    </font>
    <font>
      <sz val="10"/>
      <name val="Arial"/>
      <family val="2"/>
    </font>
    <font>
      <sz val="8"/>
      <name val="Arial Armenian"/>
      <family val="2"/>
    </font>
    <font>
      <sz val="11"/>
      <color theme="1"/>
      <name val="Calibri"/>
      <family val="2"/>
      <charset val="1"/>
      <scheme val="minor"/>
    </font>
    <font>
      <sz val="10"/>
      <color theme="1"/>
      <name val="GHEA Grapalat"/>
      <family val="3"/>
    </font>
    <font>
      <b/>
      <sz val="12"/>
      <color theme="1"/>
      <name val="GHEA Grapalat"/>
      <family val="3"/>
    </font>
    <font>
      <b/>
      <sz val="10"/>
      <color theme="1"/>
      <name val="GHEA Grapalat"/>
      <family val="3"/>
    </font>
    <font>
      <b/>
      <sz val="10"/>
      <name val="GHEA Grapalat"/>
      <family val="3"/>
    </font>
    <font>
      <sz val="9"/>
      <color theme="1"/>
      <name val="GHEA Grapalat"/>
      <family val="3"/>
    </font>
    <font>
      <i/>
      <sz val="10"/>
      <name val="GHEA Grapalat"/>
      <family val="3"/>
    </font>
    <font>
      <sz val="10"/>
      <name val="Arial Armenian"/>
      <family val="2"/>
    </font>
    <font>
      <sz val="10"/>
      <name val="Arial"/>
      <family val="2"/>
      <charset val="204"/>
    </font>
    <font>
      <sz val="10"/>
      <name val="GHEA Grapalat"/>
      <family val="3"/>
    </font>
    <font>
      <sz val="11"/>
      <color theme="1"/>
      <name val="GHEA Grapalat"/>
      <family val="3"/>
    </font>
    <font>
      <sz val="10"/>
      <name val="Times Armenian"/>
      <family val="1"/>
    </font>
    <font>
      <b/>
      <sz val="12"/>
      <name val="GHEA Grapalat"/>
      <family val="3"/>
    </font>
    <font>
      <i/>
      <sz val="10"/>
      <color theme="1"/>
      <name val="GHEA Grapalat"/>
      <family val="3"/>
    </font>
    <font>
      <sz val="12"/>
      <name val="GHEA Grapalat"/>
      <family val="3"/>
    </font>
    <font>
      <sz val="9"/>
      <name val="GHEA Grapalat"/>
      <family val="3"/>
    </font>
    <font>
      <sz val="9"/>
      <color rgb="FFFF0000"/>
      <name val="GHEA Grapalat"/>
      <family val="3"/>
    </font>
    <font>
      <sz val="12"/>
      <color theme="1"/>
      <name val="GHEA Grapalat"/>
      <family val="3"/>
    </font>
    <font>
      <sz val="10"/>
      <color indexed="8"/>
      <name val="GHEA Grapalat"/>
      <family val="3"/>
    </font>
    <font>
      <b/>
      <sz val="10"/>
      <color indexed="8"/>
      <name val="GHEA Grapalat"/>
      <family val="3"/>
    </font>
    <font>
      <sz val="8"/>
      <name val="GHEA Grapalat"/>
      <family val="2"/>
    </font>
    <font>
      <b/>
      <i/>
      <sz val="10"/>
      <color theme="1"/>
      <name val="GHEA Grapalat"/>
      <family val="3"/>
    </font>
    <font>
      <b/>
      <i/>
      <sz val="12"/>
      <color theme="1"/>
      <name val="GHEA Grapalat"/>
      <family val="3"/>
    </font>
    <font>
      <sz val="10"/>
      <name val="GHEA Grapalat"/>
      <family val="2"/>
    </font>
    <font>
      <sz val="12"/>
      <name val="GHEA Grapalat"/>
      <family val="2"/>
    </font>
    <font>
      <i/>
      <sz val="8"/>
      <name val="GHEA Grapalat"/>
      <family val="2"/>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
      <left/>
      <right style="thin">
        <color auto="1"/>
      </right>
      <top style="thin">
        <color auto="1"/>
      </top>
      <bottom/>
      <diagonal/>
    </border>
  </borders>
  <cellStyleXfs count="17">
    <xf numFmtId="0" fontId="0" fillId="0" borderId="0"/>
    <xf numFmtId="0" fontId="4" fillId="0" borderId="0"/>
    <xf numFmtId="9" fontId="5" fillId="0" borderId="0" applyFont="0" applyFill="0" applyBorder="0" applyAlignment="0" applyProtection="0"/>
    <xf numFmtId="0" fontId="6" fillId="0" borderId="0"/>
    <xf numFmtId="0" fontId="7" fillId="0" borderId="0">
      <alignment horizontal="left" vertical="top" wrapText="1"/>
    </xf>
    <xf numFmtId="0" fontId="8" fillId="0" borderId="0"/>
    <xf numFmtId="0" fontId="15" fillId="0" borderId="0"/>
    <xf numFmtId="165" fontId="16" fillId="0" borderId="0" applyFont="0" applyFill="0" applyBorder="0" applyAlignment="0" applyProtection="0"/>
    <xf numFmtId="43" fontId="8" fillId="0" borderId="0" applyFont="0" applyFill="0" applyBorder="0" applyAlignment="0" applyProtection="0"/>
    <xf numFmtId="0" fontId="19" fillId="0" borderId="0"/>
    <xf numFmtId="43" fontId="19" fillId="0" borderId="0" applyFont="0" applyFill="0" applyBorder="0" applyAlignment="0" applyProtection="0"/>
    <xf numFmtId="0" fontId="3" fillId="0" borderId="0"/>
    <xf numFmtId="0" fontId="8" fillId="0" borderId="0"/>
    <xf numFmtId="0" fontId="2" fillId="0" borderId="0"/>
    <xf numFmtId="0" fontId="28" fillId="0" borderId="0">
      <alignment horizontal="left" vertical="top" wrapText="1"/>
    </xf>
    <xf numFmtId="168" fontId="28" fillId="0" borderId="0" applyFill="0" applyBorder="0" applyProtection="0">
      <alignment horizontal="right" vertical="top"/>
    </xf>
    <xf numFmtId="0" fontId="1" fillId="0" borderId="0"/>
  </cellStyleXfs>
  <cellXfs count="313">
    <xf numFmtId="0" fontId="0" fillId="0" borderId="0" xfId="0"/>
    <xf numFmtId="0" fontId="9" fillId="0" borderId="0" xfId="0" applyFont="1"/>
    <xf numFmtId="0" fontId="9" fillId="2" borderId="2" xfId="0" applyFont="1" applyFill="1" applyBorder="1" applyAlignment="1">
      <alignment vertical="top" wrapText="1"/>
    </xf>
    <xf numFmtId="0" fontId="9" fillId="2" borderId="3" xfId="0" applyFont="1" applyFill="1" applyBorder="1" applyAlignment="1">
      <alignment vertical="top" wrapText="1"/>
    </xf>
    <xf numFmtId="0" fontId="11" fillId="2" borderId="1" xfId="0" applyFont="1" applyFill="1" applyBorder="1" applyAlignment="1">
      <alignment vertical="top" wrapText="1"/>
    </xf>
    <xf numFmtId="0" fontId="13" fillId="2" borderId="1" xfId="0" applyFont="1" applyFill="1" applyBorder="1" applyAlignment="1">
      <alignment horizontal="center" vertical="top" wrapText="1"/>
    </xf>
    <xf numFmtId="0" fontId="9" fillId="0" borderId="1" xfId="0" applyFont="1" applyBorder="1" applyAlignment="1">
      <alignment horizontal="left" vertical="top" wrapText="1"/>
    </xf>
    <xf numFmtId="0" fontId="14" fillId="0" borderId="1" xfId="0" applyFont="1" applyBorder="1" applyAlignment="1">
      <alignment horizontal="left" vertical="top" wrapText="1"/>
    </xf>
    <xf numFmtId="0" fontId="17" fillId="0" borderId="1" xfId="0" applyFont="1" applyBorder="1" applyAlignment="1">
      <alignment horizontal="left" vertical="top" wrapText="1"/>
    </xf>
    <xf numFmtId="0" fontId="17" fillId="2" borderId="1" xfId="0" applyFont="1" applyFill="1" applyBorder="1" applyAlignment="1">
      <alignment vertical="center" wrapText="1"/>
    </xf>
    <xf numFmtId="0" fontId="9" fillId="0" borderId="10" xfId="0" applyFont="1" applyBorder="1" applyAlignment="1">
      <alignment horizontal="left" vertical="center" wrapText="1"/>
    </xf>
    <xf numFmtId="0" fontId="17" fillId="0" borderId="10" xfId="0" applyFont="1" applyFill="1" applyBorder="1" applyAlignment="1">
      <alignment horizontal="left" vertical="center" wrapText="1"/>
    </xf>
    <xf numFmtId="0" fontId="17" fillId="0" borderId="1" xfId="0" applyFont="1" applyBorder="1" applyAlignment="1">
      <alignment horizontal="left" vertical="center" wrapText="1"/>
    </xf>
    <xf numFmtId="166" fontId="17" fillId="0" borderId="3" xfId="8" applyNumberFormat="1" applyFont="1" applyBorder="1" applyAlignment="1">
      <alignment horizontal="center" vertical="center"/>
    </xf>
    <xf numFmtId="166" fontId="17" fillId="0" borderId="11" xfId="11" applyNumberFormat="1" applyFont="1" applyBorder="1" applyAlignment="1">
      <alignment horizontal="center" vertical="center"/>
    </xf>
    <xf numFmtId="0" fontId="13" fillId="0" borderId="0" xfId="0" applyFont="1"/>
    <xf numFmtId="0" fontId="9" fillId="0" borderId="11" xfId="0" applyFont="1" applyBorder="1" applyAlignment="1">
      <alignment horizontal="left" vertical="top" wrapText="1"/>
    </xf>
    <xf numFmtId="166" fontId="9" fillId="0" borderId="11" xfId="0" applyNumberFormat="1" applyFont="1" applyBorder="1" applyAlignment="1">
      <alignment horizontal="center" vertical="center" wrapText="1"/>
    </xf>
    <xf numFmtId="166" fontId="17" fillId="0" borderId="11" xfId="8" applyNumberFormat="1" applyFont="1" applyBorder="1" applyAlignment="1">
      <alignment horizontal="center" vertical="center"/>
    </xf>
    <xf numFmtId="0" fontId="9" fillId="0" borderId="12" xfId="0" applyFont="1" applyBorder="1" applyAlignment="1">
      <alignment horizontal="center" vertical="top" wrapText="1"/>
    </xf>
    <xf numFmtId="0" fontId="12" fillId="0" borderId="0" xfId="0" applyFont="1" applyBorder="1" applyAlignment="1">
      <alignment horizontal="left" vertical="top" wrapText="1"/>
    </xf>
    <xf numFmtId="0" fontId="17" fillId="0" borderId="11" xfId="0" applyFont="1" applyBorder="1" applyAlignment="1">
      <alignment horizontal="left" vertical="center" wrapText="1"/>
    </xf>
    <xf numFmtId="0" fontId="9" fillId="0" borderId="0" xfId="0" applyFont="1" applyAlignment="1"/>
    <xf numFmtId="166" fontId="17" fillId="0" borderId="0" xfId="11" applyNumberFormat="1" applyFont="1" applyBorder="1" applyAlignment="1">
      <alignment horizontal="center" vertical="center"/>
    </xf>
    <xf numFmtId="0" fontId="9" fillId="0" borderId="3" xfId="0" applyFont="1" applyFill="1" applyBorder="1" applyAlignment="1">
      <alignment horizontal="center" vertical="center" wrapText="1"/>
    </xf>
    <xf numFmtId="0" fontId="9" fillId="0" borderId="11" xfId="0" applyFont="1" applyBorder="1" applyAlignment="1">
      <alignment horizontal="center" vertical="top" wrapText="1"/>
    </xf>
    <xf numFmtId="166" fontId="17" fillId="0" borderId="11" xfId="8" applyNumberFormat="1" applyFont="1" applyBorder="1" applyAlignment="1">
      <alignment horizontal="center" vertical="center" wrapText="1"/>
    </xf>
    <xf numFmtId="0" fontId="9" fillId="0" borderId="11" xfId="0" applyFont="1" applyBorder="1"/>
    <xf numFmtId="0" fontId="9" fillId="0" borderId="10" xfId="0" applyFont="1" applyBorder="1" applyAlignment="1">
      <alignment horizontal="left" vertical="top" wrapText="1"/>
    </xf>
    <xf numFmtId="0" fontId="17" fillId="0" borderId="11" xfId="0" applyFont="1" applyBorder="1"/>
    <xf numFmtId="0" fontId="17" fillId="0" borderId="11" xfId="0" applyFont="1" applyBorder="1" applyAlignment="1">
      <alignment horizontal="left" vertical="top" wrapText="1"/>
    </xf>
    <xf numFmtId="0" fontId="17" fillId="2" borderId="1" xfId="0" applyFont="1" applyFill="1" applyBorder="1" applyAlignment="1">
      <alignment horizontal="left" vertical="center" wrapText="1"/>
    </xf>
    <xf numFmtId="0" fontId="17" fillId="2" borderId="1" xfId="0" applyFont="1" applyFill="1" applyBorder="1" applyAlignment="1">
      <alignment horizontal="left" vertical="top" wrapText="1"/>
    </xf>
    <xf numFmtId="0" fontId="12" fillId="0" borderId="0" xfId="0" applyFont="1" applyFill="1" applyBorder="1" applyAlignment="1">
      <alignment vertical="top" wrapText="1"/>
    </xf>
    <xf numFmtId="0" fontId="13" fillId="2" borderId="11" xfId="0" applyFont="1" applyFill="1" applyBorder="1" applyAlignment="1">
      <alignment horizontal="center" vertical="top" wrapText="1"/>
    </xf>
    <xf numFmtId="0" fontId="17" fillId="2" borderId="0" xfId="0" applyFont="1" applyFill="1" applyBorder="1" applyAlignment="1">
      <alignment horizontal="left" vertical="center" wrapText="1"/>
    </xf>
    <xf numFmtId="0" fontId="22" fillId="0" borderId="0" xfId="3" applyFont="1" applyFill="1" applyAlignment="1">
      <alignment horizontal="center" vertical="center" wrapText="1"/>
    </xf>
    <xf numFmtId="0" fontId="22" fillId="0" borderId="0" xfId="3" applyFont="1" applyAlignment="1">
      <alignment horizontal="center" vertical="center" wrapText="1"/>
    </xf>
    <xf numFmtId="0" fontId="22" fillId="0" borderId="0" xfId="0" applyFont="1" applyAlignment="1">
      <alignment horizontal="center" vertical="center" wrapText="1"/>
    </xf>
    <xf numFmtId="167" fontId="22" fillId="0" borderId="0" xfId="3" applyNumberFormat="1" applyFont="1" applyFill="1" applyAlignment="1">
      <alignment horizontal="center" vertical="center" wrapText="1"/>
    </xf>
    <xf numFmtId="0" fontId="22" fillId="0" borderId="11" xfId="0" applyFont="1" applyFill="1" applyBorder="1" applyAlignment="1">
      <alignment horizontal="center" vertical="center" wrapText="1"/>
    </xf>
    <xf numFmtId="0" fontId="25" fillId="0" borderId="11" xfId="0" applyFont="1" applyFill="1" applyBorder="1" applyAlignment="1">
      <alignment horizontal="center" vertical="center" wrapText="1"/>
    </xf>
    <xf numFmtId="0" fontId="12" fillId="0" borderId="10" xfId="0" applyFont="1" applyFill="1" applyBorder="1" applyAlignment="1">
      <alignment horizontal="left" vertical="center" wrapText="1"/>
    </xf>
    <xf numFmtId="0" fontId="12" fillId="0" borderId="11" xfId="0" applyFont="1" applyBorder="1" applyAlignment="1">
      <alignment horizontal="left" vertical="center" wrapText="1"/>
    </xf>
    <xf numFmtId="0" fontId="26" fillId="0" borderId="11" xfId="0" applyFont="1" applyBorder="1" applyAlignment="1">
      <alignment horizontal="left" vertical="center" wrapText="1"/>
    </xf>
    <xf numFmtId="0" fontId="27" fillId="0" borderId="11" xfId="0" applyFont="1" applyBorder="1" applyAlignment="1">
      <alignment horizontal="left" vertical="center" wrapText="1"/>
    </xf>
    <xf numFmtId="0" fontId="14" fillId="0" borderId="11" xfId="0" applyFont="1" applyBorder="1" applyAlignment="1">
      <alignment horizontal="left" vertical="center" wrapText="1"/>
    </xf>
    <xf numFmtId="0" fontId="9" fillId="0" borderId="11" xfId="0" applyFont="1" applyFill="1" applyBorder="1" applyAlignment="1">
      <alignment horizontal="left" vertical="top" wrapText="1"/>
    </xf>
    <xf numFmtId="0" fontId="29" fillId="0" borderId="11" xfId="0" applyFont="1" applyFill="1" applyBorder="1" applyAlignment="1">
      <alignment vertical="center" wrapText="1"/>
    </xf>
    <xf numFmtId="0" fontId="9" fillId="0" borderId="0" xfId="0" applyFont="1" applyBorder="1"/>
    <xf numFmtId="0" fontId="18" fillId="0" borderId="11" xfId="0" applyFont="1" applyBorder="1" applyAlignment="1">
      <alignment horizontal="center" vertical="top" wrapText="1"/>
    </xf>
    <xf numFmtId="166" fontId="22" fillId="0" borderId="11" xfId="0" applyNumberFormat="1" applyFont="1" applyFill="1" applyBorder="1" applyAlignment="1">
      <alignment horizontal="center"/>
    </xf>
    <xf numFmtId="166" fontId="22" fillId="0" borderId="11" xfId="0" applyNumberFormat="1" applyFont="1" applyFill="1" applyBorder="1" applyAlignment="1">
      <alignment horizontal="center" vertical="center" wrapText="1"/>
    </xf>
    <xf numFmtId="0" fontId="9" fillId="0" borderId="0" xfId="0" applyFont="1" applyAlignment="1">
      <alignment horizontal="right"/>
    </xf>
    <xf numFmtId="0" fontId="9" fillId="0" borderId="11" xfId="0" applyFont="1" applyBorder="1" applyAlignment="1">
      <alignment horizontal="center" vertical="center" wrapText="1"/>
    </xf>
    <xf numFmtId="0" fontId="18" fillId="0" borderId="1" xfId="0" applyFont="1" applyBorder="1" applyAlignment="1">
      <alignment horizontal="center" vertical="top" wrapText="1"/>
    </xf>
    <xf numFmtId="0" fontId="22" fillId="0" borderId="11" xfId="0" applyFont="1" applyBorder="1" applyAlignment="1">
      <alignment horizontal="center" vertical="center" wrapText="1"/>
    </xf>
    <xf numFmtId="166" fontId="18" fillId="0" borderId="12" xfId="0" applyNumberFormat="1" applyFont="1" applyBorder="1" applyAlignment="1">
      <alignment horizontal="center" vertical="center" wrapText="1"/>
    </xf>
    <xf numFmtId="0" fontId="18" fillId="0" borderId="0" xfId="0" applyFont="1" applyAlignment="1">
      <alignment horizontal="left" vertical="top" wrapText="1"/>
    </xf>
    <xf numFmtId="0" fontId="18" fillId="0" borderId="11" xfId="0" applyFont="1" applyBorder="1" applyAlignment="1">
      <alignment horizontal="left" vertical="top" wrapText="1"/>
    </xf>
    <xf numFmtId="49" fontId="12" fillId="2" borderId="12" xfId="0" applyNumberFormat="1" applyFont="1" applyFill="1" applyBorder="1" applyAlignment="1">
      <alignment vertical="top" wrapText="1"/>
    </xf>
    <xf numFmtId="0" fontId="12" fillId="0" borderId="10" xfId="0" applyFont="1" applyBorder="1" applyAlignment="1">
      <alignment horizontal="left" vertical="top" wrapText="1"/>
    </xf>
    <xf numFmtId="49" fontId="12" fillId="2" borderId="2" xfId="0" applyNumberFormat="1" applyFont="1" applyFill="1" applyBorder="1" applyAlignment="1">
      <alignment vertical="top" wrapText="1"/>
    </xf>
    <xf numFmtId="0" fontId="12" fillId="3" borderId="12" xfId="0" applyFont="1" applyFill="1" applyBorder="1" applyAlignment="1">
      <alignment vertical="top" wrapText="1"/>
    </xf>
    <xf numFmtId="0" fontId="12" fillId="3" borderId="2" xfId="0" applyFont="1" applyFill="1" applyBorder="1" applyAlignment="1">
      <alignment vertical="top" wrapText="1"/>
    </xf>
    <xf numFmtId="0" fontId="12" fillId="3" borderId="3" xfId="0" applyFont="1" applyFill="1" applyBorder="1" applyAlignment="1">
      <alignment vertical="top" wrapText="1"/>
    </xf>
    <xf numFmtId="0" fontId="17" fillId="0" borderId="11" xfId="14" applyFont="1" applyFill="1" applyBorder="1" applyAlignment="1">
      <alignment horizontal="left" vertical="top" wrapText="1"/>
    </xf>
    <xf numFmtId="0" fontId="9" fillId="0" borderId="0" xfId="0" applyFont="1" applyAlignment="1">
      <alignment horizontal="left" vertical="top" wrapText="1"/>
    </xf>
    <xf numFmtId="0" fontId="9" fillId="2" borderId="0" xfId="0" applyFont="1" applyFill="1"/>
    <xf numFmtId="0" fontId="11" fillId="0" borderId="11" xfId="0" applyFont="1" applyFill="1" applyBorder="1" applyAlignment="1">
      <alignment vertical="top" wrapText="1"/>
    </xf>
    <xf numFmtId="0" fontId="21" fillId="0" borderId="11" xfId="0" applyFont="1" applyFill="1" applyBorder="1" applyAlignment="1">
      <alignment horizontal="left" vertical="top" wrapText="1"/>
    </xf>
    <xf numFmtId="0" fontId="9" fillId="0" borderId="11" xfId="0" applyFont="1" applyFill="1" applyBorder="1" applyAlignment="1">
      <alignment vertical="center" wrapText="1"/>
    </xf>
    <xf numFmtId="0" fontId="9" fillId="0" borderId="0" xfId="0" applyFont="1" applyFill="1"/>
    <xf numFmtId="0" fontId="9" fillId="0" borderId="11" xfId="0" applyFont="1" applyFill="1" applyBorder="1" applyAlignment="1">
      <alignment vertical="top" wrapText="1"/>
    </xf>
    <xf numFmtId="0" fontId="21" fillId="0" borderId="11" xfId="0" applyFont="1" applyFill="1" applyBorder="1" applyAlignment="1">
      <alignment horizontal="left" vertical="center" wrapText="1"/>
    </xf>
    <xf numFmtId="2" fontId="9" fillId="0" borderId="11" xfId="0" applyNumberFormat="1" applyFont="1" applyFill="1" applyBorder="1" applyAlignment="1">
      <alignment wrapText="1"/>
    </xf>
    <xf numFmtId="0" fontId="9" fillId="0" borderId="11" xfId="0" applyFont="1" applyFill="1" applyBorder="1" applyAlignment="1">
      <alignment wrapText="1"/>
    </xf>
    <xf numFmtId="0" fontId="9" fillId="0" borderId="11" xfId="0" applyFont="1" applyFill="1" applyBorder="1" applyAlignment="1">
      <alignment horizontal="left" vertical="center" wrapText="1"/>
    </xf>
    <xf numFmtId="0" fontId="9" fillId="0" borderId="8" xfId="0" applyFont="1" applyFill="1" applyBorder="1" applyAlignment="1">
      <alignment vertical="top" wrapText="1"/>
    </xf>
    <xf numFmtId="0" fontId="9" fillId="0" borderId="10" xfId="0" applyFont="1" applyFill="1" applyBorder="1" applyAlignment="1">
      <alignment vertical="top" wrapText="1"/>
    </xf>
    <xf numFmtId="0" fontId="12" fillId="0" borderId="11" xfId="14" applyFont="1" applyFill="1" applyBorder="1" applyAlignment="1">
      <alignment horizontal="left" vertical="top" wrapText="1"/>
    </xf>
    <xf numFmtId="169" fontId="12" fillId="0" borderId="11" xfId="15" applyNumberFormat="1" applyFont="1" applyFill="1" applyBorder="1" applyAlignment="1">
      <alignment horizontal="center" vertical="center"/>
    </xf>
    <xf numFmtId="0" fontId="32" fillId="0" borderId="0" xfId="14" applyFont="1" applyFill="1">
      <alignment horizontal="left" vertical="top" wrapText="1"/>
    </xf>
    <xf numFmtId="170" fontId="31" fillId="0" borderId="11" xfId="14" applyNumberFormat="1" applyFont="1" applyFill="1" applyBorder="1" applyAlignment="1">
      <alignment horizontal="center" vertical="center" wrapText="1"/>
    </xf>
    <xf numFmtId="168" fontId="31" fillId="0" borderId="11" xfId="15" applyNumberFormat="1" applyFont="1" applyFill="1" applyBorder="1" applyAlignment="1">
      <alignment horizontal="center" vertical="center"/>
    </xf>
    <xf numFmtId="169" fontId="32" fillId="0" borderId="0" xfId="14" applyNumberFormat="1" applyFont="1" applyFill="1">
      <alignment horizontal="left" vertical="top" wrapText="1"/>
    </xf>
    <xf numFmtId="171" fontId="31" fillId="0" borderId="11" xfId="15" applyNumberFormat="1" applyFont="1" applyFill="1" applyBorder="1" applyAlignment="1">
      <alignment horizontal="center" vertical="center"/>
    </xf>
    <xf numFmtId="0" fontId="31" fillId="0" borderId="11" xfId="14" applyFont="1" applyFill="1" applyBorder="1" applyAlignment="1">
      <alignment horizontal="left" vertical="top" wrapText="1"/>
    </xf>
    <xf numFmtId="0" fontId="17" fillId="0" borderId="11" xfId="0" applyFont="1" applyBorder="1" applyAlignment="1">
      <alignment horizontal="left"/>
    </xf>
    <xf numFmtId="0" fontId="17" fillId="0" borderId="0" xfId="0" applyFont="1"/>
    <xf numFmtId="0" fontId="17" fillId="0" borderId="11" xfId="0" applyFont="1" applyBorder="1" applyAlignment="1">
      <alignment wrapText="1"/>
    </xf>
    <xf numFmtId="0" fontId="17" fillId="0" borderId="3" xfId="0" applyFont="1" applyBorder="1"/>
    <xf numFmtId="0" fontId="9" fillId="0" borderId="0" xfId="0" applyFont="1" applyFill="1" applyAlignment="1">
      <alignment horizontal="justify"/>
    </xf>
    <xf numFmtId="164" fontId="17" fillId="0" borderId="11" xfId="0" applyNumberFormat="1" applyFont="1" applyFill="1" applyBorder="1" applyAlignment="1">
      <alignment horizontal="right" vertical="top" wrapText="1"/>
    </xf>
    <xf numFmtId="0" fontId="10" fillId="2" borderId="18" xfId="0" applyFont="1" applyFill="1" applyBorder="1" applyAlignment="1">
      <alignment wrapText="1"/>
    </xf>
    <xf numFmtId="0" fontId="23" fillId="0" borderId="11" xfId="0" applyFont="1" applyFill="1" applyBorder="1" applyAlignment="1">
      <alignment horizontal="center" vertical="center" wrapText="1"/>
    </xf>
    <xf numFmtId="1" fontId="24" fillId="0" borderId="11" xfId="0" applyNumberFormat="1" applyFont="1" applyFill="1" applyBorder="1" applyAlignment="1">
      <alignment horizontal="center" vertical="center" wrapText="1"/>
    </xf>
    <xf numFmtId="0" fontId="9" fillId="0" borderId="3" xfId="0" applyFont="1" applyBorder="1" applyAlignment="1">
      <alignment horizontal="center" vertical="center" wrapText="1"/>
    </xf>
    <xf numFmtId="0" fontId="9" fillId="0" borderId="11" xfId="0" applyFont="1" applyBorder="1" applyAlignment="1">
      <alignment vertical="center" wrapText="1"/>
    </xf>
    <xf numFmtId="0" fontId="11" fillId="0" borderId="10" xfId="0" applyFont="1" applyBorder="1" applyAlignment="1">
      <alignment horizontal="left" vertical="top" wrapText="1"/>
    </xf>
    <xf numFmtId="49" fontId="17" fillId="0" borderId="11" xfId="0" applyNumberFormat="1" applyFont="1" applyBorder="1" applyAlignment="1">
      <alignment horizontal="left" vertical="center" wrapText="1"/>
    </xf>
    <xf numFmtId="164" fontId="32" fillId="0" borderId="0" xfId="14" applyNumberFormat="1" applyFont="1" applyFill="1">
      <alignment horizontal="left" vertical="top" wrapText="1"/>
    </xf>
    <xf numFmtId="0" fontId="20" fillId="0" borderId="9" xfId="0" applyFont="1" applyFill="1" applyBorder="1" applyAlignment="1">
      <alignment horizontal="left" vertical="top" wrapText="1"/>
    </xf>
    <xf numFmtId="0" fontId="9" fillId="0" borderId="4" xfId="0" applyFont="1" applyBorder="1" applyAlignment="1">
      <alignment horizontal="center"/>
    </xf>
    <xf numFmtId="0" fontId="9" fillId="0" borderId="6" xfId="0" applyFont="1" applyBorder="1" applyAlignment="1">
      <alignment horizontal="center"/>
    </xf>
    <xf numFmtId="0" fontId="10" fillId="0" borderId="8" xfId="0" applyFont="1" applyFill="1" applyBorder="1" applyAlignment="1">
      <alignment horizontal="left"/>
    </xf>
    <xf numFmtId="0" fontId="10" fillId="0" borderId="9" xfId="0" applyFont="1" applyFill="1" applyBorder="1" applyAlignment="1">
      <alignment horizontal="left"/>
    </xf>
    <xf numFmtId="0" fontId="9" fillId="0" borderId="0" xfId="0" applyFont="1" applyAlignment="1">
      <alignment horizontal="right"/>
    </xf>
    <xf numFmtId="0" fontId="9" fillId="0" borderId="14" xfId="0" applyFont="1" applyBorder="1" applyAlignment="1"/>
    <xf numFmtId="0" fontId="9" fillId="0" borderId="0" xfId="0" applyFont="1" applyBorder="1" applyAlignment="1"/>
    <xf numFmtId="0" fontId="18" fillId="0" borderId="0" xfId="0" applyFont="1" applyBorder="1" applyAlignment="1">
      <alignment horizontal="left" vertical="top" wrapText="1"/>
    </xf>
    <xf numFmtId="164" fontId="17" fillId="0" borderId="0" xfId="0" applyNumberFormat="1" applyFont="1"/>
    <xf numFmtId="0" fontId="9" fillId="0" borderId="11" xfId="0" applyFont="1" applyBorder="1" applyAlignment="1">
      <alignment horizontal="center"/>
    </xf>
    <xf numFmtId="0" fontId="17" fillId="0" borderId="10" xfId="14" applyFont="1" applyFill="1" applyBorder="1" applyAlignment="1">
      <alignment horizontal="center" vertical="top" wrapText="1"/>
    </xf>
    <xf numFmtId="0" fontId="9" fillId="0" borderId="0" xfId="0" applyFont="1" applyAlignment="1">
      <alignment horizontal="right"/>
    </xf>
    <xf numFmtId="0" fontId="9" fillId="0" borderId="11" xfId="0" applyFont="1" applyBorder="1" applyAlignment="1">
      <alignment horizontal="center" vertical="center" wrapText="1"/>
    </xf>
    <xf numFmtId="0" fontId="17" fillId="0" borderId="11" xfId="0" applyFont="1" applyFill="1" applyBorder="1" applyAlignment="1">
      <alignment horizontal="left" vertical="top" wrapText="1"/>
    </xf>
    <xf numFmtId="0" fontId="17" fillId="0" borderId="1" xfId="0" applyFont="1" applyBorder="1" applyAlignment="1">
      <alignment vertical="center" wrapText="1"/>
    </xf>
    <xf numFmtId="0" fontId="10" fillId="2" borderId="0" xfId="0" applyFont="1" applyFill="1" applyAlignment="1">
      <alignment horizontal="center"/>
    </xf>
    <xf numFmtId="0" fontId="23" fillId="0" borderId="0" xfId="3" applyFont="1" applyFill="1" applyAlignment="1">
      <alignment horizontal="right" vertical="center" wrapText="1"/>
    </xf>
    <xf numFmtId="166" fontId="18" fillId="0" borderId="11" xfId="0" applyNumberFormat="1" applyFont="1" applyBorder="1" applyAlignment="1">
      <alignment horizontal="center" vertical="center" wrapText="1"/>
    </xf>
    <xf numFmtId="0" fontId="9" fillId="0" borderId="0" xfId="0" applyFont="1" applyAlignment="1">
      <alignment horizontal="center"/>
    </xf>
    <xf numFmtId="0" fontId="18" fillId="0" borderId="8" xfId="0" applyFont="1" applyBorder="1" applyAlignment="1">
      <alignment vertical="top" wrapText="1"/>
    </xf>
    <xf numFmtId="0" fontId="18" fillId="0" borderId="1" xfId="0" applyFont="1" applyBorder="1" applyAlignment="1">
      <alignment horizontal="center" vertical="center" wrapText="1"/>
    </xf>
    <xf numFmtId="0" fontId="17" fillId="0" borderId="11" xfId="0" applyFont="1" applyFill="1" applyBorder="1" applyAlignment="1">
      <alignment horizontal="center" vertical="top" wrapText="1"/>
    </xf>
    <xf numFmtId="0" fontId="33" fillId="0" borderId="0" xfId="0" applyFont="1" applyFill="1" applyBorder="1" applyAlignment="1">
      <alignment vertical="top" wrapText="1"/>
    </xf>
    <xf numFmtId="0" fontId="17" fillId="0" borderId="0" xfId="0" applyFont="1" applyFill="1" applyBorder="1" applyAlignment="1">
      <alignment horizontal="left" vertical="top" wrapText="1"/>
    </xf>
    <xf numFmtId="164" fontId="17" fillId="0" borderId="0" xfId="0" applyNumberFormat="1" applyFont="1" applyFill="1" applyBorder="1" applyAlignment="1">
      <alignment horizontal="right" vertical="top" wrapText="1"/>
    </xf>
    <xf numFmtId="0" fontId="22" fillId="0" borderId="11" xfId="3" applyFont="1" applyBorder="1" applyAlignment="1">
      <alignment horizontal="center" vertical="center" wrapText="1"/>
    </xf>
    <xf numFmtId="164" fontId="22" fillId="0" borderId="11" xfId="3" applyNumberFormat="1" applyFont="1" applyBorder="1" applyAlignment="1">
      <alignment horizontal="center" vertical="center" wrapText="1"/>
    </xf>
    <xf numFmtId="2" fontId="22" fillId="0" borderId="0" xfId="3" applyNumberFormat="1" applyFont="1" applyAlignment="1">
      <alignment horizontal="center" vertical="center" wrapText="1"/>
    </xf>
    <xf numFmtId="0" fontId="9" fillId="0" borderId="11" xfId="0" applyFont="1" applyFill="1" applyBorder="1" applyAlignment="1">
      <alignment horizontal="center" vertical="top" wrapText="1"/>
    </xf>
    <xf numFmtId="0" fontId="9" fillId="0" borderId="11" xfId="0" applyFont="1" applyBorder="1" applyAlignment="1">
      <alignment horizontal="center"/>
    </xf>
    <xf numFmtId="0" fontId="22" fillId="0" borderId="11" xfId="3" applyFont="1" applyFill="1" applyBorder="1" applyAlignment="1">
      <alignment horizontal="center" vertical="center" wrapText="1"/>
    </xf>
    <xf numFmtId="164" fontId="22" fillId="0" borderId="11" xfId="3" applyNumberFormat="1" applyFont="1" applyFill="1" applyBorder="1" applyAlignment="1">
      <alignment horizontal="center" vertical="center" wrapText="1"/>
    </xf>
    <xf numFmtId="166" fontId="9" fillId="0" borderId="11" xfId="0" applyNumberFormat="1" applyFont="1" applyBorder="1" applyAlignment="1">
      <alignment horizontal="center"/>
    </xf>
    <xf numFmtId="1" fontId="22" fillId="0" borderId="0" xfId="3" applyNumberFormat="1" applyFont="1" applyAlignment="1">
      <alignment horizontal="center" vertical="center" wrapText="1"/>
    </xf>
    <xf numFmtId="0" fontId="9" fillId="0" borderId="0" xfId="0" applyFont="1" applyAlignment="1">
      <alignment horizontal="right"/>
    </xf>
    <xf numFmtId="0" fontId="18" fillId="0" borderId="11" xfId="0" applyFont="1" applyBorder="1" applyAlignment="1">
      <alignment horizontal="center" vertical="top" wrapText="1"/>
    </xf>
    <xf numFmtId="0" fontId="12" fillId="3" borderId="2" xfId="0" applyFont="1" applyFill="1" applyBorder="1" applyAlignment="1">
      <alignment horizontal="center" vertical="top" wrapText="1"/>
    </xf>
    <xf numFmtId="0" fontId="9" fillId="0" borderId="3" xfId="0" applyFont="1" applyBorder="1" applyAlignment="1">
      <alignment horizontal="center" vertical="top" wrapText="1"/>
    </xf>
    <xf numFmtId="0" fontId="18" fillId="0" borderId="10" xfId="0" applyFont="1" applyBorder="1" applyAlignment="1">
      <alignment horizontal="center" vertical="top" wrapText="1"/>
    </xf>
    <xf numFmtId="0" fontId="9" fillId="0" borderId="11" xfId="0" applyFont="1" applyFill="1" applyBorder="1" applyAlignment="1">
      <alignment horizontal="center" vertical="top" wrapText="1"/>
    </xf>
    <xf numFmtId="0" fontId="18" fillId="0" borderId="12" xfId="0" applyFont="1" applyBorder="1" applyAlignment="1">
      <alignment horizontal="center" vertical="center" wrapText="1"/>
    </xf>
    <xf numFmtId="0" fontId="17" fillId="0" borderId="1" xfId="0" applyFont="1" applyBorder="1" applyAlignment="1">
      <alignment vertical="center" wrapText="1"/>
    </xf>
    <xf numFmtId="0" fontId="9" fillId="0" borderId="11" xfId="0" applyFont="1" applyBorder="1" applyAlignment="1">
      <alignment horizontal="center"/>
    </xf>
    <xf numFmtId="0" fontId="17" fillId="0" borderId="11" xfId="0" applyFont="1" applyFill="1" applyBorder="1" applyAlignment="1">
      <alignment horizontal="left" vertical="top" wrapText="1"/>
    </xf>
    <xf numFmtId="164" fontId="22" fillId="0" borderId="0" xfId="3" applyNumberFormat="1" applyFont="1" applyAlignment="1">
      <alignment horizontal="center" vertical="center" wrapText="1"/>
    </xf>
    <xf numFmtId="49" fontId="12" fillId="3" borderId="2" xfId="0" applyNumberFormat="1" applyFont="1" applyFill="1" applyBorder="1" applyAlignment="1">
      <alignment horizontal="center" vertical="top" wrapText="1"/>
    </xf>
    <xf numFmtId="0" fontId="9" fillId="0" borderId="11" xfId="0" applyFont="1" applyBorder="1" applyAlignment="1">
      <alignment horizontal="right"/>
    </xf>
    <xf numFmtId="0" fontId="10" fillId="0" borderId="11" xfId="0" applyFont="1" applyBorder="1" applyAlignment="1">
      <alignment horizontal="center" vertical="top" wrapText="1"/>
    </xf>
    <xf numFmtId="0" fontId="18" fillId="0" borderId="11" xfId="0" applyFont="1" applyBorder="1" applyAlignment="1">
      <alignment horizontal="left" wrapText="1"/>
    </xf>
    <xf numFmtId="0" fontId="18" fillId="0" borderId="11" xfId="0" applyFont="1" applyBorder="1" applyAlignment="1">
      <alignment horizontal="center" wrapText="1"/>
    </xf>
    <xf numFmtId="0" fontId="18" fillId="0" borderId="11" xfId="0" applyFont="1" applyBorder="1" applyAlignment="1">
      <alignment horizontal="right" wrapText="1"/>
    </xf>
    <xf numFmtId="0" fontId="18" fillId="0" borderId="11" xfId="0" applyFont="1" applyBorder="1"/>
    <xf numFmtId="164" fontId="9" fillId="0" borderId="0" xfId="0" applyNumberFormat="1" applyFont="1"/>
    <xf numFmtId="166" fontId="17" fillId="0" borderId="11" xfId="8" applyNumberFormat="1" applyFont="1" applyBorder="1" applyAlignment="1">
      <alignment horizontal="right" vertical="center" wrapText="1"/>
    </xf>
    <xf numFmtId="164" fontId="18" fillId="0" borderId="11" xfId="0" applyNumberFormat="1" applyFont="1" applyBorder="1" applyAlignment="1">
      <alignment horizontal="right" wrapText="1"/>
    </xf>
    <xf numFmtId="164" fontId="18" fillId="0" borderId="11" xfId="0" applyNumberFormat="1" applyFont="1" applyBorder="1"/>
    <xf numFmtId="164" fontId="9" fillId="0" borderId="11" xfId="0" applyNumberFormat="1" applyFont="1" applyBorder="1"/>
    <xf numFmtId="0" fontId="18" fillId="0" borderId="11" xfId="0" applyFont="1" applyBorder="1" applyAlignment="1">
      <alignment horizontal="center" vertical="top" wrapText="1"/>
    </xf>
    <xf numFmtId="0" fontId="18" fillId="0" borderId="10" xfId="0" applyFont="1" applyBorder="1" applyAlignment="1">
      <alignment horizontal="center" vertical="top" wrapText="1"/>
    </xf>
    <xf numFmtId="166" fontId="18" fillId="0" borderId="11" xfId="0" applyNumberFormat="1" applyFont="1" applyBorder="1" applyAlignment="1">
      <alignment horizontal="right" vertical="center" wrapText="1"/>
    </xf>
    <xf numFmtId="166" fontId="18" fillId="0" borderId="0" xfId="0" applyNumberFormat="1" applyFont="1" applyAlignment="1">
      <alignment horizontal="left" vertical="top" wrapText="1"/>
    </xf>
    <xf numFmtId="164" fontId="17" fillId="0" borderId="11" xfId="0" applyNumberFormat="1" applyFont="1" applyFill="1" applyBorder="1" applyAlignment="1">
      <alignment horizontal="center" vertical="top" wrapText="1"/>
    </xf>
    <xf numFmtId="0" fontId="26" fillId="3" borderId="10" xfId="0" applyFont="1" applyFill="1" applyBorder="1" applyAlignment="1">
      <alignment horizontal="center" vertical="top" wrapText="1"/>
    </xf>
    <xf numFmtId="0" fontId="26" fillId="3" borderId="12" xfId="0" applyFont="1" applyFill="1" applyBorder="1" applyAlignment="1">
      <alignment horizontal="center" vertical="top" wrapText="1"/>
    </xf>
    <xf numFmtId="0" fontId="26" fillId="3" borderId="2" xfId="0" applyFont="1" applyFill="1" applyBorder="1" applyAlignment="1">
      <alignment horizontal="center" vertical="top" wrapText="1"/>
    </xf>
    <xf numFmtId="0" fontId="26" fillId="3" borderId="18" xfId="0" applyFont="1" applyFill="1" applyBorder="1" applyAlignment="1">
      <alignment horizontal="center" vertical="top" wrapText="1"/>
    </xf>
    <xf numFmtId="0" fontId="26" fillId="3" borderId="19" xfId="0" applyFont="1" applyFill="1" applyBorder="1" applyAlignment="1">
      <alignment horizontal="center" vertical="top" wrapText="1"/>
    </xf>
    <xf numFmtId="0" fontId="18" fillId="0" borderId="12" xfId="0" applyFont="1" applyBorder="1" applyAlignment="1">
      <alignment horizontal="center" vertical="top" wrapText="1"/>
    </xf>
    <xf numFmtId="0" fontId="18" fillId="0" borderId="2" xfId="0" applyFont="1" applyBorder="1" applyAlignment="1">
      <alignment horizontal="center" vertical="top" wrapText="1"/>
    </xf>
    <xf numFmtId="0" fontId="18" fillId="0" borderId="3" xfId="0" applyFont="1" applyBorder="1" applyAlignment="1">
      <alignment horizontal="center" vertical="top" wrapText="1"/>
    </xf>
    <xf numFmtId="0" fontId="12" fillId="3" borderId="2" xfId="0" applyFont="1" applyFill="1" applyBorder="1" applyAlignment="1">
      <alignment horizontal="center" vertical="top" wrapText="1"/>
    </xf>
    <xf numFmtId="0" fontId="12" fillId="3" borderId="3" xfId="0" applyFont="1" applyFill="1" applyBorder="1" applyAlignment="1">
      <alignment horizontal="center" vertical="top" wrapText="1"/>
    </xf>
    <xf numFmtId="0" fontId="9" fillId="0" borderId="12" xfId="0" applyFont="1" applyBorder="1" applyAlignment="1">
      <alignment horizontal="center"/>
    </xf>
    <xf numFmtId="0" fontId="9" fillId="0" borderId="2" xfId="0" applyFont="1" applyBorder="1" applyAlignment="1">
      <alignment horizontal="center"/>
    </xf>
    <xf numFmtId="0" fontId="9" fillId="0" borderId="3" xfId="0" applyFont="1" applyBorder="1" applyAlignment="1">
      <alignment horizontal="center"/>
    </xf>
    <xf numFmtId="0" fontId="17" fillId="0" borderId="12" xfId="14" applyFont="1" applyFill="1" applyBorder="1" applyAlignment="1">
      <alignment horizontal="center" vertical="top" wrapText="1"/>
    </xf>
    <xf numFmtId="0" fontId="17" fillId="0" borderId="2" xfId="14" applyFont="1" applyFill="1" applyBorder="1" applyAlignment="1">
      <alignment horizontal="center" vertical="top" wrapText="1"/>
    </xf>
    <xf numFmtId="0" fontId="17" fillId="0" borderId="3" xfId="14" applyFont="1" applyFill="1" applyBorder="1" applyAlignment="1">
      <alignment horizontal="center" vertical="top" wrapText="1"/>
    </xf>
    <xf numFmtId="0" fontId="26" fillId="0" borderId="2" xfId="0" applyFont="1" applyBorder="1" applyAlignment="1">
      <alignment horizontal="center" vertical="top" wrapText="1"/>
    </xf>
    <xf numFmtId="0" fontId="26" fillId="0" borderId="3" xfId="0" applyFont="1" applyBorder="1" applyAlignment="1">
      <alignment horizontal="center" vertical="top" wrapText="1"/>
    </xf>
    <xf numFmtId="0" fontId="26" fillId="0" borderId="12" xfId="0" applyFont="1" applyBorder="1" applyAlignment="1">
      <alignment horizontal="center" vertical="top" wrapText="1"/>
    </xf>
    <xf numFmtId="0" fontId="9" fillId="0" borderId="0" xfId="0" applyFont="1" applyAlignment="1">
      <alignment horizontal="right"/>
    </xf>
    <xf numFmtId="0" fontId="18" fillId="0" borderId="11" xfId="0" applyFont="1" applyBorder="1" applyAlignment="1">
      <alignment horizontal="center" vertical="top" wrapText="1"/>
    </xf>
    <xf numFmtId="0" fontId="10" fillId="0" borderId="0" xfId="0" applyFont="1" applyAlignment="1">
      <alignment horizontal="center" wrapText="1"/>
    </xf>
    <xf numFmtId="0" fontId="9" fillId="0" borderId="8" xfId="0" applyFont="1" applyBorder="1" applyAlignment="1">
      <alignment horizontal="center" vertical="top" wrapText="1"/>
    </xf>
    <xf numFmtId="0" fontId="9" fillId="0" borderId="9" xfId="0" applyFont="1" applyBorder="1" applyAlignment="1">
      <alignment horizontal="center" vertical="top" wrapText="1"/>
    </xf>
    <xf numFmtId="0" fontId="9" fillId="0" borderId="10" xfId="0" applyFont="1" applyBorder="1" applyAlignment="1">
      <alignment horizontal="center" vertical="top" wrapText="1"/>
    </xf>
    <xf numFmtId="49" fontId="12" fillId="2" borderId="12" xfId="0" applyNumberFormat="1" applyFont="1" applyFill="1" applyBorder="1" applyAlignment="1">
      <alignment horizontal="center" vertical="top" wrapText="1"/>
    </xf>
    <xf numFmtId="49" fontId="12" fillId="2" borderId="2" xfId="0" applyNumberFormat="1" applyFont="1" applyFill="1" applyBorder="1" applyAlignment="1">
      <alignment horizontal="center" vertical="top" wrapText="1"/>
    </xf>
    <xf numFmtId="49" fontId="12" fillId="2" borderId="3" xfId="0" applyNumberFormat="1" applyFont="1" applyFill="1" applyBorder="1" applyAlignment="1">
      <alignment horizontal="center" vertical="top" wrapText="1"/>
    </xf>
    <xf numFmtId="0" fontId="12" fillId="2" borderId="12" xfId="0" applyFont="1" applyFill="1" applyBorder="1" applyAlignment="1">
      <alignment horizontal="center" vertical="top" wrapText="1"/>
    </xf>
    <xf numFmtId="0" fontId="12" fillId="2" borderId="2" xfId="0" applyFont="1" applyFill="1" applyBorder="1" applyAlignment="1">
      <alignment horizontal="center" vertical="top" wrapText="1"/>
    </xf>
    <xf numFmtId="0" fontId="9" fillId="0" borderId="11" xfId="0" applyFont="1" applyBorder="1" applyAlignment="1">
      <alignment horizontal="center" vertical="center" wrapText="1"/>
    </xf>
    <xf numFmtId="0" fontId="9" fillId="2" borderId="11" xfId="0" applyFont="1" applyFill="1" applyBorder="1" applyAlignment="1">
      <alignment horizontal="center" vertical="top" wrapText="1"/>
    </xf>
    <xf numFmtId="0" fontId="9" fillId="0" borderId="8" xfId="0" applyFont="1" applyBorder="1" applyAlignment="1">
      <alignment horizontal="center" vertical="center" wrapText="1"/>
    </xf>
    <xf numFmtId="0" fontId="12" fillId="0" borderId="12" xfId="14" applyFont="1" applyFill="1" applyBorder="1" applyAlignment="1">
      <alignment horizontal="center" vertical="top" wrapText="1"/>
    </xf>
    <xf numFmtId="0" fontId="12" fillId="0" borderId="2" xfId="14" applyFont="1" applyFill="1" applyBorder="1" applyAlignment="1">
      <alignment horizontal="center" vertical="top" wrapText="1"/>
    </xf>
    <xf numFmtId="0" fontId="12" fillId="0" borderId="3" xfId="14" applyFont="1" applyFill="1" applyBorder="1" applyAlignment="1">
      <alignment horizontal="center" vertical="top" wrapText="1"/>
    </xf>
    <xf numFmtId="0" fontId="31" fillId="0" borderId="12" xfId="14" applyFont="1" applyFill="1" applyBorder="1" applyAlignment="1">
      <alignment horizontal="center" vertical="top" wrapText="1"/>
    </xf>
    <xf numFmtId="0" fontId="31" fillId="0" borderId="2" xfId="14" applyFont="1" applyFill="1" applyBorder="1" applyAlignment="1">
      <alignment horizontal="center" vertical="top" wrapText="1"/>
    </xf>
    <xf numFmtId="0" fontId="31" fillId="0" borderId="3" xfId="14" applyFont="1" applyFill="1" applyBorder="1" applyAlignment="1">
      <alignment horizontal="center" vertical="top" wrapText="1"/>
    </xf>
    <xf numFmtId="49" fontId="12" fillId="0" borderId="12" xfId="14" applyNumberFormat="1" applyFont="1" applyFill="1" applyBorder="1" applyAlignment="1">
      <alignment horizontal="center" vertical="top" wrapText="1"/>
    </xf>
    <xf numFmtId="49" fontId="12" fillId="0" borderId="2" xfId="14" applyNumberFormat="1" applyFont="1" applyFill="1" applyBorder="1" applyAlignment="1">
      <alignment horizontal="center" vertical="top" wrapText="1"/>
    </xf>
    <xf numFmtId="49" fontId="12" fillId="0" borderId="3" xfId="14" applyNumberFormat="1" applyFont="1" applyFill="1" applyBorder="1" applyAlignment="1">
      <alignment horizontal="center" vertical="top" wrapText="1"/>
    </xf>
    <xf numFmtId="0" fontId="31" fillId="0" borderId="18" xfId="14" applyFont="1" applyFill="1" applyBorder="1" applyAlignment="1">
      <alignment horizontal="center" vertical="top" wrapText="1"/>
    </xf>
    <xf numFmtId="0" fontId="31" fillId="0" borderId="19" xfId="14" applyFont="1" applyFill="1" applyBorder="1" applyAlignment="1">
      <alignment horizontal="center" vertical="top" wrapText="1"/>
    </xf>
    <xf numFmtId="0" fontId="31" fillId="0" borderId="20" xfId="14" applyFont="1" applyFill="1" applyBorder="1" applyAlignment="1">
      <alignment horizontal="center" vertical="top" wrapText="1"/>
    </xf>
    <xf numFmtId="0" fontId="11" fillId="0" borderId="11" xfId="0" applyFont="1" applyBorder="1" applyAlignment="1">
      <alignment horizontal="center"/>
    </xf>
    <xf numFmtId="0" fontId="11" fillId="0" borderId="11" xfId="0" applyFont="1" applyBorder="1" applyAlignment="1">
      <alignment horizontal="center" vertical="top"/>
    </xf>
    <xf numFmtId="0" fontId="12" fillId="0" borderId="11" xfId="14" applyFont="1" applyFill="1" applyBorder="1" applyAlignment="1">
      <alignment horizontal="center" vertical="top" wrapText="1"/>
    </xf>
    <xf numFmtId="49" fontId="12" fillId="3" borderId="12" xfId="0" applyNumberFormat="1" applyFont="1" applyFill="1" applyBorder="1" applyAlignment="1">
      <alignment horizontal="center" vertical="top" wrapText="1"/>
    </xf>
    <xf numFmtId="49" fontId="12" fillId="3" borderId="2" xfId="0" applyNumberFormat="1" applyFont="1" applyFill="1" applyBorder="1" applyAlignment="1">
      <alignment horizontal="center" vertical="top" wrapText="1"/>
    </xf>
    <xf numFmtId="49" fontId="11" fillId="0" borderId="11" xfId="0" applyNumberFormat="1" applyFont="1" applyBorder="1" applyAlignment="1">
      <alignment horizontal="center" vertical="top"/>
    </xf>
    <xf numFmtId="49" fontId="11" fillId="0" borderId="2" xfId="0" applyNumberFormat="1" applyFont="1" applyBorder="1" applyAlignment="1">
      <alignment horizontal="center" vertical="top"/>
    </xf>
    <xf numFmtId="49" fontId="11" fillId="0" borderId="3" xfId="0" applyNumberFormat="1" applyFont="1" applyBorder="1" applyAlignment="1">
      <alignment horizontal="center" vertical="top"/>
    </xf>
    <xf numFmtId="0" fontId="9" fillId="0" borderId="7" xfId="0" applyFont="1" applyBorder="1" applyAlignment="1">
      <alignment horizontal="center" vertical="top" wrapText="1"/>
    </xf>
    <xf numFmtId="0" fontId="9" fillId="0" borderId="2" xfId="0" applyFont="1" applyBorder="1" applyAlignment="1">
      <alignment horizontal="center" vertical="top" wrapText="1"/>
    </xf>
    <xf numFmtId="0" fontId="9" fillId="0" borderId="3" xfId="0" applyFont="1" applyBorder="1" applyAlignment="1">
      <alignment horizontal="center" vertical="top" wrapText="1"/>
    </xf>
    <xf numFmtId="0" fontId="9" fillId="0" borderId="15" xfId="0" applyFont="1" applyBorder="1" applyAlignment="1">
      <alignment horizontal="center" vertical="top" wrapText="1"/>
    </xf>
    <xf numFmtId="0" fontId="9" fillId="0" borderId="16" xfId="0" applyFont="1" applyBorder="1" applyAlignment="1">
      <alignment horizontal="center" vertical="top" wrapText="1"/>
    </xf>
    <xf numFmtId="0" fontId="9" fillId="0" borderId="17" xfId="0" applyFont="1" applyBorder="1" applyAlignment="1">
      <alignment horizontal="center" vertical="top" wrapText="1"/>
    </xf>
    <xf numFmtId="166" fontId="17" fillId="0" borderId="12" xfId="11" applyNumberFormat="1" applyFont="1" applyBorder="1" applyAlignment="1">
      <alignment horizontal="center" vertical="top"/>
    </xf>
    <xf numFmtId="166" fontId="17" fillId="0" borderId="2" xfId="11" applyNumberFormat="1" applyFont="1" applyBorder="1" applyAlignment="1">
      <alignment horizontal="center" vertical="top"/>
    </xf>
    <xf numFmtId="166" fontId="17" fillId="0" borderId="3" xfId="11" applyNumberFormat="1" applyFont="1" applyBorder="1" applyAlignment="1">
      <alignment horizontal="center" vertical="top"/>
    </xf>
    <xf numFmtId="0" fontId="10" fillId="0" borderId="0" xfId="0" applyFont="1" applyAlignment="1">
      <alignment horizontal="center" vertical="center" wrapText="1"/>
    </xf>
    <xf numFmtId="0" fontId="18" fillId="0" borderId="8" xfId="0" applyFont="1" applyBorder="1" applyAlignment="1">
      <alignment horizontal="center" vertical="top" wrapText="1"/>
    </xf>
    <xf numFmtId="0" fontId="18" fillId="0" borderId="10" xfId="0" applyFont="1" applyBorder="1" applyAlignment="1">
      <alignment horizontal="center" vertical="top" wrapText="1"/>
    </xf>
    <xf numFmtId="0" fontId="20" fillId="0" borderId="8" xfId="0" applyFont="1" applyFill="1" applyBorder="1" applyAlignment="1">
      <alignment horizontal="center" vertical="top" wrapText="1"/>
    </xf>
    <xf numFmtId="0" fontId="20" fillId="0" borderId="9" xfId="0" applyFont="1" applyFill="1" applyBorder="1" applyAlignment="1">
      <alignment horizontal="center" vertical="top" wrapText="1"/>
    </xf>
    <xf numFmtId="0" fontId="9" fillId="0" borderId="13" xfId="0" applyFont="1" applyBorder="1" applyAlignment="1">
      <alignment horizontal="center" vertical="top" wrapText="1"/>
    </xf>
    <xf numFmtId="0" fontId="9" fillId="0" borderId="0" xfId="0" applyFont="1" applyAlignment="1">
      <alignment horizontal="center" vertical="top" wrapText="1"/>
    </xf>
    <xf numFmtId="0" fontId="9" fillId="0" borderId="14" xfId="0" applyFont="1" applyBorder="1" applyAlignment="1">
      <alignment horizontal="center" vertical="top" wrapText="1"/>
    </xf>
    <xf numFmtId="0" fontId="9" fillId="0" borderId="1" xfId="0" applyFont="1" applyBorder="1" applyAlignment="1">
      <alignment horizontal="center" vertical="top" wrapText="1"/>
    </xf>
    <xf numFmtId="166" fontId="17" fillId="0" borderId="12" xfId="8" applyNumberFormat="1" applyFont="1" applyBorder="1" applyAlignment="1">
      <alignment horizontal="center" vertical="center" wrapText="1"/>
    </xf>
    <xf numFmtId="166" fontId="17" fillId="0" borderId="2" xfId="8" applyNumberFormat="1" applyFont="1" applyBorder="1" applyAlignment="1">
      <alignment horizontal="center" vertical="center" wrapText="1"/>
    </xf>
    <xf numFmtId="166" fontId="17" fillId="0" borderId="3" xfId="8" applyNumberFormat="1" applyFont="1" applyBorder="1" applyAlignment="1">
      <alignment horizontal="center" vertical="center" wrapText="1"/>
    </xf>
    <xf numFmtId="0" fontId="11" fillId="0" borderId="4" xfId="0" applyFont="1" applyBorder="1" applyAlignment="1">
      <alignment horizontal="center"/>
    </xf>
    <xf numFmtId="0" fontId="11" fillId="0" borderId="5" xfId="0" applyFont="1" applyBorder="1" applyAlignment="1">
      <alignment horizontal="center"/>
    </xf>
    <xf numFmtId="2" fontId="21" fillId="0" borderId="12" xfId="0" applyNumberFormat="1" applyFont="1" applyFill="1" applyBorder="1" applyAlignment="1">
      <alignment horizontal="center" vertical="top" wrapText="1"/>
    </xf>
    <xf numFmtId="2" fontId="21" fillId="0" borderId="2" xfId="0" applyNumberFormat="1" applyFont="1" applyFill="1" applyBorder="1" applyAlignment="1">
      <alignment horizontal="center" vertical="top" wrapText="1"/>
    </xf>
    <xf numFmtId="2" fontId="21" fillId="0" borderId="3" xfId="0" applyNumberFormat="1" applyFont="1" applyFill="1" applyBorder="1" applyAlignment="1">
      <alignment horizontal="center" vertical="top" wrapText="1"/>
    </xf>
    <xf numFmtId="0" fontId="9" fillId="0" borderId="11" xfId="0" applyFont="1" applyFill="1" applyBorder="1" applyAlignment="1">
      <alignment horizontal="center" vertical="top" wrapText="1"/>
    </xf>
    <xf numFmtId="0" fontId="9" fillId="0" borderId="12" xfId="0" applyFont="1" applyFill="1" applyBorder="1" applyAlignment="1">
      <alignment horizontal="center" vertical="top" wrapText="1"/>
    </xf>
    <xf numFmtId="0" fontId="9" fillId="0" borderId="2" xfId="0" applyFont="1" applyFill="1" applyBorder="1" applyAlignment="1">
      <alignment horizontal="center" vertical="top" wrapText="1"/>
    </xf>
    <xf numFmtId="0" fontId="9" fillId="0" borderId="3" xfId="0" applyFont="1" applyFill="1" applyBorder="1" applyAlignment="1">
      <alignment horizontal="center" vertical="top" wrapText="1"/>
    </xf>
    <xf numFmtId="164" fontId="21" fillId="0" borderId="12" xfId="0" applyNumberFormat="1" applyFont="1" applyBorder="1" applyAlignment="1">
      <alignment horizontal="center" vertical="top" wrapText="1"/>
    </xf>
    <xf numFmtId="164" fontId="21" fillId="0" borderId="2" xfId="0" applyNumberFormat="1" applyFont="1" applyBorder="1" applyAlignment="1">
      <alignment horizontal="center" vertical="top" wrapText="1"/>
    </xf>
    <xf numFmtId="164" fontId="21" fillId="0" borderId="3" xfId="0" applyNumberFormat="1" applyFont="1" applyBorder="1" applyAlignment="1">
      <alignment horizontal="center" vertical="top" wrapText="1"/>
    </xf>
    <xf numFmtId="166" fontId="17" fillId="0" borderId="12" xfId="8" applyNumberFormat="1" applyFont="1" applyBorder="1" applyAlignment="1">
      <alignment horizontal="center" vertical="top" wrapText="1"/>
    </xf>
    <xf numFmtId="166" fontId="17" fillId="0" borderId="2" xfId="8" applyNumberFormat="1" applyFont="1" applyBorder="1" applyAlignment="1">
      <alignment horizontal="center" vertical="top" wrapText="1"/>
    </xf>
    <xf numFmtId="166" fontId="17" fillId="0" borderId="3" xfId="8" applyNumberFormat="1" applyFont="1" applyBorder="1" applyAlignment="1">
      <alignment horizontal="center" vertical="top" wrapText="1"/>
    </xf>
    <xf numFmtId="164" fontId="12" fillId="0" borderId="12" xfId="0" applyNumberFormat="1" applyFont="1" applyBorder="1" applyAlignment="1">
      <alignment horizontal="center"/>
    </xf>
    <xf numFmtId="164" fontId="12" fillId="0" borderId="2" xfId="0" applyNumberFormat="1" applyFont="1" applyBorder="1" applyAlignment="1">
      <alignment horizontal="center"/>
    </xf>
    <xf numFmtId="164" fontId="12" fillId="0" borderId="3" xfId="0" applyNumberFormat="1" applyFont="1" applyBorder="1" applyAlignment="1">
      <alignment horizontal="center"/>
    </xf>
    <xf numFmtId="0" fontId="17" fillId="0" borderId="12" xfId="0" applyFont="1" applyBorder="1" applyAlignment="1">
      <alignment horizontal="center"/>
    </xf>
    <xf numFmtId="0" fontId="17" fillId="0" borderId="2" xfId="0" applyFont="1" applyBorder="1" applyAlignment="1">
      <alignment horizontal="center"/>
    </xf>
    <xf numFmtId="0" fontId="17" fillId="0" borderId="3" xfId="0" applyFont="1" applyBorder="1" applyAlignment="1">
      <alignment horizontal="center"/>
    </xf>
    <xf numFmtId="0" fontId="17" fillId="0" borderId="8" xfId="0" applyFont="1" applyBorder="1" applyAlignment="1">
      <alignment horizontal="center" wrapText="1"/>
    </xf>
    <xf numFmtId="0" fontId="17" fillId="0" borderId="9" xfId="0" applyFont="1" applyBorder="1" applyAlignment="1">
      <alignment horizontal="center" wrapText="1"/>
    </xf>
    <xf numFmtId="0" fontId="17" fillId="0" borderId="10" xfId="0" applyFont="1" applyBorder="1" applyAlignment="1">
      <alignment horizontal="center" wrapText="1"/>
    </xf>
    <xf numFmtId="0" fontId="17" fillId="0" borderId="11" xfId="0" applyFont="1" applyBorder="1" applyAlignment="1">
      <alignment horizontal="center"/>
    </xf>
    <xf numFmtId="0" fontId="17" fillId="0" borderId="11" xfId="0" applyFont="1" applyBorder="1" applyAlignment="1">
      <alignment horizontal="center" vertical="top"/>
    </xf>
    <xf numFmtId="170" fontId="17" fillId="0" borderId="12" xfId="0" applyNumberFormat="1" applyFont="1" applyBorder="1" applyAlignment="1">
      <alignment horizontal="center"/>
    </xf>
    <xf numFmtId="170" fontId="17" fillId="0" borderId="2" xfId="0" applyNumberFormat="1" applyFont="1" applyBorder="1" applyAlignment="1">
      <alignment horizontal="center"/>
    </xf>
    <xf numFmtId="170" fontId="17" fillId="0" borderId="3" xfId="0" applyNumberFormat="1" applyFont="1" applyBorder="1" applyAlignment="1">
      <alignment horizontal="center"/>
    </xf>
    <xf numFmtId="0" fontId="9" fillId="0" borderId="20" xfId="0" applyFont="1" applyBorder="1" applyAlignment="1">
      <alignment horizontal="center" vertical="top"/>
    </xf>
    <xf numFmtId="0" fontId="9" fillId="0" borderId="18" xfId="0" applyFont="1" applyBorder="1" applyAlignment="1">
      <alignment horizontal="center" vertical="top"/>
    </xf>
    <xf numFmtId="0" fontId="9" fillId="0" borderId="19" xfId="0" applyFont="1" applyBorder="1" applyAlignment="1">
      <alignment horizontal="center" vertical="top"/>
    </xf>
    <xf numFmtId="164" fontId="9" fillId="0" borderId="12" xfId="0" applyNumberFormat="1" applyFont="1" applyBorder="1" applyAlignment="1">
      <alignment horizontal="center"/>
    </xf>
    <xf numFmtId="164" fontId="9" fillId="0" borderId="2" xfId="0" applyNumberFormat="1" applyFont="1" applyBorder="1" applyAlignment="1">
      <alignment horizontal="center"/>
    </xf>
    <xf numFmtId="164" fontId="9" fillId="0" borderId="3" xfId="0" applyNumberFormat="1" applyFont="1" applyBorder="1" applyAlignment="1">
      <alignment horizontal="center"/>
    </xf>
    <xf numFmtId="0" fontId="25" fillId="0" borderId="12" xfId="0" applyFont="1" applyBorder="1" applyAlignment="1">
      <alignment horizontal="center" vertical="center" wrapText="1"/>
    </xf>
    <xf numFmtId="0" fontId="25" fillId="0" borderId="3" xfId="0" applyFont="1" applyBorder="1" applyAlignment="1">
      <alignment horizontal="center" vertical="center" wrapText="1"/>
    </xf>
    <xf numFmtId="0" fontId="18" fillId="0" borderId="12" xfId="0" applyFont="1" applyBorder="1" applyAlignment="1">
      <alignment horizontal="center" vertical="center" wrapText="1"/>
    </xf>
    <xf numFmtId="0" fontId="18" fillId="0" borderId="3" xfId="0" applyFont="1" applyBorder="1" applyAlignment="1">
      <alignment horizontal="center" vertical="center" wrapText="1"/>
    </xf>
    <xf numFmtId="0" fontId="18" fillId="0" borderId="9" xfId="0" applyFont="1" applyBorder="1" applyAlignment="1">
      <alignment horizontal="center" vertical="top" wrapText="1"/>
    </xf>
    <xf numFmtId="0" fontId="9" fillId="0" borderId="12" xfId="0" applyFont="1" applyBorder="1" applyAlignment="1">
      <alignment horizontal="center" vertical="center" wrapText="1"/>
    </xf>
    <xf numFmtId="0" fontId="9" fillId="0" borderId="3" xfId="0" applyFont="1" applyBorder="1" applyAlignment="1">
      <alignment horizontal="center" vertical="center" wrapText="1"/>
    </xf>
    <xf numFmtId="0" fontId="30" fillId="0" borderId="0" xfId="0" applyFont="1" applyFill="1" applyBorder="1" applyAlignment="1">
      <alignment horizontal="center" vertical="top" wrapText="1"/>
    </xf>
    <xf numFmtId="0" fontId="9" fillId="0" borderId="11" xfId="0" applyFont="1" applyFill="1" applyBorder="1" applyAlignment="1">
      <alignment horizontal="left" vertical="center"/>
    </xf>
    <xf numFmtId="0" fontId="9" fillId="0" borderId="11" xfId="0" applyFont="1" applyBorder="1" applyAlignment="1">
      <alignment horizontal="center"/>
    </xf>
    <xf numFmtId="0" fontId="17" fillId="0" borderId="11" xfId="0" applyFont="1" applyFill="1" applyBorder="1" applyAlignment="1">
      <alignment horizontal="left" vertical="top" wrapText="1"/>
    </xf>
    <xf numFmtId="0" fontId="17" fillId="2" borderId="8" xfId="0" applyFont="1" applyFill="1" applyBorder="1" applyAlignment="1">
      <alignment horizontal="left" vertical="center" wrapText="1"/>
    </xf>
    <xf numFmtId="0" fontId="17" fillId="2" borderId="10" xfId="0" applyFont="1" applyFill="1" applyBorder="1" applyAlignment="1">
      <alignment horizontal="left" vertical="center" wrapText="1"/>
    </xf>
    <xf numFmtId="0" fontId="10" fillId="2" borderId="0" xfId="0" applyFont="1" applyFill="1" applyAlignment="1">
      <alignment horizontal="center" vertical="center" wrapText="1"/>
    </xf>
    <xf numFmtId="0" fontId="10" fillId="2" borderId="0" xfId="0" applyFont="1" applyFill="1" applyAlignment="1">
      <alignment horizontal="center"/>
    </xf>
    <xf numFmtId="0" fontId="12" fillId="2" borderId="0" xfId="0" applyFont="1" applyFill="1" applyAlignment="1">
      <alignment horizontal="left"/>
    </xf>
    <xf numFmtId="0" fontId="17" fillId="2" borderId="8" xfId="0" applyFont="1" applyFill="1" applyBorder="1" applyAlignment="1">
      <alignment horizontal="center" vertical="center" wrapText="1"/>
    </xf>
    <xf numFmtId="0" fontId="17" fillId="2" borderId="10" xfId="0" applyFont="1" applyFill="1" applyBorder="1" applyAlignment="1">
      <alignment horizontal="center" vertical="center" wrapText="1"/>
    </xf>
    <xf numFmtId="0" fontId="17" fillId="0" borderId="1" xfId="0" applyFont="1" applyBorder="1" applyAlignment="1">
      <alignment vertical="center" wrapText="1"/>
    </xf>
    <xf numFmtId="0" fontId="20" fillId="0" borderId="11" xfId="0" applyFont="1" applyFill="1" applyBorder="1" applyAlignment="1">
      <alignment horizontal="center" vertical="center" wrapText="1"/>
    </xf>
    <xf numFmtId="0" fontId="22" fillId="0" borderId="8" xfId="0" applyFont="1" applyFill="1" applyBorder="1" applyAlignment="1">
      <alignment horizontal="left" vertical="center" wrapText="1"/>
    </xf>
    <xf numFmtId="0" fontId="22" fillId="0" borderId="9" xfId="0" applyFont="1" applyFill="1" applyBorder="1" applyAlignment="1">
      <alignment horizontal="left" vertical="center" wrapText="1"/>
    </xf>
    <xf numFmtId="0" fontId="22" fillId="0" borderId="10" xfId="0" applyFont="1" applyFill="1" applyBorder="1" applyAlignment="1">
      <alignment horizontal="left" vertical="center" wrapText="1"/>
    </xf>
    <xf numFmtId="0" fontId="22" fillId="0" borderId="8" xfId="3" applyFont="1" applyBorder="1" applyAlignment="1">
      <alignment horizontal="center" vertical="center" wrapText="1"/>
    </xf>
    <xf numFmtId="0" fontId="22" fillId="0" borderId="9" xfId="3" applyFont="1" applyBorder="1" applyAlignment="1">
      <alignment horizontal="center" vertical="center" wrapText="1"/>
    </xf>
    <xf numFmtId="0" fontId="22" fillId="0" borderId="10" xfId="3" applyFont="1" applyBorder="1" applyAlignment="1">
      <alignment horizontal="center" vertical="center" wrapText="1"/>
    </xf>
    <xf numFmtId="0" fontId="20" fillId="0" borderId="8" xfId="0" applyFont="1" applyFill="1" applyBorder="1" applyAlignment="1">
      <alignment horizontal="center" vertical="center" wrapText="1"/>
    </xf>
    <xf numFmtId="0" fontId="20" fillId="0" borderId="9" xfId="0" applyFont="1" applyFill="1" applyBorder="1" applyAlignment="1">
      <alignment horizontal="center" vertical="center" wrapText="1"/>
    </xf>
    <xf numFmtId="0" fontId="20" fillId="0" borderId="10" xfId="0" applyFont="1" applyFill="1" applyBorder="1" applyAlignment="1">
      <alignment horizontal="center" vertical="center" wrapText="1"/>
    </xf>
    <xf numFmtId="0" fontId="20" fillId="0" borderId="8" xfId="3" applyFont="1" applyBorder="1" applyAlignment="1">
      <alignment horizontal="center" vertical="center" wrapText="1"/>
    </xf>
    <xf numFmtId="0" fontId="20" fillId="0" borderId="9" xfId="3" applyFont="1" applyBorder="1" applyAlignment="1">
      <alignment horizontal="center" vertical="center" wrapText="1"/>
    </xf>
    <xf numFmtId="0" fontId="22" fillId="0" borderId="8" xfId="3" applyFont="1" applyBorder="1" applyAlignment="1">
      <alignment horizontal="left" vertical="center" wrapText="1"/>
    </xf>
    <xf numFmtId="0" fontId="22" fillId="0" borderId="9" xfId="3" applyFont="1" applyBorder="1" applyAlignment="1">
      <alignment horizontal="left" vertical="center" wrapText="1"/>
    </xf>
    <xf numFmtId="0" fontId="22" fillId="0" borderId="10" xfId="3" applyFont="1" applyBorder="1" applyAlignment="1">
      <alignment horizontal="left" vertical="center" wrapText="1"/>
    </xf>
    <xf numFmtId="0" fontId="22" fillId="2" borderId="11" xfId="0" applyFont="1" applyFill="1" applyBorder="1" applyAlignment="1">
      <alignment horizontal="center" vertical="center" wrapText="1"/>
    </xf>
    <xf numFmtId="0" fontId="22" fillId="0" borderId="11" xfId="0" applyFont="1" applyFill="1" applyBorder="1" applyAlignment="1">
      <alignment horizontal="left" vertical="center" wrapText="1"/>
    </xf>
    <xf numFmtId="0" fontId="23" fillId="0" borderId="0" xfId="3" applyFont="1" applyFill="1" applyAlignment="1">
      <alignment horizontal="right" vertical="center" wrapText="1"/>
    </xf>
    <xf numFmtId="0" fontId="22" fillId="0" borderId="0" xfId="0" applyFont="1" applyFill="1" applyAlignment="1">
      <alignment horizontal="center" vertical="center" wrapText="1"/>
    </xf>
    <xf numFmtId="0" fontId="22" fillId="0" borderId="11" xfId="0" applyFont="1" applyBorder="1" applyAlignment="1">
      <alignment horizontal="center" vertical="center" wrapText="1"/>
    </xf>
  </cellXfs>
  <cellStyles count="17">
    <cellStyle name="Comma" xfId="8" builtinId="3"/>
    <cellStyle name="Comma 2" xfId="10"/>
    <cellStyle name="Normal" xfId="0" builtinId="0"/>
    <cellStyle name="Normal 10" xfId="4"/>
    <cellStyle name="Normal 2" xfId="1"/>
    <cellStyle name="Normal 2 2" xfId="12"/>
    <cellStyle name="Normal 3" xfId="3"/>
    <cellStyle name="Normal 4" xfId="5"/>
    <cellStyle name="Normal 5" xfId="9"/>
    <cellStyle name="Normal 6" xfId="11"/>
    <cellStyle name="Normal 7" xfId="13"/>
    <cellStyle name="Normal 8" xfId="14"/>
    <cellStyle name="Normal 9" xfId="16"/>
    <cellStyle name="Percent 2" xfId="2"/>
    <cellStyle name="SN_241" xfId="15"/>
    <cellStyle name="Обычный 2" xfId="6"/>
    <cellStyle name="Финансовый 3" xfId="7"/>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I100"/>
  <sheetViews>
    <sheetView tabSelected="1" topLeftCell="A49" zoomScaleNormal="100" workbookViewId="0">
      <selection activeCell="F70" sqref="F70"/>
    </sheetView>
  </sheetViews>
  <sheetFormatPr defaultColWidth="9.140625" defaultRowHeight="13.5" x14ac:dyDescent="0.25"/>
  <cols>
    <col min="1" max="1" width="6.85546875" style="1" customWidth="1"/>
    <col min="2" max="2" width="9.140625" style="1"/>
    <col min="3" max="3" width="6.7109375" style="1" customWidth="1"/>
    <col min="4" max="4" width="9.28515625" style="1" customWidth="1"/>
    <col min="5" max="5" width="13.28515625" style="1" customWidth="1"/>
    <col min="6" max="6" width="62.140625" style="1" customWidth="1"/>
    <col min="7" max="7" width="14.85546875" style="1" customWidth="1"/>
    <col min="8" max="8" width="14.28515625" style="1" customWidth="1"/>
    <col min="9" max="9" width="49.85546875" style="1" customWidth="1"/>
    <col min="10" max="16384" width="9.140625" style="1"/>
  </cols>
  <sheetData>
    <row r="1" spans="1:9" ht="18" customHeight="1" x14ac:dyDescent="0.25">
      <c r="G1" s="184" t="s">
        <v>40</v>
      </c>
      <c r="H1" s="184"/>
    </row>
    <row r="2" spans="1:9" ht="18" customHeight="1" x14ac:dyDescent="0.25">
      <c r="F2" s="184" t="s">
        <v>4</v>
      </c>
      <c r="G2" s="184"/>
      <c r="H2" s="184"/>
    </row>
    <row r="3" spans="1:9" ht="18" customHeight="1" x14ac:dyDescent="0.25">
      <c r="F3" s="184" t="s">
        <v>9</v>
      </c>
      <c r="G3" s="184"/>
      <c r="H3" s="184"/>
    </row>
    <row r="6" spans="1:9" ht="45" customHeight="1" x14ac:dyDescent="0.3">
      <c r="A6" s="186" t="s">
        <v>62</v>
      </c>
      <c r="B6" s="186"/>
      <c r="C6" s="186"/>
      <c r="D6" s="186"/>
      <c r="E6" s="186"/>
      <c r="F6" s="186"/>
      <c r="G6" s="186"/>
      <c r="H6" s="186"/>
    </row>
    <row r="8" spans="1:9" x14ac:dyDescent="0.25">
      <c r="G8" s="15" t="s">
        <v>38</v>
      </c>
      <c r="H8" s="15"/>
    </row>
    <row r="9" spans="1:9" s="58" customFormat="1" ht="80.45" customHeight="1" x14ac:dyDescent="0.25">
      <c r="A9" s="187" t="s">
        <v>41</v>
      </c>
      <c r="B9" s="188"/>
      <c r="C9" s="189"/>
      <c r="D9" s="195" t="s">
        <v>14</v>
      </c>
      <c r="E9" s="195"/>
      <c r="F9" s="197" t="s">
        <v>55</v>
      </c>
      <c r="G9" s="98" t="s">
        <v>33</v>
      </c>
    </row>
    <row r="10" spans="1:9" s="58" customFormat="1" ht="42" customHeight="1" x14ac:dyDescent="0.25">
      <c r="A10" s="19" t="s">
        <v>42</v>
      </c>
      <c r="B10" s="19" t="s">
        <v>43</v>
      </c>
      <c r="C10" s="19" t="s">
        <v>44</v>
      </c>
      <c r="D10" s="54" t="s">
        <v>17</v>
      </c>
      <c r="E10" s="54" t="s">
        <v>18</v>
      </c>
      <c r="F10" s="195"/>
      <c r="G10" s="97" t="s">
        <v>16</v>
      </c>
    </row>
    <row r="11" spans="1:9" s="58" customFormat="1" ht="16.5" x14ac:dyDescent="0.25">
      <c r="A11" s="59"/>
      <c r="B11" s="59"/>
      <c r="C11" s="59"/>
      <c r="D11" s="54"/>
      <c r="E11" s="54"/>
      <c r="F11" s="20" t="s">
        <v>20</v>
      </c>
      <c r="G11" s="18">
        <f>G12</f>
        <v>-2.0000000000436557E-2</v>
      </c>
    </row>
    <row r="12" spans="1:9" s="58" customFormat="1" ht="16.5" x14ac:dyDescent="0.25">
      <c r="A12" s="60" t="s">
        <v>45</v>
      </c>
      <c r="B12" s="196"/>
      <c r="C12" s="196"/>
      <c r="D12" s="185"/>
      <c r="E12" s="185"/>
      <c r="F12" s="61" t="s">
        <v>46</v>
      </c>
      <c r="G12" s="13">
        <f>G14+G68+G92+G58</f>
        <v>-2.0000000000436557E-2</v>
      </c>
    </row>
    <row r="13" spans="1:9" s="58" customFormat="1" ht="16.5" x14ac:dyDescent="0.25">
      <c r="A13" s="62"/>
      <c r="B13" s="196"/>
      <c r="C13" s="196"/>
      <c r="D13" s="185"/>
      <c r="E13" s="185"/>
      <c r="F13" s="28" t="s">
        <v>21</v>
      </c>
      <c r="G13" s="17"/>
    </row>
    <row r="14" spans="1:9" s="58" customFormat="1" ht="16.5" x14ac:dyDescent="0.25">
      <c r="A14" s="62"/>
      <c r="B14" s="190" t="s">
        <v>47</v>
      </c>
      <c r="C14" s="196"/>
      <c r="D14" s="185"/>
      <c r="E14" s="185"/>
      <c r="F14" s="61" t="s">
        <v>48</v>
      </c>
      <c r="G14" s="13">
        <f>G16</f>
        <v>-47975.5</v>
      </c>
    </row>
    <row r="15" spans="1:9" s="58" customFormat="1" ht="16.5" x14ac:dyDescent="0.25">
      <c r="A15" s="62"/>
      <c r="B15" s="191"/>
      <c r="C15" s="196"/>
      <c r="D15" s="185"/>
      <c r="E15" s="185"/>
      <c r="F15" s="28" t="s">
        <v>21</v>
      </c>
      <c r="G15" s="17"/>
      <c r="I15" s="163"/>
    </row>
    <row r="16" spans="1:9" s="58" customFormat="1" ht="16.5" x14ac:dyDescent="0.25">
      <c r="A16" s="62"/>
      <c r="B16" s="191"/>
      <c r="C16" s="193" t="s">
        <v>49</v>
      </c>
      <c r="D16" s="185"/>
      <c r="E16" s="185"/>
      <c r="F16" s="61" t="s">
        <v>48</v>
      </c>
      <c r="G16" s="26">
        <f>G19</f>
        <v>-47975.5</v>
      </c>
    </row>
    <row r="17" spans="1:7" s="58" customFormat="1" ht="16.5" x14ac:dyDescent="0.25">
      <c r="A17" s="62"/>
      <c r="B17" s="191"/>
      <c r="C17" s="194"/>
      <c r="D17" s="185"/>
      <c r="E17" s="185"/>
      <c r="F17" s="11" t="s">
        <v>98</v>
      </c>
      <c r="G17" s="26"/>
    </row>
    <row r="18" spans="1:7" s="58" customFormat="1" ht="16.5" x14ac:dyDescent="0.25">
      <c r="A18" s="62"/>
      <c r="B18" s="191"/>
      <c r="C18" s="194"/>
      <c r="D18" s="185"/>
      <c r="E18" s="185"/>
      <c r="F18" s="28" t="s">
        <v>21</v>
      </c>
      <c r="G18" s="17"/>
    </row>
    <row r="19" spans="1:7" s="58" customFormat="1" ht="27" x14ac:dyDescent="0.25">
      <c r="A19" s="62"/>
      <c r="B19" s="191"/>
      <c r="C19" s="194"/>
      <c r="D19" s="25">
        <v>1146</v>
      </c>
      <c r="E19" s="54">
        <v>11016</v>
      </c>
      <c r="F19" s="28" t="s">
        <v>50</v>
      </c>
      <c r="G19" s="26">
        <f>G21</f>
        <v>-47975.5</v>
      </c>
    </row>
    <row r="20" spans="1:7" ht="14.25" x14ac:dyDescent="0.25">
      <c r="A20" s="62"/>
      <c r="B20" s="191"/>
      <c r="C20" s="194"/>
      <c r="D20" s="175"/>
      <c r="E20" s="175"/>
      <c r="F20" s="10" t="s">
        <v>22</v>
      </c>
      <c r="G20" s="27"/>
    </row>
    <row r="21" spans="1:7" ht="30" customHeight="1" x14ac:dyDescent="0.25">
      <c r="A21" s="62"/>
      <c r="B21" s="191"/>
      <c r="C21" s="194"/>
      <c r="D21" s="176"/>
      <c r="E21" s="176"/>
      <c r="F21" s="42" t="s">
        <v>98</v>
      </c>
      <c r="G21" s="26">
        <f>G23</f>
        <v>-47975.5</v>
      </c>
    </row>
    <row r="22" spans="1:7" ht="27" x14ac:dyDescent="0.25">
      <c r="A22" s="62"/>
      <c r="B22" s="191"/>
      <c r="C22" s="194"/>
      <c r="D22" s="176"/>
      <c r="E22" s="176"/>
      <c r="F22" s="10" t="s">
        <v>23</v>
      </c>
      <c r="G22" s="27"/>
    </row>
    <row r="23" spans="1:7" ht="14.25" x14ac:dyDescent="0.25">
      <c r="A23" s="62"/>
      <c r="B23" s="191"/>
      <c r="C23" s="194"/>
      <c r="D23" s="176"/>
      <c r="E23" s="176"/>
      <c r="F23" s="10" t="s">
        <v>24</v>
      </c>
      <c r="G23" s="135">
        <f>+G24</f>
        <v>-47975.5</v>
      </c>
    </row>
    <row r="24" spans="1:7" ht="14.25" x14ac:dyDescent="0.25">
      <c r="A24" s="62"/>
      <c r="B24" s="191"/>
      <c r="C24" s="194"/>
      <c r="D24" s="176"/>
      <c r="E24" s="176"/>
      <c r="F24" s="10" t="s">
        <v>25</v>
      </c>
      <c r="G24" s="135">
        <f>+G25</f>
        <v>-47975.5</v>
      </c>
    </row>
    <row r="25" spans="1:7" ht="14.25" x14ac:dyDescent="0.25">
      <c r="A25" s="62"/>
      <c r="B25" s="191"/>
      <c r="C25" s="194"/>
      <c r="D25" s="176"/>
      <c r="E25" s="176"/>
      <c r="F25" s="10" t="s">
        <v>34</v>
      </c>
      <c r="G25" s="135">
        <f>+G26</f>
        <v>-47975.5</v>
      </c>
    </row>
    <row r="26" spans="1:7" ht="14.25" x14ac:dyDescent="0.25">
      <c r="A26" s="62"/>
      <c r="B26" s="191"/>
      <c r="C26" s="194"/>
      <c r="D26" s="176"/>
      <c r="E26" s="176"/>
      <c r="F26" s="10" t="s">
        <v>35</v>
      </c>
      <c r="G26" s="135">
        <f>+G27</f>
        <v>-47975.5</v>
      </c>
    </row>
    <row r="27" spans="1:7" ht="14.25" x14ac:dyDescent="0.25">
      <c r="A27" s="62"/>
      <c r="B27" s="192"/>
      <c r="C27" s="194"/>
      <c r="D27" s="176"/>
      <c r="E27" s="176"/>
      <c r="F27" s="10" t="s">
        <v>36</v>
      </c>
      <c r="G27" s="26">
        <v>-47975.5</v>
      </c>
    </row>
    <row r="28" spans="1:7" ht="28.5" x14ac:dyDescent="0.25">
      <c r="A28" s="63" t="s">
        <v>83</v>
      </c>
      <c r="B28" s="165"/>
      <c r="C28" s="166"/>
      <c r="D28" s="170"/>
      <c r="E28" s="170"/>
      <c r="F28" s="43" t="s">
        <v>84</v>
      </c>
      <c r="G28" s="26">
        <f>G30+G43</f>
        <v>0</v>
      </c>
    </row>
    <row r="29" spans="1:7" ht="14.25" x14ac:dyDescent="0.25">
      <c r="A29" s="64"/>
      <c r="B29" s="165"/>
      <c r="C29" s="167"/>
      <c r="D29" s="171"/>
      <c r="E29" s="171"/>
      <c r="F29" s="44" t="s">
        <v>21</v>
      </c>
      <c r="G29" s="26"/>
    </row>
    <row r="30" spans="1:7" ht="14.25" x14ac:dyDescent="0.25">
      <c r="A30" s="64"/>
      <c r="B30" s="63" t="s">
        <v>49</v>
      </c>
      <c r="C30" s="168"/>
      <c r="D30" s="171"/>
      <c r="E30" s="171"/>
      <c r="F30" s="43" t="s">
        <v>85</v>
      </c>
      <c r="G30" s="26">
        <f>G32</f>
        <v>42166.8</v>
      </c>
    </row>
    <row r="31" spans="1:7" ht="14.25" x14ac:dyDescent="0.25">
      <c r="A31" s="64"/>
      <c r="B31" s="64"/>
      <c r="C31" s="169"/>
      <c r="D31" s="171"/>
      <c r="E31" s="171"/>
      <c r="F31" s="44" t="s">
        <v>21</v>
      </c>
      <c r="G31" s="26"/>
    </row>
    <row r="32" spans="1:7" ht="14.25" x14ac:dyDescent="0.25">
      <c r="A32" s="64"/>
      <c r="B32" s="64"/>
      <c r="C32" s="63" t="s">
        <v>49</v>
      </c>
      <c r="D32" s="171"/>
      <c r="E32" s="171"/>
      <c r="F32" s="45" t="s">
        <v>86</v>
      </c>
      <c r="G32" s="26">
        <f>G34</f>
        <v>42166.8</v>
      </c>
    </row>
    <row r="33" spans="1:7" ht="14.25" x14ac:dyDescent="0.25">
      <c r="A33" s="64"/>
      <c r="B33" s="64"/>
      <c r="C33" s="64"/>
      <c r="D33" s="171"/>
      <c r="E33" s="171"/>
      <c r="F33" s="44" t="s">
        <v>21</v>
      </c>
      <c r="G33" s="26"/>
    </row>
    <row r="34" spans="1:7" ht="14.25" x14ac:dyDescent="0.25">
      <c r="A34" s="64"/>
      <c r="B34" s="64"/>
      <c r="C34" s="64"/>
      <c r="D34" s="172"/>
      <c r="E34" s="172"/>
      <c r="F34" s="45" t="s">
        <v>87</v>
      </c>
      <c r="G34" s="26">
        <f>G35</f>
        <v>42166.8</v>
      </c>
    </row>
    <row r="35" spans="1:7" ht="14.25" x14ac:dyDescent="0.25">
      <c r="A35" s="64"/>
      <c r="B35" s="64"/>
      <c r="C35" s="64"/>
      <c r="D35" s="181">
        <v>1139</v>
      </c>
      <c r="E35" s="183" t="s">
        <v>89</v>
      </c>
      <c r="F35" s="44" t="s">
        <v>86</v>
      </c>
      <c r="G35" s="26">
        <f>G37</f>
        <v>42166.8</v>
      </c>
    </row>
    <row r="36" spans="1:7" ht="14.25" x14ac:dyDescent="0.25">
      <c r="A36" s="64"/>
      <c r="B36" s="64"/>
      <c r="C36" s="64"/>
      <c r="D36" s="181"/>
      <c r="E36" s="181"/>
      <c r="F36" s="44" t="s">
        <v>22</v>
      </c>
      <c r="G36" s="26"/>
    </row>
    <row r="37" spans="1:7" ht="14.25" x14ac:dyDescent="0.25">
      <c r="A37" s="64"/>
      <c r="B37" s="64"/>
      <c r="C37" s="64"/>
      <c r="D37" s="181"/>
      <c r="E37" s="181"/>
      <c r="F37" s="46" t="s">
        <v>90</v>
      </c>
      <c r="G37" s="26">
        <f>G39</f>
        <v>42166.8</v>
      </c>
    </row>
    <row r="38" spans="1:7" ht="27" x14ac:dyDescent="0.25">
      <c r="A38" s="173"/>
      <c r="B38" s="64"/>
      <c r="C38" s="64"/>
      <c r="D38" s="181"/>
      <c r="E38" s="181"/>
      <c r="F38" s="44" t="s">
        <v>23</v>
      </c>
      <c r="G38" s="26"/>
    </row>
    <row r="39" spans="1:7" ht="14.25" x14ac:dyDescent="0.25">
      <c r="A39" s="173"/>
      <c r="B39" s="64"/>
      <c r="C39" s="64"/>
      <c r="D39" s="181"/>
      <c r="E39" s="181"/>
      <c r="F39" s="44" t="s">
        <v>24</v>
      </c>
      <c r="G39" s="26">
        <f>G40</f>
        <v>42166.8</v>
      </c>
    </row>
    <row r="40" spans="1:7" ht="14.25" x14ac:dyDescent="0.25">
      <c r="A40" s="173"/>
      <c r="B40" s="64"/>
      <c r="C40" s="64"/>
      <c r="D40" s="181"/>
      <c r="E40" s="181"/>
      <c r="F40" s="44" t="s">
        <v>25</v>
      </c>
      <c r="G40" s="26">
        <f>G41</f>
        <v>42166.8</v>
      </c>
    </row>
    <row r="41" spans="1:7" ht="14.25" x14ac:dyDescent="0.25">
      <c r="A41" s="173"/>
      <c r="B41" s="64"/>
      <c r="C41" s="64"/>
      <c r="D41" s="181"/>
      <c r="E41" s="181"/>
      <c r="F41" s="44" t="s">
        <v>91</v>
      </c>
      <c r="G41" s="26">
        <f>G42</f>
        <v>42166.8</v>
      </c>
    </row>
    <row r="42" spans="1:7" ht="14.25" x14ac:dyDescent="0.25">
      <c r="A42" s="173"/>
      <c r="B42" s="65"/>
      <c r="C42" s="65"/>
      <c r="D42" s="182"/>
      <c r="E42" s="182"/>
      <c r="F42" s="44" t="s">
        <v>92</v>
      </c>
      <c r="G42" s="26">
        <v>42166.8</v>
      </c>
    </row>
    <row r="43" spans="1:7" x14ac:dyDescent="0.25">
      <c r="A43" s="173"/>
      <c r="B43" s="175"/>
      <c r="C43" s="175"/>
      <c r="D43" s="175"/>
      <c r="E43" s="178" t="s">
        <v>89</v>
      </c>
      <c r="F43" s="66" t="s">
        <v>86</v>
      </c>
      <c r="G43" s="26">
        <f>G45</f>
        <v>-42166.8</v>
      </c>
    </row>
    <row r="44" spans="1:7" x14ac:dyDescent="0.25">
      <c r="A44" s="173"/>
      <c r="B44" s="176"/>
      <c r="C44" s="176"/>
      <c r="D44" s="176"/>
      <c r="E44" s="179"/>
      <c r="F44" s="66" t="s">
        <v>22</v>
      </c>
      <c r="G44" s="26"/>
    </row>
    <row r="45" spans="1:7" x14ac:dyDescent="0.25">
      <c r="A45" s="173"/>
      <c r="B45" s="176"/>
      <c r="C45" s="176"/>
      <c r="D45" s="176"/>
      <c r="E45" s="179"/>
      <c r="F45" s="66" t="s">
        <v>90</v>
      </c>
      <c r="G45" s="26">
        <f>G47</f>
        <v>-42166.8</v>
      </c>
    </row>
    <row r="46" spans="1:7" ht="27" x14ac:dyDescent="0.25">
      <c r="A46" s="173"/>
      <c r="B46" s="176"/>
      <c r="C46" s="176"/>
      <c r="D46" s="176"/>
      <c r="E46" s="179"/>
      <c r="F46" s="66" t="s">
        <v>23</v>
      </c>
      <c r="G46" s="26"/>
    </row>
    <row r="47" spans="1:7" x14ac:dyDescent="0.25">
      <c r="A47" s="173"/>
      <c r="B47" s="176"/>
      <c r="C47" s="176"/>
      <c r="D47" s="176"/>
      <c r="E47" s="179"/>
      <c r="F47" s="66" t="s">
        <v>24</v>
      </c>
      <c r="G47" s="26">
        <f>G48</f>
        <v>-42166.8</v>
      </c>
    </row>
    <row r="48" spans="1:7" x14ac:dyDescent="0.25">
      <c r="A48" s="173"/>
      <c r="B48" s="176"/>
      <c r="C48" s="176"/>
      <c r="D48" s="176"/>
      <c r="E48" s="179"/>
      <c r="F48" s="66" t="s">
        <v>25</v>
      </c>
      <c r="G48" s="26">
        <f>G49</f>
        <v>-42166.8</v>
      </c>
    </row>
    <row r="49" spans="1:7" x14ac:dyDescent="0.25">
      <c r="A49" s="173"/>
      <c r="B49" s="176"/>
      <c r="C49" s="176"/>
      <c r="D49" s="176"/>
      <c r="E49" s="179"/>
      <c r="F49" s="66" t="s">
        <v>93</v>
      </c>
      <c r="G49" s="26">
        <f>G50</f>
        <v>-42166.8</v>
      </c>
    </row>
    <row r="50" spans="1:7" x14ac:dyDescent="0.25">
      <c r="A50" s="174"/>
      <c r="B50" s="177"/>
      <c r="C50" s="177"/>
      <c r="D50" s="177"/>
      <c r="E50" s="180"/>
      <c r="F50" s="66" t="s">
        <v>92</v>
      </c>
      <c r="G50" s="26">
        <v>-42166.8</v>
      </c>
    </row>
    <row r="51" spans="1:7" ht="14.25" x14ac:dyDescent="0.25">
      <c r="A51" s="148" t="s">
        <v>45</v>
      </c>
      <c r="B51" s="213"/>
      <c r="C51" s="210"/>
      <c r="D51" s="210"/>
      <c r="E51" s="212"/>
      <c r="F51" s="61" t="s">
        <v>46</v>
      </c>
      <c r="G51" s="26"/>
    </row>
    <row r="52" spans="1:7" ht="14.25" x14ac:dyDescent="0.25">
      <c r="A52" s="139"/>
      <c r="B52" s="214"/>
      <c r="C52" s="210"/>
      <c r="D52" s="210"/>
      <c r="E52" s="212"/>
      <c r="F52" s="28" t="s">
        <v>21</v>
      </c>
      <c r="G52" s="26"/>
    </row>
    <row r="53" spans="1:7" ht="14.25" x14ac:dyDescent="0.25">
      <c r="A53" s="139"/>
      <c r="B53" s="215" t="s">
        <v>47</v>
      </c>
      <c r="C53" s="210"/>
      <c r="D53" s="210"/>
      <c r="E53" s="212"/>
      <c r="F53" s="148" t="s">
        <v>48</v>
      </c>
      <c r="G53" s="26"/>
    </row>
    <row r="54" spans="1:7" ht="14.25" x14ac:dyDescent="0.25">
      <c r="A54" s="139"/>
      <c r="B54" s="215"/>
      <c r="C54" s="210"/>
      <c r="D54" s="210"/>
      <c r="E54" s="212"/>
      <c r="F54" s="28" t="s">
        <v>21</v>
      </c>
      <c r="G54" s="26"/>
    </row>
    <row r="55" spans="1:7" ht="14.25" x14ac:dyDescent="0.25">
      <c r="A55" s="139"/>
      <c r="B55" s="215"/>
      <c r="C55" s="216" t="s">
        <v>104</v>
      </c>
      <c r="D55" s="210"/>
      <c r="E55" s="212"/>
      <c r="F55" s="61" t="s">
        <v>48</v>
      </c>
      <c r="G55" s="26"/>
    </row>
    <row r="56" spans="1:7" ht="14.25" x14ac:dyDescent="0.25">
      <c r="A56" s="139"/>
      <c r="B56" s="215"/>
      <c r="C56" s="216"/>
      <c r="D56" s="210"/>
      <c r="E56" s="212"/>
      <c r="F56" s="11" t="s">
        <v>98</v>
      </c>
      <c r="G56" s="26"/>
    </row>
    <row r="57" spans="1:7" ht="14.25" x14ac:dyDescent="0.25">
      <c r="A57" s="139"/>
      <c r="B57" s="215"/>
      <c r="C57" s="216"/>
      <c r="D57" s="210"/>
      <c r="E57" s="212"/>
      <c r="F57" s="28" t="s">
        <v>21</v>
      </c>
      <c r="G57" s="26"/>
    </row>
    <row r="58" spans="1:7" ht="32.25" customHeight="1" x14ac:dyDescent="0.25">
      <c r="A58" s="139"/>
      <c r="B58" s="215"/>
      <c r="C58" s="216"/>
      <c r="D58" s="211">
        <v>1146</v>
      </c>
      <c r="E58" s="199">
        <v>31001</v>
      </c>
      <c r="F58" s="66" t="s">
        <v>188</v>
      </c>
      <c r="G58" s="26">
        <f>G60</f>
        <v>21898.799999999999</v>
      </c>
    </row>
    <row r="59" spans="1:7" ht="14.25" x14ac:dyDescent="0.25">
      <c r="A59" s="139"/>
      <c r="B59" s="215"/>
      <c r="C59" s="216"/>
      <c r="D59" s="211"/>
      <c r="E59" s="199"/>
      <c r="F59" s="73" t="s">
        <v>105</v>
      </c>
      <c r="G59" s="26"/>
    </row>
    <row r="60" spans="1:7" ht="28.5" x14ac:dyDescent="0.25">
      <c r="A60" s="139"/>
      <c r="B60" s="215"/>
      <c r="C60" s="216"/>
      <c r="D60" s="211"/>
      <c r="E60" s="199"/>
      <c r="F60" s="80" t="s">
        <v>106</v>
      </c>
      <c r="G60" s="26">
        <f>G62</f>
        <v>21898.799999999999</v>
      </c>
    </row>
    <row r="61" spans="1:7" ht="27" x14ac:dyDescent="0.25">
      <c r="A61" s="139"/>
      <c r="B61" s="215"/>
      <c r="C61" s="216"/>
      <c r="D61" s="211"/>
      <c r="E61" s="199"/>
      <c r="F61" s="73" t="s">
        <v>23</v>
      </c>
      <c r="G61" s="26"/>
    </row>
    <row r="62" spans="1:7" ht="14.25" x14ac:dyDescent="0.25">
      <c r="A62" s="139"/>
      <c r="B62" s="215"/>
      <c r="C62" s="216"/>
      <c r="D62" s="211"/>
      <c r="E62" s="199"/>
      <c r="F62" s="73" t="s">
        <v>24</v>
      </c>
      <c r="G62" s="26">
        <f>G63</f>
        <v>21898.799999999999</v>
      </c>
    </row>
    <row r="63" spans="1:7" ht="14.25" x14ac:dyDescent="0.25">
      <c r="A63" s="139"/>
      <c r="B63" s="215"/>
      <c r="C63" s="216"/>
      <c r="D63" s="211"/>
      <c r="E63" s="199"/>
      <c r="F63" s="73" t="s">
        <v>125</v>
      </c>
      <c r="G63" s="26">
        <f>G64</f>
        <v>21898.799999999999</v>
      </c>
    </row>
    <row r="64" spans="1:7" ht="14.25" x14ac:dyDescent="0.25">
      <c r="A64" s="139"/>
      <c r="B64" s="215"/>
      <c r="C64" s="216"/>
      <c r="D64" s="211"/>
      <c r="E64" s="199"/>
      <c r="F64" s="21" t="s">
        <v>126</v>
      </c>
      <c r="G64" s="26">
        <f>G65</f>
        <v>21898.799999999999</v>
      </c>
    </row>
    <row r="65" spans="1:9" ht="14.25" x14ac:dyDescent="0.25">
      <c r="A65" s="139"/>
      <c r="B65" s="215"/>
      <c r="C65" s="216"/>
      <c r="D65" s="211"/>
      <c r="E65" s="199"/>
      <c r="F65" s="21" t="s">
        <v>127</v>
      </c>
      <c r="G65" s="26">
        <f>G66</f>
        <v>21898.799999999999</v>
      </c>
    </row>
    <row r="66" spans="1:9" ht="14.25" x14ac:dyDescent="0.25">
      <c r="A66" s="139"/>
      <c r="B66" s="215"/>
      <c r="C66" s="216"/>
      <c r="D66" s="211"/>
      <c r="E66" s="199"/>
      <c r="F66" s="100" t="s">
        <v>128</v>
      </c>
      <c r="G66" s="26">
        <v>21898.799999999999</v>
      </c>
    </row>
    <row r="67" spans="1:9" ht="14.25" x14ac:dyDescent="0.25">
      <c r="A67" s="139"/>
      <c r="B67" s="215"/>
      <c r="C67" s="217"/>
      <c r="D67" s="211"/>
      <c r="E67" s="200"/>
      <c r="F67" s="66"/>
      <c r="G67" s="26"/>
    </row>
    <row r="68" spans="1:9" s="82" customFormat="1" ht="17.25" x14ac:dyDescent="0.25">
      <c r="A68" s="204" t="s">
        <v>45</v>
      </c>
      <c r="B68" s="209"/>
      <c r="C68" s="201"/>
      <c r="D68" s="201"/>
      <c r="E68" s="201"/>
      <c r="F68" s="80" t="s">
        <v>103</v>
      </c>
      <c r="G68" s="81">
        <f>+G70</f>
        <v>5808.68</v>
      </c>
    </row>
    <row r="69" spans="1:9" s="82" customFormat="1" ht="17.25" x14ac:dyDescent="0.25">
      <c r="A69" s="205"/>
      <c r="B69" s="208"/>
      <c r="C69" s="202"/>
      <c r="D69" s="202"/>
      <c r="E69" s="202"/>
      <c r="F69" s="80" t="s">
        <v>21</v>
      </c>
      <c r="G69" s="83"/>
    </row>
    <row r="70" spans="1:9" s="82" customFormat="1" ht="17.25" x14ac:dyDescent="0.25">
      <c r="A70" s="205"/>
      <c r="B70" s="204" t="s">
        <v>102</v>
      </c>
      <c r="C70" s="207"/>
      <c r="D70" s="202"/>
      <c r="E70" s="202"/>
      <c r="F70" s="80" t="s">
        <v>144</v>
      </c>
      <c r="G70" s="81">
        <f>+G72</f>
        <v>5808.68</v>
      </c>
    </row>
    <row r="71" spans="1:9" s="82" customFormat="1" ht="17.25" x14ac:dyDescent="0.25">
      <c r="A71" s="205"/>
      <c r="B71" s="205"/>
      <c r="C71" s="208"/>
      <c r="D71" s="202"/>
      <c r="E71" s="202"/>
      <c r="F71" s="80" t="s">
        <v>59</v>
      </c>
      <c r="G71" s="83"/>
    </row>
    <row r="72" spans="1:9" s="82" customFormat="1" ht="17.25" x14ac:dyDescent="0.25">
      <c r="A72" s="205"/>
      <c r="B72" s="205"/>
      <c r="C72" s="204" t="s">
        <v>104</v>
      </c>
      <c r="D72" s="202"/>
      <c r="E72" s="202"/>
      <c r="F72" s="80" t="s">
        <v>144</v>
      </c>
      <c r="G72" s="81">
        <f>G75</f>
        <v>5808.68</v>
      </c>
    </row>
    <row r="73" spans="1:9" s="58" customFormat="1" ht="16.5" x14ac:dyDescent="0.25">
      <c r="A73" s="205"/>
      <c r="B73" s="205"/>
      <c r="C73" s="205"/>
      <c r="D73" s="202"/>
      <c r="E73" s="202"/>
      <c r="F73" s="11" t="s">
        <v>98</v>
      </c>
      <c r="G73" s="26"/>
    </row>
    <row r="74" spans="1:9" s="58" customFormat="1" ht="16.5" x14ac:dyDescent="0.25">
      <c r="A74" s="205"/>
      <c r="B74" s="205"/>
      <c r="C74" s="205"/>
      <c r="D74" s="203"/>
      <c r="E74" s="203"/>
      <c r="F74" s="28" t="s">
        <v>21</v>
      </c>
      <c r="G74" s="17"/>
    </row>
    <row r="75" spans="1:9" s="82" customFormat="1" ht="40.5" x14ac:dyDescent="0.25">
      <c r="A75" s="205"/>
      <c r="B75" s="205"/>
      <c r="C75" s="205"/>
      <c r="D75" s="198">
        <v>1130</v>
      </c>
      <c r="E75" s="201">
        <v>11001</v>
      </c>
      <c r="F75" s="90" t="s">
        <v>187</v>
      </c>
      <c r="G75" s="84">
        <f>+G77</f>
        <v>5808.68</v>
      </c>
      <c r="I75" s="85"/>
    </row>
    <row r="76" spans="1:9" s="82" customFormat="1" ht="17.25" x14ac:dyDescent="0.25">
      <c r="A76" s="205"/>
      <c r="B76" s="205"/>
      <c r="C76" s="205"/>
      <c r="D76" s="199"/>
      <c r="E76" s="202"/>
      <c r="F76" s="73" t="s">
        <v>105</v>
      </c>
      <c r="G76" s="86"/>
      <c r="I76" s="85"/>
    </row>
    <row r="77" spans="1:9" s="82" customFormat="1" ht="28.5" x14ac:dyDescent="0.25">
      <c r="A77" s="205"/>
      <c r="B77" s="205"/>
      <c r="C77" s="205"/>
      <c r="D77" s="199"/>
      <c r="E77" s="202"/>
      <c r="F77" s="80" t="s">
        <v>106</v>
      </c>
      <c r="G77" s="84">
        <f>+G79</f>
        <v>5808.68</v>
      </c>
    </row>
    <row r="78" spans="1:9" s="82" customFormat="1" ht="27" x14ac:dyDescent="0.25">
      <c r="A78" s="205"/>
      <c r="B78" s="205"/>
      <c r="C78" s="205"/>
      <c r="D78" s="199"/>
      <c r="E78" s="202"/>
      <c r="F78" s="73" t="s">
        <v>23</v>
      </c>
      <c r="G78" s="86"/>
    </row>
    <row r="79" spans="1:9" s="82" customFormat="1" ht="17.25" x14ac:dyDescent="0.25">
      <c r="A79" s="205"/>
      <c r="B79" s="205"/>
      <c r="C79" s="205"/>
      <c r="D79" s="199"/>
      <c r="E79" s="202"/>
      <c r="F79" s="73" t="s">
        <v>24</v>
      </c>
      <c r="G79" s="84">
        <f>+G80</f>
        <v>5808.68</v>
      </c>
    </row>
    <row r="80" spans="1:9" s="82" customFormat="1" ht="17.25" x14ac:dyDescent="0.25">
      <c r="A80" s="205"/>
      <c r="B80" s="205"/>
      <c r="C80" s="205"/>
      <c r="D80" s="199"/>
      <c r="E80" s="202"/>
      <c r="F80" s="73" t="s">
        <v>107</v>
      </c>
      <c r="G80" s="84">
        <f>+G81</f>
        <v>5808.68</v>
      </c>
    </row>
    <row r="81" spans="1:9" s="82" customFormat="1" ht="17.25" x14ac:dyDescent="0.25">
      <c r="A81" s="205"/>
      <c r="B81" s="205"/>
      <c r="C81" s="205"/>
      <c r="D81" s="199"/>
      <c r="E81" s="202"/>
      <c r="F81" s="21" t="s">
        <v>34</v>
      </c>
      <c r="G81" s="84">
        <f>+G82+G85+G87+G90</f>
        <v>5808.68</v>
      </c>
    </row>
    <row r="82" spans="1:9" s="82" customFormat="1" ht="17.25" x14ac:dyDescent="0.25">
      <c r="A82" s="205"/>
      <c r="B82" s="205"/>
      <c r="C82" s="205"/>
      <c r="D82" s="199"/>
      <c r="E82" s="202"/>
      <c r="F82" s="21" t="s">
        <v>35</v>
      </c>
      <c r="G82" s="84">
        <f>G83+G84</f>
        <v>1581</v>
      </c>
    </row>
    <row r="83" spans="1:9" s="82" customFormat="1" ht="17.25" x14ac:dyDescent="0.25">
      <c r="A83" s="205"/>
      <c r="B83" s="205"/>
      <c r="C83" s="205"/>
      <c r="D83" s="199"/>
      <c r="E83" s="202"/>
      <c r="F83" s="100" t="s">
        <v>119</v>
      </c>
      <c r="G83" s="84">
        <v>956</v>
      </c>
      <c r="H83" s="101"/>
    </row>
    <row r="84" spans="1:9" s="82" customFormat="1" ht="17.25" x14ac:dyDescent="0.25">
      <c r="A84" s="205"/>
      <c r="B84" s="205"/>
      <c r="C84" s="205"/>
      <c r="D84" s="199"/>
      <c r="E84" s="202"/>
      <c r="F84" s="100" t="s">
        <v>182</v>
      </c>
      <c r="G84" s="84">
        <v>625</v>
      </c>
      <c r="H84" s="101"/>
    </row>
    <row r="85" spans="1:9" s="82" customFormat="1" ht="17.25" x14ac:dyDescent="0.25">
      <c r="A85" s="205"/>
      <c r="B85" s="205"/>
      <c r="C85" s="205"/>
      <c r="D85" s="199"/>
      <c r="E85" s="202"/>
      <c r="F85" s="100" t="s">
        <v>121</v>
      </c>
      <c r="G85" s="84">
        <f>G86</f>
        <v>2500</v>
      </c>
    </row>
    <row r="86" spans="1:9" s="82" customFormat="1" ht="17.25" x14ac:dyDescent="0.25">
      <c r="A86" s="205"/>
      <c r="B86" s="205"/>
      <c r="C86" s="205"/>
      <c r="D86" s="199"/>
      <c r="E86" s="202"/>
      <c r="F86" s="100" t="s">
        <v>120</v>
      </c>
      <c r="G86" s="84">
        <v>2500</v>
      </c>
    </row>
    <row r="87" spans="1:9" s="82" customFormat="1" ht="17.25" x14ac:dyDescent="0.25">
      <c r="A87" s="205"/>
      <c r="B87" s="205"/>
      <c r="C87" s="205"/>
      <c r="D87" s="199"/>
      <c r="E87" s="202"/>
      <c r="F87" s="87" t="s">
        <v>122</v>
      </c>
      <c r="G87" s="84">
        <f>G88+G89</f>
        <v>1663</v>
      </c>
    </row>
    <row r="88" spans="1:9" s="82" customFormat="1" ht="17.25" x14ac:dyDescent="0.25">
      <c r="A88" s="205"/>
      <c r="B88" s="205"/>
      <c r="C88" s="205"/>
      <c r="D88" s="199"/>
      <c r="E88" s="202"/>
      <c r="F88" s="100" t="s">
        <v>118</v>
      </c>
      <c r="G88" s="84">
        <v>1644</v>
      </c>
    </row>
    <row r="89" spans="1:9" s="82" customFormat="1" ht="17.25" x14ac:dyDescent="0.25">
      <c r="A89" s="205"/>
      <c r="B89" s="205"/>
      <c r="C89" s="205"/>
      <c r="D89" s="199"/>
      <c r="E89" s="202"/>
      <c r="F89" s="100" t="s">
        <v>123</v>
      </c>
      <c r="G89" s="84">
        <v>19</v>
      </c>
    </row>
    <row r="90" spans="1:9" s="82" customFormat="1" ht="17.25" x14ac:dyDescent="0.25">
      <c r="A90" s="205"/>
      <c r="B90" s="205"/>
      <c r="C90" s="205"/>
      <c r="D90" s="199"/>
      <c r="E90" s="202"/>
      <c r="F90" s="87" t="s">
        <v>129</v>
      </c>
      <c r="G90" s="84">
        <f>G91</f>
        <v>64.680000000000007</v>
      </c>
    </row>
    <row r="91" spans="1:9" s="82" customFormat="1" ht="27" x14ac:dyDescent="0.25">
      <c r="A91" s="205"/>
      <c r="B91" s="205"/>
      <c r="C91" s="205"/>
      <c r="D91" s="200"/>
      <c r="E91" s="203"/>
      <c r="F91" s="73" t="s">
        <v>130</v>
      </c>
      <c r="G91" s="84">
        <v>64.680000000000007</v>
      </c>
    </row>
    <row r="92" spans="1:9" s="82" customFormat="1" ht="29.25" customHeight="1" x14ac:dyDescent="0.25">
      <c r="A92" s="205"/>
      <c r="B92" s="205"/>
      <c r="C92" s="205"/>
      <c r="D92" s="198">
        <v>1130</v>
      </c>
      <c r="E92" s="201">
        <v>31001</v>
      </c>
      <c r="F92" s="99" t="s">
        <v>124</v>
      </c>
      <c r="G92" s="84">
        <f>+G94</f>
        <v>20268</v>
      </c>
      <c r="I92" s="85"/>
    </row>
    <row r="93" spans="1:9" s="82" customFormat="1" ht="17.25" x14ac:dyDescent="0.25">
      <c r="A93" s="205"/>
      <c r="B93" s="205"/>
      <c r="C93" s="205"/>
      <c r="D93" s="199"/>
      <c r="E93" s="202"/>
      <c r="F93" s="73" t="s">
        <v>105</v>
      </c>
      <c r="G93" s="86"/>
      <c r="I93" s="85"/>
    </row>
    <row r="94" spans="1:9" s="82" customFormat="1" ht="28.5" x14ac:dyDescent="0.25">
      <c r="A94" s="205"/>
      <c r="B94" s="205"/>
      <c r="C94" s="205"/>
      <c r="D94" s="199"/>
      <c r="E94" s="202"/>
      <c r="F94" s="80" t="s">
        <v>106</v>
      </c>
      <c r="G94" s="84">
        <f>+G96</f>
        <v>20268</v>
      </c>
    </row>
    <row r="95" spans="1:9" s="82" customFormat="1" ht="27" x14ac:dyDescent="0.25">
      <c r="A95" s="205"/>
      <c r="B95" s="205"/>
      <c r="C95" s="205"/>
      <c r="D95" s="199"/>
      <c r="E95" s="202"/>
      <c r="F95" s="73" t="s">
        <v>23</v>
      </c>
      <c r="G95" s="86"/>
    </row>
    <row r="96" spans="1:9" s="82" customFormat="1" ht="17.25" x14ac:dyDescent="0.25">
      <c r="A96" s="205"/>
      <c r="B96" s="205"/>
      <c r="C96" s="205"/>
      <c r="D96" s="199"/>
      <c r="E96" s="202"/>
      <c r="F96" s="73" t="s">
        <v>24</v>
      </c>
      <c r="G96" s="84">
        <f>+G97</f>
        <v>20268</v>
      </c>
    </row>
    <row r="97" spans="1:8" s="82" customFormat="1" ht="17.25" x14ac:dyDescent="0.25">
      <c r="A97" s="205"/>
      <c r="B97" s="205"/>
      <c r="C97" s="205"/>
      <c r="D97" s="199"/>
      <c r="E97" s="202"/>
      <c r="F97" s="73" t="s">
        <v>125</v>
      </c>
      <c r="G97" s="84">
        <f>G98</f>
        <v>20268</v>
      </c>
    </row>
    <row r="98" spans="1:8" s="82" customFormat="1" ht="17.25" x14ac:dyDescent="0.25">
      <c r="A98" s="205"/>
      <c r="B98" s="205"/>
      <c r="C98" s="205"/>
      <c r="D98" s="199"/>
      <c r="E98" s="202"/>
      <c r="F98" s="21" t="s">
        <v>126</v>
      </c>
      <c r="G98" s="84">
        <f>G99</f>
        <v>20268</v>
      </c>
    </row>
    <row r="99" spans="1:8" s="82" customFormat="1" ht="17.25" x14ac:dyDescent="0.25">
      <c r="A99" s="205"/>
      <c r="B99" s="205"/>
      <c r="C99" s="205"/>
      <c r="D99" s="199"/>
      <c r="E99" s="202"/>
      <c r="F99" s="21" t="s">
        <v>127</v>
      </c>
      <c r="G99" s="84">
        <f>G100</f>
        <v>20268</v>
      </c>
    </row>
    <row r="100" spans="1:8" s="82" customFormat="1" ht="17.25" x14ac:dyDescent="0.25">
      <c r="A100" s="206"/>
      <c r="B100" s="206"/>
      <c r="C100" s="206"/>
      <c r="D100" s="200"/>
      <c r="E100" s="203"/>
      <c r="F100" s="100" t="s">
        <v>128</v>
      </c>
      <c r="G100" s="84">
        <v>20268</v>
      </c>
      <c r="H100" s="101"/>
    </row>
  </sheetData>
  <mergeCells count="45">
    <mergeCell ref="D51:D57"/>
    <mergeCell ref="D58:D67"/>
    <mergeCell ref="E51:E57"/>
    <mergeCell ref="E58:E67"/>
    <mergeCell ref="B51:B52"/>
    <mergeCell ref="B53:B67"/>
    <mergeCell ref="C51:C54"/>
    <mergeCell ref="C55:C67"/>
    <mergeCell ref="D92:D100"/>
    <mergeCell ref="E92:E100"/>
    <mergeCell ref="A68:A100"/>
    <mergeCell ref="B70:B100"/>
    <mergeCell ref="C72:C100"/>
    <mergeCell ref="D75:D91"/>
    <mergeCell ref="E75:E91"/>
    <mergeCell ref="C68:C71"/>
    <mergeCell ref="B68:B69"/>
    <mergeCell ref="E68:E74"/>
    <mergeCell ref="D68:D74"/>
    <mergeCell ref="G1:H1"/>
    <mergeCell ref="F2:H2"/>
    <mergeCell ref="F3:H3"/>
    <mergeCell ref="D12:D18"/>
    <mergeCell ref="E12:E18"/>
    <mergeCell ref="A6:H6"/>
    <mergeCell ref="A9:C9"/>
    <mergeCell ref="B14:B27"/>
    <mergeCell ref="C16:C27"/>
    <mergeCell ref="D20:D27"/>
    <mergeCell ref="E20:E27"/>
    <mergeCell ref="D9:E9"/>
    <mergeCell ref="B12:B13"/>
    <mergeCell ref="C12:C15"/>
    <mergeCell ref="F9:F10"/>
    <mergeCell ref="B28:B29"/>
    <mergeCell ref="C28:C31"/>
    <mergeCell ref="D28:D34"/>
    <mergeCell ref="E28:E34"/>
    <mergeCell ref="A38:A50"/>
    <mergeCell ref="B43:B50"/>
    <mergeCell ref="C43:C50"/>
    <mergeCell ref="D43:D50"/>
    <mergeCell ref="E43:E50"/>
    <mergeCell ref="D35:D42"/>
    <mergeCell ref="E35:E42"/>
  </mergeCells>
  <pageMargins left="0.37" right="0.16" top="0.17" bottom="0.16" header="0.17" footer="0.16"/>
  <pageSetup paperSize="9" scale="7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6"/>
  <sheetViews>
    <sheetView topLeftCell="A55" workbookViewId="0">
      <selection activeCell="E61" sqref="E61"/>
    </sheetView>
  </sheetViews>
  <sheetFormatPr defaultColWidth="9.140625" defaultRowHeight="13.5" x14ac:dyDescent="0.25"/>
  <cols>
    <col min="1" max="1" width="10.42578125" style="1" customWidth="1"/>
    <col min="2" max="2" width="19.85546875" style="1" customWidth="1"/>
    <col min="3" max="3" width="62.140625" style="1" customWidth="1"/>
    <col min="4" max="5" width="17.140625" style="1" customWidth="1"/>
    <col min="6" max="6" width="9.140625" style="1"/>
    <col min="7" max="7" width="49.85546875" style="1" customWidth="1"/>
    <col min="8" max="16384" width="9.140625" style="1"/>
  </cols>
  <sheetData>
    <row r="1" spans="1:5" ht="16.5" customHeight="1" x14ac:dyDescent="0.25">
      <c r="D1" s="22"/>
      <c r="E1" s="137" t="s">
        <v>13</v>
      </c>
    </row>
    <row r="2" spans="1:5" ht="16.5" customHeight="1" x14ac:dyDescent="0.25">
      <c r="D2" s="184" t="s">
        <v>4</v>
      </c>
      <c r="E2" s="184"/>
    </row>
    <row r="3" spans="1:5" ht="16.5" customHeight="1" x14ac:dyDescent="0.25">
      <c r="D3" s="184" t="s">
        <v>9</v>
      </c>
      <c r="E3" s="184"/>
    </row>
    <row r="5" spans="1:5" ht="80.25" customHeight="1" x14ac:dyDescent="0.25">
      <c r="A5" s="227" t="s">
        <v>100</v>
      </c>
      <c r="B5" s="227"/>
      <c r="C5" s="227"/>
      <c r="D5" s="227"/>
      <c r="E5" s="227"/>
    </row>
    <row r="7" spans="1:5" x14ac:dyDescent="0.25">
      <c r="D7" s="108" t="s">
        <v>39</v>
      </c>
      <c r="E7" s="109"/>
    </row>
    <row r="8" spans="1:5" s="58" customFormat="1" ht="65.45" customHeight="1" x14ac:dyDescent="0.25">
      <c r="A8" s="228" t="s">
        <v>14</v>
      </c>
      <c r="B8" s="229"/>
      <c r="C8" s="170" t="s">
        <v>15</v>
      </c>
      <c r="D8" s="98" t="s">
        <v>33</v>
      </c>
      <c r="E8" s="110"/>
    </row>
    <row r="9" spans="1:5" s="58" customFormat="1" ht="35.25" customHeight="1" x14ac:dyDescent="0.25">
      <c r="A9" s="55" t="s">
        <v>17</v>
      </c>
      <c r="B9" s="55" t="s">
        <v>18</v>
      </c>
      <c r="C9" s="172"/>
      <c r="D9" s="143" t="s">
        <v>131</v>
      </c>
    </row>
    <row r="10" spans="1:5" s="58" customFormat="1" ht="22.5" customHeight="1" x14ac:dyDescent="0.25">
      <c r="A10" s="138"/>
      <c r="B10" s="228" t="s">
        <v>99</v>
      </c>
      <c r="C10" s="229"/>
      <c r="D10" s="57">
        <f>D12+D26+D46+D64</f>
        <v>0</v>
      </c>
    </row>
    <row r="11" spans="1:5" s="58" customFormat="1" ht="21" customHeight="1" x14ac:dyDescent="0.25">
      <c r="A11" s="55"/>
      <c r="B11" s="230" t="s">
        <v>98</v>
      </c>
      <c r="C11" s="231"/>
      <c r="D11" s="102"/>
    </row>
    <row r="12" spans="1:5" s="58" customFormat="1" ht="16.5" x14ac:dyDescent="0.25">
      <c r="A12" s="232">
        <v>1146</v>
      </c>
      <c r="B12" s="235"/>
      <c r="C12" s="7" t="s">
        <v>26</v>
      </c>
      <c r="D12" s="236">
        <f>D19</f>
        <v>-47975.5</v>
      </c>
    </row>
    <row r="13" spans="1:5" s="58" customFormat="1" ht="16.5" x14ac:dyDescent="0.25">
      <c r="A13" s="233"/>
      <c r="B13" s="235"/>
      <c r="C13" s="6" t="s">
        <v>51</v>
      </c>
      <c r="D13" s="237"/>
    </row>
    <row r="14" spans="1:5" s="58" customFormat="1" ht="16.5" x14ac:dyDescent="0.25">
      <c r="A14" s="233"/>
      <c r="B14" s="235"/>
      <c r="C14" s="7" t="s">
        <v>27</v>
      </c>
      <c r="D14" s="237"/>
    </row>
    <row r="15" spans="1:5" s="58" customFormat="1" ht="16.5" x14ac:dyDescent="0.25">
      <c r="A15" s="233"/>
      <c r="B15" s="235"/>
      <c r="C15" s="6" t="s">
        <v>52</v>
      </c>
      <c r="D15" s="237"/>
    </row>
    <row r="16" spans="1:5" s="58" customFormat="1" ht="16.5" x14ac:dyDescent="0.25">
      <c r="A16" s="233"/>
      <c r="B16" s="235"/>
      <c r="C16" s="7" t="s">
        <v>28</v>
      </c>
      <c r="D16" s="237"/>
    </row>
    <row r="17" spans="1:5" s="58" customFormat="1" ht="65.25" customHeight="1" x14ac:dyDescent="0.25">
      <c r="A17" s="234"/>
      <c r="B17" s="235"/>
      <c r="C17" s="6" t="s">
        <v>53</v>
      </c>
      <c r="D17" s="238"/>
    </row>
    <row r="18" spans="1:5" ht="14.25" x14ac:dyDescent="0.25">
      <c r="A18" s="239"/>
      <c r="B18" s="240"/>
      <c r="C18" s="103" t="s">
        <v>19</v>
      </c>
      <c r="D18" s="104"/>
    </row>
    <row r="19" spans="1:5" s="58" customFormat="1" ht="16.5" x14ac:dyDescent="0.25">
      <c r="A19" s="218"/>
      <c r="B19" s="221">
        <v>11016</v>
      </c>
      <c r="C19" s="7" t="s">
        <v>29</v>
      </c>
      <c r="D19" s="224">
        <v>-47975.5</v>
      </c>
    </row>
    <row r="20" spans="1:5" s="58" customFormat="1" ht="27" x14ac:dyDescent="0.25">
      <c r="A20" s="219"/>
      <c r="B20" s="222"/>
      <c r="C20" s="16" t="s">
        <v>50</v>
      </c>
      <c r="D20" s="225"/>
    </row>
    <row r="21" spans="1:5" s="58" customFormat="1" ht="16.5" customHeight="1" x14ac:dyDescent="0.25">
      <c r="A21" s="219"/>
      <c r="B21" s="222"/>
      <c r="C21" s="7" t="s">
        <v>30</v>
      </c>
      <c r="D21" s="225"/>
    </row>
    <row r="22" spans="1:5" s="58" customFormat="1" ht="40.5" x14ac:dyDescent="0.25">
      <c r="A22" s="219"/>
      <c r="B22" s="222"/>
      <c r="C22" s="6" t="s">
        <v>54</v>
      </c>
      <c r="D22" s="225"/>
    </row>
    <row r="23" spans="1:5" s="58" customFormat="1" ht="16.5" customHeight="1" x14ac:dyDescent="0.25">
      <c r="A23" s="219"/>
      <c r="B23" s="222"/>
      <c r="C23" s="7" t="s">
        <v>31</v>
      </c>
      <c r="D23" s="225"/>
    </row>
    <row r="24" spans="1:5" s="58" customFormat="1" ht="16.5" customHeight="1" x14ac:dyDescent="0.25">
      <c r="A24" s="220"/>
      <c r="B24" s="223"/>
      <c r="C24" s="6" t="s">
        <v>32</v>
      </c>
      <c r="D24" s="226"/>
      <c r="E24" s="67"/>
    </row>
    <row r="25" spans="1:5" s="58" customFormat="1" ht="16.5" customHeight="1" x14ac:dyDescent="0.25">
      <c r="A25" s="140"/>
      <c r="B25" s="230" t="s">
        <v>97</v>
      </c>
      <c r="C25" s="231"/>
      <c r="D25" s="102"/>
      <c r="E25" s="67"/>
    </row>
    <row r="26" spans="1:5" s="58" customFormat="1" ht="16.5" customHeight="1" x14ac:dyDescent="0.25">
      <c r="A26" s="47"/>
      <c r="B26" s="47"/>
      <c r="C26" s="48" t="s">
        <v>87</v>
      </c>
      <c r="D26" s="241">
        <f>D33+D39</f>
        <v>0</v>
      </c>
      <c r="E26" s="67"/>
    </row>
    <row r="27" spans="1:5" s="58" customFormat="1" ht="16.5" customHeight="1" x14ac:dyDescent="0.25">
      <c r="A27" s="244" t="s">
        <v>88</v>
      </c>
      <c r="B27" s="245"/>
      <c r="C27" s="146" t="s">
        <v>26</v>
      </c>
      <c r="D27" s="242"/>
      <c r="E27" s="67"/>
    </row>
    <row r="28" spans="1:5" s="58" customFormat="1" ht="16.5" customHeight="1" x14ac:dyDescent="0.25">
      <c r="A28" s="244"/>
      <c r="B28" s="246"/>
      <c r="C28" s="47" t="s">
        <v>86</v>
      </c>
      <c r="D28" s="242"/>
      <c r="E28" s="67"/>
    </row>
    <row r="29" spans="1:5" s="58" customFormat="1" ht="16.5" customHeight="1" x14ac:dyDescent="0.25">
      <c r="A29" s="244"/>
      <c r="B29" s="246"/>
      <c r="C29" s="146" t="s">
        <v>27</v>
      </c>
      <c r="D29" s="242"/>
      <c r="E29" s="67"/>
    </row>
    <row r="30" spans="1:5" s="58" customFormat="1" ht="16.5" customHeight="1" x14ac:dyDescent="0.25">
      <c r="A30" s="244"/>
      <c r="B30" s="246"/>
      <c r="C30" s="47" t="s">
        <v>94</v>
      </c>
      <c r="D30" s="242"/>
      <c r="E30" s="67"/>
    </row>
    <row r="31" spans="1:5" s="58" customFormat="1" ht="16.5" customHeight="1" x14ac:dyDescent="0.25">
      <c r="A31" s="244"/>
      <c r="B31" s="246"/>
      <c r="C31" s="146" t="s">
        <v>28</v>
      </c>
      <c r="D31" s="242"/>
      <c r="E31" s="67"/>
    </row>
    <row r="32" spans="1:5" s="58" customFormat="1" ht="16.5" customHeight="1" x14ac:dyDescent="0.25">
      <c r="A32" s="244"/>
      <c r="B32" s="247"/>
      <c r="C32" s="47" t="s">
        <v>95</v>
      </c>
      <c r="D32" s="243"/>
      <c r="E32" s="67"/>
    </row>
    <row r="33" spans="1:5" s="58" customFormat="1" ht="16.5" customHeight="1" x14ac:dyDescent="0.25">
      <c r="A33" s="245"/>
      <c r="B33" s="245" t="s">
        <v>89</v>
      </c>
      <c r="C33" s="146" t="s">
        <v>29</v>
      </c>
      <c r="D33" s="248">
        <v>42166.8</v>
      </c>
      <c r="E33" s="67"/>
    </row>
    <row r="34" spans="1:5" s="58" customFormat="1" ht="16.5" customHeight="1" x14ac:dyDescent="0.25">
      <c r="A34" s="246"/>
      <c r="B34" s="246"/>
      <c r="C34" s="47" t="s">
        <v>86</v>
      </c>
      <c r="D34" s="249"/>
      <c r="E34" s="67"/>
    </row>
    <row r="35" spans="1:5" s="58" customFormat="1" ht="16.5" customHeight="1" x14ac:dyDescent="0.25">
      <c r="A35" s="246"/>
      <c r="B35" s="246"/>
      <c r="C35" s="146" t="s">
        <v>30</v>
      </c>
      <c r="D35" s="249"/>
      <c r="E35" s="67"/>
    </row>
    <row r="36" spans="1:5" s="58" customFormat="1" ht="16.5" customHeight="1" x14ac:dyDescent="0.25">
      <c r="A36" s="246"/>
      <c r="B36" s="246"/>
      <c r="C36" s="47" t="s">
        <v>96</v>
      </c>
      <c r="D36" s="249"/>
      <c r="E36" s="67"/>
    </row>
    <row r="37" spans="1:5" s="58" customFormat="1" ht="16.5" customHeight="1" x14ac:dyDescent="0.25">
      <c r="A37" s="246"/>
      <c r="B37" s="246"/>
      <c r="C37" s="146" t="s">
        <v>31</v>
      </c>
      <c r="D37" s="249"/>
      <c r="E37" s="67"/>
    </row>
    <row r="38" spans="1:5" s="58" customFormat="1" ht="16.5" customHeight="1" x14ac:dyDescent="0.25">
      <c r="A38" s="247"/>
      <c r="B38" s="247"/>
      <c r="C38" s="47" t="s">
        <v>32</v>
      </c>
      <c r="D38" s="250"/>
      <c r="E38" s="67"/>
    </row>
    <row r="39" spans="1:5" s="58" customFormat="1" ht="16.5" customHeight="1" x14ac:dyDescent="0.25">
      <c r="A39" s="245"/>
      <c r="B39" s="245" t="s">
        <v>89</v>
      </c>
      <c r="C39" s="146" t="s">
        <v>29</v>
      </c>
      <c r="D39" s="251">
        <v>-42166.8</v>
      </c>
      <c r="E39" s="67"/>
    </row>
    <row r="40" spans="1:5" s="58" customFormat="1" ht="16.5" customHeight="1" x14ac:dyDescent="0.25">
      <c r="A40" s="246"/>
      <c r="B40" s="246"/>
      <c r="C40" s="47" t="s">
        <v>86</v>
      </c>
      <c r="D40" s="252"/>
      <c r="E40" s="67"/>
    </row>
    <row r="41" spans="1:5" s="58" customFormat="1" ht="16.5" customHeight="1" x14ac:dyDescent="0.25">
      <c r="A41" s="246"/>
      <c r="B41" s="246"/>
      <c r="C41" s="146" t="s">
        <v>30</v>
      </c>
      <c r="D41" s="252"/>
      <c r="E41" s="67"/>
    </row>
    <row r="42" spans="1:5" s="58" customFormat="1" ht="16.5" customHeight="1" x14ac:dyDescent="0.25">
      <c r="A42" s="246"/>
      <c r="B42" s="246"/>
      <c r="C42" s="47" t="s">
        <v>96</v>
      </c>
      <c r="D42" s="252"/>
      <c r="E42" s="67"/>
    </row>
    <row r="43" spans="1:5" s="58" customFormat="1" ht="16.5" customHeight="1" x14ac:dyDescent="0.25">
      <c r="A43" s="246"/>
      <c r="B43" s="246"/>
      <c r="C43" s="146" t="s">
        <v>31</v>
      </c>
      <c r="D43" s="252"/>
      <c r="E43" s="67"/>
    </row>
    <row r="44" spans="1:5" s="58" customFormat="1" ht="16.5" customHeight="1" x14ac:dyDescent="0.25">
      <c r="A44" s="247"/>
      <c r="B44" s="247"/>
      <c r="C44" s="47" t="s">
        <v>32</v>
      </c>
      <c r="D44" s="253"/>
      <c r="E44" s="67"/>
    </row>
    <row r="45" spans="1:5" ht="17.25" x14ac:dyDescent="0.3">
      <c r="A45" s="27"/>
      <c r="B45" s="105" t="s">
        <v>98</v>
      </c>
      <c r="C45" s="106"/>
      <c r="D45" s="106"/>
    </row>
    <row r="46" spans="1:5" s="89" customFormat="1" ht="14.25" customHeight="1" x14ac:dyDescent="0.25">
      <c r="A46" s="88">
        <v>1130</v>
      </c>
      <c r="B46" s="29"/>
      <c r="C46" s="29" t="s">
        <v>108</v>
      </c>
      <c r="D46" s="254">
        <f>D53+D59</f>
        <v>26076.7</v>
      </c>
    </row>
    <row r="47" spans="1:5" s="89" customFormat="1" ht="40.5" x14ac:dyDescent="0.25">
      <c r="A47" s="257"/>
      <c r="B47" s="257"/>
      <c r="C47" s="90" t="s">
        <v>132</v>
      </c>
      <c r="D47" s="255"/>
    </row>
    <row r="48" spans="1:5" s="89" customFormat="1" x14ac:dyDescent="0.25">
      <c r="A48" s="258"/>
      <c r="B48" s="258"/>
      <c r="C48" s="29" t="s">
        <v>109</v>
      </c>
      <c r="D48" s="255"/>
    </row>
    <row r="49" spans="1:7" s="89" customFormat="1" ht="43.5" customHeight="1" x14ac:dyDescent="0.25">
      <c r="A49" s="258"/>
      <c r="B49" s="258"/>
      <c r="C49" s="90" t="s">
        <v>185</v>
      </c>
      <c r="D49" s="255"/>
    </row>
    <row r="50" spans="1:7" s="89" customFormat="1" x14ac:dyDescent="0.25">
      <c r="A50" s="258"/>
      <c r="B50" s="258"/>
      <c r="C50" s="29" t="s">
        <v>110</v>
      </c>
      <c r="D50" s="255"/>
      <c r="G50" s="111"/>
    </row>
    <row r="51" spans="1:7" s="89" customFormat="1" ht="27" x14ac:dyDescent="0.25">
      <c r="A51" s="259"/>
      <c r="B51" s="259"/>
      <c r="C51" s="90" t="s">
        <v>186</v>
      </c>
      <c r="D51" s="256"/>
    </row>
    <row r="52" spans="1:7" s="89" customFormat="1" ht="13.5" customHeight="1" x14ac:dyDescent="0.25">
      <c r="A52" s="260" t="s">
        <v>19</v>
      </c>
      <c r="B52" s="261"/>
      <c r="C52" s="261"/>
      <c r="D52" s="262"/>
    </row>
    <row r="53" spans="1:7" s="89" customFormat="1" x14ac:dyDescent="0.25">
      <c r="A53" s="263"/>
      <c r="B53" s="264">
        <v>11001</v>
      </c>
      <c r="C53" s="91" t="s">
        <v>6</v>
      </c>
      <c r="D53" s="265">
        <v>5808.7</v>
      </c>
    </row>
    <row r="54" spans="1:7" s="89" customFormat="1" ht="32.25" customHeight="1" x14ac:dyDescent="0.25">
      <c r="A54" s="263"/>
      <c r="B54" s="264"/>
      <c r="C54" s="90" t="s">
        <v>187</v>
      </c>
      <c r="D54" s="266"/>
    </row>
    <row r="55" spans="1:7" s="89" customFormat="1" x14ac:dyDescent="0.25">
      <c r="A55" s="263"/>
      <c r="B55" s="264"/>
      <c r="C55" s="91" t="s">
        <v>60</v>
      </c>
      <c r="D55" s="266"/>
    </row>
    <row r="56" spans="1:7" s="89" customFormat="1" ht="51" customHeight="1" x14ac:dyDescent="0.25">
      <c r="A56" s="263"/>
      <c r="B56" s="264"/>
      <c r="C56" s="90" t="s">
        <v>133</v>
      </c>
      <c r="D56" s="266"/>
    </row>
    <row r="57" spans="1:7" s="89" customFormat="1" x14ac:dyDescent="0.25">
      <c r="A57" s="263"/>
      <c r="B57" s="264"/>
      <c r="C57" s="91" t="s">
        <v>7</v>
      </c>
      <c r="D57" s="266"/>
    </row>
    <row r="58" spans="1:7" s="89" customFormat="1" x14ac:dyDescent="0.25">
      <c r="A58" s="263"/>
      <c r="B58" s="264"/>
      <c r="C58" s="29" t="s">
        <v>56</v>
      </c>
      <c r="D58" s="267"/>
    </row>
    <row r="59" spans="1:7" s="89" customFormat="1" ht="33" customHeight="1" x14ac:dyDescent="0.25">
      <c r="A59" s="175"/>
      <c r="B59" s="268">
        <v>31001</v>
      </c>
      <c r="C59" s="90" t="s">
        <v>124</v>
      </c>
      <c r="D59" s="271">
        <v>20268</v>
      </c>
    </row>
    <row r="60" spans="1:7" s="89" customFormat="1" x14ac:dyDescent="0.25">
      <c r="A60" s="176"/>
      <c r="B60" s="269"/>
      <c r="C60" s="91" t="s">
        <v>60</v>
      </c>
      <c r="D60" s="272"/>
    </row>
    <row r="61" spans="1:7" s="89" customFormat="1" ht="24" customHeight="1" x14ac:dyDescent="0.25">
      <c r="A61" s="176"/>
      <c r="B61" s="269"/>
      <c r="C61" s="66" t="s">
        <v>134</v>
      </c>
      <c r="D61" s="272"/>
    </row>
    <row r="62" spans="1:7" s="89" customFormat="1" x14ac:dyDescent="0.25">
      <c r="A62" s="176"/>
      <c r="B62" s="269"/>
      <c r="C62" s="91" t="s">
        <v>7</v>
      </c>
      <c r="D62" s="272"/>
    </row>
    <row r="63" spans="1:7" s="89" customFormat="1" x14ac:dyDescent="0.25">
      <c r="A63" s="177"/>
      <c r="B63" s="270"/>
      <c r="C63" s="146" t="s">
        <v>142</v>
      </c>
      <c r="D63" s="273"/>
    </row>
    <row r="64" spans="1:7" ht="13.5" customHeight="1" x14ac:dyDescent="0.25">
      <c r="A64" s="88">
        <v>1146</v>
      </c>
      <c r="B64" s="29"/>
      <c r="C64" s="29" t="s">
        <v>108</v>
      </c>
      <c r="D64" s="254">
        <f>D71+D77</f>
        <v>21898.799999999999</v>
      </c>
    </row>
    <row r="65" spans="1:4" ht="13.5" customHeight="1" x14ac:dyDescent="0.25">
      <c r="A65" s="257"/>
      <c r="B65" s="257"/>
      <c r="C65" s="6" t="s">
        <v>51</v>
      </c>
      <c r="D65" s="255"/>
    </row>
    <row r="66" spans="1:4" ht="13.5" customHeight="1" x14ac:dyDescent="0.25">
      <c r="A66" s="258"/>
      <c r="B66" s="258"/>
      <c r="C66" s="7" t="s">
        <v>27</v>
      </c>
      <c r="D66" s="255"/>
    </row>
    <row r="67" spans="1:4" ht="13.5" customHeight="1" x14ac:dyDescent="0.25">
      <c r="A67" s="258"/>
      <c r="B67" s="258"/>
      <c r="C67" s="6" t="s">
        <v>52</v>
      </c>
      <c r="D67" s="255"/>
    </row>
    <row r="68" spans="1:4" ht="13.5" customHeight="1" x14ac:dyDescent="0.25">
      <c r="A68" s="258"/>
      <c r="B68" s="258"/>
      <c r="C68" s="7" t="s">
        <v>28</v>
      </c>
      <c r="D68" s="255"/>
    </row>
    <row r="69" spans="1:4" ht="54" x14ac:dyDescent="0.25">
      <c r="A69" s="259"/>
      <c r="B69" s="259"/>
      <c r="C69" s="6" t="s">
        <v>53</v>
      </c>
      <c r="D69" s="256"/>
    </row>
    <row r="70" spans="1:4" x14ac:dyDescent="0.25">
      <c r="A70" s="260" t="s">
        <v>19</v>
      </c>
      <c r="B70" s="261"/>
      <c r="C70" s="261"/>
      <c r="D70" s="262"/>
    </row>
    <row r="71" spans="1:4" x14ac:dyDescent="0.25">
      <c r="A71" s="263"/>
      <c r="B71" s="264">
        <v>31001</v>
      </c>
      <c r="C71" s="91" t="s">
        <v>6</v>
      </c>
      <c r="D71" s="265">
        <v>21898.799999999999</v>
      </c>
    </row>
    <row r="72" spans="1:4" ht="27.75" customHeight="1" x14ac:dyDescent="0.25">
      <c r="A72" s="263"/>
      <c r="B72" s="264"/>
      <c r="C72" s="66" t="s">
        <v>188</v>
      </c>
      <c r="D72" s="266"/>
    </row>
    <row r="73" spans="1:4" x14ac:dyDescent="0.25">
      <c r="A73" s="263"/>
      <c r="B73" s="264"/>
      <c r="C73" s="91" t="s">
        <v>60</v>
      </c>
      <c r="D73" s="266"/>
    </row>
    <row r="74" spans="1:4" ht="33" customHeight="1" x14ac:dyDescent="0.25">
      <c r="A74" s="263"/>
      <c r="B74" s="264"/>
      <c r="C74" s="66" t="s">
        <v>184</v>
      </c>
      <c r="D74" s="266"/>
    </row>
    <row r="75" spans="1:4" x14ac:dyDescent="0.25">
      <c r="A75" s="263"/>
      <c r="B75" s="264"/>
      <c r="C75" s="91" t="s">
        <v>7</v>
      </c>
      <c r="D75" s="266"/>
    </row>
    <row r="76" spans="1:4" x14ac:dyDescent="0.25">
      <c r="A76" s="263"/>
      <c r="B76" s="264"/>
      <c r="C76" s="146" t="s">
        <v>142</v>
      </c>
      <c r="D76" s="267"/>
    </row>
  </sheetData>
  <mergeCells count="41">
    <mergeCell ref="D64:D69"/>
    <mergeCell ref="A65:A69"/>
    <mergeCell ref="B65:B69"/>
    <mergeCell ref="A70:D70"/>
    <mergeCell ref="A71:A76"/>
    <mergeCell ref="B71:B76"/>
    <mergeCell ref="D71:D76"/>
    <mergeCell ref="A52:D52"/>
    <mergeCell ref="A53:A58"/>
    <mergeCell ref="B53:B58"/>
    <mergeCell ref="D53:D58"/>
    <mergeCell ref="A59:A63"/>
    <mergeCell ref="B59:B63"/>
    <mergeCell ref="D59:D63"/>
    <mergeCell ref="A39:A44"/>
    <mergeCell ref="B39:B44"/>
    <mergeCell ref="D39:D44"/>
    <mergeCell ref="D46:D51"/>
    <mergeCell ref="A47:A51"/>
    <mergeCell ref="B47:B51"/>
    <mergeCell ref="B25:C25"/>
    <mergeCell ref="D26:D32"/>
    <mergeCell ref="A27:A32"/>
    <mergeCell ref="B27:B32"/>
    <mergeCell ref="A33:A38"/>
    <mergeCell ref="B33:B38"/>
    <mergeCell ref="D33:D38"/>
    <mergeCell ref="A19:A24"/>
    <mergeCell ref="B19:B24"/>
    <mergeCell ref="D19:D24"/>
    <mergeCell ref="D2:E2"/>
    <mergeCell ref="D3:E3"/>
    <mergeCell ref="A5:E5"/>
    <mergeCell ref="A8:B8"/>
    <mergeCell ref="C8:C9"/>
    <mergeCell ref="B10:C10"/>
    <mergeCell ref="B11:C11"/>
    <mergeCell ref="A12:A17"/>
    <mergeCell ref="B12:B17"/>
    <mergeCell ref="D12:D17"/>
    <mergeCell ref="A18:B18"/>
  </mergeCells>
  <pageMargins left="0.16" right="0.22" top="0.27" bottom="0.24" header="0.2" footer="0.16"/>
  <pageSetup paperSize="9" scale="7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5"/>
  <sheetViews>
    <sheetView topLeftCell="A10" workbookViewId="0">
      <selection activeCell="D15" sqref="D15"/>
    </sheetView>
  </sheetViews>
  <sheetFormatPr defaultColWidth="9.140625" defaultRowHeight="13.5" x14ac:dyDescent="0.25"/>
  <cols>
    <col min="1" max="1" width="10.42578125" style="1" customWidth="1"/>
    <col min="2" max="2" width="19.85546875" style="1" customWidth="1"/>
    <col min="3" max="3" width="67.85546875" style="1" customWidth="1"/>
    <col min="4" max="5" width="17.140625" style="1" customWidth="1"/>
    <col min="6" max="6" width="9.140625" style="1"/>
    <col min="7" max="7" width="49.85546875" style="1" customWidth="1"/>
    <col min="8" max="16384" width="9.140625" style="1"/>
  </cols>
  <sheetData>
    <row r="1" spans="1:5" ht="16.5" customHeight="1" x14ac:dyDescent="0.25">
      <c r="D1" s="22"/>
      <c r="E1" s="107" t="s">
        <v>176</v>
      </c>
    </row>
    <row r="2" spans="1:5" ht="16.5" customHeight="1" x14ac:dyDescent="0.25">
      <c r="D2" s="184" t="s">
        <v>4</v>
      </c>
      <c r="E2" s="184"/>
    </row>
    <row r="3" spans="1:5" ht="16.5" customHeight="1" x14ac:dyDescent="0.25">
      <c r="D3" s="184" t="s">
        <v>9</v>
      </c>
      <c r="E3" s="184"/>
    </row>
    <row r="5" spans="1:5" ht="177.75" customHeight="1" x14ac:dyDescent="0.25">
      <c r="A5" s="227" t="s">
        <v>190</v>
      </c>
      <c r="B5" s="227"/>
      <c r="C5" s="227"/>
      <c r="D5" s="227"/>
      <c r="E5" s="227"/>
    </row>
    <row r="7" spans="1:5" x14ac:dyDescent="0.25">
      <c r="D7" s="108" t="s">
        <v>39</v>
      </c>
      <c r="E7" s="109"/>
    </row>
    <row r="8" spans="1:5" s="58" customFormat="1" ht="65.45" customHeight="1" x14ac:dyDescent="0.25">
      <c r="A8" s="228" t="s">
        <v>14</v>
      </c>
      <c r="B8" s="229"/>
      <c r="C8" s="170" t="s">
        <v>191</v>
      </c>
      <c r="D8" s="274" t="s">
        <v>192</v>
      </c>
      <c r="E8" s="110"/>
    </row>
    <row r="9" spans="1:5" s="58" customFormat="1" ht="35.25" customHeight="1" x14ac:dyDescent="0.25">
      <c r="A9" s="55" t="s">
        <v>17</v>
      </c>
      <c r="B9" s="55" t="s">
        <v>18</v>
      </c>
      <c r="C9" s="172"/>
      <c r="D9" s="275"/>
    </row>
    <row r="10" spans="1:5" s="58" customFormat="1" ht="44.25" customHeight="1" x14ac:dyDescent="0.3">
      <c r="A10" s="59"/>
      <c r="B10" s="59"/>
      <c r="C10" s="150" t="s">
        <v>98</v>
      </c>
      <c r="D10" s="153">
        <f>D12+D15</f>
        <v>42166.8</v>
      </c>
    </row>
    <row r="11" spans="1:5" s="58" customFormat="1" ht="21.75" customHeight="1" x14ac:dyDescent="0.25">
      <c r="A11" s="59"/>
      <c r="B11" s="59"/>
      <c r="C11" s="141" t="s">
        <v>21</v>
      </c>
      <c r="D11" s="59"/>
    </row>
    <row r="12" spans="1:5" s="58" customFormat="1" ht="51" customHeight="1" x14ac:dyDescent="0.3">
      <c r="A12" s="152">
        <v>1130</v>
      </c>
      <c r="B12" s="152">
        <v>31001</v>
      </c>
      <c r="C12" s="151" t="s">
        <v>124</v>
      </c>
      <c r="D12" s="158">
        <f>D14</f>
        <v>20268</v>
      </c>
    </row>
    <row r="13" spans="1:5" s="58" customFormat="1" ht="16.5" x14ac:dyDescent="0.25">
      <c r="C13" s="141" t="s">
        <v>193</v>
      </c>
      <c r="D13" s="59"/>
    </row>
    <row r="14" spans="1:5" s="58" customFormat="1" ht="33" x14ac:dyDescent="0.3">
      <c r="A14" s="59"/>
      <c r="B14" s="59"/>
      <c r="C14" s="59" t="s">
        <v>98</v>
      </c>
      <c r="D14" s="157">
        <v>20268</v>
      </c>
    </row>
    <row r="15" spans="1:5" s="58" customFormat="1" ht="33" x14ac:dyDescent="0.3">
      <c r="A15" s="138">
        <v>1146</v>
      </c>
      <c r="B15" s="138">
        <v>31001</v>
      </c>
      <c r="C15" s="59" t="s">
        <v>188</v>
      </c>
      <c r="D15" s="153">
        <f>D17</f>
        <v>21898.799999999999</v>
      </c>
    </row>
    <row r="16" spans="1:5" s="58" customFormat="1" ht="16.5" x14ac:dyDescent="0.25">
      <c r="A16" s="59"/>
      <c r="B16" s="59"/>
      <c r="C16" s="141" t="s">
        <v>193</v>
      </c>
      <c r="D16" s="59"/>
    </row>
    <row r="17" spans="1:4" s="58" customFormat="1" ht="33" x14ac:dyDescent="0.3">
      <c r="A17" s="59"/>
      <c r="B17" s="59"/>
      <c r="C17" s="59" t="s">
        <v>98</v>
      </c>
      <c r="D17" s="154">
        <v>21898.799999999999</v>
      </c>
    </row>
    <row r="18" spans="1:4" s="58" customFormat="1" ht="65.25" customHeight="1" x14ac:dyDescent="0.25"/>
    <row r="20" spans="1:4" s="58" customFormat="1" ht="16.5" x14ac:dyDescent="0.25"/>
    <row r="21" spans="1:4" s="58" customFormat="1" ht="16.5" x14ac:dyDescent="0.25"/>
    <row r="22" spans="1:4" s="58" customFormat="1" ht="16.5" customHeight="1" x14ac:dyDescent="0.25"/>
    <row r="23" spans="1:4" s="58" customFormat="1" ht="16.5" x14ac:dyDescent="0.25"/>
    <row r="24" spans="1:4" s="58" customFormat="1" ht="16.5" customHeight="1" x14ac:dyDescent="0.25"/>
    <row r="25" spans="1:4" s="58" customFormat="1" ht="16.5" customHeight="1" x14ac:dyDescent="0.25">
      <c r="A25" s="67"/>
    </row>
    <row r="26" spans="1:4" s="58" customFormat="1" ht="16.5" customHeight="1" x14ac:dyDescent="0.25">
      <c r="A26" s="67"/>
    </row>
    <row r="27" spans="1:4" s="58" customFormat="1" ht="16.5" customHeight="1" x14ac:dyDescent="0.25">
      <c r="A27" s="67"/>
    </row>
    <row r="28" spans="1:4" s="58" customFormat="1" ht="16.5" customHeight="1" x14ac:dyDescent="0.25">
      <c r="A28" s="67"/>
    </row>
    <row r="29" spans="1:4" s="58" customFormat="1" ht="16.5" customHeight="1" x14ac:dyDescent="0.25">
      <c r="A29" s="67"/>
    </row>
    <row r="30" spans="1:4" s="58" customFormat="1" ht="16.5" customHeight="1" x14ac:dyDescent="0.25">
      <c r="A30" s="67"/>
    </row>
    <row r="31" spans="1:4" s="58" customFormat="1" ht="16.5" customHeight="1" x14ac:dyDescent="0.25">
      <c r="A31" s="67"/>
    </row>
    <row r="32" spans="1:4" s="58" customFormat="1" ht="16.5" customHeight="1" x14ac:dyDescent="0.25">
      <c r="A32" s="67"/>
    </row>
    <row r="33" spans="1:1" s="58" customFormat="1" ht="16.5" customHeight="1" x14ac:dyDescent="0.25">
      <c r="A33" s="67"/>
    </row>
    <row r="34" spans="1:1" s="58" customFormat="1" ht="16.5" customHeight="1" x14ac:dyDescent="0.25">
      <c r="A34" s="67"/>
    </row>
    <row r="35" spans="1:1" s="58" customFormat="1" ht="16.5" customHeight="1" x14ac:dyDescent="0.25">
      <c r="A35" s="67"/>
    </row>
    <row r="36" spans="1:1" s="58" customFormat="1" ht="16.5" customHeight="1" x14ac:dyDescent="0.25">
      <c r="A36" s="67"/>
    </row>
    <row r="37" spans="1:1" s="58" customFormat="1" ht="16.5" customHeight="1" x14ac:dyDescent="0.25">
      <c r="A37" s="67"/>
    </row>
    <row r="38" spans="1:1" s="58" customFormat="1" ht="16.5" customHeight="1" x14ac:dyDescent="0.25">
      <c r="A38" s="67"/>
    </row>
    <row r="39" spans="1:1" s="58" customFormat="1" ht="16.5" customHeight="1" x14ac:dyDescent="0.25">
      <c r="A39" s="67"/>
    </row>
    <row r="40" spans="1:1" s="58" customFormat="1" ht="16.5" customHeight="1" x14ac:dyDescent="0.25">
      <c r="A40" s="67"/>
    </row>
    <row r="41" spans="1:1" s="58" customFormat="1" ht="16.5" customHeight="1" x14ac:dyDescent="0.25">
      <c r="A41" s="67"/>
    </row>
    <row r="42" spans="1:1" s="58" customFormat="1" ht="16.5" customHeight="1" x14ac:dyDescent="0.25">
      <c r="A42" s="67"/>
    </row>
    <row r="43" spans="1:1" s="58" customFormat="1" ht="16.5" customHeight="1" x14ac:dyDescent="0.25">
      <c r="A43" s="67"/>
    </row>
    <row r="44" spans="1:1" s="58" customFormat="1" ht="16.5" customHeight="1" x14ac:dyDescent="0.25">
      <c r="A44" s="67"/>
    </row>
    <row r="45" spans="1:1" s="58" customFormat="1" ht="16.5" customHeight="1" x14ac:dyDescent="0.25">
      <c r="A45" s="67"/>
    </row>
    <row r="47" spans="1:1" s="89" customFormat="1" ht="14.25" customHeight="1" x14ac:dyDescent="0.25"/>
    <row r="48" spans="1:1" s="89" customFormat="1" ht="13.5" customHeight="1" x14ac:dyDescent="0.25"/>
    <row r="49" spans="3:3" s="89" customFormat="1" ht="13.5" customHeight="1" x14ac:dyDescent="0.25"/>
    <row r="50" spans="3:3" s="89" customFormat="1" ht="43.5" customHeight="1" x14ac:dyDescent="0.25"/>
    <row r="51" spans="3:3" s="89" customFormat="1" ht="13.5" customHeight="1" x14ac:dyDescent="0.25">
      <c r="C51" s="111"/>
    </row>
    <row r="52" spans="3:3" s="89" customFormat="1" ht="13.5" customHeight="1" x14ac:dyDescent="0.25"/>
    <row r="53" spans="3:3" s="89" customFormat="1" ht="13.5" customHeight="1" x14ac:dyDescent="0.25"/>
    <row r="54" spans="3:3" s="89" customFormat="1" x14ac:dyDescent="0.25"/>
    <row r="55" spans="3:3" s="89" customFormat="1" ht="32.25" customHeight="1" x14ac:dyDescent="0.25"/>
    <row r="56" spans="3:3" s="89" customFormat="1" x14ac:dyDescent="0.25"/>
    <row r="57" spans="3:3" s="89" customFormat="1" ht="51" customHeight="1" x14ac:dyDescent="0.25"/>
    <row r="58" spans="3:3" s="89" customFormat="1" x14ac:dyDescent="0.25"/>
    <row r="59" spans="3:3" s="89" customFormat="1" x14ac:dyDescent="0.25"/>
    <row r="60" spans="3:3" s="89" customFormat="1" ht="33" customHeight="1" x14ac:dyDescent="0.25"/>
    <row r="61" spans="3:3" s="89" customFormat="1" x14ac:dyDescent="0.25"/>
    <row r="62" spans="3:3" s="89" customFormat="1" ht="24" customHeight="1" x14ac:dyDescent="0.25"/>
    <row r="63" spans="3:3" s="89" customFormat="1" x14ac:dyDescent="0.25"/>
    <row r="64" spans="3:3" s="89" customFormat="1" x14ac:dyDescent="0.25"/>
    <row r="65" ht="13.5" customHeight="1" x14ac:dyDescent="0.25"/>
    <row r="66" ht="13.5" customHeight="1" x14ac:dyDescent="0.25"/>
    <row r="67" ht="13.5" customHeight="1" x14ac:dyDescent="0.25"/>
    <row r="68" ht="13.5" customHeight="1" x14ac:dyDescent="0.25"/>
    <row r="69" ht="13.5" customHeight="1" x14ac:dyDescent="0.25"/>
    <row r="70" ht="13.5" customHeight="1" x14ac:dyDescent="0.25"/>
    <row r="73" ht="27.75" customHeight="1" x14ac:dyDescent="0.25"/>
    <row r="75" ht="33" customHeight="1" x14ac:dyDescent="0.25"/>
  </sheetData>
  <mergeCells count="6">
    <mergeCell ref="D2:E2"/>
    <mergeCell ref="D3:E3"/>
    <mergeCell ref="A5:E5"/>
    <mergeCell ref="A8:B8"/>
    <mergeCell ref="C8:C9"/>
    <mergeCell ref="D8:D9"/>
  </mergeCells>
  <pageMargins left="0.16" right="0.22" top="0.27" bottom="0.24" header="0.2" footer="0.16"/>
  <pageSetup paperSize="9" scale="7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H20"/>
  <sheetViews>
    <sheetView zoomScaleNormal="100" workbookViewId="0">
      <selection activeCell="G19" sqref="G19"/>
    </sheetView>
  </sheetViews>
  <sheetFormatPr defaultColWidth="9.140625" defaultRowHeight="13.5" x14ac:dyDescent="0.25"/>
  <cols>
    <col min="1" max="1" width="10.42578125" style="1" customWidth="1"/>
    <col min="2" max="2" width="19.85546875" style="1" customWidth="1"/>
    <col min="3" max="3" width="62.140625" style="1" customWidth="1"/>
    <col min="4" max="5" width="17.140625" style="1" customWidth="1"/>
    <col min="6" max="6" width="18.85546875" style="1" customWidth="1"/>
    <col min="7" max="7" width="21.140625" style="1" customWidth="1"/>
    <col min="8" max="8" width="16.28515625" style="1" customWidth="1"/>
    <col min="9" max="16384" width="9.140625" style="1"/>
  </cols>
  <sheetData>
    <row r="1" spans="1:8" ht="16.5" customHeight="1" x14ac:dyDescent="0.25">
      <c r="D1" s="22"/>
      <c r="E1" s="53" t="s">
        <v>177</v>
      </c>
    </row>
    <row r="2" spans="1:8" ht="16.5" customHeight="1" x14ac:dyDescent="0.25">
      <c r="D2" s="184" t="s">
        <v>4</v>
      </c>
      <c r="E2" s="184"/>
    </row>
    <row r="3" spans="1:8" ht="16.5" customHeight="1" x14ac:dyDescent="0.25">
      <c r="D3" s="184" t="s">
        <v>9</v>
      </c>
      <c r="E3" s="184"/>
    </row>
    <row r="5" spans="1:8" ht="80.25" customHeight="1" x14ac:dyDescent="0.25">
      <c r="A5" s="227" t="s">
        <v>175</v>
      </c>
      <c r="B5" s="227"/>
      <c r="C5" s="227"/>
      <c r="D5" s="227"/>
      <c r="E5" s="227"/>
    </row>
    <row r="7" spans="1:8" x14ac:dyDescent="0.25">
      <c r="D7" s="108" t="s">
        <v>39</v>
      </c>
      <c r="E7" s="109"/>
    </row>
    <row r="8" spans="1:8" s="58" customFormat="1" ht="36" customHeight="1" x14ac:dyDescent="0.25">
      <c r="A8" s="228" t="s">
        <v>14</v>
      </c>
      <c r="B8" s="229"/>
      <c r="C8" s="276" t="s">
        <v>15</v>
      </c>
      <c r="D8" s="279" t="s">
        <v>99</v>
      </c>
      <c r="E8" s="228" t="s">
        <v>59</v>
      </c>
      <c r="F8" s="278"/>
      <c r="G8" s="278"/>
      <c r="H8" s="229"/>
    </row>
    <row r="9" spans="1:8" s="58" customFormat="1" ht="79.5" customHeight="1" x14ac:dyDescent="0.25">
      <c r="A9" s="123" t="s">
        <v>17</v>
      </c>
      <c r="B9" s="123" t="s">
        <v>18</v>
      </c>
      <c r="C9" s="277"/>
      <c r="D9" s="280"/>
      <c r="E9" s="59" t="s">
        <v>135</v>
      </c>
      <c r="F9" s="59" t="s">
        <v>136</v>
      </c>
      <c r="G9" s="59" t="s">
        <v>137</v>
      </c>
      <c r="H9" s="59" t="s">
        <v>138</v>
      </c>
    </row>
    <row r="10" spans="1:8" s="58" customFormat="1" ht="22.5" customHeight="1" x14ac:dyDescent="0.25">
      <c r="A10" s="50"/>
      <c r="B10" s="59"/>
      <c r="C10" s="122" t="s">
        <v>139</v>
      </c>
      <c r="D10" s="120"/>
      <c r="E10" s="59"/>
      <c r="F10" s="59"/>
      <c r="G10" s="59"/>
      <c r="H10" s="59"/>
    </row>
    <row r="11" spans="1:8" s="58" customFormat="1" ht="22.5" customHeight="1" x14ac:dyDescent="0.25">
      <c r="A11" s="160"/>
      <c r="B11" s="59"/>
      <c r="C11" s="150" t="s">
        <v>98</v>
      </c>
      <c r="D11" s="162">
        <f>D13+D14</f>
        <v>42166.8</v>
      </c>
      <c r="E11" s="162"/>
      <c r="F11" s="162"/>
      <c r="G11" s="162"/>
      <c r="H11" s="162">
        <f t="shared" ref="H11" si="0">H13+H14</f>
        <v>42166.8</v>
      </c>
    </row>
    <row r="12" spans="1:8" s="58" customFormat="1" ht="22.5" customHeight="1" x14ac:dyDescent="0.25">
      <c r="A12" s="160"/>
      <c r="B12" s="59"/>
      <c r="C12" s="161" t="s">
        <v>21</v>
      </c>
      <c r="D12" s="120"/>
      <c r="E12" s="59"/>
      <c r="F12" s="59"/>
      <c r="G12" s="59"/>
      <c r="H12" s="59"/>
    </row>
    <row r="13" spans="1:8" ht="33.75" customHeight="1" x14ac:dyDescent="0.25">
      <c r="A13" s="112">
        <v>1130</v>
      </c>
      <c r="B13" s="112">
        <v>31001</v>
      </c>
      <c r="C13" s="90" t="s">
        <v>124</v>
      </c>
      <c r="D13" s="159">
        <f>H13</f>
        <v>20268</v>
      </c>
      <c r="E13" s="27"/>
      <c r="F13" s="27"/>
      <c r="G13" s="27"/>
      <c r="H13" s="159">
        <v>20268</v>
      </c>
    </row>
    <row r="14" spans="1:8" ht="27" x14ac:dyDescent="0.25">
      <c r="A14" s="145">
        <v>1146</v>
      </c>
      <c r="B14" s="145">
        <v>31001</v>
      </c>
      <c r="C14" s="66" t="s">
        <v>188</v>
      </c>
      <c r="D14" s="27">
        <f>H14</f>
        <v>21898.799999999999</v>
      </c>
      <c r="E14" s="27"/>
      <c r="F14" s="27"/>
      <c r="G14" s="27"/>
      <c r="H14" s="27">
        <v>21898.799999999999</v>
      </c>
    </row>
    <row r="20" spans="3:3" x14ac:dyDescent="0.25">
      <c r="C20" s="121"/>
    </row>
  </sheetData>
  <mergeCells count="7">
    <mergeCell ref="C8:C9"/>
    <mergeCell ref="A8:B8"/>
    <mergeCell ref="D2:E2"/>
    <mergeCell ref="D3:E3"/>
    <mergeCell ref="A5:E5"/>
    <mergeCell ref="E8:H8"/>
    <mergeCell ref="D8:D9"/>
  </mergeCells>
  <pageMargins left="0.16" right="0.22" top="0.27" bottom="0.24" header="0.2" footer="0.16"/>
  <pageSetup paperSize="9" scale="54"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83"/>
  <sheetViews>
    <sheetView topLeftCell="A10" workbookViewId="0">
      <selection activeCell="D61" sqref="D61"/>
    </sheetView>
  </sheetViews>
  <sheetFormatPr defaultColWidth="9.140625" defaultRowHeight="13.5" x14ac:dyDescent="0.25"/>
  <cols>
    <col min="1" max="1" width="4" style="1" customWidth="1"/>
    <col min="2" max="2" width="41.85546875" style="1" customWidth="1"/>
    <col min="3" max="3" width="62.140625" style="1" customWidth="1"/>
    <col min="4" max="4" width="16" style="1" customWidth="1"/>
    <col min="5" max="16384" width="9.140625" style="1"/>
  </cols>
  <sheetData>
    <row r="2" spans="1:4" ht="15" customHeight="1" x14ac:dyDescent="0.25">
      <c r="D2" s="114" t="s">
        <v>178</v>
      </c>
    </row>
    <row r="3" spans="1:4" x14ac:dyDescent="0.25">
      <c r="D3" s="114" t="s">
        <v>4</v>
      </c>
    </row>
    <row r="4" spans="1:4" x14ac:dyDescent="0.25">
      <c r="D4" s="114" t="s">
        <v>9</v>
      </c>
    </row>
    <row r="5" spans="1:4" x14ac:dyDescent="0.25">
      <c r="D5" s="114"/>
    </row>
    <row r="7" spans="1:4" ht="45" customHeight="1" x14ac:dyDescent="0.25">
      <c r="A7" s="287" t="s">
        <v>194</v>
      </c>
      <c r="B7" s="287"/>
      <c r="C7" s="287"/>
      <c r="D7" s="287"/>
    </row>
    <row r="8" spans="1:4" ht="17.25" x14ac:dyDescent="0.3">
      <c r="A8" s="288" t="s">
        <v>98</v>
      </c>
      <c r="B8" s="288"/>
      <c r="C8" s="288"/>
      <c r="D8" s="288"/>
    </row>
    <row r="9" spans="1:4" ht="12.75" customHeight="1" x14ac:dyDescent="0.3">
      <c r="A9" s="118"/>
      <c r="B9" s="118"/>
      <c r="C9" s="118"/>
      <c r="D9" s="118"/>
    </row>
    <row r="10" spans="1:4" ht="15" customHeight="1" x14ac:dyDescent="0.25">
      <c r="A10" s="289" t="s">
        <v>37</v>
      </c>
      <c r="B10" s="289"/>
      <c r="C10" s="289"/>
      <c r="D10" s="289"/>
    </row>
    <row r="12" spans="1:4" ht="14.25" x14ac:dyDescent="0.25">
      <c r="B12" s="4" t="s">
        <v>1</v>
      </c>
      <c r="C12" s="4" t="s">
        <v>2</v>
      </c>
      <c r="D12" s="23"/>
    </row>
    <row r="13" spans="1:4" x14ac:dyDescent="0.25">
      <c r="B13" s="8">
        <v>1146</v>
      </c>
      <c r="C13" s="21" t="s">
        <v>51</v>
      </c>
      <c r="D13" s="23"/>
    </row>
    <row r="15" spans="1:4" ht="59.25" customHeight="1" x14ac:dyDescent="0.25">
      <c r="B15" s="9" t="s">
        <v>3</v>
      </c>
      <c r="C15" s="32">
        <v>1146</v>
      </c>
      <c r="D15" s="115"/>
    </row>
    <row r="16" spans="1:4" x14ac:dyDescent="0.25">
      <c r="B16" s="9" t="s">
        <v>5</v>
      </c>
      <c r="C16" s="31">
        <v>11016</v>
      </c>
      <c r="D16" s="5" t="s">
        <v>11</v>
      </c>
    </row>
    <row r="17" spans="1:6" ht="33" customHeight="1" x14ac:dyDescent="0.25">
      <c r="B17" s="9" t="s">
        <v>6</v>
      </c>
      <c r="C17" s="21" t="s">
        <v>50</v>
      </c>
      <c r="D17" s="2"/>
    </row>
    <row r="18" spans="1:6" ht="44.25" customHeight="1" x14ac:dyDescent="0.25">
      <c r="B18" s="9" t="s">
        <v>10</v>
      </c>
      <c r="C18" s="6" t="s">
        <v>54</v>
      </c>
      <c r="D18" s="2"/>
    </row>
    <row r="19" spans="1:6" x14ac:dyDescent="0.25">
      <c r="B19" s="9" t="s">
        <v>7</v>
      </c>
      <c r="C19" s="12" t="s">
        <v>56</v>
      </c>
      <c r="D19" s="2"/>
    </row>
    <row r="20" spans="1:6" x14ac:dyDescent="0.25">
      <c r="B20" s="117" t="s">
        <v>12</v>
      </c>
      <c r="C20" s="117" t="s">
        <v>57</v>
      </c>
      <c r="D20" s="2"/>
    </row>
    <row r="21" spans="1:6" x14ac:dyDescent="0.25">
      <c r="B21" s="290" t="s">
        <v>0</v>
      </c>
      <c r="C21" s="291"/>
      <c r="D21" s="3"/>
    </row>
    <row r="22" spans="1:6" x14ac:dyDescent="0.25">
      <c r="B22" s="292" t="s">
        <v>58</v>
      </c>
      <c r="C22" s="292"/>
      <c r="D22" s="24"/>
    </row>
    <row r="23" spans="1:6" x14ac:dyDescent="0.25">
      <c r="B23" s="285" t="s">
        <v>8</v>
      </c>
      <c r="C23" s="286"/>
      <c r="D23" s="14">
        <v>-47975.5</v>
      </c>
    </row>
    <row r="24" spans="1:6" ht="23.25" customHeight="1" x14ac:dyDescent="0.25">
      <c r="A24" s="49"/>
      <c r="B24" s="35"/>
      <c r="C24" s="35"/>
      <c r="D24" s="23"/>
    </row>
    <row r="26" spans="1:6" s="72" customFormat="1" ht="14.25" x14ac:dyDescent="0.25">
      <c r="B26" s="69" t="s">
        <v>1</v>
      </c>
      <c r="C26" s="69" t="s">
        <v>2</v>
      </c>
    </row>
    <row r="27" spans="1:6" s="72" customFormat="1" ht="33" customHeight="1" x14ac:dyDescent="0.25">
      <c r="B27" s="47">
        <v>1130</v>
      </c>
      <c r="C27" s="124" t="s">
        <v>141</v>
      </c>
      <c r="D27" s="125"/>
      <c r="E27" s="125"/>
      <c r="F27" s="125"/>
    </row>
    <row r="28" spans="1:6" s="72" customFormat="1" ht="19.5" customHeight="1" x14ac:dyDescent="0.25">
      <c r="B28" s="92"/>
    </row>
    <row r="29" spans="1:6" s="72" customFormat="1" ht="14.25" x14ac:dyDescent="0.25">
      <c r="B29" s="33" t="s">
        <v>61</v>
      </c>
    </row>
    <row r="30" spans="1:6" s="72" customFormat="1" x14ac:dyDescent="0.25">
      <c r="B30" s="73" t="s">
        <v>3</v>
      </c>
      <c r="C30" s="47">
        <v>1130</v>
      </c>
      <c r="D30" s="113"/>
    </row>
    <row r="31" spans="1:6" x14ac:dyDescent="0.25">
      <c r="B31" s="16" t="s">
        <v>111</v>
      </c>
      <c r="C31" s="30">
        <v>11001</v>
      </c>
      <c r="D31" s="25" t="s">
        <v>11</v>
      </c>
    </row>
    <row r="32" spans="1:6" ht="36.75" customHeight="1" x14ac:dyDescent="0.25">
      <c r="B32" s="47" t="s">
        <v>112</v>
      </c>
      <c r="C32" s="124" t="s">
        <v>117</v>
      </c>
      <c r="D32" s="283"/>
    </row>
    <row r="33" spans="2:6" ht="58.5" customHeight="1" x14ac:dyDescent="0.25">
      <c r="B33" s="47" t="s">
        <v>113</v>
      </c>
      <c r="C33" s="116" t="s">
        <v>140</v>
      </c>
      <c r="D33" s="283"/>
    </row>
    <row r="34" spans="2:6" ht="16.149999999999999" customHeight="1" x14ac:dyDescent="0.25">
      <c r="B34" s="47" t="s">
        <v>114</v>
      </c>
      <c r="C34" s="116" t="s">
        <v>56</v>
      </c>
      <c r="D34" s="283"/>
    </row>
    <row r="35" spans="2:6" ht="32.25" customHeight="1" x14ac:dyDescent="0.25">
      <c r="B35" s="47" t="s">
        <v>115</v>
      </c>
      <c r="C35" s="116" t="s">
        <v>180</v>
      </c>
      <c r="D35" s="283"/>
    </row>
    <row r="36" spans="2:6" x14ac:dyDescent="0.25">
      <c r="B36" s="244" t="s">
        <v>116</v>
      </c>
      <c r="C36" s="244"/>
      <c r="D36" s="283"/>
    </row>
    <row r="37" spans="2:6" x14ac:dyDescent="0.25">
      <c r="B37" s="131"/>
      <c r="C37" s="131"/>
      <c r="D37" s="132"/>
    </row>
    <row r="38" spans="2:6" x14ac:dyDescent="0.25">
      <c r="B38" s="284" t="s">
        <v>8</v>
      </c>
      <c r="C38" s="284"/>
      <c r="D38" s="164">
        <v>5808.7</v>
      </c>
      <c r="F38" s="155"/>
    </row>
    <row r="39" spans="2:6" s="72" customFormat="1" x14ac:dyDescent="0.25">
      <c r="B39" s="73" t="s">
        <v>3</v>
      </c>
      <c r="C39" s="47">
        <v>1130</v>
      </c>
      <c r="D39" s="113"/>
    </row>
    <row r="40" spans="2:6" x14ac:dyDescent="0.25">
      <c r="B40" s="16" t="s">
        <v>111</v>
      </c>
      <c r="C40" s="30">
        <v>31001</v>
      </c>
      <c r="D40" s="25" t="s">
        <v>11</v>
      </c>
    </row>
    <row r="41" spans="2:6" ht="36.75" customHeight="1" x14ac:dyDescent="0.25">
      <c r="B41" s="47" t="s">
        <v>112</v>
      </c>
      <c r="C41" s="90" t="s">
        <v>124</v>
      </c>
      <c r="D41" s="283"/>
    </row>
    <row r="42" spans="2:6" ht="23.25" customHeight="1" x14ac:dyDescent="0.25">
      <c r="B42" s="47" t="s">
        <v>113</v>
      </c>
      <c r="C42" s="66" t="s">
        <v>134</v>
      </c>
      <c r="D42" s="283"/>
    </row>
    <row r="43" spans="2:6" ht="16.149999999999999" customHeight="1" x14ac:dyDescent="0.25">
      <c r="B43" s="47" t="s">
        <v>114</v>
      </c>
      <c r="C43" s="116" t="s">
        <v>142</v>
      </c>
      <c r="D43" s="283"/>
    </row>
    <row r="44" spans="2:6" ht="31.5" customHeight="1" x14ac:dyDescent="0.25">
      <c r="B44" s="47" t="s">
        <v>115</v>
      </c>
      <c r="C44" s="117" t="s">
        <v>179</v>
      </c>
      <c r="D44" s="283"/>
    </row>
    <row r="45" spans="2:6" x14ac:dyDescent="0.25">
      <c r="B45" s="244" t="s">
        <v>116</v>
      </c>
      <c r="C45" s="244"/>
      <c r="D45" s="283"/>
    </row>
    <row r="46" spans="2:6" x14ac:dyDescent="0.25">
      <c r="B46" s="47" t="s">
        <v>183</v>
      </c>
      <c r="C46" s="131"/>
      <c r="D46" s="132"/>
    </row>
    <row r="47" spans="2:6" x14ac:dyDescent="0.25">
      <c r="B47" s="284" t="s">
        <v>8</v>
      </c>
      <c r="C47" s="284"/>
      <c r="D47" s="164">
        <v>20268</v>
      </c>
    </row>
    <row r="48" spans="2:6" x14ac:dyDescent="0.25">
      <c r="B48" s="126"/>
      <c r="C48" s="126"/>
      <c r="D48" s="127"/>
    </row>
    <row r="49" spans="1:4" ht="14.25" x14ac:dyDescent="0.25">
      <c r="B49" s="4" t="s">
        <v>1</v>
      </c>
      <c r="C49" s="4" t="s">
        <v>2</v>
      </c>
      <c r="D49" s="127"/>
    </row>
    <row r="50" spans="1:4" x14ac:dyDescent="0.25">
      <c r="B50" s="8">
        <v>1146</v>
      </c>
      <c r="C50" s="21" t="s">
        <v>51</v>
      </c>
      <c r="D50" s="127"/>
    </row>
    <row r="51" spans="1:4" x14ac:dyDescent="0.25">
      <c r="B51" s="126"/>
      <c r="C51" s="126"/>
      <c r="D51" s="127"/>
    </row>
    <row r="52" spans="1:4" ht="14.25" x14ac:dyDescent="0.25">
      <c r="B52" s="33" t="s">
        <v>61</v>
      </c>
      <c r="C52" s="126"/>
      <c r="D52" s="127"/>
    </row>
    <row r="53" spans="1:4" x14ac:dyDescent="0.25">
      <c r="B53" s="73" t="s">
        <v>3</v>
      </c>
      <c r="C53" s="47">
        <v>1146</v>
      </c>
      <c r="D53" s="113"/>
    </row>
    <row r="54" spans="1:4" x14ac:dyDescent="0.25">
      <c r="B54" s="16" t="s">
        <v>111</v>
      </c>
      <c r="C54" s="30">
        <v>31001</v>
      </c>
      <c r="D54" s="25" t="s">
        <v>11</v>
      </c>
    </row>
    <row r="55" spans="1:4" ht="27" x14ac:dyDescent="0.25">
      <c r="B55" s="47" t="s">
        <v>112</v>
      </c>
      <c r="C55" s="66" t="s">
        <v>188</v>
      </c>
      <c r="D55" s="283"/>
    </row>
    <row r="56" spans="1:4" x14ac:dyDescent="0.25">
      <c r="B56" s="47" t="s">
        <v>113</v>
      </c>
      <c r="C56" s="66" t="s">
        <v>189</v>
      </c>
      <c r="D56" s="283"/>
    </row>
    <row r="57" spans="1:4" x14ac:dyDescent="0.25">
      <c r="B57" s="47" t="s">
        <v>114</v>
      </c>
      <c r="C57" s="146" t="s">
        <v>142</v>
      </c>
      <c r="D57" s="283"/>
    </row>
    <row r="58" spans="1:4" ht="27" x14ac:dyDescent="0.25">
      <c r="B58" s="47" t="s">
        <v>115</v>
      </c>
      <c r="C58" s="144" t="s">
        <v>179</v>
      </c>
      <c r="D58" s="283"/>
    </row>
    <row r="59" spans="1:4" x14ac:dyDescent="0.25">
      <c r="B59" s="244" t="s">
        <v>116</v>
      </c>
      <c r="C59" s="244"/>
      <c r="D59" s="283"/>
    </row>
    <row r="60" spans="1:4" x14ac:dyDescent="0.25">
      <c r="B60" s="47" t="s">
        <v>183</v>
      </c>
      <c r="C60" s="142"/>
      <c r="D60" s="149"/>
    </row>
    <row r="61" spans="1:4" x14ac:dyDescent="0.25">
      <c r="B61" s="284" t="s">
        <v>8</v>
      </c>
      <c r="C61" s="284"/>
      <c r="D61" s="164">
        <v>21898.799999999999</v>
      </c>
    </row>
    <row r="62" spans="1:4" x14ac:dyDescent="0.25">
      <c r="B62" s="126"/>
      <c r="C62" s="126"/>
      <c r="D62" s="127"/>
    </row>
    <row r="63" spans="1:4" ht="8.25" customHeight="1" x14ac:dyDescent="0.25"/>
    <row r="64" spans="1:4" s="68" customFormat="1" ht="23.25" hidden="1" customHeight="1" x14ac:dyDescent="0.25">
      <c r="A64" s="281" t="s">
        <v>87</v>
      </c>
      <c r="B64" s="281"/>
      <c r="C64" s="281"/>
      <c r="D64" s="281"/>
    </row>
    <row r="65" spans="1:4" s="68" customFormat="1" ht="23.25" customHeight="1" x14ac:dyDescent="0.3">
      <c r="A65" s="94"/>
      <c r="B65" s="69" t="s">
        <v>1</v>
      </c>
      <c r="C65" s="69" t="s">
        <v>2</v>
      </c>
      <c r="D65" s="1"/>
    </row>
    <row r="66" spans="1:4" s="68" customFormat="1" ht="17.25" x14ac:dyDescent="0.3">
      <c r="A66" s="94"/>
      <c r="B66" s="70">
        <v>1139</v>
      </c>
      <c r="C66" s="71" t="s">
        <v>97</v>
      </c>
      <c r="D66" s="1"/>
    </row>
    <row r="67" spans="1:4" s="68" customFormat="1" ht="23.25" customHeight="1" x14ac:dyDescent="0.3">
      <c r="A67" s="94"/>
      <c r="B67" s="33" t="s">
        <v>61</v>
      </c>
      <c r="C67" s="72"/>
      <c r="D67" s="1"/>
    </row>
    <row r="68" spans="1:4" s="68" customFormat="1" ht="54.75" customHeight="1" x14ac:dyDescent="0.3">
      <c r="A68" s="94"/>
      <c r="B68" s="73" t="s">
        <v>3</v>
      </c>
      <c r="C68" s="70">
        <v>1139</v>
      </c>
      <c r="D68" s="115"/>
    </row>
    <row r="69" spans="1:4" s="68" customFormat="1" ht="17.25" x14ac:dyDescent="0.3">
      <c r="A69" s="94"/>
      <c r="B69" s="71" t="s">
        <v>5</v>
      </c>
      <c r="C69" s="74">
        <v>11001</v>
      </c>
      <c r="D69" s="34" t="s">
        <v>11</v>
      </c>
    </row>
    <row r="70" spans="1:4" s="68" customFormat="1" ht="17.25" x14ac:dyDescent="0.3">
      <c r="A70" s="94"/>
      <c r="B70" s="71" t="s">
        <v>6</v>
      </c>
      <c r="C70" s="71" t="s">
        <v>97</v>
      </c>
      <c r="D70" s="2"/>
    </row>
    <row r="71" spans="1:4" s="68" customFormat="1" ht="60.6" customHeight="1" x14ac:dyDescent="0.3">
      <c r="A71" s="94"/>
      <c r="B71" s="71" t="s">
        <v>10</v>
      </c>
      <c r="C71" s="75" t="s">
        <v>101</v>
      </c>
      <c r="D71" s="2"/>
    </row>
    <row r="72" spans="1:4" s="68" customFormat="1" ht="17.25" x14ac:dyDescent="0.3">
      <c r="A72" s="94"/>
      <c r="B72" s="71" t="s">
        <v>7</v>
      </c>
      <c r="C72" s="76" t="s">
        <v>56</v>
      </c>
      <c r="D72" s="2"/>
    </row>
    <row r="73" spans="1:4" s="68" customFormat="1" ht="17.25" x14ac:dyDescent="0.3">
      <c r="A73" s="94"/>
      <c r="B73" s="77" t="s">
        <v>12</v>
      </c>
      <c r="C73" s="73" t="s">
        <v>87</v>
      </c>
      <c r="D73" s="2"/>
    </row>
    <row r="74" spans="1:4" s="68" customFormat="1" ht="17.25" x14ac:dyDescent="0.3">
      <c r="A74" s="94"/>
      <c r="B74" s="78"/>
      <c r="C74" s="79" t="s">
        <v>0</v>
      </c>
      <c r="D74" s="3"/>
    </row>
    <row r="75" spans="1:4" s="68" customFormat="1" ht="17.25" x14ac:dyDescent="0.3">
      <c r="A75" s="94"/>
      <c r="B75" s="282" t="s">
        <v>8</v>
      </c>
      <c r="C75" s="282"/>
      <c r="D75" s="26">
        <v>42166.8</v>
      </c>
    </row>
    <row r="76" spans="1:4" s="68" customFormat="1" ht="70.150000000000006" customHeight="1" x14ac:dyDescent="0.3">
      <c r="A76" s="94"/>
      <c r="B76" s="73" t="s">
        <v>3</v>
      </c>
      <c r="C76" s="70">
        <v>1139</v>
      </c>
      <c r="D76" s="115"/>
    </row>
    <row r="77" spans="1:4" s="68" customFormat="1" ht="17.25" x14ac:dyDescent="0.3">
      <c r="A77" s="94"/>
      <c r="B77" s="71" t="s">
        <v>5</v>
      </c>
      <c r="C77" s="74">
        <v>11001</v>
      </c>
      <c r="D77" s="34" t="s">
        <v>11</v>
      </c>
    </row>
    <row r="78" spans="1:4" s="68" customFormat="1" ht="17.25" x14ac:dyDescent="0.3">
      <c r="A78" s="94"/>
      <c r="B78" s="71" t="s">
        <v>6</v>
      </c>
      <c r="C78" s="71" t="s">
        <v>97</v>
      </c>
      <c r="D78" s="2"/>
    </row>
    <row r="79" spans="1:4" s="68" customFormat="1" ht="54.75" x14ac:dyDescent="0.3">
      <c r="A79" s="94"/>
      <c r="B79" s="71" t="s">
        <v>10</v>
      </c>
      <c r="C79" s="75" t="s">
        <v>101</v>
      </c>
      <c r="D79" s="2"/>
    </row>
    <row r="80" spans="1:4" s="68" customFormat="1" ht="17.25" x14ac:dyDescent="0.3">
      <c r="A80" s="94"/>
      <c r="B80" s="71" t="s">
        <v>7</v>
      </c>
      <c r="C80" s="76" t="s">
        <v>56</v>
      </c>
      <c r="D80" s="2"/>
    </row>
    <row r="81" spans="1:4" s="68" customFormat="1" ht="17.25" x14ac:dyDescent="0.3">
      <c r="A81" s="94"/>
      <c r="B81" s="77" t="s">
        <v>12</v>
      </c>
      <c r="C81" s="73" t="s">
        <v>87</v>
      </c>
      <c r="D81" s="2"/>
    </row>
    <row r="82" spans="1:4" s="68" customFormat="1" ht="17.25" x14ac:dyDescent="0.3">
      <c r="A82" s="94"/>
      <c r="B82" s="78"/>
      <c r="C82" s="79" t="s">
        <v>0</v>
      </c>
      <c r="D82" s="3"/>
    </row>
    <row r="83" spans="1:4" s="68" customFormat="1" ht="23.25" customHeight="1" x14ac:dyDescent="0.3">
      <c r="A83" s="94"/>
      <c r="B83" s="282" t="s">
        <v>8</v>
      </c>
      <c r="C83" s="282"/>
      <c r="D83" s="26">
        <v>-42166.8</v>
      </c>
    </row>
  </sheetData>
  <mergeCells count="18">
    <mergeCell ref="B23:C23"/>
    <mergeCell ref="A7:D7"/>
    <mergeCell ref="A8:D8"/>
    <mergeCell ref="A10:D10"/>
    <mergeCell ref="B21:C21"/>
    <mergeCell ref="B22:C22"/>
    <mergeCell ref="A64:D64"/>
    <mergeCell ref="B75:C75"/>
    <mergeCell ref="B83:C83"/>
    <mergeCell ref="D32:D36"/>
    <mergeCell ref="B36:C36"/>
    <mergeCell ref="B38:C38"/>
    <mergeCell ref="D41:D45"/>
    <mergeCell ref="B45:C45"/>
    <mergeCell ref="B47:C47"/>
    <mergeCell ref="D55:D59"/>
    <mergeCell ref="B59:C59"/>
    <mergeCell ref="B61:C61"/>
  </mergeCells>
  <pageMargins left="0" right="0" top="0" bottom="0" header="0.3" footer="0.3"/>
  <pageSetup paperSize="9" scale="8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83"/>
  <sheetViews>
    <sheetView topLeftCell="A61" workbookViewId="0">
      <selection activeCell="D75" sqref="D75"/>
    </sheetView>
  </sheetViews>
  <sheetFormatPr defaultColWidth="9.140625" defaultRowHeight="13.5" x14ac:dyDescent="0.25"/>
  <cols>
    <col min="1" max="1" width="4" style="1" customWidth="1"/>
    <col min="2" max="2" width="41.85546875" style="1" customWidth="1"/>
    <col min="3" max="3" width="62.140625" style="1" customWidth="1"/>
    <col min="4" max="4" width="16" style="1" customWidth="1"/>
    <col min="5" max="16384" width="9.140625" style="1"/>
  </cols>
  <sheetData>
    <row r="2" spans="1:4" ht="15" customHeight="1" x14ac:dyDescent="0.25">
      <c r="D2" s="114" t="s">
        <v>198</v>
      </c>
    </row>
    <row r="3" spans="1:4" x14ac:dyDescent="0.25">
      <c r="D3" s="114" t="s">
        <v>4</v>
      </c>
    </row>
    <row r="4" spans="1:4" x14ac:dyDescent="0.25">
      <c r="D4" s="114" t="s">
        <v>9</v>
      </c>
    </row>
    <row r="5" spans="1:4" x14ac:dyDescent="0.25">
      <c r="D5" s="114"/>
    </row>
    <row r="7" spans="1:4" ht="45" customHeight="1" x14ac:dyDescent="0.25">
      <c r="A7" s="287" t="s">
        <v>195</v>
      </c>
      <c r="B7" s="287"/>
      <c r="C7" s="287"/>
      <c r="D7" s="287"/>
    </row>
    <row r="8" spans="1:4" ht="17.25" x14ac:dyDescent="0.3">
      <c r="A8" s="288" t="s">
        <v>98</v>
      </c>
      <c r="B8" s="288"/>
      <c r="C8" s="288"/>
      <c r="D8" s="288"/>
    </row>
    <row r="9" spans="1:4" ht="12.75" customHeight="1" x14ac:dyDescent="0.3">
      <c r="A9" s="118"/>
      <c r="B9" s="118"/>
      <c r="C9" s="118"/>
      <c r="D9" s="118"/>
    </row>
    <row r="10" spans="1:4" ht="15" customHeight="1" x14ac:dyDescent="0.25">
      <c r="A10" s="289" t="s">
        <v>37</v>
      </c>
      <c r="B10" s="289"/>
      <c r="C10" s="289"/>
      <c r="D10" s="289"/>
    </row>
    <row r="12" spans="1:4" ht="14.25" x14ac:dyDescent="0.25">
      <c r="B12" s="4" t="s">
        <v>1</v>
      </c>
      <c r="C12" s="4" t="s">
        <v>2</v>
      </c>
      <c r="D12" s="23"/>
    </row>
    <row r="13" spans="1:4" x14ac:dyDescent="0.25">
      <c r="B13" s="8">
        <v>1146</v>
      </c>
      <c r="C13" s="21" t="s">
        <v>51</v>
      </c>
      <c r="D13" s="23"/>
    </row>
    <row r="15" spans="1:4" ht="59.25" customHeight="1" x14ac:dyDescent="0.25">
      <c r="B15" s="9" t="s">
        <v>3</v>
      </c>
      <c r="C15" s="32">
        <v>1146</v>
      </c>
      <c r="D15" s="115"/>
    </row>
    <row r="16" spans="1:4" x14ac:dyDescent="0.25">
      <c r="B16" s="9" t="s">
        <v>5</v>
      </c>
      <c r="C16" s="31">
        <v>11016</v>
      </c>
      <c r="D16" s="5" t="s">
        <v>11</v>
      </c>
    </row>
    <row r="17" spans="1:6" ht="33" customHeight="1" x14ac:dyDescent="0.25">
      <c r="B17" s="9" t="s">
        <v>6</v>
      </c>
      <c r="C17" s="21" t="s">
        <v>50</v>
      </c>
      <c r="D17" s="2"/>
    </row>
    <row r="18" spans="1:6" ht="44.25" customHeight="1" x14ac:dyDescent="0.25">
      <c r="B18" s="9" t="s">
        <v>10</v>
      </c>
      <c r="C18" s="6" t="s">
        <v>54</v>
      </c>
      <c r="D18" s="2"/>
    </row>
    <row r="19" spans="1:6" x14ac:dyDescent="0.25">
      <c r="B19" s="9" t="s">
        <v>7</v>
      </c>
      <c r="C19" s="12" t="s">
        <v>56</v>
      </c>
      <c r="D19" s="2"/>
    </row>
    <row r="20" spans="1:6" x14ac:dyDescent="0.25">
      <c r="B20" s="117" t="s">
        <v>12</v>
      </c>
      <c r="C20" s="117" t="s">
        <v>57</v>
      </c>
      <c r="D20" s="2"/>
    </row>
    <row r="21" spans="1:6" x14ac:dyDescent="0.25">
      <c r="B21" s="290" t="s">
        <v>0</v>
      </c>
      <c r="C21" s="291"/>
      <c r="D21" s="3"/>
    </row>
    <row r="22" spans="1:6" x14ac:dyDescent="0.25">
      <c r="B22" s="292" t="s">
        <v>58</v>
      </c>
      <c r="C22" s="292"/>
      <c r="D22" s="24"/>
    </row>
    <row r="23" spans="1:6" x14ac:dyDescent="0.25">
      <c r="B23" s="285" t="s">
        <v>8</v>
      </c>
      <c r="C23" s="286"/>
      <c r="D23" s="14">
        <v>-47975.5</v>
      </c>
    </row>
    <row r="24" spans="1:6" ht="23.25" customHeight="1" x14ac:dyDescent="0.25">
      <c r="A24" s="49"/>
      <c r="B24" s="35"/>
      <c r="C24" s="35"/>
      <c r="D24" s="23"/>
    </row>
    <row r="26" spans="1:6" s="72" customFormat="1" ht="14.25" x14ac:dyDescent="0.25">
      <c r="B26" s="69" t="s">
        <v>1</v>
      </c>
      <c r="C26" s="69" t="s">
        <v>2</v>
      </c>
    </row>
    <row r="27" spans="1:6" s="72" customFormat="1" ht="33" customHeight="1" x14ac:dyDescent="0.25">
      <c r="B27" s="47">
        <v>1130</v>
      </c>
      <c r="C27" s="124" t="s">
        <v>141</v>
      </c>
      <c r="D27" s="125"/>
      <c r="E27" s="125"/>
      <c r="F27" s="125"/>
    </row>
    <row r="28" spans="1:6" s="72" customFormat="1" ht="19.5" customHeight="1" x14ac:dyDescent="0.25">
      <c r="B28" s="92"/>
    </row>
    <row r="29" spans="1:6" s="72" customFormat="1" ht="14.25" x14ac:dyDescent="0.25">
      <c r="B29" s="33" t="s">
        <v>61</v>
      </c>
    </row>
    <row r="30" spans="1:6" s="72" customFormat="1" x14ac:dyDescent="0.25">
      <c r="B30" s="73" t="s">
        <v>3</v>
      </c>
      <c r="C30" s="47">
        <v>1130</v>
      </c>
      <c r="D30" s="113"/>
    </row>
    <row r="31" spans="1:6" x14ac:dyDescent="0.25">
      <c r="B31" s="16" t="s">
        <v>111</v>
      </c>
      <c r="C31" s="30">
        <v>11001</v>
      </c>
      <c r="D31" s="25" t="s">
        <v>11</v>
      </c>
    </row>
    <row r="32" spans="1:6" ht="36.75" customHeight="1" x14ac:dyDescent="0.25">
      <c r="B32" s="47" t="s">
        <v>112</v>
      </c>
      <c r="C32" s="124" t="s">
        <v>117</v>
      </c>
      <c r="D32" s="283"/>
    </row>
    <row r="33" spans="2:4" ht="58.5" customHeight="1" x14ac:dyDescent="0.25">
      <c r="B33" s="47" t="s">
        <v>113</v>
      </c>
      <c r="C33" s="116" t="s">
        <v>140</v>
      </c>
      <c r="D33" s="283"/>
    </row>
    <row r="34" spans="2:4" ht="16.149999999999999" customHeight="1" x14ac:dyDescent="0.25">
      <c r="B34" s="47" t="s">
        <v>114</v>
      </c>
      <c r="C34" s="116" t="s">
        <v>56</v>
      </c>
      <c r="D34" s="283"/>
    </row>
    <row r="35" spans="2:4" ht="50.25" customHeight="1" x14ac:dyDescent="0.25">
      <c r="B35" s="47" t="s">
        <v>115</v>
      </c>
      <c r="C35" s="116" t="s">
        <v>181</v>
      </c>
      <c r="D35" s="283"/>
    </row>
    <row r="36" spans="2:4" x14ac:dyDescent="0.25">
      <c r="B36" s="244" t="s">
        <v>116</v>
      </c>
      <c r="C36" s="244"/>
      <c r="D36" s="283"/>
    </row>
    <row r="37" spans="2:4" x14ac:dyDescent="0.25">
      <c r="B37" s="131"/>
      <c r="C37" s="131"/>
      <c r="D37" s="132"/>
    </row>
    <row r="38" spans="2:4" x14ac:dyDescent="0.25">
      <c r="B38" s="284" t="s">
        <v>8</v>
      </c>
      <c r="C38" s="284"/>
      <c r="D38" s="93">
        <v>5808.7</v>
      </c>
    </row>
    <row r="39" spans="2:4" s="72" customFormat="1" x14ac:dyDescent="0.25">
      <c r="B39" s="73" t="s">
        <v>3</v>
      </c>
      <c r="C39" s="47">
        <v>1130</v>
      </c>
      <c r="D39" s="113"/>
    </row>
    <row r="40" spans="2:4" x14ac:dyDescent="0.25">
      <c r="B40" s="16" t="s">
        <v>111</v>
      </c>
      <c r="C40" s="30">
        <v>31001</v>
      </c>
      <c r="D40" s="25" t="s">
        <v>11</v>
      </c>
    </row>
    <row r="41" spans="2:4" ht="36.75" customHeight="1" x14ac:dyDescent="0.25">
      <c r="B41" s="47" t="s">
        <v>112</v>
      </c>
      <c r="C41" s="90" t="s">
        <v>124</v>
      </c>
      <c r="D41" s="283"/>
    </row>
    <row r="42" spans="2:4" ht="23.25" customHeight="1" x14ac:dyDescent="0.25">
      <c r="B42" s="47" t="s">
        <v>113</v>
      </c>
      <c r="C42" s="66" t="s">
        <v>134</v>
      </c>
      <c r="D42" s="283"/>
    </row>
    <row r="43" spans="2:4" ht="16.149999999999999" customHeight="1" x14ac:dyDescent="0.25">
      <c r="B43" s="47" t="s">
        <v>114</v>
      </c>
      <c r="C43" s="116" t="s">
        <v>142</v>
      </c>
      <c r="D43" s="283"/>
    </row>
    <row r="44" spans="2:4" ht="32.25" customHeight="1" x14ac:dyDescent="0.25">
      <c r="B44" s="47" t="s">
        <v>115</v>
      </c>
      <c r="C44" s="117" t="s">
        <v>179</v>
      </c>
      <c r="D44" s="283"/>
    </row>
    <row r="45" spans="2:4" x14ac:dyDescent="0.25">
      <c r="B45" s="244" t="s">
        <v>116</v>
      </c>
      <c r="C45" s="244"/>
      <c r="D45" s="283"/>
    </row>
    <row r="46" spans="2:4" x14ac:dyDescent="0.25">
      <c r="B46" s="284" t="s">
        <v>183</v>
      </c>
      <c r="C46" s="284"/>
      <c r="D46" s="132"/>
    </row>
    <row r="47" spans="2:4" x14ac:dyDescent="0.25">
      <c r="B47" s="284" t="s">
        <v>8</v>
      </c>
      <c r="C47" s="284"/>
      <c r="D47" s="93">
        <v>20268</v>
      </c>
    </row>
    <row r="48" spans="2:4" x14ac:dyDescent="0.25">
      <c r="B48" s="126"/>
      <c r="C48" s="126"/>
      <c r="D48" s="127"/>
    </row>
    <row r="49" spans="1:4" ht="14.25" x14ac:dyDescent="0.25">
      <c r="B49" s="4" t="s">
        <v>1</v>
      </c>
      <c r="C49" s="4" t="s">
        <v>2</v>
      </c>
      <c r="D49" s="127"/>
    </row>
    <row r="50" spans="1:4" x14ac:dyDescent="0.25">
      <c r="B50" s="8">
        <v>1146</v>
      </c>
      <c r="C50" s="21" t="s">
        <v>51</v>
      </c>
      <c r="D50" s="127"/>
    </row>
    <row r="51" spans="1:4" x14ac:dyDescent="0.25">
      <c r="B51" s="126"/>
      <c r="C51" s="126"/>
      <c r="D51" s="127"/>
    </row>
    <row r="52" spans="1:4" ht="14.25" x14ac:dyDescent="0.25">
      <c r="B52" s="33" t="s">
        <v>61</v>
      </c>
      <c r="C52" s="126"/>
      <c r="D52" s="127"/>
    </row>
    <row r="53" spans="1:4" x14ac:dyDescent="0.25">
      <c r="B53" s="73" t="s">
        <v>3</v>
      </c>
      <c r="C53" s="47">
        <v>1146</v>
      </c>
      <c r="D53" s="113"/>
    </row>
    <row r="54" spans="1:4" x14ac:dyDescent="0.25">
      <c r="B54" s="16" t="s">
        <v>111</v>
      </c>
      <c r="C54" s="30">
        <v>31001</v>
      </c>
      <c r="D54" s="25" t="s">
        <v>11</v>
      </c>
    </row>
    <row r="55" spans="1:4" ht="27" x14ac:dyDescent="0.25">
      <c r="B55" s="47" t="s">
        <v>112</v>
      </c>
      <c r="C55" s="66" t="s">
        <v>188</v>
      </c>
      <c r="D55" s="283"/>
    </row>
    <row r="56" spans="1:4" x14ac:dyDescent="0.25">
      <c r="B56" s="47" t="s">
        <v>113</v>
      </c>
      <c r="C56" s="66" t="s">
        <v>189</v>
      </c>
      <c r="D56" s="283"/>
    </row>
    <row r="57" spans="1:4" x14ac:dyDescent="0.25">
      <c r="B57" s="47" t="s">
        <v>114</v>
      </c>
      <c r="C57" s="146" t="s">
        <v>142</v>
      </c>
      <c r="D57" s="283"/>
    </row>
    <row r="58" spans="1:4" ht="27" x14ac:dyDescent="0.25">
      <c r="B58" s="47" t="s">
        <v>115</v>
      </c>
      <c r="C58" s="144" t="s">
        <v>179</v>
      </c>
      <c r="D58" s="283"/>
    </row>
    <row r="59" spans="1:4" x14ac:dyDescent="0.25">
      <c r="B59" s="244" t="s">
        <v>116</v>
      </c>
      <c r="C59" s="244"/>
      <c r="D59" s="283"/>
    </row>
    <row r="60" spans="1:4" x14ac:dyDescent="0.25">
      <c r="B60" s="47" t="s">
        <v>183</v>
      </c>
      <c r="C60" s="142"/>
      <c r="D60" s="149"/>
    </row>
    <row r="61" spans="1:4" x14ac:dyDescent="0.25">
      <c r="B61" s="284" t="s">
        <v>8</v>
      </c>
      <c r="C61" s="284"/>
      <c r="D61" s="93">
        <v>21898.799999999999</v>
      </c>
    </row>
    <row r="62" spans="1:4" x14ac:dyDescent="0.25">
      <c r="B62" s="126"/>
      <c r="C62" s="126"/>
      <c r="D62" s="127"/>
    </row>
    <row r="64" spans="1:4" s="68" customFormat="1" ht="23.25" customHeight="1" x14ac:dyDescent="0.25">
      <c r="A64" s="281" t="s">
        <v>87</v>
      </c>
      <c r="B64" s="281"/>
      <c r="C64" s="281"/>
      <c r="D64" s="281"/>
    </row>
    <row r="65" spans="1:4" s="68" customFormat="1" ht="23.25" customHeight="1" x14ac:dyDescent="0.3">
      <c r="A65" s="94"/>
      <c r="B65" s="69" t="s">
        <v>1</v>
      </c>
      <c r="C65" s="69" t="s">
        <v>2</v>
      </c>
      <c r="D65" s="1"/>
    </row>
    <row r="66" spans="1:4" s="68" customFormat="1" ht="17.25" x14ac:dyDescent="0.3">
      <c r="A66" s="94"/>
      <c r="B66" s="70">
        <v>1139</v>
      </c>
      <c r="C66" s="71" t="s">
        <v>97</v>
      </c>
      <c r="D66" s="1"/>
    </row>
    <row r="67" spans="1:4" s="68" customFormat="1" ht="23.25" customHeight="1" x14ac:dyDescent="0.3">
      <c r="A67" s="94"/>
      <c r="B67" s="33" t="s">
        <v>61</v>
      </c>
      <c r="C67" s="72"/>
      <c r="D67" s="1"/>
    </row>
    <row r="68" spans="1:4" s="68" customFormat="1" ht="54.75" customHeight="1" x14ac:dyDescent="0.3">
      <c r="A68" s="94"/>
      <c r="B68" s="73" t="s">
        <v>3</v>
      </c>
      <c r="C68" s="70">
        <v>1139</v>
      </c>
      <c r="D68" s="115"/>
    </row>
    <row r="69" spans="1:4" s="68" customFormat="1" ht="17.25" x14ac:dyDescent="0.3">
      <c r="A69" s="94"/>
      <c r="B69" s="71" t="s">
        <v>5</v>
      </c>
      <c r="C69" s="74">
        <v>11001</v>
      </c>
      <c r="D69" s="34" t="s">
        <v>11</v>
      </c>
    </row>
    <row r="70" spans="1:4" s="68" customFormat="1" ht="17.25" x14ac:dyDescent="0.3">
      <c r="A70" s="94"/>
      <c r="B70" s="71" t="s">
        <v>6</v>
      </c>
      <c r="C70" s="71" t="s">
        <v>97</v>
      </c>
      <c r="D70" s="2"/>
    </row>
    <row r="71" spans="1:4" s="68" customFormat="1" ht="60.6" customHeight="1" x14ac:dyDescent="0.3">
      <c r="A71" s="94"/>
      <c r="B71" s="71" t="s">
        <v>10</v>
      </c>
      <c r="C71" s="75" t="s">
        <v>101</v>
      </c>
      <c r="D71" s="2"/>
    </row>
    <row r="72" spans="1:4" s="68" customFormat="1" ht="17.25" x14ac:dyDescent="0.3">
      <c r="A72" s="94"/>
      <c r="B72" s="71" t="s">
        <v>7</v>
      </c>
      <c r="C72" s="76" t="s">
        <v>56</v>
      </c>
      <c r="D72" s="2"/>
    </row>
    <row r="73" spans="1:4" s="68" customFormat="1" ht="17.25" x14ac:dyDescent="0.3">
      <c r="A73" s="94"/>
      <c r="B73" s="77" t="s">
        <v>12</v>
      </c>
      <c r="C73" s="73" t="s">
        <v>87</v>
      </c>
      <c r="D73" s="2"/>
    </row>
    <row r="74" spans="1:4" s="68" customFormat="1" ht="17.25" x14ac:dyDescent="0.3">
      <c r="A74" s="94"/>
      <c r="B74" s="78"/>
      <c r="C74" s="79" t="s">
        <v>0</v>
      </c>
      <c r="D74" s="3"/>
    </row>
    <row r="75" spans="1:4" s="68" customFormat="1" ht="17.25" x14ac:dyDescent="0.3">
      <c r="A75" s="94"/>
      <c r="B75" s="282" t="s">
        <v>8</v>
      </c>
      <c r="C75" s="282"/>
      <c r="D75" s="156">
        <v>42166.8</v>
      </c>
    </row>
    <row r="76" spans="1:4" s="68" customFormat="1" ht="70.150000000000006" customHeight="1" x14ac:dyDescent="0.3">
      <c r="A76" s="94"/>
      <c r="B76" s="73" t="s">
        <v>3</v>
      </c>
      <c r="C76" s="70">
        <v>1139</v>
      </c>
      <c r="D76" s="115"/>
    </row>
    <row r="77" spans="1:4" s="68" customFormat="1" ht="17.25" x14ac:dyDescent="0.3">
      <c r="A77" s="94"/>
      <c r="B77" s="71" t="s">
        <v>5</v>
      </c>
      <c r="C77" s="74">
        <v>11001</v>
      </c>
      <c r="D77" s="34" t="s">
        <v>11</v>
      </c>
    </row>
    <row r="78" spans="1:4" s="68" customFormat="1" ht="17.25" x14ac:dyDescent="0.3">
      <c r="A78" s="94"/>
      <c r="B78" s="71" t="s">
        <v>6</v>
      </c>
      <c r="C78" s="71" t="s">
        <v>97</v>
      </c>
      <c r="D78" s="2"/>
    </row>
    <row r="79" spans="1:4" s="68" customFormat="1" ht="54.75" x14ac:dyDescent="0.3">
      <c r="A79" s="94"/>
      <c r="B79" s="71" t="s">
        <v>10</v>
      </c>
      <c r="C79" s="75" t="s">
        <v>101</v>
      </c>
      <c r="D79" s="2"/>
    </row>
    <row r="80" spans="1:4" s="68" customFormat="1" ht="17.25" x14ac:dyDescent="0.3">
      <c r="A80" s="94"/>
      <c r="B80" s="71" t="s">
        <v>7</v>
      </c>
      <c r="C80" s="76" t="s">
        <v>56</v>
      </c>
      <c r="D80" s="2"/>
    </row>
    <row r="81" spans="1:4" s="68" customFormat="1" ht="17.25" x14ac:dyDescent="0.3">
      <c r="A81" s="94"/>
      <c r="B81" s="77" t="s">
        <v>12</v>
      </c>
      <c r="C81" s="73" t="s">
        <v>87</v>
      </c>
      <c r="D81" s="2"/>
    </row>
    <row r="82" spans="1:4" s="68" customFormat="1" ht="17.25" x14ac:dyDescent="0.3">
      <c r="A82" s="94"/>
      <c r="B82" s="78"/>
      <c r="C82" s="79" t="s">
        <v>0</v>
      </c>
      <c r="D82" s="3"/>
    </row>
    <row r="83" spans="1:4" s="68" customFormat="1" ht="23.25" customHeight="1" x14ac:dyDescent="0.3">
      <c r="A83" s="94"/>
      <c r="B83" s="282" t="s">
        <v>8</v>
      </c>
      <c r="C83" s="282"/>
      <c r="D83" s="156">
        <v>-42166.8</v>
      </c>
    </row>
  </sheetData>
  <mergeCells count="19">
    <mergeCell ref="B23:C23"/>
    <mergeCell ref="A7:D7"/>
    <mergeCell ref="A8:D8"/>
    <mergeCell ref="A10:D10"/>
    <mergeCell ref="B21:C21"/>
    <mergeCell ref="B22:C22"/>
    <mergeCell ref="A64:D64"/>
    <mergeCell ref="B75:C75"/>
    <mergeCell ref="B83:C83"/>
    <mergeCell ref="D32:D36"/>
    <mergeCell ref="B36:C36"/>
    <mergeCell ref="B38:C38"/>
    <mergeCell ref="D41:D45"/>
    <mergeCell ref="B45:C45"/>
    <mergeCell ref="B47:C47"/>
    <mergeCell ref="B46:C46"/>
    <mergeCell ref="D55:D59"/>
    <mergeCell ref="B59:C59"/>
    <mergeCell ref="B61:C61"/>
  </mergeCells>
  <pageMargins left="0" right="0" top="0" bottom="0" header="0.3" footer="0.3"/>
  <pageSetup paperSize="9" scale="85"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44"/>
  <sheetViews>
    <sheetView topLeftCell="A19" zoomScaleNormal="100" workbookViewId="0">
      <selection activeCell="B29" sqref="B29:D29"/>
    </sheetView>
  </sheetViews>
  <sheetFormatPr defaultColWidth="9.140625" defaultRowHeight="17.25" x14ac:dyDescent="0.25"/>
  <cols>
    <col min="1" max="1" width="18.140625" style="37" customWidth="1"/>
    <col min="2" max="2" width="15.42578125" style="37" customWidth="1"/>
    <col min="3" max="4" width="12.140625" style="37" customWidth="1"/>
    <col min="5" max="5" width="8.85546875" style="37" customWidth="1"/>
    <col min="6" max="6" width="10.85546875" style="37" customWidth="1"/>
    <col min="7" max="7" width="18" style="37" customWidth="1"/>
    <col min="8" max="8" width="10.42578125" style="37" customWidth="1"/>
    <col min="9" max="9" width="25.7109375" style="37" customWidth="1"/>
    <col min="10" max="10" width="13" style="37" customWidth="1"/>
    <col min="11" max="11" width="17.42578125" style="37" customWidth="1"/>
    <col min="12" max="12" width="9.7109375" style="37" bestFit="1" customWidth="1"/>
    <col min="13" max="16384" width="9.140625" style="37"/>
  </cols>
  <sheetData>
    <row r="2" spans="1:11" ht="15" customHeight="1" x14ac:dyDescent="0.25">
      <c r="A2" s="36"/>
      <c r="B2" s="36"/>
      <c r="C2" s="36"/>
      <c r="D2" s="36"/>
      <c r="E2" s="36"/>
      <c r="F2" s="36"/>
      <c r="G2" s="36"/>
      <c r="H2" s="310" t="s">
        <v>199</v>
      </c>
      <c r="I2" s="310"/>
    </row>
    <row r="3" spans="1:11" ht="14.25" customHeight="1" x14ac:dyDescent="0.25">
      <c r="A3" s="36"/>
      <c r="B3" s="36"/>
      <c r="C3" s="36"/>
      <c r="D3" s="36"/>
      <c r="E3" s="36"/>
      <c r="F3" s="36"/>
      <c r="G3" s="310" t="s">
        <v>63</v>
      </c>
      <c r="H3" s="310"/>
      <c r="I3" s="310"/>
    </row>
    <row r="4" spans="1:11" ht="15.75" customHeight="1" x14ac:dyDescent="0.25">
      <c r="A4" s="36"/>
      <c r="B4" s="36"/>
      <c r="C4" s="36"/>
      <c r="D4" s="36"/>
      <c r="E4" s="36"/>
      <c r="F4" s="36"/>
      <c r="G4" s="310" t="s">
        <v>64</v>
      </c>
      <c r="H4" s="310"/>
      <c r="I4" s="310"/>
    </row>
    <row r="5" spans="1:11" ht="15.75" customHeight="1" x14ac:dyDescent="0.25">
      <c r="A5" s="36"/>
      <c r="B5" s="36"/>
      <c r="C5" s="36"/>
      <c r="D5" s="36"/>
      <c r="E5" s="36"/>
      <c r="F5" s="36"/>
      <c r="G5" s="119"/>
      <c r="H5" s="119"/>
      <c r="I5" s="119"/>
    </row>
    <row r="6" spans="1:11" ht="38.25" customHeight="1" x14ac:dyDescent="0.25">
      <c r="A6" s="311" t="s">
        <v>65</v>
      </c>
      <c r="B6" s="311"/>
      <c r="C6" s="311"/>
      <c r="D6" s="311"/>
      <c r="E6" s="311"/>
      <c r="F6" s="311"/>
      <c r="G6" s="311"/>
      <c r="H6" s="311"/>
      <c r="I6" s="311"/>
    </row>
    <row r="7" spans="1:11" x14ac:dyDescent="0.25">
      <c r="A7" s="38"/>
      <c r="B7" s="38"/>
      <c r="C7" s="38"/>
      <c r="D7" s="38"/>
      <c r="E7" s="38"/>
      <c r="F7" s="38"/>
      <c r="G7" s="38"/>
      <c r="H7" s="38"/>
      <c r="I7" s="38"/>
    </row>
    <row r="8" spans="1:11" ht="30" customHeight="1" x14ac:dyDescent="0.25">
      <c r="A8" s="312" t="s">
        <v>66</v>
      </c>
      <c r="B8" s="312"/>
      <c r="C8" s="312"/>
      <c r="D8" s="312"/>
      <c r="E8" s="312"/>
      <c r="F8" s="312"/>
      <c r="G8" s="312"/>
      <c r="H8" s="312"/>
      <c r="I8" s="312" t="s">
        <v>67</v>
      </c>
    </row>
    <row r="9" spans="1:11" ht="111" customHeight="1" x14ac:dyDescent="0.25">
      <c r="A9" s="56" t="s">
        <v>68</v>
      </c>
      <c r="B9" s="312" t="s">
        <v>69</v>
      </c>
      <c r="C9" s="312"/>
      <c r="D9" s="312"/>
      <c r="E9" s="56" t="s">
        <v>70</v>
      </c>
      <c r="F9" s="56" t="s">
        <v>71</v>
      </c>
      <c r="G9" s="56" t="s">
        <v>72</v>
      </c>
      <c r="H9" s="56" t="s">
        <v>73</v>
      </c>
      <c r="I9" s="312"/>
    </row>
    <row r="10" spans="1:11" ht="33.75" customHeight="1" x14ac:dyDescent="0.3">
      <c r="A10" s="308" t="s">
        <v>98</v>
      </c>
      <c r="B10" s="308"/>
      <c r="C10" s="308"/>
      <c r="D10" s="308"/>
      <c r="E10" s="308"/>
      <c r="F10" s="308"/>
      <c r="G10" s="308"/>
      <c r="H10" s="308"/>
      <c r="I10" s="51">
        <f>+I11</f>
        <v>-47975.5</v>
      </c>
    </row>
    <row r="11" spans="1:11" s="36" customFormat="1" ht="33.75" customHeight="1" x14ac:dyDescent="0.25">
      <c r="A11" s="40" t="s">
        <v>74</v>
      </c>
      <c r="B11" s="40" t="s">
        <v>75</v>
      </c>
      <c r="C11" s="40" t="s">
        <v>76</v>
      </c>
      <c r="D11" s="294" t="s">
        <v>48</v>
      </c>
      <c r="E11" s="295"/>
      <c r="F11" s="295"/>
      <c r="G11" s="295"/>
      <c r="H11" s="296"/>
      <c r="I11" s="52">
        <f>I12</f>
        <v>-47975.5</v>
      </c>
      <c r="K11" s="39"/>
    </row>
    <row r="12" spans="1:11" s="36" customFormat="1" ht="39.75" customHeight="1" x14ac:dyDescent="0.25">
      <c r="A12" s="294" t="s">
        <v>77</v>
      </c>
      <c r="B12" s="295"/>
      <c r="C12" s="295"/>
      <c r="D12" s="295"/>
      <c r="E12" s="295"/>
      <c r="F12" s="295"/>
      <c r="G12" s="295"/>
      <c r="H12" s="296"/>
      <c r="I12" s="52">
        <f>I13</f>
        <v>-47975.5</v>
      </c>
      <c r="K12" s="39"/>
    </row>
    <row r="13" spans="1:11" s="36" customFormat="1" ht="33.75" customHeight="1" x14ac:dyDescent="0.25">
      <c r="A13" s="95"/>
      <c r="B13" s="293" t="s">
        <v>78</v>
      </c>
      <c r="C13" s="293"/>
      <c r="D13" s="293"/>
      <c r="E13" s="95"/>
      <c r="F13" s="95"/>
      <c r="G13" s="96"/>
      <c r="H13" s="95"/>
      <c r="I13" s="52">
        <f>I14</f>
        <v>-47975.5</v>
      </c>
      <c r="K13" s="39"/>
    </row>
    <row r="14" spans="1:11" s="36" customFormat="1" ht="33.75" customHeight="1" x14ac:dyDescent="0.25">
      <c r="A14" s="40" t="s">
        <v>79</v>
      </c>
      <c r="B14" s="309" t="s">
        <v>80</v>
      </c>
      <c r="C14" s="309"/>
      <c r="D14" s="309"/>
      <c r="E14" s="40" t="s">
        <v>81</v>
      </c>
      <c r="F14" s="40" t="s">
        <v>82</v>
      </c>
      <c r="G14" s="40"/>
      <c r="H14" s="41"/>
      <c r="I14" s="52">
        <v>-47975.5</v>
      </c>
      <c r="K14" s="39"/>
    </row>
    <row r="15" spans="1:11" x14ac:dyDescent="0.25">
      <c r="A15" s="297"/>
      <c r="B15" s="298"/>
      <c r="C15" s="298"/>
      <c r="D15" s="298"/>
      <c r="E15" s="298"/>
      <c r="F15" s="298"/>
      <c r="G15" s="298"/>
      <c r="H15" s="299"/>
      <c r="I15" s="128"/>
    </row>
    <row r="16" spans="1:11" x14ac:dyDescent="0.25">
      <c r="A16" s="40" t="s">
        <v>74</v>
      </c>
      <c r="B16" s="40" t="s">
        <v>143</v>
      </c>
      <c r="C16" s="40" t="s">
        <v>76</v>
      </c>
      <c r="D16" s="294" t="s">
        <v>144</v>
      </c>
      <c r="E16" s="295"/>
      <c r="F16" s="295"/>
      <c r="G16" s="295"/>
      <c r="H16" s="296"/>
      <c r="I16" s="128"/>
    </row>
    <row r="17" spans="1:12" ht="36" customHeight="1" x14ac:dyDescent="0.25">
      <c r="A17" s="297" t="s">
        <v>145</v>
      </c>
      <c r="B17" s="298"/>
      <c r="C17" s="298"/>
      <c r="D17" s="298"/>
      <c r="E17" s="298"/>
      <c r="F17" s="298"/>
      <c r="G17" s="298"/>
      <c r="H17" s="299"/>
      <c r="I17" s="129">
        <f>I18+I25+I27</f>
        <v>5744</v>
      </c>
      <c r="K17" s="147"/>
      <c r="L17" s="147"/>
    </row>
    <row r="18" spans="1:12" ht="36" customHeight="1" x14ac:dyDescent="0.25">
      <c r="A18" s="128"/>
      <c r="B18" s="303" t="s">
        <v>78</v>
      </c>
      <c r="C18" s="304"/>
      <c r="D18" s="304"/>
      <c r="E18" s="304"/>
      <c r="F18" s="128"/>
      <c r="G18" s="128"/>
      <c r="H18" s="128"/>
      <c r="I18" s="129">
        <f>SUM(I19:I24)</f>
        <v>1663</v>
      </c>
      <c r="K18" s="130"/>
    </row>
    <row r="19" spans="1:12" ht="36" customHeight="1" x14ac:dyDescent="0.25">
      <c r="A19" s="128" t="s">
        <v>151</v>
      </c>
      <c r="B19" s="305" t="s">
        <v>150</v>
      </c>
      <c r="C19" s="306"/>
      <c r="D19" s="307"/>
      <c r="E19" s="128" t="s">
        <v>81</v>
      </c>
      <c r="F19" s="128" t="s">
        <v>82</v>
      </c>
      <c r="G19" s="128">
        <v>14000</v>
      </c>
      <c r="H19" s="128">
        <v>50</v>
      </c>
      <c r="I19" s="134">
        <f t="shared" ref="I19:I24" si="0">G19*H19/1000</f>
        <v>700</v>
      </c>
      <c r="J19" s="147"/>
    </row>
    <row r="20" spans="1:12" ht="36" customHeight="1" x14ac:dyDescent="0.25">
      <c r="A20" s="128" t="s">
        <v>152</v>
      </c>
      <c r="B20" s="305" t="s">
        <v>150</v>
      </c>
      <c r="C20" s="306"/>
      <c r="D20" s="307"/>
      <c r="E20" s="128" t="s">
        <v>81</v>
      </c>
      <c r="F20" s="128" t="s">
        <v>82</v>
      </c>
      <c r="G20" s="128">
        <v>7000</v>
      </c>
      <c r="H20" s="128">
        <v>42</v>
      </c>
      <c r="I20" s="134">
        <f t="shared" si="0"/>
        <v>294</v>
      </c>
    </row>
    <row r="21" spans="1:12" ht="36" customHeight="1" x14ac:dyDescent="0.25">
      <c r="A21" s="128">
        <v>22451200</v>
      </c>
      <c r="B21" s="305" t="s">
        <v>153</v>
      </c>
      <c r="C21" s="306"/>
      <c r="D21" s="307"/>
      <c r="E21" s="128" t="s">
        <v>148</v>
      </c>
      <c r="F21" s="128" t="s">
        <v>82</v>
      </c>
      <c r="G21" s="128">
        <v>600</v>
      </c>
      <c r="H21" s="128">
        <v>1000</v>
      </c>
      <c r="I21" s="134">
        <f t="shared" si="0"/>
        <v>600</v>
      </c>
    </row>
    <row r="22" spans="1:12" ht="36" customHeight="1" x14ac:dyDescent="0.25">
      <c r="A22" s="128" t="s">
        <v>154</v>
      </c>
      <c r="B22" s="305" t="s">
        <v>155</v>
      </c>
      <c r="C22" s="306"/>
      <c r="D22" s="307"/>
      <c r="E22" s="128" t="s">
        <v>148</v>
      </c>
      <c r="F22" s="128" t="s">
        <v>82</v>
      </c>
      <c r="G22" s="128">
        <v>100</v>
      </c>
      <c r="H22" s="128">
        <v>500</v>
      </c>
      <c r="I22" s="134">
        <f t="shared" si="0"/>
        <v>50</v>
      </c>
    </row>
    <row r="23" spans="1:12" ht="36" customHeight="1" x14ac:dyDescent="0.25">
      <c r="A23" s="128" t="s">
        <v>156</v>
      </c>
      <c r="B23" s="305" t="s">
        <v>158</v>
      </c>
      <c r="C23" s="306"/>
      <c r="D23" s="307"/>
      <c r="E23" s="128" t="s">
        <v>81</v>
      </c>
      <c r="F23" s="128" t="s">
        <v>82</v>
      </c>
      <c r="G23" s="128">
        <v>4000</v>
      </c>
      <c r="H23" s="128">
        <v>1</v>
      </c>
      <c r="I23" s="134">
        <f t="shared" si="0"/>
        <v>4</v>
      </c>
    </row>
    <row r="24" spans="1:12" ht="36" customHeight="1" x14ac:dyDescent="0.25">
      <c r="A24" s="128" t="s">
        <v>157</v>
      </c>
      <c r="B24" s="305" t="s">
        <v>158</v>
      </c>
      <c r="C24" s="306"/>
      <c r="D24" s="307"/>
      <c r="E24" s="128" t="s">
        <v>81</v>
      </c>
      <c r="F24" s="128" t="s">
        <v>82</v>
      </c>
      <c r="G24" s="128">
        <v>15000</v>
      </c>
      <c r="H24" s="128">
        <v>1</v>
      </c>
      <c r="I24" s="134">
        <f t="shared" si="0"/>
        <v>15</v>
      </c>
    </row>
    <row r="25" spans="1:12" x14ac:dyDescent="0.25">
      <c r="A25" s="128"/>
      <c r="B25" s="293" t="s">
        <v>146</v>
      </c>
      <c r="C25" s="293"/>
      <c r="D25" s="293"/>
      <c r="E25" s="128"/>
      <c r="F25" s="128"/>
      <c r="G25" s="128"/>
      <c r="H25" s="128"/>
      <c r="I25" s="134">
        <f>SUM(I26)</f>
        <v>2500</v>
      </c>
    </row>
    <row r="26" spans="1:12" ht="45" customHeight="1" x14ac:dyDescent="0.25">
      <c r="A26" s="128">
        <v>45461100</v>
      </c>
      <c r="B26" s="297" t="s">
        <v>147</v>
      </c>
      <c r="C26" s="298"/>
      <c r="D26" s="299"/>
      <c r="E26" s="128" t="s">
        <v>148</v>
      </c>
      <c r="F26" s="128" t="s">
        <v>149</v>
      </c>
      <c r="G26" s="128">
        <v>2500000</v>
      </c>
      <c r="H26" s="129">
        <v>1</v>
      </c>
      <c r="I26" s="134">
        <f>G26*H26/1000</f>
        <v>2500</v>
      </c>
    </row>
    <row r="27" spans="1:12" ht="17.25" customHeight="1" x14ac:dyDescent="0.25">
      <c r="A27" s="128"/>
      <c r="B27" s="293" t="s">
        <v>159</v>
      </c>
      <c r="C27" s="293"/>
      <c r="D27" s="293"/>
      <c r="E27" s="128"/>
      <c r="F27" s="128"/>
      <c r="G27" s="128"/>
      <c r="H27" s="128"/>
      <c r="I27" s="134">
        <f>I28+I29</f>
        <v>1581</v>
      </c>
    </row>
    <row r="28" spans="1:12" ht="33.75" customHeight="1" x14ac:dyDescent="0.25">
      <c r="A28" s="128">
        <v>45231215</v>
      </c>
      <c r="B28" s="294" t="s">
        <v>162</v>
      </c>
      <c r="C28" s="295"/>
      <c r="D28" s="296"/>
      <c r="E28" s="133" t="s">
        <v>81</v>
      </c>
      <c r="F28" s="128" t="s">
        <v>149</v>
      </c>
      <c r="G28" s="128">
        <v>956000</v>
      </c>
      <c r="H28" s="128">
        <v>1</v>
      </c>
      <c r="I28" s="134">
        <f t="shared" ref="I28:I40" si="1">G28*H28/1000</f>
        <v>956</v>
      </c>
    </row>
    <row r="29" spans="1:12" ht="52.5" customHeight="1" x14ac:dyDescent="0.25">
      <c r="A29" s="128">
        <v>48211210</v>
      </c>
      <c r="B29" s="294" t="s">
        <v>163</v>
      </c>
      <c r="C29" s="295"/>
      <c r="D29" s="296"/>
      <c r="E29" s="133" t="s">
        <v>148</v>
      </c>
      <c r="F29" s="128" t="s">
        <v>149</v>
      </c>
      <c r="G29" s="128">
        <v>625000</v>
      </c>
      <c r="H29" s="128">
        <v>1</v>
      </c>
      <c r="I29" s="134">
        <f t="shared" si="1"/>
        <v>625</v>
      </c>
    </row>
    <row r="30" spans="1:12" ht="52.5" customHeight="1" x14ac:dyDescent="0.25">
      <c r="A30" s="297" t="s">
        <v>164</v>
      </c>
      <c r="B30" s="298"/>
      <c r="C30" s="298"/>
      <c r="D30" s="298"/>
      <c r="E30" s="298"/>
      <c r="F30" s="298"/>
      <c r="G30" s="298"/>
      <c r="H30" s="299"/>
      <c r="I30" s="134"/>
    </row>
    <row r="31" spans="1:12" ht="52.5" customHeight="1" x14ac:dyDescent="0.25">
      <c r="A31" s="128"/>
      <c r="B31" s="300" t="s">
        <v>78</v>
      </c>
      <c r="C31" s="301"/>
      <c r="D31" s="302"/>
      <c r="E31" s="128"/>
      <c r="F31" s="128"/>
      <c r="G31" s="128"/>
      <c r="H31" s="128"/>
      <c r="I31" s="134">
        <f>SUM(I32:I40)</f>
        <v>20268</v>
      </c>
      <c r="J31" s="147"/>
    </row>
    <row r="32" spans="1:12" ht="52.5" customHeight="1" x14ac:dyDescent="0.25">
      <c r="A32" s="128">
        <v>32551120</v>
      </c>
      <c r="B32" s="294" t="s">
        <v>160</v>
      </c>
      <c r="C32" s="295"/>
      <c r="D32" s="296"/>
      <c r="E32" s="128" t="s">
        <v>148</v>
      </c>
      <c r="F32" s="128" t="s">
        <v>82</v>
      </c>
      <c r="G32" s="128">
        <v>17000000</v>
      </c>
      <c r="H32" s="128">
        <v>1</v>
      </c>
      <c r="I32" s="134">
        <f t="shared" si="1"/>
        <v>17000</v>
      </c>
      <c r="J32" s="147"/>
    </row>
    <row r="33" spans="1:12" ht="52.5" customHeight="1" x14ac:dyDescent="0.25">
      <c r="A33" s="128">
        <v>34921190</v>
      </c>
      <c r="B33" s="294" t="s">
        <v>161</v>
      </c>
      <c r="C33" s="295"/>
      <c r="D33" s="296"/>
      <c r="E33" s="128" t="s">
        <v>148</v>
      </c>
      <c r="F33" s="128" t="s">
        <v>82</v>
      </c>
      <c r="G33" s="128">
        <v>1632000</v>
      </c>
      <c r="H33" s="128">
        <v>1</v>
      </c>
      <c r="I33" s="134">
        <f t="shared" si="1"/>
        <v>1632</v>
      </c>
    </row>
    <row r="34" spans="1:12" ht="25.5" customHeight="1" x14ac:dyDescent="0.25">
      <c r="A34" s="128" t="s">
        <v>166</v>
      </c>
      <c r="B34" s="294" t="s">
        <v>165</v>
      </c>
      <c r="C34" s="295"/>
      <c r="D34" s="296"/>
      <c r="E34" s="128" t="s">
        <v>148</v>
      </c>
      <c r="F34" s="128" t="s">
        <v>82</v>
      </c>
      <c r="G34" s="128">
        <v>240000</v>
      </c>
      <c r="H34" s="128">
        <v>2</v>
      </c>
      <c r="I34" s="134">
        <f t="shared" si="1"/>
        <v>480</v>
      </c>
      <c r="J34" s="136"/>
    </row>
    <row r="35" spans="1:12" ht="25.5" customHeight="1" x14ac:dyDescent="0.25">
      <c r="A35" s="128" t="s">
        <v>167</v>
      </c>
      <c r="B35" s="294" t="s">
        <v>165</v>
      </c>
      <c r="C35" s="295"/>
      <c r="D35" s="296"/>
      <c r="E35" s="128" t="s">
        <v>148</v>
      </c>
      <c r="F35" s="128" t="s">
        <v>82</v>
      </c>
      <c r="G35" s="128">
        <v>170000</v>
      </c>
      <c r="H35" s="128">
        <v>2</v>
      </c>
      <c r="I35" s="134">
        <f t="shared" si="1"/>
        <v>340</v>
      </c>
    </row>
    <row r="36" spans="1:12" ht="25.5" customHeight="1" x14ac:dyDescent="0.25">
      <c r="A36" s="128">
        <v>32341160</v>
      </c>
      <c r="B36" s="294" t="s">
        <v>168</v>
      </c>
      <c r="C36" s="295"/>
      <c r="D36" s="296"/>
      <c r="E36" s="128" t="s">
        <v>148</v>
      </c>
      <c r="F36" s="128" t="s">
        <v>82</v>
      </c>
      <c r="G36" s="128">
        <v>90000</v>
      </c>
      <c r="H36" s="128">
        <v>1</v>
      </c>
      <c r="I36" s="134">
        <f t="shared" si="1"/>
        <v>90</v>
      </c>
      <c r="J36" s="136"/>
    </row>
    <row r="37" spans="1:12" ht="25.5" customHeight="1" x14ac:dyDescent="0.25">
      <c r="A37" s="128" t="s">
        <v>170</v>
      </c>
      <c r="B37" s="294" t="s">
        <v>169</v>
      </c>
      <c r="C37" s="295"/>
      <c r="D37" s="296"/>
      <c r="E37" s="128" t="s">
        <v>148</v>
      </c>
      <c r="F37" s="128" t="s">
        <v>82</v>
      </c>
      <c r="G37" s="128">
        <v>240000</v>
      </c>
      <c r="H37" s="128">
        <v>2</v>
      </c>
      <c r="I37" s="134">
        <f t="shared" si="1"/>
        <v>480</v>
      </c>
    </row>
    <row r="38" spans="1:12" x14ac:dyDescent="0.25">
      <c r="A38" s="128" t="s">
        <v>171</v>
      </c>
      <c r="B38" s="294" t="s">
        <v>169</v>
      </c>
      <c r="C38" s="295"/>
      <c r="D38" s="296"/>
      <c r="E38" s="128" t="s">
        <v>148</v>
      </c>
      <c r="F38" s="128" t="s">
        <v>82</v>
      </c>
      <c r="G38" s="128">
        <v>33000</v>
      </c>
      <c r="H38" s="128">
        <v>2</v>
      </c>
      <c r="I38" s="134">
        <f t="shared" si="1"/>
        <v>66</v>
      </c>
      <c r="J38" s="136"/>
    </row>
    <row r="39" spans="1:12" x14ac:dyDescent="0.25">
      <c r="A39" s="128" t="s">
        <v>172</v>
      </c>
      <c r="B39" s="294" t="s">
        <v>169</v>
      </c>
      <c r="C39" s="295"/>
      <c r="D39" s="296"/>
      <c r="E39" s="128" t="s">
        <v>148</v>
      </c>
      <c r="F39" s="128" t="s">
        <v>82</v>
      </c>
      <c r="G39" s="128">
        <v>140000</v>
      </c>
      <c r="H39" s="128">
        <v>1</v>
      </c>
      <c r="I39" s="134">
        <f t="shared" si="1"/>
        <v>140</v>
      </c>
    </row>
    <row r="40" spans="1:12" x14ac:dyDescent="0.25">
      <c r="A40" s="128">
        <v>30192620</v>
      </c>
      <c r="B40" s="294" t="s">
        <v>173</v>
      </c>
      <c r="C40" s="295"/>
      <c r="D40" s="296"/>
      <c r="E40" s="128" t="s">
        <v>148</v>
      </c>
      <c r="F40" s="128" t="s">
        <v>82</v>
      </c>
      <c r="G40" s="128">
        <v>20000</v>
      </c>
      <c r="H40" s="128">
        <v>2</v>
      </c>
      <c r="I40" s="134">
        <f t="shared" si="1"/>
        <v>40</v>
      </c>
    </row>
    <row r="41" spans="1:12" x14ac:dyDescent="0.25">
      <c r="A41" s="40" t="s">
        <v>74</v>
      </c>
      <c r="B41" s="40" t="s">
        <v>75</v>
      </c>
      <c r="C41" s="40" t="s">
        <v>196</v>
      </c>
      <c r="D41" s="294" t="s">
        <v>144</v>
      </c>
      <c r="E41" s="295"/>
      <c r="F41" s="295"/>
      <c r="G41" s="295"/>
      <c r="H41" s="296"/>
      <c r="I41" s="128"/>
    </row>
    <row r="42" spans="1:12" ht="36" customHeight="1" x14ac:dyDescent="0.25">
      <c r="A42" s="297" t="s">
        <v>197</v>
      </c>
      <c r="B42" s="298"/>
      <c r="C42" s="298"/>
      <c r="D42" s="298"/>
      <c r="E42" s="298"/>
      <c r="F42" s="298"/>
      <c r="G42" s="298"/>
      <c r="H42" s="299"/>
      <c r="I42" s="129">
        <f>I43+I48+I50</f>
        <v>21898.799999999999</v>
      </c>
      <c r="K42" s="147"/>
      <c r="L42" s="147"/>
    </row>
    <row r="43" spans="1:12" ht="36" customHeight="1" x14ac:dyDescent="0.25">
      <c r="A43" s="128"/>
      <c r="B43" s="303" t="s">
        <v>78</v>
      </c>
      <c r="C43" s="304"/>
      <c r="D43" s="304"/>
      <c r="E43" s="304"/>
      <c r="F43" s="128"/>
      <c r="G43" s="128"/>
      <c r="H43" s="128"/>
      <c r="I43" s="129">
        <f>SUM(I44:I47)</f>
        <v>21898.799999999999</v>
      </c>
      <c r="K43" s="130"/>
    </row>
    <row r="44" spans="1:12" ht="42" customHeight="1" x14ac:dyDescent="0.25">
      <c r="A44" s="128">
        <v>30211200</v>
      </c>
      <c r="B44" s="294" t="s">
        <v>174</v>
      </c>
      <c r="C44" s="295"/>
      <c r="D44" s="296"/>
      <c r="E44" s="128" t="s">
        <v>148</v>
      </c>
      <c r="F44" s="128" t="s">
        <v>82</v>
      </c>
      <c r="G44" s="128">
        <v>284400</v>
      </c>
      <c r="H44" s="128">
        <v>77</v>
      </c>
      <c r="I44" s="134">
        <f>G44*H44/1000</f>
        <v>21898.799999999999</v>
      </c>
    </row>
  </sheetData>
  <mergeCells count="42">
    <mergeCell ref="B44:D44"/>
    <mergeCell ref="B32:D32"/>
    <mergeCell ref="B33:D33"/>
    <mergeCell ref="D41:H41"/>
    <mergeCell ref="A42:H42"/>
    <mergeCell ref="B43:E43"/>
    <mergeCell ref="B40:D40"/>
    <mergeCell ref="B39:D39"/>
    <mergeCell ref="H2:I2"/>
    <mergeCell ref="G3:I3"/>
    <mergeCell ref="G4:I4"/>
    <mergeCell ref="A6:I6"/>
    <mergeCell ref="A8:H8"/>
    <mergeCell ref="I8:I9"/>
    <mergeCell ref="B9:D9"/>
    <mergeCell ref="A10:H10"/>
    <mergeCell ref="D11:H11"/>
    <mergeCell ref="A12:H12"/>
    <mergeCell ref="B13:D13"/>
    <mergeCell ref="B14:D14"/>
    <mergeCell ref="A15:H15"/>
    <mergeCell ref="D16:H16"/>
    <mergeCell ref="A17:H17"/>
    <mergeCell ref="B25:D25"/>
    <mergeCell ref="B26:D26"/>
    <mergeCell ref="B18:E18"/>
    <mergeCell ref="B19:D19"/>
    <mergeCell ref="B20:D20"/>
    <mergeCell ref="B22:D22"/>
    <mergeCell ref="B21:D21"/>
    <mergeCell ref="B23:D23"/>
    <mergeCell ref="B24:D24"/>
    <mergeCell ref="B27:D27"/>
    <mergeCell ref="B38:D38"/>
    <mergeCell ref="B28:D28"/>
    <mergeCell ref="B29:D29"/>
    <mergeCell ref="A30:H30"/>
    <mergeCell ref="B31:D31"/>
    <mergeCell ref="B34:D34"/>
    <mergeCell ref="B35:D35"/>
    <mergeCell ref="B36:D36"/>
    <mergeCell ref="B37:D37"/>
  </mergeCells>
  <pageMargins left="0.7" right="0.7" top="0.75" bottom="0.75" header="0.3" footer="0.3"/>
  <pageSetup paperSize="9" scale="5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vt:i4>
      </vt:variant>
    </vt:vector>
  </HeadingPairs>
  <TitlesOfParts>
    <vt:vector size="8" baseType="lpstr">
      <vt:lpstr>havelvac 1</vt:lpstr>
      <vt:lpstr>havelvac 2</vt:lpstr>
      <vt:lpstr>havelvac 3</vt:lpstr>
      <vt:lpstr>havelvac 4</vt:lpstr>
      <vt:lpstr>havelvac 5</vt:lpstr>
      <vt:lpstr>havelvac 6</vt:lpstr>
      <vt:lpstr>havelvac7</vt:lpstr>
      <vt:lpstr>'havelvac 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cp:keywords>Mulberry 2.0</cp:keywords>
</cp:coreProperties>
</file>