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masta\Downloads\"/>
    </mc:Choice>
  </mc:AlternateContent>
  <bookViews>
    <workbookView xWindow="-105" yWindow="-105" windowWidth="23250" windowHeight="12450" activeTab="1"/>
  </bookViews>
  <sheets>
    <sheet name="1" sheetId="11" r:id="rId1"/>
    <sheet name="2" sheetId="2" r:id="rId2"/>
    <sheet name="3" sheetId="3" r:id="rId3"/>
    <sheet name="4" sheetId="8" r:id="rId4"/>
    <sheet name="5" sheetId="9" r:id="rId5"/>
  </sheets>
  <externalReferences>
    <externalReference r:id="rId6"/>
  </externalReferences>
  <definedNames>
    <definedName name="_xlnm.Print_Area" localSheetId="0">'1'!$A$1:$H$18</definedName>
    <definedName name="_xlnm.Print_Area" localSheetId="1">'2'!$A$1:$I$69</definedName>
    <definedName name="_xlnm.Print_Titles" localSheetId="2">'3'!$9:$13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2" i="2" l="1"/>
  <c r="G52" i="2"/>
  <c r="H61" i="2"/>
  <c r="G61" i="2"/>
  <c r="H37" i="9" l="1"/>
  <c r="K34" i="9"/>
  <c r="J34" i="9"/>
  <c r="J29" i="9" s="1"/>
  <c r="J28" i="9" s="1"/>
  <c r="G32" i="9"/>
  <c r="G36" i="9" s="1"/>
  <c r="F31" i="9"/>
  <c r="F35" i="9" s="1"/>
  <c r="K30" i="9"/>
  <c r="J30" i="9"/>
  <c r="E30" i="9"/>
  <c r="E34" i="9" s="1"/>
  <c r="D30" i="9"/>
  <c r="D34" i="9" s="1"/>
  <c r="K29" i="9"/>
  <c r="C29" i="9"/>
  <c r="B29" i="9"/>
  <c r="K28" i="9"/>
  <c r="A28" i="9"/>
  <c r="G26" i="9"/>
  <c r="F25" i="9"/>
  <c r="E24" i="9"/>
  <c r="G22" i="9"/>
  <c r="F21" i="9"/>
  <c r="E20" i="9"/>
  <c r="C19" i="9"/>
  <c r="B19" i="9"/>
  <c r="A18" i="9"/>
  <c r="G16" i="9"/>
  <c r="F15" i="9"/>
  <c r="K14" i="9"/>
  <c r="J14" i="9"/>
  <c r="E14" i="9"/>
  <c r="D14" i="9"/>
  <c r="K13" i="9"/>
  <c r="K12" i="9" s="1"/>
  <c r="J13" i="9"/>
  <c r="C13" i="9"/>
  <c r="B13" i="9"/>
  <c r="J12" i="9"/>
  <c r="A12" i="9"/>
  <c r="G26" i="8"/>
  <c r="G22" i="8"/>
  <c r="F21" i="8"/>
  <c r="E24" i="8"/>
  <c r="F25" i="8"/>
  <c r="J20" i="8"/>
  <c r="E20" i="8"/>
  <c r="C19" i="8"/>
  <c r="B19" i="8"/>
  <c r="A18" i="8"/>
  <c r="F43" i="2"/>
  <c r="F54" i="2"/>
  <c r="G36" i="3"/>
  <c r="D36" i="3"/>
  <c r="G16" i="11"/>
  <c r="J20" i="9" s="1"/>
  <c r="G53" i="2" l="1"/>
  <c r="G51" i="2" s="1"/>
  <c r="G50" i="2" s="1"/>
  <c r="G49" i="2" s="1"/>
  <c r="G47" i="2" s="1"/>
  <c r="G45" i="2" s="1"/>
  <c r="G7" i="2"/>
  <c r="K14" i="8"/>
  <c r="J14" i="8"/>
  <c r="K30" i="8"/>
  <c r="J30" i="8"/>
  <c r="K34" i="8"/>
  <c r="J34" i="8"/>
  <c r="H37" i="8"/>
  <c r="H13" i="11"/>
  <c r="G13" i="11"/>
  <c r="H20" i="11"/>
  <c r="H11" i="11" s="1"/>
  <c r="G20" i="11"/>
  <c r="G11" i="11" s="1"/>
  <c r="H21" i="11"/>
  <c r="G21" i="11"/>
  <c r="H73" i="2"/>
  <c r="G73" i="2"/>
  <c r="H89" i="2"/>
  <c r="H88" i="2" s="1"/>
  <c r="H87" i="2" s="1"/>
  <c r="H85" i="2" s="1"/>
  <c r="H83" i="2" s="1"/>
  <c r="G89" i="2"/>
  <c r="G88" i="2"/>
  <c r="G87" i="2" s="1"/>
  <c r="G85" i="2" s="1"/>
  <c r="G83" i="2" s="1"/>
  <c r="J29" i="8" l="1"/>
  <c r="K29" i="8"/>
  <c r="H19" i="11"/>
  <c r="G19" i="11"/>
  <c r="G32" i="8" l="1"/>
  <c r="G36" i="8" s="1"/>
  <c r="F31" i="8"/>
  <c r="F35" i="8" s="1"/>
  <c r="E30" i="8"/>
  <c r="E34" i="8" s="1"/>
  <c r="D30" i="8"/>
  <c r="D34" i="8" s="1"/>
  <c r="J28" i="8"/>
  <c r="C29" i="8"/>
  <c r="B29" i="8"/>
  <c r="K28" i="8"/>
  <c r="A28" i="8"/>
  <c r="G16" i="8"/>
  <c r="F15" i="8"/>
  <c r="K13" i="8"/>
  <c r="K12" i="8" s="1"/>
  <c r="J13" i="8"/>
  <c r="J12" i="8" s="1"/>
  <c r="E14" i="8"/>
  <c r="D14" i="8"/>
  <c r="C13" i="8"/>
  <c r="B13" i="8"/>
  <c r="A12" i="8"/>
  <c r="H81" i="2"/>
  <c r="H80" i="2" s="1"/>
  <c r="H79" i="2" s="1"/>
  <c r="H77" i="2" s="1"/>
  <c r="H75" i="2" s="1"/>
  <c r="H71" i="2" s="1"/>
  <c r="H69" i="2" s="1"/>
  <c r="H67" i="2" s="1"/>
  <c r="H65" i="2" s="1"/>
  <c r="H63" i="2" s="1"/>
  <c r="G81" i="2"/>
  <c r="G80" i="2"/>
  <c r="G79" i="2" s="1"/>
  <c r="G77" i="2" s="1"/>
  <c r="G75" i="2" s="1"/>
  <c r="G71" i="2" s="1"/>
  <c r="G69" i="2" s="1"/>
  <c r="G67" i="2" s="1"/>
  <c r="G65" i="2" s="1"/>
  <c r="G63" i="2" s="1"/>
  <c r="H31" i="2"/>
  <c r="H30" i="2" s="1"/>
  <c r="H29" i="2" s="1"/>
  <c r="H27" i="2" s="1"/>
  <c r="H25" i="2" s="1"/>
  <c r="H23" i="2" s="1"/>
  <c r="G31" i="2"/>
  <c r="G30" i="2" s="1"/>
  <c r="G29" i="2" s="1"/>
  <c r="G27" i="2" s="1"/>
  <c r="G25" i="2" s="1"/>
  <c r="G23" i="2" s="1"/>
  <c r="G21" i="2" s="1"/>
  <c r="G19" i="2" s="1"/>
  <c r="G17" i="2" s="1"/>
  <c r="G15" i="2" s="1"/>
  <c r="G13" i="2" s="1"/>
  <c r="F25" i="2"/>
  <c r="F23" i="2"/>
  <c r="D23" i="2"/>
  <c r="H18" i="11"/>
  <c r="G18" i="11"/>
  <c r="G12" i="11"/>
  <c r="H12" i="11"/>
  <c r="H21" i="2" l="1"/>
  <c r="H19" i="2"/>
  <c r="H17" i="2" s="1"/>
  <c r="H15" i="2" s="1"/>
  <c r="H13" i="2" s="1"/>
  <c r="H26" i="3" l="1"/>
  <c r="G17" i="11"/>
  <c r="G15" i="11" l="1"/>
  <c r="G14" i="11" s="1"/>
  <c r="G10" i="11" s="1"/>
  <c r="J24" i="8"/>
  <c r="J19" i="8" s="1"/>
  <c r="J18" i="8" s="1"/>
  <c r="J11" i="8" s="1"/>
  <c r="G62" i="2"/>
  <c r="G60" i="2" s="1"/>
  <c r="G59" i="2" s="1"/>
  <c r="G58" i="2" s="1"/>
  <c r="G56" i="2" s="1"/>
  <c r="G54" i="2" s="1"/>
  <c r="G43" i="2" s="1"/>
  <c r="G41" i="2" s="1"/>
  <c r="G39" i="2" s="1"/>
  <c r="G37" i="2" s="1"/>
  <c r="G35" i="2" s="1"/>
  <c r="G33" i="2" s="1"/>
  <c r="G11" i="2" s="1"/>
  <c r="J24" i="9"/>
  <c r="J19" i="9" s="1"/>
  <c r="J18" i="9" s="1"/>
  <c r="J11" i="9" s="1"/>
  <c r="E34" i="3"/>
  <c r="E35" i="3"/>
  <c r="F34" i="3"/>
  <c r="F33" i="3" s="1"/>
  <c r="F32" i="3" s="1"/>
  <c r="F28" i="3" s="1"/>
  <c r="F35" i="3"/>
  <c r="H24" i="3"/>
  <c r="H25" i="3"/>
  <c r="H23" i="3"/>
  <c r="E26" i="3"/>
  <c r="D27" i="3"/>
  <c r="E33" i="3"/>
  <c r="D34" i="3" l="1"/>
  <c r="F30" i="3"/>
  <c r="D35" i="3"/>
  <c r="E24" i="3"/>
  <c r="E23" i="3" s="1"/>
  <c r="E19" i="3" s="1"/>
  <c r="E25" i="3"/>
  <c r="F26" i="3"/>
  <c r="I26" i="3"/>
  <c r="D33" i="3"/>
  <c r="E32" i="3"/>
  <c r="H35" i="3"/>
  <c r="I34" i="3" l="1"/>
  <c r="I33" i="3" s="1"/>
  <c r="I32" i="3" s="1"/>
  <c r="I28" i="3" s="1"/>
  <c r="I35" i="3"/>
  <c r="G35" i="3" s="1"/>
  <c r="I24" i="3"/>
  <c r="G24" i="3" s="1"/>
  <c r="I25" i="3"/>
  <c r="G25" i="3" s="1"/>
  <c r="F24" i="3"/>
  <c r="F25" i="3"/>
  <c r="D25" i="3" s="1"/>
  <c r="E21" i="3"/>
  <c r="G26" i="3"/>
  <c r="H17" i="11"/>
  <c r="D26" i="3"/>
  <c r="E28" i="3"/>
  <c r="E15" i="3" s="1"/>
  <c r="D32" i="3"/>
  <c r="H34" i="3"/>
  <c r="H19" i="3"/>
  <c r="H62" i="2" l="1"/>
  <c r="H60" i="2" s="1"/>
  <c r="H59" i="2" s="1"/>
  <c r="H58" i="2" s="1"/>
  <c r="H56" i="2" s="1"/>
  <c r="H54" i="2" s="1"/>
  <c r="K24" i="9"/>
  <c r="K24" i="8"/>
  <c r="I23" i="3"/>
  <c r="E17" i="3"/>
  <c r="E16" i="3" s="1"/>
  <c r="H21" i="3"/>
  <c r="E30" i="3"/>
  <c r="D30" i="3" s="1"/>
  <c r="D28" i="3"/>
  <c r="H33" i="3"/>
  <c r="H32" i="3" s="1"/>
  <c r="G34" i="3"/>
  <c r="G27" i="3"/>
  <c r="H16" i="11" s="1"/>
  <c r="H15" i="11" l="1"/>
  <c r="H14" i="11" s="1"/>
  <c r="H10" i="11" s="1"/>
  <c r="K20" i="8"/>
  <c r="K19" i="8" s="1"/>
  <c r="K18" i="8" s="1"/>
  <c r="K11" i="8" s="1"/>
  <c r="H53" i="2"/>
  <c r="H51" i="2" s="1"/>
  <c r="H50" i="2" s="1"/>
  <c r="H49" i="2" s="1"/>
  <c r="H47" i="2" s="1"/>
  <c r="H45" i="2" s="1"/>
  <c r="H43" i="2" s="1"/>
  <c r="K20" i="9"/>
  <c r="K19" i="9" s="1"/>
  <c r="K18" i="9" s="1"/>
  <c r="K11" i="9" s="1"/>
  <c r="E14" i="3"/>
  <c r="G23" i="3"/>
  <c r="I19" i="3"/>
  <c r="I15" i="3" s="1"/>
  <c r="G32" i="3"/>
  <c r="H28" i="3"/>
  <c r="I30" i="3"/>
  <c r="H41" i="2" l="1"/>
  <c r="H39" i="2"/>
  <c r="H37" i="2" s="1"/>
  <c r="H35" i="2" s="1"/>
  <c r="H33" i="2" s="1"/>
  <c r="H11" i="2" s="1"/>
  <c r="F23" i="3"/>
  <c r="D24" i="3"/>
  <c r="H15" i="3"/>
  <c r="G15" i="3" s="1"/>
  <c r="H17" i="3"/>
  <c r="I17" i="3"/>
  <c r="I21" i="3"/>
  <c r="G21" i="3" s="1"/>
  <c r="G33" i="3"/>
  <c r="F19" i="3" l="1"/>
  <c r="F15" i="3" s="1"/>
  <c r="D15" i="3" s="1"/>
  <c r="D23" i="3"/>
  <c r="H16" i="3"/>
  <c r="H14" i="3"/>
  <c r="I16" i="3"/>
  <c r="I14" i="3"/>
  <c r="G19" i="3"/>
  <c r="G28" i="3"/>
  <c r="H30" i="3"/>
  <c r="G30" i="3" s="1"/>
  <c r="F17" i="3" l="1"/>
  <c r="F14" i="3" s="1"/>
  <c r="F21" i="3"/>
  <c r="D21" i="3" s="1"/>
  <c r="D19" i="3"/>
  <c r="G14" i="3"/>
  <c r="G17" i="3"/>
  <c r="G16" i="3" s="1"/>
  <c r="F16" i="3" l="1"/>
  <c r="D17" i="3"/>
  <c r="D16" i="3" s="1"/>
  <c r="D14" i="3" l="1"/>
</calcChain>
</file>

<file path=xl/sharedStrings.xml><?xml version="1.0" encoding="utf-8"?>
<sst xmlns="http://schemas.openxmlformats.org/spreadsheetml/2006/main" count="242" uniqueCount="126">
  <si>
    <t>______________ ի    ___Ն  որոշման</t>
  </si>
  <si>
    <t>Ծրագրային դասիչը</t>
  </si>
  <si>
    <t xml:space="preserve">Ցուցանիշների փոփոխությունը
 (ավելացումները նշված են դրական նշանով, իսկ նվազեցումները` փակագծերում) </t>
  </si>
  <si>
    <t>Ծրագիր</t>
  </si>
  <si>
    <t>Միջոցառում</t>
  </si>
  <si>
    <t>Տարի</t>
  </si>
  <si>
    <t xml:space="preserve"> ՀՀ վարչապետի աշխատակազմ</t>
  </si>
  <si>
    <t>Հավելված N 2</t>
  </si>
  <si>
    <t>Գործառնական դասիչը</t>
  </si>
  <si>
    <t>Բաժին</t>
  </si>
  <si>
    <t>Խումբ</t>
  </si>
  <si>
    <t>Դաս</t>
  </si>
  <si>
    <t>այդ թվում`</t>
  </si>
  <si>
    <t>01</t>
  </si>
  <si>
    <t>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</si>
  <si>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</si>
  <si>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</si>
  <si>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</si>
  <si>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</si>
  <si>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ՀԻՄՆԱԿԱՆ ՄԻՋՈՑՆԵՐ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</si>
  <si>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</si>
  <si>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</si>
  <si>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</si>
  <si>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</si>
  <si>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</si>
  <si>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</si>
  <si>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</si>
  <si>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</si>
  <si>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>ԸՆԴԱՄԵՆԸ
այդ թվում`</t>
  </si>
  <si>
    <t xml:space="preserve"> - ՈՉ ՖԻՆԱՆՍԱԿԱՆ ԱԿՏԻՎՆԵՐԻ ԳԾՈՎ ԾԱԽՍԵՐ </t>
  </si>
  <si>
    <t>այդ թվում՝</t>
  </si>
  <si>
    <t>այդ թվում` բյուջետային ծախսերի տնտեսագիտական դասակարգման հոդվածներ</t>
  </si>
  <si>
    <t>ՈՉ ՖԻՆԱՆՍԱԿԱՆ ԱԿՏԻՎՆԵՐԻ ԳԾՈՎ ԾԱԽՍԵՐ</t>
  </si>
  <si>
    <t xml:space="preserve"> Ինն ամիս </t>
  </si>
  <si>
    <t xml:space="preserve"> Տարի </t>
  </si>
  <si>
    <t xml:space="preserve"> Ինն ամիս</t>
  </si>
  <si>
    <t>Հավելված N 5</t>
  </si>
  <si>
    <t>Հավելված N 3</t>
  </si>
  <si>
    <t>Հավելված N 1</t>
  </si>
  <si>
    <t>Հավելված N 4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</si>
  <si>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և բյուջետային ծախսերի տնտեսագիտական դասակարգման հոդվածների անվանումները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</si>
  <si>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</si>
  <si>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</si>
  <si>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</si>
  <si>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</si>
  <si>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</si>
  <si>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</si>
  <si>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</si>
  <si>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</si>
  <si>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</si>
  <si>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Ցուցանիշների փոփոխությունը   (ավելացումները նշված են դրական նշանով, իսկ նվազեցումները` փակագծերում) </t>
  </si>
  <si>
    <t>ԸՆԴԱՄԵՆԸ</t>
  </si>
  <si>
    <t>Ծառայությունների մատուցում</t>
  </si>
  <si>
    <t xml:space="preserve"> Տարի</t>
  </si>
  <si>
    <t xml:space="preserve"> Վերջնական արդյունքի նկարագրությունը/Միջոցառման տեսակը</t>
  </si>
  <si>
    <t xml:space="preserve"> Ծրագրի նպատակը/Միջոցառման նկարագրությունը</t>
  </si>
  <si>
    <t xml:space="preserve"> ԲԳԿ/Ծրագրի /միջոցառման անվանումը</t>
  </si>
  <si>
    <t xml:space="preserve"> Ծրագրային դասիչը</t>
  </si>
  <si>
    <t xml:space="preserve"> ԲԳԿ</t>
  </si>
  <si>
    <t xml:space="preserve"> ԲՍԿ </t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</si>
  <si>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</si>
  <si>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 xml:space="preserve">ՀՀ կառավարության  2026 թվականի </t>
  </si>
  <si>
    <t>«ՀԱՅԱUՏԱՆԻ ՀԱՆՐԱՊԵՏՈՒԹՅԱՆ 2026 ԹՎԱԿԱՆԻ ՊԵՏԱԿԱՆ ԲՅՈՒՋԵԻ ՄԱUԻՆ» ՀԱՅԱՍՏԱՆԻ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 ՓՈՓՈԽՈՒԹՅՈՒՆՆԵՐԸ</t>
  </si>
  <si>
    <t xml:space="preserve"> «ՀԱՅԱՍՏԱՆԻ ՀԱՆՐԱՊԵՏՈՒԹՅԱՆ 2026 ԹՎԱԿԱՆԻ ՊԵՏԱԿԱՆ ԲՅՈՒՋԵԻ ՄԱՍԻՆ» ՀԱՅԱՍՏԱՆԻ ՀԱՆՐԱՊԵՏՈՒԹՅԱՆ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ՓՈՓՈԽՈՒԹՅՈՒՆՆԵՐԸ</t>
  </si>
  <si>
    <t xml:space="preserve">ՀՀ վարչապետի աշխատակազմ </t>
  </si>
  <si>
    <t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</si>
  <si>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</si>
  <si>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</si>
  <si>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>1223 - 11001</t>
  </si>
  <si>
    <t>Հայաստանի Հանրապետության շահերի ներկայացմանն ու պաշտպանությանն ուղղված փաստաբանական, իրավաբանական ծառայություններ</t>
  </si>
  <si>
    <t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</si>
  <si>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</si>
  <si>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</si>
  <si>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</si>
  <si>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</si>
  <si>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</si>
  <si>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</si>
  <si>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</si>
  <si>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ԸՆԴԱՄԵՆԸ ԾԱԽՍԵՐ </t>
  </si>
  <si>
    <t>03</t>
  </si>
  <si>
    <t xml:space="preserve"> ՀԱՍԱՐԱԿԱԿԱՆ ԿԱՐԳ,  ԱՆՎՏԱՆԳՈՒԹՅՈՒՆ ԵՎ ԴԱՏԱԿԱՆ ԳՈՐԾՈՒՆԵՈՒԹՅՈՒՆ</t>
  </si>
  <si>
    <t xml:space="preserve"> այդ թվում`</t>
  </si>
  <si>
    <t xml:space="preserve"> Դատական գործունեություն և իրավական պաշտպանություն</t>
  </si>
  <si>
    <t>02</t>
  </si>
  <si>
    <t xml:space="preserve"> Իրավական պաշտպանություն</t>
  </si>
  <si>
    <t xml:space="preserve"> այդ թվում` ըստ կատարողների</t>
  </si>
  <si>
    <t xml:space="preserve"> Այլ ծախսեր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</si>
  <si>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</si>
  <si>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</si>
  <si>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</si>
  <si>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</si>
  <si>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</si>
  <si>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</si>
  <si>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</si>
  <si>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Պահուստային միջոցներ</t>
  </si>
  <si>
    <t xml:space="preserve"> ԸՆԴԱՄԵՆԸ </t>
  </si>
  <si>
    <t xml:space="preserve">Ծառայությունը մատուցողի անվանումը`  Հանրային շահերը պաշտպանող կազմակերպություն </t>
  </si>
  <si>
    <t>Ծառայությունը մատուցողի անվանումը` ՀՀ կառավարություն</t>
  </si>
  <si>
    <t xml:space="preserve"> 1049</t>
  </si>
  <si>
    <t xml:space="preserve"> Ճանապարհային ցանցի բարելավում</t>
  </si>
  <si>
    <t>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t>
  </si>
  <si>
    <t>ՀՀ տարածքային կառավարման և ենթակառուցվածքների նախարարություն</t>
  </si>
  <si>
    <t xml:space="preserve"> ՇԵՆՔԵՐ ԵՎ ՇԻՆՈՒԹՅՈՒՆՆԵՐ</t>
  </si>
  <si>
    <t xml:space="preserve"> - Շենքերի և շինությունների շինարարություն</t>
  </si>
  <si>
    <t xml:space="preserve"> Եվրոպական ներդրումային Բանկի աջակցությամբ իրականացվող «Հայաստան. Սիսիան-Քաջարան ճանապարհահատվածի ծրագիր», Հյուսիսային հատվածի կառուցում և հիմնանորոգում</t>
  </si>
  <si>
    <t>ՀՀ տարածքային կառավարման և ենթակառուցվածքների նախարարություն
այդ թվում`</t>
  </si>
  <si>
    <t>Հազար դրամներով</t>
  </si>
  <si>
    <t>1049 - 21026</t>
  </si>
  <si>
    <t>1049 -21027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</si>
  <si>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</si>
  <si>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</si>
  <si>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</si>
  <si>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Սիսիան-Քաջարան ճանապարհահատվածի հյուսիսային  շուրջ 27.1 կմ հատվածի  կառուցման աշխատանքներ</t>
  </si>
  <si>
    <t>Հանրության կողմից անմիջականորեն օգտագործվող ակտիվների հետ կապված միջոցառումներ</t>
  </si>
  <si>
    <t>Եվրոպական ներդրումային Բանկի աջակցությամբ իրականացվող «Հայաստան. Սիսիան-Քաջարան ճանապարհահատվածի ծրագիր», Հյուսիսային հատվածի կառուցում և հիմնանորոգում</t>
  </si>
  <si>
    <t>04</t>
  </si>
  <si>
    <t>05</t>
  </si>
  <si>
    <t xml:space="preserve"> ՏՆՏԵՍԱԿԱՆ ՀԱՐԱԲԵՐՈՒԹՅՈՒՆՆԵՐ</t>
  </si>
  <si>
    <t xml:space="preserve"> Տրանսպորտ</t>
  </si>
  <si>
    <t xml:space="preserve"> Ճանապարհային տրանսպորտ</t>
  </si>
  <si>
    <t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</si>
  <si>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</si>
  <si>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</si>
  <si>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>Մասնագիտացված միավոր</t>
  </si>
  <si>
    <t xml:space="preserve">ՀԱՅԱՍՏԱՆԻ ՀԱՆՐԱՊԵՏՈՒԹՅԱՆ ԿԱՌԱՎԱՐՈՒԹՅԱՆ 2026 ԹՎԱԿԱՆԻ ԴԵԿՏԵՄԲԵՐԻ 25-Ի N 1910-Ն ՈՐՈՇՄԱՆ N 9.1 ՀԱՎԵԼՎԱԾՈՒՄ ԿԱՏԱՐՎՈՂ ՓՈՓՈԽՈՒԹՅՈՒՆՆԵՐԸ </t>
  </si>
  <si>
    <t>ՀԱՅԱՍՏԱՆԻ ՀԱՆՐԱՊԵՏՈՒԹՅԱՆ ԿԱՌԱՎԱՐՈՒԹՅԱՆ 2026 ԹՎԱԿԱՆԻ ԴԵԿՏԵՄԲԵՐԻ 25-Ի N 1910-Ն ՈՐՈՇՄԱՆ N 9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</si>
</sst>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_(* #,##0.0_);_(* \(#,##0.0\);_(* &quot;-&quot;?_);_(@_)"/>
    <numFmt numFmtId="167" formatCode="_(* #,##0.00_);_(* \(#,##0.00\);_(* &quot;-&quot;?_);_(@_)"/>
    <numFmt numFmtId="168" formatCode="_(* #,##0.000_);_(* \(#,##0.000\);_(* &quot;-&quot;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12"/>
      <color rgb="FF000000"/>
      <name val="GHEA Grapalat"/>
      <family val="3"/>
    </font>
    <font>
      <sz val="10"/>
      <name val="Arial"/>
      <family val="2"/>
    </font>
    <font>
      <b/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1"/>
      <name val="Times Armenian"/>
      <family val="1"/>
    </font>
    <font>
      <sz val="9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sz val="10"/>
      <name val="Arial Armenian"/>
      <family val="2"/>
    </font>
    <font>
      <sz val="10"/>
      <name val="Arial Cyr"/>
      <family val="2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sz val="10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b/>
      <sz val="8"/>
      <name val="GHEA Grapalat"/>
      <family val="2"/>
    </font>
    <font>
      <sz val="11"/>
      <color rgb="FF000000"/>
      <name val="Times New Roman"/>
      <family val="1"/>
    </font>
    <font>
      <sz val="10"/>
      <name val="Arial Unicode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5" fontId="13" fillId="0" borderId="0" applyFill="0" applyBorder="0" applyProtection="0">
      <alignment horizontal="right" vertical="top"/>
    </xf>
    <xf numFmtId="0" fontId="14" fillId="0" borderId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43" fontId="20" fillId="0" borderId="0" applyFont="0" applyFill="0" applyBorder="0" applyAlignment="0" applyProtection="0"/>
    <xf numFmtId="0" fontId="1" fillId="0" borderId="0"/>
    <xf numFmtId="0" fontId="21" fillId="0" borderId="0"/>
    <xf numFmtId="43" fontId="22" fillId="0" borderId="0" applyFont="0" applyFill="0" applyBorder="0" applyAlignment="0" applyProtection="0"/>
    <xf numFmtId="165" fontId="26" fillId="0" borderId="0" applyFill="0" applyBorder="0" applyProtection="0">
      <alignment horizontal="right" vertical="top"/>
    </xf>
    <xf numFmtId="165" fontId="29" fillId="0" borderId="0" applyFill="0" applyBorder="0" applyProtection="0">
      <alignment horizontal="right" vertical="top"/>
    </xf>
    <xf numFmtId="0" fontId="31" fillId="0" borderId="0"/>
    <xf numFmtId="0" fontId="10" fillId="0" borderId="0"/>
  </cellStyleXfs>
  <cellXfs count="23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vertical="top" wrapText="1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0" xfId="0" applyNumberFormat="1" applyFont="1"/>
    <xf numFmtId="43" fontId="4" fillId="0" borderId="0" xfId="0" applyNumberFormat="1" applyFont="1"/>
    <xf numFmtId="164" fontId="6" fillId="0" borderId="3" xfId="1" applyNumberFormat="1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horizontal="center" vertical="center" wrapText="1"/>
    </xf>
    <xf numFmtId="43" fontId="18" fillId="0" borderId="20" xfId="1" applyFont="1" applyFill="1" applyBorder="1" applyAlignment="1">
      <alignment horizontal="center" vertical="center" wrapText="1"/>
    </xf>
    <xf numFmtId="43" fontId="6" fillId="0" borderId="21" xfId="1" applyFont="1" applyFill="1" applyBorder="1" applyAlignment="1">
      <alignment horizontal="center" vertical="center" wrapText="1"/>
    </xf>
    <xf numFmtId="43" fontId="6" fillId="0" borderId="22" xfId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9" fontId="6" fillId="0" borderId="2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/>
    </xf>
    <xf numFmtId="166" fontId="6" fillId="0" borderId="3" xfId="4" quotePrefix="1" applyNumberFormat="1" applyFont="1" applyBorder="1" applyAlignment="1">
      <alignment vertical="center" wrapText="1"/>
    </xf>
    <xf numFmtId="166" fontId="4" fillId="0" borderId="0" xfId="0" applyNumberFormat="1" applyFont="1"/>
    <xf numFmtId="49" fontId="4" fillId="0" borderId="2" xfId="0" applyNumberFormat="1" applyFont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/>
    </xf>
    <xf numFmtId="166" fontId="4" fillId="0" borderId="3" xfId="4" quotePrefix="1" applyNumberFormat="1" applyFont="1" applyBorder="1" applyAlignment="1">
      <alignment vertical="center" wrapText="1"/>
    </xf>
    <xf numFmtId="1" fontId="9" fillId="0" borderId="18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166" fontId="15" fillId="0" borderId="3" xfId="4" applyNumberFormat="1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164" fontId="6" fillId="0" borderId="25" xfId="1" applyNumberFormat="1" applyFont="1" applyFill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horizontal="center" vertical="center" wrapText="1"/>
    </xf>
    <xf numFmtId="164" fontId="6" fillId="0" borderId="4" xfId="1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0" fontId="2" fillId="0" borderId="0" xfId="0" applyFont="1" applyAlignment="1">
      <alignment horizont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166" fontId="4" fillId="0" borderId="0" xfId="0" applyNumberFormat="1" applyFont="1" applyAlignment="1">
      <alignment horizontal="right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6" fontId="4" fillId="0" borderId="0" xfId="4" applyNumberFormat="1" applyFont="1" applyAlignment="1">
      <alignment horizontal="right" vertical="center" wrapText="1"/>
    </xf>
    <xf numFmtId="167" fontId="4" fillId="0" borderId="0" xfId="0" applyNumberFormat="1" applyFont="1" applyAlignment="1">
      <alignment vertical="center" wrapText="1"/>
    </xf>
    <xf numFmtId="166" fontId="7" fillId="0" borderId="0" xfId="0" applyNumberFormat="1" applyFont="1"/>
    <xf numFmtId="166" fontId="4" fillId="0" borderId="0" xfId="0" applyNumberFormat="1" applyFont="1" applyAlignment="1">
      <alignment vertical="center" wrapText="1"/>
    </xf>
    <xf numFmtId="166" fontId="4" fillId="0" borderId="2" xfId="0" applyNumberFormat="1" applyFont="1" applyBorder="1" applyAlignment="1">
      <alignment horizontal="center"/>
    </xf>
    <xf numFmtId="166" fontId="17" fillId="0" borderId="3" xfId="4" quotePrefix="1" applyNumberFormat="1" applyFont="1" applyBorder="1" applyAlignment="1">
      <alignment vertical="center" wrapText="1"/>
    </xf>
    <xf numFmtId="166" fontId="4" fillId="0" borderId="0" xfId="0" applyNumberFormat="1" applyFont="1" applyAlignment="1">
      <alignment horizontal="right"/>
    </xf>
    <xf numFmtId="166" fontId="6" fillId="0" borderId="0" xfId="0" applyNumberFormat="1" applyFont="1"/>
    <xf numFmtId="0" fontId="6" fillId="0" borderId="19" xfId="0" applyFont="1" applyBorder="1" applyAlignment="1">
      <alignment horizontal="center" vertical="center" wrapText="1"/>
    </xf>
    <xf numFmtId="0" fontId="2" fillId="0" borderId="0" xfId="5" applyFont="1">
      <alignment horizontal="left" vertical="top" wrapText="1"/>
    </xf>
    <xf numFmtId="0" fontId="2" fillId="0" borderId="0" xfId="5" applyFont="1" applyAlignment="1">
      <alignment horizontal="right" vertical="top"/>
    </xf>
    <xf numFmtId="0" fontId="2" fillId="0" borderId="0" xfId="5" applyFont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3" fillId="0" borderId="0" xfId="0" applyFont="1"/>
    <xf numFmtId="0" fontId="13" fillId="0" borderId="0" xfId="5">
      <alignment horizontal="left" vertical="top" wrapText="1"/>
    </xf>
    <xf numFmtId="0" fontId="24" fillId="0" borderId="0" xfId="5" applyFont="1">
      <alignment horizontal="left" vertical="top" wrapText="1"/>
    </xf>
    <xf numFmtId="165" fontId="27" fillId="0" borderId="3" xfId="11" applyFont="1" applyBorder="1">
      <alignment horizontal="right" vertical="top"/>
    </xf>
    <xf numFmtId="0" fontId="25" fillId="0" borderId="0" xfId="5" applyFont="1">
      <alignment horizontal="left" vertical="top" wrapText="1"/>
    </xf>
    <xf numFmtId="0" fontId="27" fillId="0" borderId="3" xfId="5" applyFont="1" applyBorder="1" applyAlignment="1">
      <alignment horizontal="center" vertical="center" wrapText="1"/>
    </xf>
    <xf numFmtId="0" fontId="25" fillId="0" borderId="0" xfId="5" applyFont="1" applyAlignment="1">
      <alignment horizontal="center" vertical="top" wrapText="1"/>
    </xf>
    <xf numFmtId="166" fontId="15" fillId="2" borderId="3" xfId="4" quotePrefix="1" applyNumberFormat="1" applyFont="1" applyFill="1" applyBorder="1" applyAlignment="1">
      <alignment horizontal="left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168" fontId="4" fillId="0" borderId="0" xfId="0" applyNumberFormat="1" applyFont="1"/>
    <xf numFmtId="0" fontId="3" fillId="0" borderId="0" xfId="0" applyFont="1" applyAlignment="1">
      <alignment horizontal="center" vertical="center"/>
    </xf>
    <xf numFmtId="166" fontId="6" fillId="0" borderId="3" xfId="1" applyNumberFormat="1" applyFont="1" applyFill="1" applyBorder="1" applyAlignment="1">
      <alignment horizontal="center" vertical="center" wrapText="1"/>
    </xf>
    <xf numFmtId="166" fontId="6" fillId="0" borderId="5" xfId="1" applyNumberFormat="1" applyFont="1" applyFill="1" applyBorder="1" applyAlignment="1">
      <alignment horizontal="center" vertical="center" wrapText="1"/>
    </xf>
    <xf numFmtId="1" fontId="19" fillId="0" borderId="17" xfId="0" applyNumberFormat="1" applyFont="1" applyBorder="1" applyAlignment="1">
      <alignment horizontal="center" vertical="center" shrinkToFit="1"/>
    </xf>
    <xf numFmtId="165" fontId="27" fillId="0" borderId="3" xfId="12" applyNumberFormat="1" applyFont="1" applyBorder="1" applyAlignment="1">
      <alignment horizontal="right" vertical="top" wrapText="1"/>
    </xf>
    <xf numFmtId="0" fontId="30" fillId="0" borderId="0" xfId="0" applyFont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top" wrapText="1"/>
    </xf>
    <xf numFmtId="0" fontId="25" fillId="0" borderId="3" xfId="6" applyFont="1" applyBorder="1" applyAlignment="1">
      <alignment horizontal="left" vertical="top" wrapText="1"/>
    </xf>
    <xf numFmtId="165" fontId="2" fillId="0" borderId="3" xfId="12" applyNumberFormat="1" applyFont="1" applyBorder="1" applyAlignment="1">
      <alignment horizontal="right" vertical="top" wrapText="1"/>
    </xf>
    <xf numFmtId="0" fontId="27" fillId="0" borderId="3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165" fontId="25" fillId="0" borderId="3" xfId="3" applyNumberFormat="1" applyFont="1" applyBorder="1" applyAlignment="1">
      <alignment horizontal="right" vertical="top" wrapText="1"/>
    </xf>
    <xf numFmtId="0" fontId="2" fillId="3" borderId="3" xfId="13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165" fontId="8" fillId="3" borderId="3" xfId="3" applyFont="1" applyFill="1" applyBorder="1" applyAlignment="1">
      <alignment horizontal="center" vertical="center"/>
    </xf>
    <xf numFmtId="0" fontId="2" fillId="3" borderId="0" xfId="13" applyFont="1" applyFill="1" applyAlignment="1">
      <alignment horizontal="left" vertical="top" wrapText="1"/>
    </xf>
    <xf numFmtId="0" fontId="2" fillId="3" borderId="3" xfId="13" applyFont="1" applyFill="1" applyBorder="1" applyAlignment="1">
      <alignment horizontal="center" vertical="top" wrapText="1"/>
    </xf>
    <xf numFmtId="0" fontId="8" fillId="3" borderId="19" xfId="0" applyFont="1" applyFill="1" applyBorder="1" applyAlignment="1">
      <alignment horizontal="left" vertical="top" wrapText="1"/>
    </xf>
    <xf numFmtId="165" fontId="2" fillId="3" borderId="3" xfId="3" applyFont="1" applyFill="1" applyBorder="1" applyAlignment="1">
      <alignment horizontal="center" vertical="center" wrapText="1"/>
    </xf>
    <xf numFmtId="0" fontId="2" fillId="3" borderId="3" xfId="13" applyFont="1" applyFill="1" applyBorder="1" applyAlignment="1">
      <alignment horizontal="left" vertical="top" wrapText="1"/>
    </xf>
    <xf numFmtId="165" fontId="8" fillId="0" borderId="3" xfId="12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165" fontId="2" fillId="3" borderId="3" xfId="3" applyFont="1" applyFill="1" applyBorder="1" applyAlignment="1">
      <alignment horizontal="right" vertical="center" wrapText="1"/>
    </xf>
    <xf numFmtId="0" fontId="28" fillId="0" borderId="3" xfId="0" applyFont="1" applyBorder="1" applyAlignment="1">
      <alignment horizontal="left" vertical="top" wrapText="1"/>
    </xf>
    <xf numFmtId="0" fontId="2" fillId="0" borderId="3" xfId="6" applyFont="1" applyBorder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8" fillId="0" borderId="30" xfId="0" applyFont="1" applyBorder="1" applyAlignment="1">
      <alignment horizontal="left" vertical="top" wrapText="1"/>
    </xf>
    <xf numFmtId="165" fontId="8" fillId="3" borderId="30" xfId="12" applyNumberFormat="1" applyFont="1" applyFill="1" applyBorder="1" applyAlignment="1">
      <alignment vertical="top" wrapText="1"/>
    </xf>
    <xf numFmtId="0" fontId="23" fillId="0" borderId="0" xfId="0" applyFont="1"/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8" fillId="3" borderId="3" xfId="0" applyFont="1" applyFill="1" applyBorder="1" applyAlignment="1">
      <alignment vertical="top" wrapText="1"/>
    </xf>
    <xf numFmtId="0" fontId="2" fillId="0" borderId="34" xfId="0" applyFont="1" applyBorder="1" applyAlignment="1">
      <alignment horizontal="left" vertical="top" wrapText="1"/>
    </xf>
    <xf numFmtId="0" fontId="8" fillId="0" borderId="35" xfId="0" applyFont="1" applyBorder="1" applyAlignment="1">
      <alignment horizontal="left" vertical="top" wrapText="1"/>
    </xf>
    <xf numFmtId="165" fontId="8" fillId="3" borderId="35" xfId="12" applyNumberFormat="1" applyFont="1" applyFill="1" applyBorder="1" applyAlignment="1">
      <alignment vertical="top" wrapText="1"/>
    </xf>
    <xf numFmtId="0" fontId="2" fillId="0" borderId="35" xfId="0" applyFont="1" applyBorder="1" applyAlignment="1">
      <alignment horizontal="left" vertical="top" wrapText="1"/>
    </xf>
    <xf numFmtId="0" fontId="8" fillId="3" borderId="35" xfId="0" applyFont="1" applyFill="1" applyBorder="1" applyAlignment="1">
      <alignment vertical="top" wrapText="1"/>
    </xf>
    <xf numFmtId="0" fontId="2" fillId="0" borderId="36" xfId="0" applyFont="1" applyBorder="1" applyAlignment="1">
      <alignment horizontal="left" vertical="top" wrapText="1"/>
    </xf>
    <xf numFmtId="0" fontId="8" fillId="3" borderId="30" xfId="0" applyFont="1" applyFill="1" applyBorder="1" applyAlignment="1">
      <alignment vertical="top" wrapText="1"/>
    </xf>
    <xf numFmtId="0" fontId="2" fillId="0" borderId="37" xfId="14" applyFont="1" applyBorder="1" applyAlignment="1">
      <alignment horizontal="left" vertical="top" wrapText="1"/>
    </xf>
    <xf numFmtId="0" fontId="2" fillId="0" borderId="30" xfId="14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165" fontId="8" fillId="3" borderId="30" xfId="14" applyNumberFormat="1" applyFont="1" applyFill="1" applyBorder="1" applyAlignment="1">
      <alignment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164" fontId="8" fillId="3" borderId="30" xfId="1" applyNumberFormat="1" applyFont="1" applyFill="1" applyBorder="1" applyAlignment="1">
      <alignment vertical="center" wrapText="1"/>
    </xf>
    <xf numFmtId="0" fontId="2" fillId="3" borderId="30" xfId="0" applyFont="1" applyFill="1" applyBorder="1" applyAlignment="1">
      <alignment vertical="top" wrapText="1"/>
    </xf>
    <xf numFmtId="0" fontId="2" fillId="0" borderId="30" xfId="0" applyFont="1" applyBorder="1" applyAlignment="1">
      <alignment horizontal="left" vertical="top" wrapText="1"/>
    </xf>
    <xf numFmtId="164" fontId="3" fillId="0" borderId="30" xfId="1" applyNumberFormat="1" applyFont="1" applyBorder="1" applyAlignment="1">
      <alignment horizontal="right" wrapText="1"/>
    </xf>
    <xf numFmtId="0" fontId="32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28" fillId="0" borderId="30" xfId="0" applyFont="1" applyBorder="1" applyAlignment="1">
      <alignment horizontal="left" vertical="top" wrapText="1"/>
    </xf>
    <xf numFmtId="0" fontId="5" fillId="3" borderId="30" xfId="0" applyFont="1" applyFill="1" applyBorder="1" applyAlignment="1">
      <alignment horizontal="left" vertical="top" wrapText="1"/>
    </xf>
    <xf numFmtId="165" fontId="24" fillId="0" borderId="30" xfId="3" applyNumberFormat="1" applyFont="1" applyBorder="1" applyAlignment="1">
      <alignment horizontal="right" vertical="top" wrapText="1"/>
    </xf>
    <xf numFmtId="165" fontId="6" fillId="0" borderId="0" xfId="12" applyNumberFormat="1" applyFont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165" fontId="6" fillId="3" borderId="0" xfId="12" applyNumberFormat="1" applyFont="1" applyFill="1" applyAlignment="1">
      <alignment horizontal="right" vertical="top" wrapText="1"/>
    </xf>
    <xf numFmtId="165" fontId="6" fillId="3" borderId="0" xfId="12" applyNumberFormat="1" applyFont="1" applyFill="1" applyAlignment="1">
      <alignment horizontal="right" vertical="top"/>
    </xf>
    <xf numFmtId="0" fontId="2" fillId="0" borderId="28" xfId="0" applyFont="1" applyBorder="1" applyAlignment="1">
      <alignment horizontal="left" vertical="top" wrapText="1"/>
    </xf>
    <xf numFmtId="49" fontId="23" fillId="0" borderId="0" xfId="0" applyNumberFormat="1" applyFont="1"/>
    <xf numFmtId="0" fontId="27" fillId="0" borderId="3" xfId="12" applyNumberFormat="1" applyFont="1" applyBorder="1" applyAlignment="1">
      <alignment horizontal="right" vertical="top" wrapText="1"/>
    </xf>
    <xf numFmtId="164" fontId="6" fillId="0" borderId="19" xfId="1" applyNumberFormat="1" applyFont="1" applyFill="1" applyBorder="1" applyAlignment="1">
      <alignment horizontal="center" vertical="center" wrapText="1"/>
    </xf>
    <xf numFmtId="164" fontId="4" fillId="0" borderId="33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" fontId="11" fillId="0" borderId="18" xfId="0" applyNumberFormat="1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left" vertical="top" wrapText="1"/>
    </xf>
    <xf numFmtId="0" fontId="25" fillId="0" borderId="35" xfId="0" applyFont="1" applyBorder="1" applyAlignment="1">
      <alignment horizontal="left" vertical="top" wrapText="1"/>
    </xf>
    <xf numFmtId="165" fontId="30" fillId="0" borderId="0" xfId="0" applyNumberFormat="1" applyFont="1" applyAlignment="1">
      <alignment horizontal="left" vertical="top" wrapText="1"/>
    </xf>
    <xf numFmtId="0" fontId="34" fillId="0" borderId="35" xfId="0" applyFont="1" applyBorder="1" applyAlignment="1">
      <alignment horizontal="left" vertical="top" wrapText="1"/>
    </xf>
    <xf numFmtId="164" fontId="6" fillId="0" borderId="37" xfId="1" applyNumberFormat="1" applyFont="1" applyFill="1" applyBorder="1" applyAlignment="1">
      <alignment horizontal="center" vertical="center" wrapText="1"/>
    </xf>
    <xf numFmtId="164" fontId="18" fillId="0" borderId="37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2" borderId="37" xfId="1" applyNumberFormat="1" applyFont="1" applyFill="1" applyBorder="1" applyAlignment="1">
      <alignment horizontal="center" vertical="center" wrapText="1"/>
    </xf>
    <xf numFmtId="166" fontId="6" fillId="0" borderId="35" xfId="1" applyNumberFormat="1" applyFont="1" applyFill="1" applyBorder="1" applyAlignment="1">
      <alignment horizontal="center" vertical="center" wrapText="1"/>
    </xf>
    <xf numFmtId="164" fontId="6" fillId="0" borderId="35" xfId="1" applyNumberFormat="1" applyFont="1" applyFill="1" applyBorder="1" applyAlignment="1">
      <alignment horizontal="center" vertical="center" wrapText="1"/>
    </xf>
    <xf numFmtId="164" fontId="18" fillId="0" borderId="35" xfId="1" applyNumberFormat="1" applyFont="1" applyFill="1" applyBorder="1" applyAlignment="1">
      <alignment horizontal="center" vertical="center" wrapText="1"/>
    </xf>
    <xf numFmtId="43" fontId="18" fillId="0" borderId="21" xfId="1" applyFont="1" applyFill="1" applyBorder="1" applyAlignment="1">
      <alignment horizontal="center" vertical="center" wrapText="1"/>
    </xf>
    <xf numFmtId="164" fontId="4" fillId="0" borderId="35" xfId="1" applyNumberFormat="1" applyFont="1" applyFill="1" applyBorder="1" applyAlignment="1">
      <alignment horizontal="center" vertical="center" wrapText="1"/>
    </xf>
    <xf numFmtId="164" fontId="4" fillId="2" borderId="35" xfId="1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top" wrapText="1"/>
    </xf>
    <xf numFmtId="0" fontId="27" fillId="0" borderId="19" xfId="5" applyFont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7" fillId="0" borderId="3" xfId="5" applyFont="1" applyBorder="1">
      <alignment horizontal="left" vertical="top" wrapText="1"/>
    </xf>
    <xf numFmtId="0" fontId="27" fillId="0" borderId="3" xfId="5" applyFont="1" applyBorder="1" applyAlignment="1">
      <alignment horizontal="center" vertical="center" wrapText="1"/>
    </xf>
    <xf numFmtId="0" fontId="28" fillId="0" borderId="8" xfId="5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49" fontId="8" fillId="0" borderId="9" xfId="0" applyNumberFormat="1" applyFont="1" applyBorder="1" applyAlignment="1">
      <alignment horizontal="center" vertical="top" wrapText="1"/>
    </xf>
    <xf numFmtId="49" fontId="8" fillId="0" borderId="2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49" fontId="2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wrapText="1"/>
    </xf>
    <xf numFmtId="49" fontId="8" fillId="0" borderId="33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6" fontId="16" fillId="0" borderId="8" xfId="1" applyNumberFormat="1" applyFont="1" applyFill="1" applyBorder="1" applyAlignment="1">
      <alignment horizontal="center" vertical="center" wrapText="1"/>
    </xf>
    <xf numFmtId="166" fontId="16" fillId="0" borderId="14" xfId="1" applyNumberFormat="1" applyFont="1" applyFill="1" applyBorder="1" applyAlignment="1">
      <alignment horizontal="center" vertical="center" wrapText="1"/>
    </xf>
    <xf numFmtId="49" fontId="2" fillId="0" borderId="39" xfId="0" applyNumberFormat="1" applyFont="1" applyBorder="1" applyAlignment="1">
      <alignment horizontal="center" vertical="center" textRotation="90" wrapText="1"/>
    </xf>
    <xf numFmtId="49" fontId="2" fillId="0" borderId="17" xfId="0" applyNumberFormat="1" applyFont="1" applyBorder="1" applyAlignment="1">
      <alignment horizontal="center" vertical="center" textRotation="90" wrapText="1"/>
    </xf>
    <xf numFmtId="49" fontId="2" fillId="0" borderId="40" xfId="0" applyNumberFormat="1" applyFont="1" applyBorder="1" applyAlignment="1">
      <alignment horizontal="center" vertical="center" textRotation="90" wrapText="1"/>
    </xf>
    <xf numFmtId="49" fontId="2" fillId="0" borderId="18" xfId="0" applyNumberFormat="1" applyFont="1" applyBorder="1" applyAlignment="1">
      <alignment horizontal="center" vertical="center" textRotation="90" wrapText="1"/>
    </xf>
    <xf numFmtId="166" fontId="6" fillId="0" borderId="37" xfId="1" applyNumberFormat="1" applyFont="1" applyFill="1" applyBorder="1" applyAlignment="1">
      <alignment horizontal="center" vertical="center" wrapText="1"/>
    </xf>
    <xf numFmtId="166" fontId="6" fillId="0" borderId="3" xfId="1" applyNumberFormat="1" applyFont="1" applyFill="1" applyBorder="1" applyAlignment="1">
      <alignment horizontal="center" vertical="center" wrapText="1"/>
    </xf>
    <xf numFmtId="166" fontId="6" fillId="0" borderId="5" xfId="1" applyNumberFormat="1" applyFont="1" applyFill="1" applyBorder="1" applyAlignment="1">
      <alignment horizontal="center" vertical="center" wrapText="1"/>
    </xf>
    <xf numFmtId="166" fontId="16" fillId="0" borderId="38" xfId="1" applyNumberFormat="1" applyFont="1" applyFill="1" applyBorder="1" applyAlignment="1">
      <alignment horizontal="center" vertical="center" wrapText="1"/>
    </xf>
    <xf numFmtId="166" fontId="16" fillId="0" borderId="43" xfId="1" applyNumberFormat="1" applyFont="1" applyFill="1" applyBorder="1" applyAlignment="1">
      <alignment horizontal="center" vertical="center" wrapText="1"/>
    </xf>
    <xf numFmtId="166" fontId="16" fillId="0" borderId="37" xfId="1" applyNumberFormat="1" applyFont="1" applyFill="1" applyBorder="1" applyAlignment="1">
      <alignment horizontal="center" vertical="center" wrapText="1"/>
    </xf>
    <xf numFmtId="166" fontId="6" fillId="0" borderId="35" xfId="1" applyNumberFormat="1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7" fontId="33" fillId="0" borderId="42" xfId="0" applyNumberFormat="1" applyFont="1" applyBorder="1" applyAlignment="1">
      <alignment horizontal="right" vertical="center" wrapText="1"/>
    </xf>
    <xf numFmtId="1" fontId="19" fillId="0" borderId="39" xfId="0" applyNumberFormat="1" applyFont="1" applyBorder="1" applyAlignment="1">
      <alignment horizontal="center" vertical="center" shrinkToFit="1"/>
    </xf>
    <xf numFmtId="1" fontId="19" fillId="0" borderId="23" xfId="0" applyNumberFormat="1" applyFont="1" applyBorder="1" applyAlignment="1">
      <alignment horizontal="center" vertical="center" shrinkToFit="1"/>
    </xf>
    <xf numFmtId="1" fontId="19" fillId="0" borderId="17" xfId="0" applyNumberFormat="1" applyFont="1" applyBorder="1" applyAlignment="1">
      <alignment horizontal="center" vertical="center" shrinkToFit="1"/>
    </xf>
    <xf numFmtId="1" fontId="19" fillId="0" borderId="40" xfId="0" applyNumberFormat="1" applyFont="1" applyBorder="1" applyAlignment="1">
      <alignment horizontal="center" vertical="center" shrinkToFit="1"/>
    </xf>
    <xf numFmtId="1" fontId="19" fillId="0" borderId="24" xfId="0" applyNumberFormat="1" applyFont="1" applyBorder="1" applyAlignment="1">
      <alignment horizontal="center" vertical="center" shrinkToFit="1"/>
    </xf>
    <xf numFmtId="1" fontId="19" fillId="0" borderId="18" xfId="0" applyNumberFormat="1" applyFont="1" applyBorder="1" applyAlignment="1">
      <alignment horizontal="center" vertical="center" shrinkToFit="1"/>
    </xf>
    <xf numFmtId="1" fontId="19" fillId="0" borderId="33" xfId="0" applyNumberFormat="1" applyFont="1" applyBorder="1" applyAlignment="1">
      <alignment horizontal="center" vertical="center" shrinkToFit="1"/>
    </xf>
    <xf numFmtId="1" fontId="19" fillId="0" borderId="21" xfId="0" applyNumberFormat="1" applyFont="1" applyBorder="1" applyAlignment="1">
      <alignment horizontal="center" vertical="center" shrinkToFit="1"/>
    </xf>
    <xf numFmtId="1" fontId="19" fillId="0" borderId="6" xfId="0" applyNumberFormat="1" applyFont="1" applyBorder="1" applyAlignment="1">
      <alignment horizontal="center" vertical="center" shrinkToFi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3" xfId="5" applyFont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</cellXfs>
  <cellStyles count="15">
    <cellStyle name="Comma" xfId="1" builtinId="3"/>
    <cellStyle name="Comma 12" xfId="10"/>
    <cellStyle name="Comma 15" xfId="7"/>
    <cellStyle name="Normal" xfId="0" builtinId="0"/>
    <cellStyle name="Normal 12" xfId="5"/>
    <cellStyle name="Normal 17" xfId="8"/>
    <cellStyle name="Normal 3 2" xfId="14"/>
    <cellStyle name="Normal 7" xfId="2"/>
    <cellStyle name="Normal 7 2" xfId="9"/>
    <cellStyle name="Normal 8" xfId="6"/>
    <cellStyle name="Normal 8 2" xfId="13"/>
    <cellStyle name="Normal_Book2" xfId="4"/>
    <cellStyle name="SN_241" xfId="3"/>
    <cellStyle name="SN_b" xfId="12"/>
    <cellStyle name="SN_b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sta/Desktop/2026/@ntacik/voroshumner/1223/pl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11">
          <cell r="A11" t="str">
            <v xml:space="preserve">ՀՀ վարչապետի աշխատակազմ </v>
          </cell>
          <cell r="B11"/>
          <cell r="C11"/>
          <cell r="D11"/>
          <cell r="E11"/>
          <cell r="F11"/>
        </row>
        <row r="12">
          <cell r="B12">
            <v>1223</v>
          </cell>
          <cell r="D12" t="str">
    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    </cell>
        </row>
        <row r="13">
          <cell r="C13" t="str">
            <v>1223 - 11001</v>
          </cell>
          <cell r="D13" t="str">
            <v>Հայաստանի Հանրապետության շահերի ներկայացմանն ու պաշտպանությանն ուղղված փաստաբանական, իրավաբանական ծառայություններ</v>
          </cell>
          <cell r="E13" t="str">
    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    </cell>
          <cell r="F13" t="str">
            <v>Ծառայությունների մատուցում</v>
          </cell>
        </row>
        <row r="14">
          <cell r="A14" t="str">
            <v>ՀՀ կառավարություն</v>
          </cell>
          <cell r="B14"/>
          <cell r="C14"/>
          <cell r="D14"/>
          <cell r="E14"/>
          <cell r="F14"/>
        </row>
        <row r="15">
          <cell r="B15" t="str">
            <v>1139</v>
          </cell>
          <cell r="D15" t="str">
            <v>ՀՀ կառավարության պահուստային ֆոնդ</v>
          </cell>
        </row>
        <row r="16">
          <cell r="C16" t="str">
            <v>1139 - 11001</v>
          </cell>
          <cell r="D16" t="str">
            <v>ՀՀ կառավարության պահուստային ֆոնդ</v>
          </cell>
          <cell r="E16" t="str">
    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    </cell>
          <cell r="F16" t="str">
            <v>Ծառայությունների մատուցում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opLeftCell="A16" zoomScale="70" zoomScaleNormal="70" workbookViewId="0">
      <selection activeCell="Q13" sqref="Q13"/>
    </sheetView>
  </sheetViews>
  <sheetFormatPr defaultColWidth="8.7109375" defaultRowHeight="13.5" x14ac:dyDescent="0.25"/>
  <cols>
    <col min="1" max="1" width="6.85546875" style="60" customWidth="1"/>
    <col min="2" max="2" width="10.5703125" style="60" customWidth="1"/>
    <col min="3" max="3" width="15.28515625" style="60" customWidth="1"/>
    <col min="4" max="6" width="46.7109375" style="61" customWidth="1"/>
    <col min="7" max="7" width="17.28515625" style="61" bestFit="1" customWidth="1"/>
    <col min="8" max="8" width="16.7109375" style="61" customWidth="1"/>
    <col min="9" max="16384" width="8.7109375" style="60"/>
  </cols>
  <sheetData>
    <row r="1" spans="1:14" s="3" customFormat="1" ht="21" customHeight="1" x14ac:dyDescent="0.3">
      <c r="A1" s="1"/>
      <c r="B1" s="1"/>
      <c r="C1" s="2"/>
      <c r="D1" s="2"/>
      <c r="H1" s="71" t="s">
        <v>38</v>
      </c>
    </row>
    <row r="2" spans="1:14" s="3" customFormat="1" ht="25.9" customHeight="1" x14ac:dyDescent="0.3">
      <c r="A2" s="1"/>
      <c r="B2" s="1"/>
      <c r="C2" s="2"/>
      <c r="D2" s="2"/>
      <c r="H2" s="5" t="s">
        <v>61</v>
      </c>
    </row>
    <row r="3" spans="1:14" s="3" customFormat="1" ht="13.5" customHeight="1" x14ac:dyDescent="0.3">
      <c r="A3" s="1"/>
      <c r="B3" s="1"/>
      <c r="C3" s="2"/>
      <c r="D3" s="2"/>
      <c r="H3" s="6" t="s">
        <v>0</v>
      </c>
    </row>
    <row r="4" spans="1:14" s="3" customFormat="1" ht="21" customHeight="1" x14ac:dyDescent="0.3">
      <c r="A4" s="1"/>
      <c r="B4" s="1"/>
      <c r="C4" s="2"/>
      <c r="D4" s="2"/>
      <c r="E4" s="7"/>
    </row>
    <row r="5" spans="1:14" s="3" customFormat="1" ht="66" customHeight="1" x14ac:dyDescent="0.25">
      <c r="A5" s="159" t="s">
        <v>62</v>
      </c>
      <c r="B5" s="159"/>
      <c r="C5" s="159"/>
      <c r="D5" s="159"/>
      <c r="E5" s="159"/>
      <c r="F5" s="159"/>
      <c r="G5" s="159"/>
      <c r="H5" s="159"/>
      <c r="I5" s="8"/>
      <c r="J5" s="8"/>
      <c r="K5" s="8"/>
      <c r="L5" s="8"/>
      <c r="M5" s="8"/>
      <c r="N5" s="8"/>
    </row>
    <row r="6" spans="1:14" s="63" customFormat="1" ht="16.5" x14ac:dyDescent="0.25"/>
    <row r="7" spans="1:14" s="63" customFormat="1" ht="16.5" x14ac:dyDescent="0.25">
      <c r="A7" s="65"/>
      <c r="B7" s="65"/>
      <c r="C7" s="65"/>
      <c r="D7" s="65"/>
      <c r="E7" s="65"/>
      <c r="F7" s="65"/>
      <c r="G7" s="162" t="s">
        <v>106</v>
      </c>
      <c r="H7" s="162"/>
    </row>
    <row r="8" spans="1:14" s="63" customFormat="1" ht="90" customHeight="1" x14ac:dyDescent="0.25">
      <c r="A8" s="161" t="s">
        <v>58</v>
      </c>
      <c r="B8" s="161" t="s">
        <v>57</v>
      </c>
      <c r="C8" s="161"/>
      <c r="D8" s="161" t="s">
        <v>56</v>
      </c>
      <c r="E8" s="161" t="s">
        <v>55</v>
      </c>
      <c r="F8" s="161" t="s">
        <v>54</v>
      </c>
      <c r="G8" s="157" t="s">
        <v>2</v>
      </c>
      <c r="H8" s="158"/>
    </row>
    <row r="9" spans="1:14" s="63" customFormat="1" ht="32.25" customHeight="1" x14ac:dyDescent="0.25">
      <c r="A9" s="161"/>
      <c r="B9" s="64" t="s">
        <v>3</v>
      </c>
      <c r="C9" s="64" t="s">
        <v>4</v>
      </c>
      <c r="D9" s="161"/>
      <c r="E9" s="161"/>
      <c r="F9" s="161"/>
      <c r="G9" s="64" t="s">
        <v>35</v>
      </c>
      <c r="H9" s="64" t="s">
        <v>53</v>
      </c>
    </row>
    <row r="10" spans="1:14" ht="25.15" customHeight="1" x14ac:dyDescent="0.25">
      <c r="A10" s="160" t="s">
        <v>51</v>
      </c>
      <c r="B10" s="160"/>
      <c r="C10" s="160"/>
      <c r="D10" s="160"/>
      <c r="E10" s="160"/>
      <c r="F10" s="160"/>
      <c r="G10" s="62">
        <f>G14+G18+G11</f>
        <v>0</v>
      </c>
      <c r="H10" s="62">
        <f>H14+H18+H11</f>
        <v>0</v>
      </c>
    </row>
    <row r="11" spans="1:14" s="76" customFormat="1" ht="30.75" customHeight="1" x14ac:dyDescent="0.25">
      <c r="A11" s="156" t="s">
        <v>64</v>
      </c>
      <c r="B11" s="156"/>
      <c r="C11" s="156"/>
      <c r="D11" s="156"/>
      <c r="E11" s="156"/>
      <c r="F11" s="156"/>
      <c r="G11" s="75">
        <f>+G20</f>
        <v>231246.8</v>
      </c>
      <c r="H11" s="75">
        <f>+H20</f>
        <v>231246.8</v>
      </c>
    </row>
    <row r="12" spans="1:14" s="76" customFormat="1" ht="96.75" customHeight="1" x14ac:dyDescent="0.25">
      <c r="A12" s="77"/>
      <c r="B12" s="78">
        <v>1223</v>
      </c>
      <c r="C12" s="40"/>
      <c r="D12" s="79" t="s">
        <v>65</v>
      </c>
      <c r="E12" s="79" t="s">
        <v>66</v>
      </c>
      <c r="F12" s="79" t="s">
        <v>67</v>
      </c>
      <c r="G12" s="75">
        <f t="shared" ref="G12:H12" si="0">G13</f>
        <v>231246.8</v>
      </c>
      <c r="H12" s="75">
        <f t="shared" si="0"/>
        <v>231246.8</v>
      </c>
    </row>
    <row r="13" spans="1:14" s="76" customFormat="1" ht="101.25" customHeight="1" x14ac:dyDescent="0.25">
      <c r="A13" s="77"/>
      <c r="B13" s="78"/>
      <c r="C13" s="40" t="s">
        <v>68</v>
      </c>
      <c r="D13" s="80" t="s">
        <v>69</v>
      </c>
      <c r="E13" s="80" t="s">
        <v>70</v>
      </c>
      <c r="F13" s="80" t="s">
        <v>52</v>
      </c>
      <c r="G13" s="81">
        <f>'2'!G32</f>
        <v>231246.8</v>
      </c>
      <c r="H13" s="81">
        <f>'2'!H32</f>
        <v>231246.8</v>
      </c>
    </row>
    <row r="14" spans="1:14" s="76" customFormat="1" ht="33" customHeight="1" x14ac:dyDescent="0.25">
      <c r="A14" s="156" t="s">
        <v>101</v>
      </c>
      <c r="B14" s="156"/>
      <c r="C14" s="156"/>
      <c r="D14" s="156"/>
      <c r="E14" s="156"/>
      <c r="F14" s="156"/>
      <c r="G14" s="75">
        <f>G15</f>
        <v>-231246.8</v>
      </c>
      <c r="H14" s="75">
        <f>H15</f>
        <v>-231246.8</v>
      </c>
    </row>
    <row r="15" spans="1:14" s="76" customFormat="1" ht="51" customHeight="1" x14ac:dyDescent="0.25">
      <c r="A15" s="77"/>
      <c r="B15" s="78">
        <v>1049</v>
      </c>
      <c r="C15" s="40"/>
      <c r="D15" s="142" t="s">
        <v>109</v>
      </c>
      <c r="E15" s="142" t="s">
        <v>110</v>
      </c>
      <c r="F15" s="142" t="s">
        <v>111</v>
      </c>
      <c r="G15" s="75">
        <f>G17+G16</f>
        <v>-231246.8</v>
      </c>
      <c r="H15" s="75">
        <f>H17+H16</f>
        <v>-231246.8</v>
      </c>
      <c r="N15" s="144"/>
    </row>
    <row r="16" spans="1:14" s="76" customFormat="1" ht="101.25" customHeight="1" x14ac:dyDescent="0.25">
      <c r="A16" s="77"/>
      <c r="B16" s="78"/>
      <c r="C16" s="40" t="s">
        <v>107</v>
      </c>
      <c r="D16" s="143" t="s">
        <v>100</v>
      </c>
      <c r="E16" s="143" t="s">
        <v>112</v>
      </c>
      <c r="F16" s="143" t="s">
        <v>113</v>
      </c>
      <c r="G16" s="81">
        <f>'3'!F27</f>
        <v>-154164.5</v>
      </c>
      <c r="H16" s="81">
        <f>'3'!G27</f>
        <v>-154164.5</v>
      </c>
    </row>
    <row r="17" spans="1:8" s="76" customFormat="1" ht="101.25" customHeight="1" x14ac:dyDescent="0.25">
      <c r="A17" s="77"/>
      <c r="B17" s="78"/>
      <c r="C17" s="40" t="s">
        <v>108</v>
      </c>
      <c r="D17" s="143" t="s">
        <v>114</v>
      </c>
      <c r="E17" s="143" t="s">
        <v>112</v>
      </c>
      <c r="F17" s="143" t="s">
        <v>113</v>
      </c>
      <c r="G17" s="81">
        <f>'3'!F36</f>
        <v>-77082.3</v>
      </c>
      <c r="H17" s="81">
        <f>'3'!G36</f>
        <v>-77082.3</v>
      </c>
    </row>
    <row r="18" spans="1:8" s="76" customFormat="1" ht="36" customHeight="1" x14ac:dyDescent="0.25">
      <c r="A18" s="156" t="s">
        <v>71</v>
      </c>
      <c r="B18" s="156"/>
      <c r="C18" s="156"/>
      <c r="D18" s="156"/>
      <c r="E18" s="156"/>
      <c r="F18" s="156"/>
      <c r="G18" s="75">
        <f t="shared" ref="G18:H18" si="1">+G19</f>
        <v>0</v>
      </c>
      <c r="H18" s="75">
        <f t="shared" si="1"/>
        <v>0</v>
      </c>
    </row>
    <row r="19" spans="1:8" s="76" customFormat="1" ht="66" x14ac:dyDescent="0.25">
      <c r="A19" s="77"/>
      <c r="B19" s="82" t="s">
        <v>72</v>
      </c>
      <c r="C19" s="77"/>
      <c r="D19" s="79" t="s">
        <v>73</v>
      </c>
      <c r="E19" s="79" t="s">
        <v>74</v>
      </c>
      <c r="F19" s="79" t="s">
        <v>75</v>
      </c>
      <c r="G19" s="137">
        <f>G20+G21</f>
        <v>0</v>
      </c>
      <c r="H19" s="137">
        <f>H20+H21</f>
        <v>0</v>
      </c>
    </row>
    <row r="20" spans="1:8" s="76" customFormat="1" ht="99" x14ac:dyDescent="0.25">
      <c r="A20" s="77"/>
      <c r="B20" s="77"/>
      <c r="C20" s="83" t="s">
        <v>76</v>
      </c>
      <c r="D20" s="77" t="s">
        <v>73</v>
      </c>
      <c r="E20" s="77" t="s">
        <v>77</v>
      </c>
      <c r="F20" s="77" t="s">
        <v>52</v>
      </c>
      <c r="G20" s="84">
        <f>'2'!G82</f>
        <v>231246.8</v>
      </c>
      <c r="H20" s="84">
        <f>'2'!H82</f>
        <v>231246.8</v>
      </c>
    </row>
    <row r="21" spans="1:8" s="76" customFormat="1" ht="99" x14ac:dyDescent="0.25">
      <c r="A21" s="77"/>
      <c r="B21" s="77"/>
      <c r="C21" s="83" t="s">
        <v>76</v>
      </c>
      <c r="D21" s="77" t="s">
        <v>73</v>
      </c>
      <c r="E21" s="77" t="s">
        <v>77</v>
      </c>
      <c r="F21" s="77" t="s">
        <v>52</v>
      </c>
      <c r="G21" s="84">
        <f>'2'!G90</f>
        <v>-231246.8</v>
      </c>
      <c r="H21" s="84">
        <f>'2'!H90</f>
        <v>-231246.8</v>
      </c>
    </row>
  </sheetData>
  <mergeCells count="12">
    <mergeCell ref="A18:F18"/>
    <mergeCell ref="G8:H8"/>
    <mergeCell ref="A5:H5"/>
    <mergeCell ref="A10:F10"/>
    <mergeCell ref="A14:F14"/>
    <mergeCell ref="A8:A9"/>
    <mergeCell ref="B8:C8"/>
    <mergeCell ref="D8:D9"/>
    <mergeCell ref="E8:E9"/>
    <mergeCell ref="F8:F9"/>
    <mergeCell ref="G7:H7"/>
    <mergeCell ref="A11:F11"/>
  </mergeCells>
  <pageMargins left="0.2" right="0.2" top="0.26" bottom="0.32" header="0.2" footer="0.2"/>
  <pageSetup paperSize="9" scale="63" orientation="landscape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0"/>
  <sheetViews>
    <sheetView tabSelected="1" topLeftCell="A43" zoomScale="70" zoomScaleNormal="70" zoomScaleSheetLayoutView="69" workbookViewId="0">
      <selection activeCell="J53" sqref="J53"/>
    </sheetView>
  </sheetViews>
  <sheetFormatPr defaultColWidth="8.42578125" defaultRowHeight="16.5" x14ac:dyDescent="0.3"/>
  <cols>
    <col min="1" max="1" width="5.28515625" style="1" customWidth="1"/>
    <col min="2" max="2" width="5.42578125" style="1" customWidth="1"/>
    <col min="3" max="3" width="6.28515625" style="1" customWidth="1"/>
    <col min="4" max="4" width="9.7109375" style="1" customWidth="1"/>
    <col min="5" max="5" width="14.42578125" style="1" customWidth="1"/>
    <col min="6" max="6" width="60.28515625" style="2" customWidth="1"/>
    <col min="7" max="7" width="21.28515625" style="2" customWidth="1"/>
    <col min="8" max="8" width="17.5703125" style="2" customWidth="1"/>
    <col min="9" max="9" width="17.7109375" style="10" customWidth="1"/>
    <col min="10" max="10" width="17.7109375" style="3" customWidth="1"/>
    <col min="11" max="11" width="16.5703125" style="3" customWidth="1"/>
    <col min="12" max="12" width="17.5703125" style="3" customWidth="1"/>
    <col min="13" max="13" width="12.7109375" style="3" customWidth="1"/>
    <col min="14" max="14" width="15.7109375" style="3" customWidth="1"/>
    <col min="15" max="15" width="19.42578125" style="3" customWidth="1"/>
    <col min="16" max="16" width="14.5703125" style="3" customWidth="1"/>
    <col min="17" max="17" width="18.7109375" style="3" customWidth="1"/>
    <col min="18" max="258" width="8.42578125" style="3"/>
    <col min="259" max="259" width="5.28515625" style="3" customWidth="1"/>
    <col min="260" max="260" width="5.42578125" style="3" customWidth="1"/>
    <col min="261" max="261" width="4" style="3" bestFit="1" customWidth="1"/>
    <col min="262" max="262" width="9.7109375" style="3" customWidth="1"/>
    <col min="263" max="263" width="14.42578125" style="3" customWidth="1"/>
    <col min="264" max="264" width="60.28515625" style="3" customWidth="1"/>
    <col min="265" max="265" width="24" style="3" customWidth="1"/>
    <col min="266" max="266" width="17.7109375" style="3" customWidth="1"/>
    <col min="267" max="267" width="16.5703125" style="3" customWidth="1"/>
    <col min="268" max="268" width="17.5703125" style="3" customWidth="1"/>
    <col min="269" max="269" width="12.7109375" style="3" customWidth="1"/>
    <col min="270" max="270" width="15.7109375" style="3" customWidth="1"/>
    <col min="271" max="271" width="19.42578125" style="3" customWidth="1"/>
    <col min="272" max="272" width="14.5703125" style="3" customWidth="1"/>
    <col min="273" max="273" width="18.7109375" style="3" customWidth="1"/>
    <col min="274" max="514" width="8.42578125" style="3"/>
    <col min="515" max="515" width="5.28515625" style="3" customWidth="1"/>
    <col min="516" max="516" width="5.42578125" style="3" customWidth="1"/>
    <col min="517" max="517" width="4" style="3" bestFit="1" customWidth="1"/>
    <col min="518" max="518" width="9.7109375" style="3" customWidth="1"/>
    <col min="519" max="519" width="14.42578125" style="3" customWidth="1"/>
    <col min="520" max="520" width="60.28515625" style="3" customWidth="1"/>
    <col min="521" max="521" width="24" style="3" customWidth="1"/>
    <col min="522" max="522" width="17.7109375" style="3" customWidth="1"/>
    <col min="523" max="523" width="16.5703125" style="3" customWidth="1"/>
    <col min="524" max="524" width="17.5703125" style="3" customWidth="1"/>
    <col min="525" max="525" width="12.7109375" style="3" customWidth="1"/>
    <col min="526" max="526" width="15.7109375" style="3" customWidth="1"/>
    <col min="527" max="527" width="19.42578125" style="3" customWidth="1"/>
    <col min="528" max="528" width="14.5703125" style="3" customWidth="1"/>
    <col min="529" max="529" width="18.7109375" style="3" customWidth="1"/>
    <col min="530" max="770" width="8.42578125" style="3"/>
    <col min="771" max="771" width="5.28515625" style="3" customWidth="1"/>
    <col min="772" max="772" width="5.42578125" style="3" customWidth="1"/>
    <col min="773" max="773" width="4" style="3" bestFit="1" customWidth="1"/>
    <col min="774" max="774" width="9.7109375" style="3" customWidth="1"/>
    <col min="775" max="775" width="14.42578125" style="3" customWidth="1"/>
    <col min="776" max="776" width="60.28515625" style="3" customWidth="1"/>
    <col min="777" max="777" width="24" style="3" customWidth="1"/>
    <col min="778" max="778" width="17.7109375" style="3" customWidth="1"/>
    <col min="779" max="779" width="16.5703125" style="3" customWidth="1"/>
    <col min="780" max="780" width="17.5703125" style="3" customWidth="1"/>
    <col min="781" max="781" width="12.7109375" style="3" customWidth="1"/>
    <col min="782" max="782" width="15.7109375" style="3" customWidth="1"/>
    <col min="783" max="783" width="19.42578125" style="3" customWidth="1"/>
    <col min="784" max="784" width="14.5703125" style="3" customWidth="1"/>
    <col min="785" max="785" width="18.7109375" style="3" customWidth="1"/>
    <col min="786" max="1026" width="8.42578125" style="3"/>
    <col min="1027" max="1027" width="5.28515625" style="3" customWidth="1"/>
    <col min="1028" max="1028" width="5.42578125" style="3" customWidth="1"/>
    <col min="1029" max="1029" width="4" style="3" bestFit="1" customWidth="1"/>
    <col min="1030" max="1030" width="9.7109375" style="3" customWidth="1"/>
    <col min="1031" max="1031" width="14.42578125" style="3" customWidth="1"/>
    <col min="1032" max="1032" width="60.28515625" style="3" customWidth="1"/>
    <col min="1033" max="1033" width="24" style="3" customWidth="1"/>
    <col min="1034" max="1034" width="17.7109375" style="3" customWidth="1"/>
    <col min="1035" max="1035" width="16.5703125" style="3" customWidth="1"/>
    <col min="1036" max="1036" width="17.5703125" style="3" customWidth="1"/>
    <col min="1037" max="1037" width="12.7109375" style="3" customWidth="1"/>
    <col min="1038" max="1038" width="15.7109375" style="3" customWidth="1"/>
    <col min="1039" max="1039" width="19.42578125" style="3" customWidth="1"/>
    <col min="1040" max="1040" width="14.5703125" style="3" customWidth="1"/>
    <col min="1041" max="1041" width="18.7109375" style="3" customWidth="1"/>
    <col min="1042" max="1282" width="8.42578125" style="3"/>
    <col min="1283" max="1283" width="5.28515625" style="3" customWidth="1"/>
    <col min="1284" max="1284" width="5.42578125" style="3" customWidth="1"/>
    <col min="1285" max="1285" width="4" style="3" bestFit="1" customWidth="1"/>
    <col min="1286" max="1286" width="9.7109375" style="3" customWidth="1"/>
    <col min="1287" max="1287" width="14.42578125" style="3" customWidth="1"/>
    <col min="1288" max="1288" width="60.28515625" style="3" customWidth="1"/>
    <col min="1289" max="1289" width="24" style="3" customWidth="1"/>
    <col min="1290" max="1290" width="17.7109375" style="3" customWidth="1"/>
    <col min="1291" max="1291" width="16.5703125" style="3" customWidth="1"/>
    <col min="1292" max="1292" width="17.5703125" style="3" customWidth="1"/>
    <col min="1293" max="1293" width="12.7109375" style="3" customWidth="1"/>
    <col min="1294" max="1294" width="15.7109375" style="3" customWidth="1"/>
    <col min="1295" max="1295" width="19.42578125" style="3" customWidth="1"/>
    <col min="1296" max="1296" width="14.5703125" style="3" customWidth="1"/>
    <col min="1297" max="1297" width="18.7109375" style="3" customWidth="1"/>
    <col min="1298" max="1538" width="8.42578125" style="3"/>
    <col min="1539" max="1539" width="5.28515625" style="3" customWidth="1"/>
    <col min="1540" max="1540" width="5.42578125" style="3" customWidth="1"/>
    <col min="1541" max="1541" width="4" style="3" bestFit="1" customWidth="1"/>
    <col min="1542" max="1542" width="9.7109375" style="3" customWidth="1"/>
    <col min="1543" max="1543" width="14.42578125" style="3" customWidth="1"/>
    <col min="1544" max="1544" width="60.28515625" style="3" customWidth="1"/>
    <col min="1545" max="1545" width="24" style="3" customWidth="1"/>
    <col min="1546" max="1546" width="17.7109375" style="3" customWidth="1"/>
    <col min="1547" max="1547" width="16.5703125" style="3" customWidth="1"/>
    <col min="1548" max="1548" width="17.5703125" style="3" customWidth="1"/>
    <col min="1549" max="1549" width="12.7109375" style="3" customWidth="1"/>
    <col min="1550" max="1550" width="15.7109375" style="3" customWidth="1"/>
    <col min="1551" max="1551" width="19.42578125" style="3" customWidth="1"/>
    <col min="1552" max="1552" width="14.5703125" style="3" customWidth="1"/>
    <col min="1553" max="1553" width="18.7109375" style="3" customWidth="1"/>
    <col min="1554" max="1794" width="8.42578125" style="3"/>
    <col min="1795" max="1795" width="5.28515625" style="3" customWidth="1"/>
    <col min="1796" max="1796" width="5.42578125" style="3" customWidth="1"/>
    <col min="1797" max="1797" width="4" style="3" bestFit="1" customWidth="1"/>
    <col min="1798" max="1798" width="9.7109375" style="3" customWidth="1"/>
    <col min="1799" max="1799" width="14.42578125" style="3" customWidth="1"/>
    <col min="1800" max="1800" width="60.28515625" style="3" customWidth="1"/>
    <col min="1801" max="1801" width="24" style="3" customWidth="1"/>
    <col min="1802" max="1802" width="17.7109375" style="3" customWidth="1"/>
    <col min="1803" max="1803" width="16.5703125" style="3" customWidth="1"/>
    <col min="1804" max="1804" width="17.5703125" style="3" customWidth="1"/>
    <col min="1805" max="1805" width="12.7109375" style="3" customWidth="1"/>
    <col min="1806" max="1806" width="15.7109375" style="3" customWidth="1"/>
    <col min="1807" max="1807" width="19.42578125" style="3" customWidth="1"/>
    <col min="1808" max="1808" width="14.5703125" style="3" customWidth="1"/>
    <col min="1809" max="1809" width="18.7109375" style="3" customWidth="1"/>
    <col min="1810" max="2050" width="8.42578125" style="3"/>
    <col min="2051" max="2051" width="5.28515625" style="3" customWidth="1"/>
    <col min="2052" max="2052" width="5.42578125" style="3" customWidth="1"/>
    <col min="2053" max="2053" width="4" style="3" bestFit="1" customWidth="1"/>
    <col min="2054" max="2054" width="9.7109375" style="3" customWidth="1"/>
    <col min="2055" max="2055" width="14.42578125" style="3" customWidth="1"/>
    <col min="2056" max="2056" width="60.28515625" style="3" customWidth="1"/>
    <col min="2057" max="2057" width="24" style="3" customWidth="1"/>
    <col min="2058" max="2058" width="17.7109375" style="3" customWidth="1"/>
    <col min="2059" max="2059" width="16.5703125" style="3" customWidth="1"/>
    <col min="2060" max="2060" width="17.5703125" style="3" customWidth="1"/>
    <col min="2061" max="2061" width="12.7109375" style="3" customWidth="1"/>
    <col min="2062" max="2062" width="15.7109375" style="3" customWidth="1"/>
    <col min="2063" max="2063" width="19.42578125" style="3" customWidth="1"/>
    <col min="2064" max="2064" width="14.5703125" style="3" customWidth="1"/>
    <col min="2065" max="2065" width="18.7109375" style="3" customWidth="1"/>
    <col min="2066" max="2306" width="8.42578125" style="3"/>
    <col min="2307" max="2307" width="5.28515625" style="3" customWidth="1"/>
    <col min="2308" max="2308" width="5.42578125" style="3" customWidth="1"/>
    <col min="2309" max="2309" width="4" style="3" bestFit="1" customWidth="1"/>
    <col min="2310" max="2310" width="9.7109375" style="3" customWidth="1"/>
    <col min="2311" max="2311" width="14.42578125" style="3" customWidth="1"/>
    <col min="2312" max="2312" width="60.28515625" style="3" customWidth="1"/>
    <col min="2313" max="2313" width="24" style="3" customWidth="1"/>
    <col min="2314" max="2314" width="17.7109375" style="3" customWidth="1"/>
    <col min="2315" max="2315" width="16.5703125" style="3" customWidth="1"/>
    <col min="2316" max="2316" width="17.5703125" style="3" customWidth="1"/>
    <col min="2317" max="2317" width="12.7109375" style="3" customWidth="1"/>
    <col min="2318" max="2318" width="15.7109375" style="3" customWidth="1"/>
    <col min="2319" max="2319" width="19.42578125" style="3" customWidth="1"/>
    <col min="2320" max="2320" width="14.5703125" style="3" customWidth="1"/>
    <col min="2321" max="2321" width="18.7109375" style="3" customWidth="1"/>
    <col min="2322" max="2562" width="8.42578125" style="3"/>
    <col min="2563" max="2563" width="5.28515625" style="3" customWidth="1"/>
    <col min="2564" max="2564" width="5.42578125" style="3" customWidth="1"/>
    <col min="2565" max="2565" width="4" style="3" bestFit="1" customWidth="1"/>
    <col min="2566" max="2566" width="9.7109375" style="3" customWidth="1"/>
    <col min="2567" max="2567" width="14.42578125" style="3" customWidth="1"/>
    <col min="2568" max="2568" width="60.28515625" style="3" customWidth="1"/>
    <col min="2569" max="2569" width="24" style="3" customWidth="1"/>
    <col min="2570" max="2570" width="17.7109375" style="3" customWidth="1"/>
    <col min="2571" max="2571" width="16.5703125" style="3" customWidth="1"/>
    <col min="2572" max="2572" width="17.5703125" style="3" customWidth="1"/>
    <col min="2573" max="2573" width="12.7109375" style="3" customWidth="1"/>
    <col min="2574" max="2574" width="15.7109375" style="3" customWidth="1"/>
    <col min="2575" max="2575" width="19.42578125" style="3" customWidth="1"/>
    <col min="2576" max="2576" width="14.5703125" style="3" customWidth="1"/>
    <col min="2577" max="2577" width="18.7109375" style="3" customWidth="1"/>
    <col min="2578" max="2818" width="8.42578125" style="3"/>
    <col min="2819" max="2819" width="5.28515625" style="3" customWidth="1"/>
    <col min="2820" max="2820" width="5.42578125" style="3" customWidth="1"/>
    <col min="2821" max="2821" width="4" style="3" bestFit="1" customWidth="1"/>
    <col min="2822" max="2822" width="9.7109375" style="3" customWidth="1"/>
    <col min="2823" max="2823" width="14.42578125" style="3" customWidth="1"/>
    <col min="2824" max="2824" width="60.28515625" style="3" customWidth="1"/>
    <col min="2825" max="2825" width="24" style="3" customWidth="1"/>
    <col min="2826" max="2826" width="17.7109375" style="3" customWidth="1"/>
    <col min="2827" max="2827" width="16.5703125" style="3" customWidth="1"/>
    <col min="2828" max="2828" width="17.5703125" style="3" customWidth="1"/>
    <col min="2829" max="2829" width="12.7109375" style="3" customWidth="1"/>
    <col min="2830" max="2830" width="15.7109375" style="3" customWidth="1"/>
    <col min="2831" max="2831" width="19.42578125" style="3" customWidth="1"/>
    <col min="2832" max="2832" width="14.5703125" style="3" customWidth="1"/>
    <col min="2833" max="2833" width="18.7109375" style="3" customWidth="1"/>
    <col min="2834" max="3074" width="8.42578125" style="3"/>
    <col min="3075" max="3075" width="5.28515625" style="3" customWidth="1"/>
    <col min="3076" max="3076" width="5.42578125" style="3" customWidth="1"/>
    <col min="3077" max="3077" width="4" style="3" bestFit="1" customWidth="1"/>
    <col min="3078" max="3078" width="9.7109375" style="3" customWidth="1"/>
    <col min="3079" max="3079" width="14.42578125" style="3" customWidth="1"/>
    <col min="3080" max="3080" width="60.28515625" style="3" customWidth="1"/>
    <col min="3081" max="3081" width="24" style="3" customWidth="1"/>
    <col min="3082" max="3082" width="17.7109375" style="3" customWidth="1"/>
    <col min="3083" max="3083" width="16.5703125" style="3" customWidth="1"/>
    <col min="3084" max="3084" width="17.5703125" style="3" customWidth="1"/>
    <col min="3085" max="3085" width="12.7109375" style="3" customWidth="1"/>
    <col min="3086" max="3086" width="15.7109375" style="3" customWidth="1"/>
    <col min="3087" max="3087" width="19.42578125" style="3" customWidth="1"/>
    <col min="3088" max="3088" width="14.5703125" style="3" customWidth="1"/>
    <col min="3089" max="3089" width="18.7109375" style="3" customWidth="1"/>
    <col min="3090" max="3330" width="8.42578125" style="3"/>
    <col min="3331" max="3331" width="5.28515625" style="3" customWidth="1"/>
    <col min="3332" max="3332" width="5.42578125" style="3" customWidth="1"/>
    <col min="3333" max="3333" width="4" style="3" bestFit="1" customWidth="1"/>
    <col min="3334" max="3334" width="9.7109375" style="3" customWidth="1"/>
    <col min="3335" max="3335" width="14.42578125" style="3" customWidth="1"/>
    <col min="3336" max="3336" width="60.28515625" style="3" customWidth="1"/>
    <col min="3337" max="3337" width="24" style="3" customWidth="1"/>
    <col min="3338" max="3338" width="17.7109375" style="3" customWidth="1"/>
    <col min="3339" max="3339" width="16.5703125" style="3" customWidth="1"/>
    <col min="3340" max="3340" width="17.5703125" style="3" customWidth="1"/>
    <col min="3341" max="3341" width="12.7109375" style="3" customWidth="1"/>
    <col min="3342" max="3342" width="15.7109375" style="3" customWidth="1"/>
    <col min="3343" max="3343" width="19.42578125" style="3" customWidth="1"/>
    <col min="3344" max="3344" width="14.5703125" style="3" customWidth="1"/>
    <col min="3345" max="3345" width="18.7109375" style="3" customWidth="1"/>
    <col min="3346" max="3586" width="8.42578125" style="3"/>
    <col min="3587" max="3587" width="5.28515625" style="3" customWidth="1"/>
    <col min="3588" max="3588" width="5.42578125" style="3" customWidth="1"/>
    <col min="3589" max="3589" width="4" style="3" bestFit="1" customWidth="1"/>
    <col min="3590" max="3590" width="9.7109375" style="3" customWidth="1"/>
    <col min="3591" max="3591" width="14.42578125" style="3" customWidth="1"/>
    <col min="3592" max="3592" width="60.28515625" style="3" customWidth="1"/>
    <col min="3593" max="3593" width="24" style="3" customWidth="1"/>
    <col min="3594" max="3594" width="17.7109375" style="3" customWidth="1"/>
    <col min="3595" max="3595" width="16.5703125" style="3" customWidth="1"/>
    <col min="3596" max="3596" width="17.5703125" style="3" customWidth="1"/>
    <col min="3597" max="3597" width="12.7109375" style="3" customWidth="1"/>
    <col min="3598" max="3598" width="15.7109375" style="3" customWidth="1"/>
    <col min="3599" max="3599" width="19.42578125" style="3" customWidth="1"/>
    <col min="3600" max="3600" width="14.5703125" style="3" customWidth="1"/>
    <col min="3601" max="3601" width="18.7109375" style="3" customWidth="1"/>
    <col min="3602" max="3842" width="8.42578125" style="3"/>
    <col min="3843" max="3843" width="5.28515625" style="3" customWidth="1"/>
    <col min="3844" max="3844" width="5.42578125" style="3" customWidth="1"/>
    <col min="3845" max="3845" width="4" style="3" bestFit="1" customWidth="1"/>
    <col min="3846" max="3846" width="9.7109375" style="3" customWidth="1"/>
    <col min="3847" max="3847" width="14.42578125" style="3" customWidth="1"/>
    <col min="3848" max="3848" width="60.28515625" style="3" customWidth="1"/>
    <col min="3849" max="3849" width="24" style="3" customWidth="1"/>
    <col min="3850" max="3850" width="17.7109375" style="3" customWidth="1"/>
    <col min="3851" max="3851" width="16.5703125" style="3" customWidth="1"/>
    <col min="3852" max="3852" width="17.5703125" style="3" customWidth="1"/>
    <col min="3853" max="3853" width="12.7109375" style="3" customWidth="1"/>
    <col min="3854" max="3854" width="15.7109375" style="3" customWidth="1"/>
    <col min="3855" max="3855" width="19.42578125" style="3" customWidth="1"/>
    <col min="3856" max="3856" width="14.5703125" style="3" customWidth="1"/>
    <col min="3857" max="3857" width="18.7109375" style="3" customWidth="1"/>
    <col min="3858" max="4098" width="8.42578125" style="3"/>
    <col min="4099" max="4099" width="5.28515625" style="3" customWidth="1"/>
    <col min="4100" max="4100" width="5.42578125" style="3" customWidth="1"/>
    <col min="4101" max="4101" width="4" style="3" bestFit="1" customWidth="1"/>
    <col min="4102" max="4102" width="9.7109375" style="3" customWidth="1"/>
    <col min="4103" max="4103" width="14.42578125" style="3" customWidth="1"/>
    <col min="4104" max="4104" width="60.28515625" style="3" customWidth="1"/>
    <col min="4105" max="4105" width="24" style="3" customWidth="1"/>
    <col min="4106" max="4106" width="17.7109375" style="3" customWidth="1"/>
    <col min="4107" max="4107" width="16.5703125" style="3" customWidth="1"/>
    <col min="4108" max="4108" width="17.5703125" style="3" customWidth="1"/>
    <col min="4109" max="4109" width="12.7109375" style="3" customWidth="1"/>
    <col min="4110" max="4110" width="15.7109375" style="3" customWidth="1"/>
    <col min="4111" max="4111" width="19.42578125" style="3" customWidth="1"/>
    <col min="4112" max="4112" width="14.5703125" style="3" customWidth="1"/>
    <col min="4113" max="4113" width="18.7109375" style="3" customWidth="1"/>
    <col min="4114" max="4354" width="8.42578125" style="3"/>
    <col min="4355" max="4355" width="5.28515625" style="3" customWidth="1"/>
    <col min="4356" max="4356" width="5.42578125" style="3" customWidth="1"/>
    <col min="4357" max="4357" width="4" style="3" bestFit="1" customWidth="1"/>
    <col min="4358" max="4358" width="9.7109375" style="3" customWidth="1"/>
    <col min="4359" max="4359" width="14.42578125" style="3" customWidth="1"/>
    <col min="4360" max="4360" width="60.28515625" style="3" customWidth="1"/>
    <col min="4361" max="4361" width="24" style="3" customWidth="1"/>
    <col min="4362" max="4362" width="17.7109375" style="3" customWidth="1"/>
    <col min="4363" max="4363" width="16.5703125" style="3" customWidth="1"/>
    <col min="4364" max="4364" width="17.5703125" style="3" customWidth="1"/>
    <col min="4365" max="4365" width="12.7109375" style="3" customWidth="1"/>
    <col min="4366" max="4366" width="15.7109375" style="3" customWidth="1"/>
    <col min="4367" max="4367" width="19.42578125" style="3" customWidth="1"/>
    <col min="4368" max="4368" width="14.5703125" style="3" customWidth="1"/>
    <col min="4369" max="4369" width="18.7109375" style="3" customWidth="1"/>
    <col min="4370" max="4610" width="8.42578125" style="3"/>
    <col min="4611" max="4611" width="5.28515625" style="3" customWidth="1"/>
    <col min="4612" max="4612" width="5.42578125" style="3" customWidth="1"/>
    <col min="4613" max="4613" width="4" style="3" bestFit="1" customWidth="1"/>
    <col min="4614" max="4614" width="9.7109375" style="3" customWidth="1"/>
    <col min="4615" max="4615" width="14.42578125" style="3" customWidth="1"/>
    <col min="4616" max="4616" width="60.28515625" style="3" customWidth="1"/>
    <col min="4617" max="4617" width="24" style="3" customWidth="1"/>
    <col min="4618" max="4618" width="17.7109375" style="3" customWidth="1"/>
    <col min="4619" max="4619" width="16.5703125" style="3" customWidth="1"/>
    <col min="4620" max="4620" width="17.5703125" style="3" customWidth="1"/>
    <col min="4621" max="4621" width="12.7109375" style="3" customWidth="1"/>
    <col min="4622" max="4622" width="15.7109375" style="3" customWidth="1"/>
    <col min="4623" max="4623" width="19.42578125" style="3" customWidth="1"/>
    <col min="4624" max="4624" width="14.5703125" style="3" customWidth="1"/>
    <col min="4625" max="4625" width="18.7109375" style="3" customWidth="1"/>
    <col min="4626" max="4866" width="8.42578125" style="3"/>
    <col min="4867" max="4867" width="5.28515625" style="3" customWidth="1"/>
    <col min="4868" max="4868" width="5.42578125" style="3" customWidth="1"/>
    <col min="4869" max="4869" width="4" style="3" bestFit="1" customWidth="1"/>
    <col min="4870" max="4870" width="9.7109375" style="3" customWidth="1"/>
    <col min="4871" max="4871" width="14.42578125" style="3" customWidth="1"/>
    <col min="4872" max="4872" width="60.28515625" style="3" customWidth="1"/>
    <col min="4873" max="4873" width="24" style="3" customWidth="1"/>
    <col min="4874" max="4874" width="17.7109375" style="3" customWidth="1"/>
    <col min="4875" max="4875" width="16.5703125" style="3" customWidth="1"/>
    <col min="4876" max="4876" width="17.5703125" style="3" customWidth="1"/>
    <col min="4877" max="4877" width="12.7109375" style="3" customWidth="1"/>
    <col min="4878" max="4878" width="15.7109375" style="3" customWidth="1"/>
    <col min="4879" max="4879" width="19.42578125" style="3" customWidth="1"/>
    <col min="4880" max="4880" width="14.5703125" style="3" customWidth="1"/>
    <col min="4881" max="4881" width="18.7109375" style="3" customWidth="1"/>
    <col min="4882" max="5122" width="8.42578125" style="3"/>
    <col min="5123" max="5123" width="5.28515625" style="3" customWidth="1"/>
    <col min="5124" max="5124" width="5.42578125" style="3" customWidth="1"/>
    <col min="5125" max="5125" width="4" style="3" bestFit="1" customWidth="1"/>
    <col min="5126" max="5126" width="9.7109375" style="3" customWidth="1"/>
    <col min="5127" max="5127" width="14.42578125" style="3" customWidth="1"/>
    <col min="5128" max="5128" width="60.28515625" style="3" customWidth="1"/>
    <col min="5129" max="5129" width="24" style="3" customWidth="1"/>
    <col min="5130" max="5130" width="17.7109375" style="3" customWidth="1"/>
    <col min="5131" max="5131" width="16.5703125" style="3" customWidth="1"/>
    <col min="5132" max="5132" width="17.5703125" style="3" customWidth="1"/>
    <col min="5133" max="5133" width="12.7109375" style="3" customWidth="1"/>
    <col min="5134" max="5134" width="15.7109375" style="3" customWidth="1"/>
    <col min="5135" max="5135" width="19.42578125" style="3" customWidth="1"/>
    <col min="5136" max="5136" width="14.5703125" style="3" customWidth="1"/>
    <col min="5137" max="5137" width="18.7109375" style="3" customWidth="1"/>
    <col min="5138" max="5378" width="8.42578125" style="3"/>
    <col min="5379" max="5379" width="5.28515625" style="3" customWidth="1"/>
    <col min="5380" max="5380" width="5.42578125" style="3" customWidth="1"/>
    <col min="5381" max="5381" width="4" style="3" bestFit="1" customWidth="1"/>
    <col min="5382" max="5382" width="9.7109375" style="3" customWidth="1"/>
    <col min="5383" max="5383" width="14.42578125" style="3" customWidth="1"/>
    <col min="5384" max="5384" width="60.28515625" style="3" customWidth="1"/>
    <col min="5385" max="5385" width="24" style="3" customWidth="1"/>
    <col min="5386" max="5386" width="17.7109375" style="3" customWidth="1"/>
    <col min="5387" max="5387" width="16.5703125" style="3" customWidth="1"/>
    <col min="5388" max="5388" width="17.5703125" style="3" customWidth="1"/>
    <col min="5389" max="5389" width="12.7109375" style="3" customWidth="1"/>
    <col min="5390" max="5390" width="15.7109375" style="3" customWidth="1"/>
    <col min="5391" max="5391" width="19.42578125" style="3" customWidth="1"/>
    <col min="5392" max="5392" width="14.5703125" style="3" customWidth="1"/>
    <col min="5393" max="5393" width="18.7109375" style="3" customWidth="1"/>
    <col min="5394" max="5634" width="8.42578125" style="3"/>
    <col min="5635" max="5635" width="5.28515625" style="3" customWidth="1"/>
    <col min="5636" max="5636" width="5.42578125" style="3" customWidth="1"/>
    <col min="5637" max="5637" width="4" style="3" bestFit="1" customWidth="1"/>
    <col min="5638" max="5638" width="9.7109375" style="3" customWidth="1"/>
    <col min="5639" max="5639" width="14.42578125" style="3" customWidth="1"/>
    <col min="5640" max="5640" width="60.28515625" style="3" customWidth="1"/>
    <col min="5641" max="5641" width="24" style="3" customWidth="1"/>
    <col min="5642" max="5642" width="17.7109375" style="3" customWidth="1"/>
    <col min="5643" max="5643" width="16.5703125" style="3" customWidth="1"/>
    <col min="5644" max="5644" width="17.5703125" style="3" customWidth="1"/>
    <col min="5645" max="5645" width="12.7109375" style="3" customWidth="1"/>
    <col min="5646" max="5646" width="15.7109375" style="3" customWidth="1"/>
    <col min="5647" max="5647" width="19.42578125" style="3" customWidth="1"/>
    <col min="5648" max="5648" width="14.5703125" style="3" customWidth="1"/>
    <col min="5649" max="5649" width="18.7109375" style="3" customWidth="1"/>
    <col min="5650" max="5890" width="8.42578125" style="3"/>
    <col min="5891" max="5891" width="5.28515625" style="3" customWidth="1"/>
    <col min="5892" max="5892" width="5.42578125" style="3" customWidth="1"/>
    <col min="5893" max="5893" width="4" style="3" bestFit="1" customWidth="1"/>
    <col min="5894" max="5894" width="9.7109375" style="3" customWidth="1"/>
    <col min="5895" max="5895" width="14.42578125" style="3" customWidth="1"/>
    <col min="5896" max="5896" width="60.28515625" style="3" customWidth="1"/>
    <col min="5897" max="5897" width="24" style="3" customWidth="1"/>
    <col min="5898" max="5898" width="17.7109375" style="3" customWidth="1"/>
    <col min="5899" max="5899" width="16.5703125" style="3" customWidth="1"/>
    <col min="5900" max="5900" width="17.5703125" style="3" customWidth="1"/>
    <col min="5901" max="5901" width="12.7109375" style="3" customWidth="1"/>
    <col min="5902" max="5902" width="15.7109375" style="3" customWidth="1"/>
    <col min="5903" max="5903" width="19.42578125" style="3" customWidth="1"/>
    <col min="5904" max="5904" width="14.5703125" style="3" customWidth="1"/>
    <col min="5905" max="5905" width="18.7109375" style="3" customWidth="1"/>
    <col min="5906" max="6146" width="8.42578125" style="3"/>
    <col min="6147" max="6147" width="5.28515625" style="3" customWidth="1"/>
    <col min="6148" max="6148" width="5.42578125" style="3" customWidth="1"/>
    <col min="6149" max="6149" width="4" style="3" bestFit="1" customWidth="1"/>
    <col min="6150" max="6150" width="9.7109375" style="3" customWidth="1"/>
    <col min="6151" max="6151" width="14.42578125" style="3" customWidth="1"/>
    <col min="6152" max="6152" width="60.28515625" style="3" customWidth="1"/>
    <col min="6153" max="6153" width="24" style="3" customWidth="1"/>
    <col min="6154" max="6154" width="17.7109375" style="3" customWidth="1"/>
    <col min="6155" max="6155" width="16.5703125" style="3" customWidth="1"/>
    <col min="6156" max="6156" width="17.5703125" style="3" customWidth="1"/>
    <col min="6157" max="6157" width="12.7109375" style="3" customWidth="1"/>
    <col min="6158" max="6158" width="15.7109375" style="3" customWidth="1"/>
    <col min="6159" max="6159" width="19.42578125" style="3" customWidth="1"/>
    <col min="6160" max="6160" width="14.5703125" style="3" customWidth="1"/>
    <col min="6161" max="6161" width="18.7109375" style="3" customWidth="1"/>
    <col min="6162" max="6402" width="8.42578125" style="3"/>
    <col min="6403" max="6403" width="5.28515625" style="3" customWidth="1"/>
    <col min="6404" max="6404" width="5.42578125" style="3" customWidth="1"/>
    <col min="6405" max="6405" width="4" style="3" bestFit="1" customWidth="1"/>
    <col min="6406" max="6406" width="9.7109375" style="3" customWidth="1"/>
    <col min="6407" max="6407" width="14.42578125" style="3" customWidth="1"/>
    <col min="6408" max="6408" width="60.28515625" style="3" customWidth="1"/>
    <col min="6409" max="6409" width="24" style="3" customWidth="1"/>
    <col min="6410" max="6410" width="17.7109375" style="3" customWidth="1"/>
    <col min="6411" max="6411" width="16.5703125" style="3" customWidth="1"/>
    <col min="6412" max="6412" width="17.5703125" style="3" customWidth="1"/>
    <col min="6413" max="6413" width="12.7109375" style="3" customWidth="1"/>
    <col min="6414" max="6414" width="15.7109375" style="3" customWidth="1"/>
    <col min="6415" max="6415" width="19.42578125" style="3" customWidth="1"/>
    <col min="6416" max="6416" width="14.5703125" style="3" customWidth="1"/>
    <col min="6417" max="6417" width="18.7109375" style="3" customWidth="1"/>
    <col min="6418" max="6658" width="8.42578125" style="3"/>
    <col min="6659" max="6659" width="5.28515625" style="3" customWidth="1"/>
    <col min="6660" max="6660" width="5.42578125" style="3" customWidth="1"/>
    <col min="6661" max="6661" width="4" style="3" bestFit="1" customWidth="1"/>
    <col min="6662" max="6662" width="9.7109375" style="3" customWidth="1"/>
    <col min="6663" max="6663" width="14.42578125" style="3" customWidth="1"/>
    <col min="6664" max="6664" width="60.28515625" style="3" customWidth="1"/>
    <col min="6665" max="6665" width="24" style="3" customWidth="1"/>
    <col min="6666" max="6666" width="17.7109375" style="3" customWidth="1"/>
    <col min="6667" max="6667" width="16.5703125" style="3" customWidth="1"/>
    <col min="6668" max="6668" width="17.5703125" style="3" customWidth="1"/>
    <col min="6669" max="6669" width="12.7109375" style="3" customWidth="1"/>
    <col min="6670" max="6670" width="15.7109375" style="3" customWidth="1"/>
    <col min="6671" max="6671" width="19.42578125" style="3" customWidth="1"/>
    <col min="6672" max="6672" width="14.5703125" style="3" customWidth="1"/>
    <col min="6673" max="6673" width="18.7109375" style="3" customWidth="1"/>
    <col min="6674" max="6914" width="8.42578125" style="3"/>
    <col min="6915" max="6915" width="5.28515625" style="3" customWidth="1"/>
    <col min="6916" max="6916" width="5.42578125" style="3" customWidth="1"/>
    <col min="6917" max="6917" width="4" style="3" bestFit="1" customWidth="1"/>
    <col min="6918" max="6918" width="9.7109375" style="3" customWidth="1"/>
    <col min="6919" max="6919" width="14.42578125" style="3" customWidth="1"/>
    <col min="6920" max="6920" width="60.28515625" style="3" customWidth="1"/>
    <col min="6921" max="6921" width="24" style="3" customWidth="1"/>
    <col min="6922" max="6922" width="17.7109375" style="3" customWidth="1"/>
    <col min="6923" max="6923" width="16.5703125" style="3" customWidth="1"/>
    <col min="6924" max="6924" width="17.5703125" style="3" customWidth="1"/>
    <col min="6925" max="6925" width="12.7109375" style="3" customWidth="1"/>
    <col min="6926" max="6926" width="15.7109375" style="3" customWidth="1"/>
    <col min="6927" max="6927" width="19.42578125" style="3" customWidth="1"/>
    <col min="6928" max="6928" width="14.5703125" style="3" customWidth="1"/>
    <col min="6929" max="6929" width="18.7109375" style="3" customWidth="1"/>
    <col min="6930" max="7170" width="8.42578125" style="3"/>
    <col min="7171" max="7171" width="5.28515625" style="3" customWidth="1"/>
    <col min="7172" max="7172" width="5.42578125" style="3" customWidth="1"/>
    <col min="7173" max="7173" width="4" style="3" bestFit="1" customWidth="1"/>
    <col min="7174" max="7174" width="9.7109375" style="3" customWidth="1"/>
    <col min="7175" max="7175" width="14.42578125" style="3" customWidth="1"/>
    <col min="7176" max="7176" width="60.28515625" style="3" customWidth="1"/>
    <col min="7177" max="7177" width="24" style="3" customWidth="1"/>
    <col min="7178" max="7178" width="17.7109375" style="3" customWidth="1"/>
    <col min="7179" max="7179" width="16.5703125" style="3" customWidth="1"/>
    <col min="7180" max="7180" width="17.5703125" style="3" customWidth="1"/>
    <col min="7181" max="7181" width="12.7109375" style="3" customWidth="1"/>
    <col min="7182" max="7182" width="15.7109375" style="3" customWidth="1"/>
    <col min="7183" max="7183" width="19.42578125" style="3" customWidth="1"/>
    <col min="7184" max="7184" width="14.5703125" style="3" customWidth="1"/>
    <col min="7185" max="7185" width="18.7109375" style="3" customWidth="1"/>
    <col min="7186" max="7426" width="8.42578125" style="3"/>
    <col min="7427" max="7427" width="5.28515625" style="3" customWidth="1"/>
    <col min="7428" max="7428" width="5.42578125" style="3" customWidth="1"/>
    <col min="7429" max="7429" width="4" style="3" bestFit="1" customWidth="1"/>
    <col min="7430" max="7430" width="9.7109375" style="3" customWidth="1"/>
    <col min="7431" max="7431" width="14.42578125" style="3" customWidth="1"/>
    <col min="7432" max="7432" width="60.28515625" style="3" customWidth="1"/>
    <col min="7433" max="7433" width="24" style="3" customWidth="1"/>
    <col min="7434" max="7434" width="17.7109375" style="3" customWidth="1"/>
    <col min="7435" max="7435" width="16.5703125" style="3" customWidth="1"/>
    <col min="7436" max="7436" width="17.5703125" style="3" customWidth="1"/>
    <col min="7437" max="7437" width="12.7109375" style="3" customWidth="1"/>
    <col min="7438" max="7438" width="15.7109375" style="3" customWidth="1"/>
    <col min="7439" max="7439" width="19.42578125" style="3" customWidth="1"/>
    <col min="7440" max="7440" width="14.5703125" style="3" customWidth="1"/>
    <col min="7441" max="7441" width="18.7109375" style="3" customWidth="1"/>
    <col min="7442" max="7682" width="8.42578125" style="3"/>
    <col min="7683" max="7683" width="5.28515625" style="3" customWidth="1"/>
    <col min="7684" max="7684" width="5.42578125" style="3" customWidth="1"/>
    <col min="7685" max="7685" width="4" style="3" bestFit="1" customWidth="1"/>
    <col min="7686" max="7686" width="9.7109375" style="3" customWidth="1"/>
    <col min="7687" max="7687" width="14.42578125" style="3" customWidth="1"/>
    <col min="7688" max="7688" width="60.28515625" style="3" customWidth="1"/>
    <col min="7689" max="7689" width="24" style="3" customWidth="1"/>
    <col min="7690" max="7690" width="17.7109375" style="3" customWidth="1"/>
    <col min="7691" max="7691" width="16.5703125" style="3" customWidth="1"/>
    <col min="7692" max="7692" width="17.5703125" style="3" customWidth="1"/>
    <col min="7693" max="7693" width="12.7109375" style="3" customWidth="1"/>
    <col min="7694" max="7694" width="15.7109375" style="3" customWidth="1"/>
    <col min="7695" max="7695" width="19.42578125" style="3" customWidth="1"/>
    <col min="7696" max="7696" width="14.5703125" style="3" customWidth="1"/>
    <col min="7697" max="7697" width="18.7109375" style="3" customWidth="1"/>
    <col min="7698" max="7938" width="8.42578125" style="3"/>
    <col min="7939" max="7939" width="5.28515625" style="3" customWidth="1"/>
    <col min="7940" max="7940" width="5.42578125" style="3" customWidth="1"/>
    <col min="7941" max="7941" width="4" style="3" bestFit="1" customWidth="1"/>
    <col min="7942" max="7942" width="9.7109375" style="3" customWidth="1"/>
    <col min="7943" max="7943" width="14.42578125" style="3" customWidth="1"/>
    <col min="7944" max="7944" width="60.28515625" style="3" customWidth="1"/>
    <col min="7945" max="7945" width="24" style="3" customWidth="1"/>
    <col min="7946" max="7946" width="17.7109375" style="3" customWidth="1"/>
    <col min="7947" max="7947" width="16.5703125" style="3" customWidth="1"/>
    <col min="7948" max="7948" width="17.5703125" style="3" customWidth="1"/>
    <col min="7949" max="7949" width="12.7109375" style="3" customWidth="1"/>
    <col min="7950" max="7950" width="15.7109375" style="3" customWidth="1"/>
    <col min="7951" max="7951" width="19.42578125" style="3" customWidth="1"/>
    <col min="7952" max="7952" width="14.5703125" style="3" customWidth="1"/>
    <col min="7953" max="7953" width="18.7109375" style="3" customWidth="1"/>
    <col min="7954" max="8194" width="8.42578125" style="3"/>
    <col min="8195" max="8195" width="5.28515625" style="3" customWidth="1"/>
    <col min="8196" max="8196" width="5.42578125" style="3" customWidth="1"/>
    <col min="8197" max="8197" width="4" style="3" bestFit="1" customWidth="1"/>
    <col min="8198" max="8198" width="9.7109375" style="3" customWidth="1"/>
    <col min="8199" max="8199" width="14.42578125" style="3" customWidth="1"/>
    <col min="8200" max="8200" width="60.28515625" style="3" customWidth="1"/>
    <col min="8201" max="8201" width="24" style="3" customWidth="1"/>
    <col min="8202" max="8202" width="17.7109375" style="3" customWidth="1"/>
    <col min="8203" max="8203" width="16.5703125" style="3" customWidth="1"/>
    <col min="8204" max="8204" width="17.5703125" style="3" customWidth="1"/>
    <col min="8205" max="8205" width="12.7109375" style="3" customWidth="1"/>
    <col min="8206" max="8206" width="15.7109375" style="3" customWidth="1"/>
    <col min="8207" max="8207" width="19.42578125" style="3" customWidth="1"/>
    <col min="8208" max="8208" width="14.5703125" style="3" customWidth="1"/>
    <col min="8209" max="8209" width="18.7109375" style="3" customWidth="1"/>
    <col min="8210" max="8450" width="8.42578125" style="3"/>
    <col min="8451" max="8451" width="5.28515625" style="3" customWidth="1"/>
    <col min="8452" max="8452" width="5.42578125" style="3" customWidth="1"/>
    <col min="8453" max="8453" width="4" style="3" bestFit="1" customWidth="1"/>
    <col min="8454" max="8454" width="9.7109375" style="3" customWidth="1"/>
    <col min="8455" max="8455" width="14.42578125" style="3" customWidth="1"/>
    <col min="8456" max="8456" width="60.28515625" style="3" customWidth="1"/>
    <col min="8457" max="8457" width="24" style="3" customWidth="1"/>
    <col min="8458" max="8458" width="17.7109375" style="3" customWidth="1"/>
    <col min="8459" max="8459" width="16.5703125" style="3" customWidth="1"/>
    <col min="8460" max="8460" width="17.5703125" style="3" customWidth="1"/>
    <col min="8461" max="8461" width="12.7109375" style="3" customWidth="1"/>
    <col min="8462" max="8462" width="15.7109375" style="3" customWidth="1"/>
    <col min="8463" max="8463" width="19.42578125" style="3" customWidth="1"/>
    <col min="8464" max="8464" width="14.5703125" style="3" customWidth="1"/>
    <col min="8465" max="8465" width="18.7109375" style="3" customWidth="1"/>
    <col min="8466" max="8706" width="8.42578125" style="3"/>
    <col min="8707" max="8707" width="5.28515625" style="3" customWidth="1"/>
    <col min="8708" max="8708" width="5.42578125" style="3" customWidth="1"/>
    <col min="8709" max="8709" width="4" style="3" bestFit="1" customWidth="1"/>
    <col min="8710" max="8710" width="9.7109375" style="3" customWidth="1"/>
    <col min="8711" max="8711" width="14.42578125" style="3" customWidth="1"/>
    <col min="8712" max="8712" width="60.28515625" style="3" customWidth="1"/>
    <col min="8713" max="8713" width="24" style="3" customWidth="1"/>
    <col min="8714" max="8714" width="17.7109375" style="3" customWidth="1"/>
    <col min="8715" max="8715" width="16.5703125" style="3" customWidth="1"/>
    <col min="8716" max="8716" width="17.5703125" style="3" customWidth="1"/>
    <col min="8717" max="8717" width="12.7109375" style="3" customWidth="1"/>
    <col min="8718" max="8718" width="15.7109375" style="3" customWidth="1"/>
    <col min="8719" max="8719" width="19.42578125" style="3" customWidth="1"/>
    <col min="8720" max="8720" width="14.5703125" style="3" customWidth="1"/>
    <col min="8721" max="8721" width="18.7109375" style="3" customWidth="1"/>
    <col min="8722" max="8962" width="8.42578125" style="3"/>
    <col min="8963" max="8963" width="5.28515625" style="3" customWidth="1"/>
    <col min="8964" max="8964" width="5.42578125" style="3" customWidth="1"/>
    <col min="8965" max="8965" width="4" style="3" bestFit="1" customWidth="1"/>
    <col min="8966" max="8966" width="9.7109375" style="3" customWidth="1"/>
    <col min="8967" max="8967" width="14.42578125" style="3" customWidth="1"/>
    <col min="8968" max="8968" width="60.28515625" style="3" customWidth="1"/>
    <col min="8969" max="8969" width="24" style="3" customWidth="1"/>
    <col min="8970" max="8970" width="17.7109375" style="3" customWidth="1"/>
    <col min="8971" max="8971" width="16.5703125" style="3" customWidth="1"/>
    <col min="8972" max="8972" width="17.5703125" style="3" customWidth="1"/>
    <col min="8973" max="8973" width="12.7109375" style="3" customWidth="1"/>
    <col min="8974" max="8974" width="15.7109375" style="3" customWidth="1"/>
    <col min="8975" max="8975" width="19.42578125" style="3" customWidth="1"/>
    <col min="8976" max="8976" width="14.5703125" style="3" customWidth="1"/>
    <col min="8977" max="8977" width="18.7109375" style="3" customWidth="1"/>
    <col min="8978" max="9218" width="8.42578125" style="3"/>
    <col min="9219" max="9219" width="5.28515625" style="3" customWidth="1"/>
    <col min="9220" max="9220" width="5.42578125" style="3" customWidth="1"/>
    <col min="9221" max="9221" width="4" style="3" bestFit="1" customWidth="1"/>
    <col min="9222" max="9222" width="9.7109375" style="3" customWidth="1"/>
    <col min="9223" max="9223" width="14.42578125" style="3" customWidth="1"/>
    <col min="9224" max="9224" width="60.28515625" style="3" customWidth="1"/>
    <col min="9225" max="9225" width="24" style="3" customWidth="1"/>
    <col min="9226" max="9226" width="17.7109375" style="3" customWidth="1"/>
    <col min="9227" max="9227" width="16.5703125" style="3" customWidth="1"/>
    <col min="9228" max="9228" width="17.5703125" style="3" customWidth="1"/>
    <col min="9229" max="9229" width="12.7109375" style="3" customWidth="1"/>
    <col min="9230" max="9230" width="15.7109375" style="3" customWidth="1"/>
    <col min="9231" max="9231" width="19.42578125" style="3" customWidth="1"/>
    <col min="9232" max="9232" width="14.5703125" style="3" customWidth="1"/>
    <col min="9233" max="9233" width="18.7109375" style="3" customWidth="1"/>
    <col min="9234" max="9474" width="8.42578125" style="3"/>
    <col min="9475" max="9475" width="5.28515625" style="3" customWidth="1"/>
    <col min="9476" max="9476" width="5.42578125" style="3" customWidth="1"/>
    <col min="9477" max="9477" width="4" style="3" bestFit="1" customWidth="1"/>
    <col min="9478" max="9478" width="9.7109375" style="3" customWidth="1"/>
    <col min="9479" max="9479" width="14.42578125" style="3" customWidth="1"/>
    <col min="9480" max="9480" width="60.28515625" style="3" customWidth="1"/>
    <col min="9481" max="9481" width="24" style="3" customWidth="1"/>
    <col min="9482" max="9482" width="17.7109375" style="3" customWidth="1"/>
    <col min="9483" max="9483" width="16.5703125" style="3" customWidth="1"/>
    <col min="9484" max="9484" width="17.5703125" style="3" customWidth="1"/>
    <col min="9485" max="9485" width="12.7109375" style="3" customWidth="1"/>
    <col min="9486" max="9486" width="15.7109375" style="3" customWidth="1"/>
    <col min="9487" max="9487" width="19.42578125" style="3" customWidth="1"/>
    <col min="9488" max="9488" width="14.5703125" style="3" customWidth="1"/>
    <col min="9489" max="9489" width="18.7109375" style="3" customWidth="1"/>
    <col min="9490" max="9730" width="8.42578125" style="3"/>
    <col min="9731" max="9731" width="5.28515625" style="3" customWidth="1"/>
    <col min="9732" max="9732" width="5.42578125" style="3" customWidth="1"/>
    <col min="9733" max="9733" width="4" style="3" bestFit="1" customWidth="1"/>
    <col min="9734" max="9734" width="9.7109375" style="3" customWidth="1"/>
    <col min="9735" max="9735" width="14.42578125" style="3" customWidth="1"/>
    <col min="9736" max="9736" width="60.28515625" style="3" customWidth="1"/>
    <col min="9737" max="9737" width="24" style="3" customWidth="1"/>
    <col min="9738" max="9738" width="17.7109375" style="3" customWidth="1"/>
    <col min="9739" max="9739" width="16.5703125" style="3" customWidth="1"/>
    <col min="9740" max="9740" width="17.5703125" style="3" customWidth="1"/>
    <col min="9741" max="9741" width="12.7109375" style="3" customWidth="1"/>
    <col min="9742" max="9742" width="15.7109375" style="3" customWidth="1"/>
    <col min="9743" max="9743" width="19.42578125" style="3" customWidth="1"/>
    <col min="9744" max="9744" width="14.5703125" style="3" customWidth="1"/>
    <col min="9745" max="9745" width="18.7109375" style="3" customWidth="1"/>
    <col min="9746" max="9986" width="8.42578125" style="3"/>
    <col min="9987" max="9987" width="5.28515625" style="3" customWidth="1"/>
    <col min="9988" max="9988" width="5.42578125" style="3" customWidth="1"/>
    <col min="9989" max="9989" width="4" style="3" bestFit="1" customWidth="1"/>
    <col min="9990" max="9990" width="9.7109375" style="3" customWidth="1"/>
    <col min="9991" max="9991" width="14.42578125" style="3" customWidth="1"/>
    <col min="9992" max="9992" width="60.28515625" style="3" customWidth="1"/>
    <col min="9993" max="9993" width="24" style="3" customWidth="1"/>
    <col min="9994" max="9994" width="17.7109375" style="3" customWidth="1"/>
    <col min="9995" max="9995" width="16.5703125" style="3" customWidth="1"/>
    <col min="9996" max="9996" width="17.5703125" style="3" customWidth="1"/>
    <col min="9997" max="9997" width="12.7109375" style="3" customWidth="1"/>
    <col min="9998" max="9998" width="15.7109375" style="3" customWidth="1"/>
    <col min="9999" max="9999" width="19.42578125" style="3" customWidth="1"/>
    <col min="10000" max="10000" width="14.5703125" style="3" customWidth="1"/>
    <col min="10001" max="10001" width="18.7109375" style="3" customWidth="1"/>
    <col min="10002" max="10242" width="8.42578125" style="3"/>
    <col min="10243" max="10243" width="5.28515625" style="3" customWidth="1"/>
    <col min="10244" max="10244" width="5.42578125" style="3" customWidth="1"/>
    <col min="10245" max="10245" width="4" style="3" bestFit="1" customWidth="1"/>
    <col min="10246" max="10246" width="9.7109375" style="3" customWidth="1"/>
    <col min="10247" max="10247" width="14.42578125" style="3" customWidth="1"/>
    <col min="10248" max="10248" width="60.28515625" style="3" customWidth="1"/>
    <col min="10249" max="10249" width="24" style="3" customWidth="1"/>
    <col min="10250" max="10250" width="17.7109375" style="3" customWidth="1"/>
    <col min="10251" max="10251" width="16.5703125" style="3" customWidth="1"/>
    <col min="10252" max="10252" width="17.5703125" style="3" customWidth="1"/>
    <col min="10253" max="10253" width="12.7109375" style="3" customWidth="1"/>
    <col min="10254" max="10254" width="15.7109375" style="3" customWidth="1"/>
    <col min="10255" max="10255" width="19.42578125" style="3" customWidth="1"/>
    <col min="10256" max="10256" width="14.5703125" style="3" customWidth="1"/>
    <col min="10257" max="10257" width="18.7109375" style="3" customWidth="1"/>
    <col min="10258" max="10498" width="8.42578125" style="3"/>
    <col min="10499" max="10499" width="5.28515625" style="3" customWidth="1"/>
    <col min="10500" max="10500" width="5.42578125" style="3" customWidth="1"/>
    <col min="10501" max="10501" width="4" style="3" bestFit="1" customWidth="1"/>
    <col min="10502" max="10502" width="9.7109375" style="3" customWidth="1"/>
    <col min="10503" max="10503" width="14.42578125" style="3" customWidth="1"/>
    <col min="10504" max="10504" width="60.28515625" style="3" customWidth="1"/>
    <col min="10505" max="10505" width="24" style="3" customWidth="1"/>
    <col min="10506" max="10506" width="17.7109375" style="3" customWidth="1"/>
    <col min="10507" max="10507" width="16.5703125" style="3" customWidth="1"/>
    <col min="10508" max="10508" width="17.5703125" style="3" customWidth="1"/>
    <col min="10509" max="10509" width="12.7109375" style="3" customWidth="1"/>
    <col min="10510" max="10510" width="15.7109375" style="3" customWidth="1"/>
    <col min="10511" max="10511" width="19.42578125" style="3" customWidth="1"/>
    <col min="10512" max="10512" width="14.5703125" style="3" customWidth="1"/>
    <col min="10513" max="10513" width="18.7109375" style="3" customWidth="1"/>
    <col min="10514" max="10754" width="8.42578125" style="3"/>
    <col min="10755" max="10755" width="5.28515625" style="3" customWidth="1"/>
    <col min="10756" max="10756" width="5.42578125" style="3" customWidth="1"/>
    <col min="10757" max="10757" width="4" style="3" bestFit="1" customWidth="1"/>
    <col min="10758" max="10758" width="9.7109375" style="3" customWidth="1"/>
    <col min="10759" max="10759" width="14.42578125" style="3" customWidth="1"/>
    <col min="10760" max="10760" width="60.28515625" style="3" customWidth="1"/>
    <col min="10761" max="10761" width="24" style="3" customWidth="1"/>
    <col min="10762" max="10762" width="17.7109375" style="3" customWidth="1"/>
    <col min="10763" max="10763" width="16.5703125" style="3" customWidth="1"/>
    <col min="10764" max="10764" width="17.5703125" style="3" customWidth="1"/>
    <col min="10765" max="10765" width="12.7109375" style="3" customWidth="1"/>
    <col min="10766" max="10766" width="15.7109375" style="3" customWidth="1"/>
    <col min="10767" max="10767" width="19.42578125" style="3" customWidth="1"/>
    <col min="10768" max="10768" width="14.5703125" style="3" customWidth="1"/>
    <col min="10769" max="10769" width="18.7109375" style="3" customWidth="1"/>
    <col min="10770" max="11010" width="8.42578125" style="3"/>
    <col min="11011" max="11011" width="5.28515625" style="3" customWidth="1"/>
    <col min="11012" max="11012" width="5.42578125" style="3" customWidth="1"/>
    <col min="11013" max="11013" width="4" style="3" bestFit="1" customWidth="1"/>
    <col min="11014" max="11014" width="9.7109375" style="3" customWidth="1"/>
    <col min="11015" max="11015" width="14.42578125" style="3" customWidth="1"/>
    <col min="11016" max="11016" width="60.28515625" style="3" customWidth="1"/>
    <col min="11017" max="11017" width="24" style="3" customWidth="1"/>
    <col min="11018" max="11018" width="17.7109375" style="3" customWidth="1"/>
    <col min="11019" max="11019" width="16.5703125" style="3" customWidth="1"/>
    <col min="11020" max="11020" width="17.5703125" style="3" customWidth="1"/>
    <col min="11021" max="11021" width="12.7109375" style="3" customWidth="1"/>
    <col min="11022" max="11022" width="15.7109375" style="3" customWidth="1"/>
    <col min="11023" max="11023" width="19.42578125" style="3" customWidth="1"/>
    <col min="11024" max="11024" width="14.5703125" style="3" customWidth="1"/>
    <col min="11025" max="11025" width="18.7109375" style="3" customWidth="1"/>
    <col min="11026" max="11266" width="8.42578125" style="3"/>
    <col min="11267" max="11267" width="5.28515625" style="3" customWidth="1"/>
    <col min="11268" max="11268" width="5.42578125" style="3" customWidth="1"/>
    <col min="11269" max="11269" width="4" style="3" bestFit="1" customWidth="1"/>
    <col min="11270" max="11270" width="9.7109375" style="3" customWidth="1"/>
    <col min="11271" max="11271" width="14.42578125" style="3" customWidth="1"/>
    <col min="11272" max="11272" width="60.28515625" style="3" customWidth="1"/>
    <col min="11273" max="11273" width="24" style="3" customWidth="1"/>
    <col min="11274" max="11274" width="17.7109375" style="3" customWidth="1"/>
    <col min="11275" max="11275" width="16.5703125" style="3" customWidth="1"/>
    <col min="11276" max="11276" width="17.5703125" style="3" customWidth="1"/>
    <col min="11277" max="11277" width="12.7109375" style="3" customWidth="1"/>
    <col min="11278" max="11278" width="15.7109375" style="3" customWidth="1"/>
    <col min="11279" max="11279" width="19.42578125" style="3" customWidth="1"/>
    <col min="11280" max="11280" width="14.5703125" style="3" customWidth="1"/>
    <col min="11281" max="11281" width="18.7109375" style="3" customWidth="1"/>
    <col min="11282" max="11522" width="8.42578125" style="3"/>
    <col min="11523" max="11523" width="5.28515625" style="3" customWidth="1"/>
    <col min="11524" max="11524" width="5.42578125" style="3" customWidth="1"/>
    <col min="11525" max="11525" width="4" style="3" bestFit="1" customWidth="1"/>
    <col min="11526" max="11526" width="9.7109375" style="3" customWidth="1"/>
    <col min="11527" max="11527" width="14.42578125" style="3" customWidth="1"/>
    <col min="11528" max="11528" width="60.28515625" style="3" customWidth="1"/>
    <col min="11529" max="11529" width="24" style="3" customWidth="1"/>
    <col min="11530" max="11530" width="17.7109375" style="3" customWidth="1"/>
    <col min="11531" max="11531" width="16.5703125" style="3" customWidth="1"/>
    <col min="11532" max="11532" width="17.5703125" style="3" customWidth="1"/>
    <col min="11533" max="11533" width="12.7109375" style="3" customWidth="1"/>
    <col min="11534" max="11534" width="15.7109375" style="3" customWidth="1"/>
    <col min="11535" max="11535" width="19.42578125" style="3" customWidth="1"/>
    <col min="11536" max="11536" width="14.5703125" style="3" customWidth="1"/>
    <col min="11537" max="11537" width="18.7109375" style="3" customWidth="1"/>
    <col min="11538" max="11778" width="8.42578125" style="3"/>
    <col min="11779" max="11779" width="5.28515625" style="3" customWidth="1"/>
    <col min="11780" max="11780" width="5.42578125" style="3" customWidth="1"/>
    <col min="11781" max="11781" width="4" style="3" bestFit="1" customWidth="1"/>
    <col min="11782" max="11782" width="9.7109375" style="3" customWidth="1"/>
    <col min="11783" max="11783" width="14.42578125" style="3" customWidth="1"/>
    <col min="11784" max="11784" width="60.28515625" style="3" customWidth="1"/>
    <col min="11785" max="11785" width="24" style="3" customWidth="1"/>
    <col min="11786" max="11786" width="17.7109375" style="3" customWidth="1"/>
    <col min="11787" max="11787" width="16.5703125" style="3" customWidth="1"/>
    <col min="11788" max="11788" width="17.5703125" style="3" customWidth="1"/>
    <col min="11789" max="11789" width="12.7109375" style="3" customWidth="1"/>
    <col min="11790" max="11790" width="15.7109375" style="3" customWidth="1"/>
    <col min="11791" max="11791" width="19.42578125" style="3" customWidth="1"/>
    <col min="11792" max="11792" width="14.5703125" style="3" customWidth="1"/>
    <col min="11793" max="11793" width="18.7109375" style="3" customWidth="1"/>
    <col min="11794" max="12034" width="8.42578125" style="3"/>
    <col min="12035" max="12035" width="5.28515625" style="3" customWidth="1"/>
    <col min="12036" max="12036" width="5.42578125" style="3" customWidth="1"/>
    <col min="12037" max="12037" width="4" style="3" bestFit="1" customWidth="1"/>
    <col min="12038" max="12038" width="9.7109375" style="3" customWidth="1"/>
    <col min="12039" max="12039" width="14.42578125" style="3" customWidth="1"/>
    <col min="12040" max="12040" width="60.28515625" style="3" customWidth="1"/>
    <col min="12041" max="12041" width="24" style="3" customWidth="1"/>
    <col min="12042" max="12042" width="17.7109375" style="3" customWidth="1"/>
    <col min="12043" max="12043" width="16.5703125" style="3" customWidth="1"/>
    <col min="12044" max="12044" width="17.5703125" style="3" customWidth="1"/>
    <col min="12045" max="12045" width="12.7109375" style="3" customWidth="1"/>
    <col min="12046" max="12046" width="15.7109375" style="3" customWidth="1"/>
    <col min="12047" max="12047" width="19.42578125" style="3" customWidth="1"/>
    <col min="12048" max="12048" width="14.5703125" style="3" customWidth="1"/>
    <col min="12049" max="12049" width="18.7109375" style="3" customWidth="1"/>
    <col min="12050" max="12290" width="8.42578125" style="3"/>
    <col min="12291" max="12291" width="5.28515625" style="3" customWidth="1"/>
    <col min="12292" max="12292" width="5.42578125" style="3" customWidth="1"/>
    <col min="12293" max="12293" width="4" style="3" bestFit="1" customWidth="1"/>
    <col min="12294" max="12294" width="9.7109375" style="3" customWidth="1"/>
    <col min="12295" max="12295" width="14.42578125" style="3" customWidth="1"/>
    <col min="12296" max="12296" width="60.28515625" style="3" customWidth="1"/>
    <col min="12297" max="12297" width="24" style="3" customWidth="1"/>
    <col min="12298" max="12298" width="17.7109375" style="3" customWidth="1"/>
    <col min="12299" max="12299" width="16.5703125" style="3" customWidth="1"/>
    <col min="12300" max="12300" width="17.5703125" style="3" customWidth="1"/>
    <col min="12301" max="12301" width="12.7109375" style="3" customWidth="1"/>
    <col min="12302" max="12302" width="15.7109375" style="3" customWidth="1"/>
    <col min="12303" max="12303" width="19.42578125" style="3" customWidth="1"/>
    <col min="12304" max="12304" width="14.5703125" style="3" customWidth="1"/>
    <col min="12305" max="12305" width="18.7109375" style="3" customWidth="1"/>
    <col min="12306" max="12546" width="8.42578125" style="3"/>
    <col min="12547" max="12547" width="5.28515625" style="3" customWidth="1"/>
    <col min="12548" max="12548" width="5.42578125" style="3" customWidth="1"/>
    <col min="12549" max="12549" width="4" style="3" bestFit="1" customWidth="1"/>
    <col min="12550" max="12550" width="9.7109375" style="3" customWidth="1"/>
    <col min="12551" max="12551" width="14.42578125" style="3" customWidth="1"/>
    <col min="12552" max="12552" width="60.28515625" style="3" customWidth="1"/>
    <col min="12553" max="12553" width="24" style="3" customWidth="1"/>
    <col min="12554" max="12554" width="17.7109375" style="3" customWidth="1"/>
    <col min="12555" max="12555" width="16.5703125" style="3" customWidth="1"/>
    <col min="12556" max="12556" width="17.5703125" style="3" customWidth="1"/>
    <col min="12557" max="12557" width="12.7109375" style="3" customWidth="1"/>
    <col min="12558" max="12558" width="15.7109375" style="3" customWidth="1"/>
    <col min="12559" max="12559" width="19.42578125" style="3" customWidth="1"/>
    <col min="12560" max="12560" width="14.5703125" style="3" customWidth="1"/>
    <col min="12561" max="12561" width="18.7109375" style="3" customWidth="1"/>
    <col min="12562" max="12802" width="8.42578125" style="3"/>
    <col min="12803" max="12803" width="5.28515625" style="3" customWidth="1"/>
    <col min="12804" max="12804" width="5.42578125" style="3" customWidth="1"/>
    <col min="12805" max="12805" width="4" style="3" bestFit="1" customWidth="1"/>
    <col min="12806" max="12806" width="9.7109375" style="3" customWidth="1"/>
    <col min="12807" max="12807" width="14.42578125" style="3" customWidth="1"/>
    <col min="12808" max="12808" width="60.28515625" style="3" customWidth="1"/>
    <col min="12809" max="12809" width="24" style="3" customWidth="1"/>
    <col min="12810" max="12810" width="17.7109375" style="3" customWidth="1"/>
    <col min="12811" max="12811" width="16.5703125" style="3" customWidth="1"/>
    <col min="12812" max="12812" width="17.5703125" style="3" customWidth="1"/>
    <col min="12813" max="12813" width="12.7109375" style="3" customWidth="1"/>
    <col min="12814" max="12814" width="15.7109375" style="3" customWidth="1"/>
    <col min="12815" max="12815" width="19.42578125" style="3" customWidth="1"/>
    <col min="12816" max="12816" width="14.5703125" style="3" customWidth="1"/>
    <col min="12817" max="12817" width="18.7109375" style="3" customWidth="1"/>
    <col min="12818" max="13058" width="8.42578125" style="3"/>
    <col min="13059" max="13059" width="5.28515625" style="3" customWidth="1"/>
    <col min="13060" max="13060" width="5.42578125" style="3" customWidth="1"/>
    <col min="13061" max="13061" width="4" style="3" bestFit="1" customWidth="1"/>
    <col min="13062" max="13062" width="9.7109375" style="3" customWidth="1"/>
    <col min="13063" max="13063" width="14.42578125" style="3" customWidth="1"/>
    <col min="13064" max="13064" width="60.28515625" style="3" customWidth="1"/>
    <col min="13065" max="13065" width="24" style="3" customWidth="1"/>
    <col min="13066" max="13066" width="17.7109375" style="3" customWidth="1"/>
    <col min="13067" max="13067" width="16.5703125" style="3" customWidth="1"/>
    <col min="13068" max="13068" width="17.5703125" style="3" customWidth="1"/>
    <col min="13069" max="13069" width="12.7109375" style="3" customWidth="1"/>
    <col min="13070" max="13070" width="15.7109375" style="3" customWidth="1"/>
    <col min="13071" max="13071" width="19.42578125" style="3" customWidth="1"/>
    <col min="13072" max="13072" width="14.5703125" style="3" customWidth="1"/>
    <col min="13073" max="13073" width="18.7109375" style="3" customWidth="1"/>
    <col min="13074" max="13314" width="8.42578125" style="3"/>
    <col min="13315" max="13315" width="5.28515625" style="3" customWidth="1"/>
    <col min="13316" max="13316" width="5.42578125" style="3" customWidth="1"/>
    <col min="13317" max="13317" width="4" style="3" bestFit="1" customWidth="1"/>
    <col min="13318" max="13318" width="9.7109375" style="3" customWidth="1"/>
    <col min="13319" max="13319" width="14.42578125" style="3" customWidth="1"/>
    <col min="13320" max="13320" width="60.28515625" style="3" customWidth="1"/>
    <col min="13321" max="13321" width="24" style="3" customWidth="1"/>
    <col min="13322" max="13322" width="17.7109375" style="3" customWidth="1"/>
    <col min="13323" max="13323" width="16.5703125" style="3" customWidth="1"/>
    <col min="13324" max="13324" width="17.5703125" style="3" customWidth="1"/>
    <col min="13325" max="13325" width="12.7109375" style="3" customWidth="1"/>
    <col min="13326" max="13326" width="15.7109375" style="3" customWidth="1"/>
    <col min="13327" max="13327" width="19.42578125" style="3" customWidth="1"/>
    <col min="13328" max="13328" width="14.5703125" style="3" customWidth="1"/>
    <col min="13329" max="13329" width="18.7109375" style="3" customWidth="1"/>
    <col min="13330" max="13570" width="8.42578125" style="3"/>
    <col min="13571" max="13571" width="5.28515625" style="3" customWidth="1"/>
    <col min="13572" max="13572" width="5.42578125" style="3" customWidth="1"/>
    <col min="13573" max="13573" width="4" style="3" bestFit="1" customWidth="1"/>
    <col min="13574" max="13574" width="9.7109375" style="3" customWidth="1"/>
    <col min="13575" max="13575" width="14.42578125" style="3" customWidth="1"/>
    <col min="13576" max="13576" width="60.28515625" style="3" customWidth="1"/>
    <col min="13577" max="13577" width="24" style="3" customWidth="1"/>
    <col min="13578" max="13578" width="17.7109375" style="3" customWidth="1"/>
    <col min="13579" max="13579" width="16.5703125" style="3" customWidth="1"/>
    <col min="13580" max="13580" width="17.5703125" style="3" customWidth="1"/>
    <col min="13581" max="13581" width="12.7109375" style="3" customWidth="1"/>
    <col min="13582" max="13582" width="15.7109375" style="3" customWidth="1"/>
    <col min="13583" max="13583" width="19.42578125" style="3" customWidth="1"/>
    <col min="13584" max="13584" width="14.5703125" style="3" customWidth="1"/>
    <col min="13585" max="13585" width="18.7109375" style="3" customWidth="1"/>
    <col min="13586" max="13826" width="8.42578125" style="3"/>
    <col min="13827" max="13827" width="5.28515625" style="3" customWidth="1"/>
    <col min="13828" max="13828" width="5.42578125" style="3" customWidth="1"/>
    <col min="13829" max="13829" width="4" style="3" bestFit="1" customWidth="1"/>
    <col min="13830" max="13830" width="9.7109375" style="3" customWidth="1"/>
    <col min="13831" max="13831" width="14.42578125" style="3" customWidth="1"/>
    <col min="13832" max="13832" width="60.28515625" style="3" customWidth="1"/>
    <col min="13833" max="13833" width="24" style="3" customWidth="1"/>
    <col min="13834" max="13834" width="17.7109375" style="3" customWidth="1"/>
    <col min="13835" max="13835" width="16.5703125" style="3" customWidth="1"/>
    <col min="13836" max="13836" width="17.5703125" style="3" customWidth="1"/>
    <col min="13837" max="13837" width="12.7109375" style="3" customWidth="1"/>
    <col min="13838" max="13838" width="15.7109375" style="3" customWidth="1"/>
    <col min="13839" max="13839" width="19.42578125" style="3" customWidth="1"/>
    <col min="13840" max="13840" width="14.5703125" style="3" customWidth="1"/>
    <col min="13841" max="13841" width="18.7109375" style="3" customWidth="1"/>
    <col min="13842" max="14082" width="8.42578125" style="3"/>
    <col min="14083" max="14083" width="5.28515625" style="3" customWidth="1"/>
    <col min="14084" max="14084" width="5.42578125" style="3" customWidth="1"/>
    <col min="14085" max="14085" width="4" style="3" bestFit="1" customWidth="1"/>
    <col min="14086" max="14086" width="9.7109375" style="3" customWidth="1"/>
    <col min="14087" max="14087" width="14.42578125" style="3" customWidth="1"/>
    <col min="14088" max="14088" width="60.28515625" style="3" customWidth="1"/>
    <col min="14089" max="14089" width="24" style="3" customWidth="1"/>
    <col min="14090" max="14090" width="17.7109375" style="3" customWidth="1"/>
    <col min="14091" max="14091" width="16.5703125" style="3" customWidth="1"/>
    <col min="14092" max="14092" width="17.5703125" style="3" customWidth="1"/>
    <col min="14093" max="14093" width="12.7109375" style="3" customWidth="1"/>
    <col min="14094" max="14094" width="15.7109375" style="3" customWidth="1"/>
    <col min="14095" max="14095" width="19.42578125" style="3" customWidth="1"/>
    <col min="14096" max="14096" width="14.5703125" style="3" customWidth="1"/>
    <col min="14097" max="14097" width="18.7109375" style="3" customWidth="1"/>
    <col min="14098" max="14338" width="8.42578125" style="3"/>
    <col min="14339" max="14339" width="5.28515625" style="3" customWidth="1"/>
    <col min="14340" max="14340" width="5.42578125" style="3" customWidth="1"/>
    <col min="14341" max="14341" width="4" style="3" bestFit="1" customWidth="1"/>
    <col min="14342" max="14342" width="9.7109375" style="3" customWidth="1"/>
    <col min="14343" max="14343" width="14.42578125" style="3" customWidth="1"/>
    <col min="14344" max="14344" width="60.28515625" style="3" customWidth="1"/>
    <col min="14345" max="14345" width="24" style="3" customWidth="1"/>
    <col min="14346" max="14346" width="17.7109375" style="3" customWidth="1"/>
    <col min="14347" max="14347" width="16.5703125" style="3" customWidth="1"/>
    <col min="14348" max="14348" width="17.5703125" style="3" customWidth="1"/>
    <col min="14349" max="14349" width="12.7109375" style="3" customWidth="1"/>
    <col min="14350" max="14350" width="15.7109375" style="3" customWidth="1"/>
    <col min="14351" max="14351" width="19.42578125" style="3" customWidth="1"/>
    <col min="14352" max="14352" width="14.5703125" style="3" customWidth="1"/>
    <col min="14353" max="14353" width="18.7109375" style="3" customWidth="1"/>
    <col min="14354" max="14594" width="8.42578125" style="3"/>
    <col min="14595" max="14595" width="5.28515625" style="3" customWidth="1"/>
    <col min="14596" max="14596" width="5.42578125" style="3" customWidth="1"/>
    <col min="14597" max="14597" width="4" style="3" bestFit="1" customWidth="1"/>
    <col min="14598" max="14598" width="9.7109375" style="3" customWidth="1"/>
    <col min="14599" max="14599" width="14.42578125" style="3" customWidth="1"/>
    <col min="14600" max="14600" width="60.28515625" style="3" customWidth="1"/>
    <col min="14601" max="14601" width="24" style="3" customWidth="1"/>
    <col min="14602" max="14602" width="17.7109375" style="3" customWidth="1"/>
    <col min="14603" max="14603" width="16.5703125" style="3" customWidth="1"/>
    <col min="14604" max="14604" width="17.5703125" style="3" customWidth="1"/>
    <col min="14605" max="14605" width="12.7109375" style="3" customWidth="1"/>
    <col min="14606" max="14606" width="15.7109375" style="3" customWidth="1"/>
    <col min="14607" max="14607" width="19.42578125" style="3" customWidth="1"/>
    <col min="14608" max="14608" width="14.5703125" style="3" customWidth="1"/>
    <col min="14609" max="14609" width="18.7109375" style="3" customWidth="1"/>
    <col min="14610" max="14850" width="8.42578125" style="3"/>
    <col min="14851" max="14851" width="5.28515625" style="3" customWidth="1"/>
    <col min="14852" max="14852" width="5.42578125" style="3" customWidth="1"/>
    <col min="14853" max="14853" width="4" style="3" bestFit="1" customWidth="1"/>
    <col min="14854" max="14854" width="9.7109375" style="3" customWidth="1"/>
    <col min="14855" max="14855" width="14.42578125" style="3" customWidth="1"/>
    <col min="14856" max="14856" width="60.28515625" style="3" customWidth="1"/>
    <col min="14857" max="14857" width="24" style="3" customWidth="1"/>
    <col min="14858" max="14858" width="17.7109375" style="3" customWidth="1"/>
    <col min="14859" max="14859" width="16.5703125" style="3" customWidth="1"/>
    <col min="14860" max="14860" width="17.5703125" style="3" customWidth="1"/>
    <col min="14861" max="14861" width="12.7109375" style="3" customWidth="1"/>
    <col min="14862" max="14862" width="15.7109375" style="3" customWidth="1"/>
    <col min="14863" max="14863" width="19.42578125" style="3" customWidth="1"/>
    <col min="14864" max="14864" width="14.5703125" style="3" customWidth="1"/>
    <col min="14865" max="14865" width="18.7109375" style="3" customWidth="1"/>
    <col min="14866" max="15106" width="8.42578125" style="3"/>
    <col min="15107" max="15107" width="5.28515625" style="3" customWidth="1"/>
    <col min="15108" max="15108" width="5.42578125" style="3" customWidth="1"/>
    <col min="15109" max="15109" width="4" style="3" bestFit="1" customWidth="1"/>
    <col min="15110" max="15110" width="9.7109375" style="3" customWidth="1"/>
    <col min="15111" max="15111" width="14.42578125" style="3" customWidth="1"/>
    <col min="15112" max="15112" width="60.28515625" style="3" customWidth="1"/>
    <col min="15113" max="15113" width="24" style="3" customWidth="1"/>
    <col min="15114" max="15114" width="17.7109375" style="3" customWidth="1"/>
    <col min="15115" max="15115" width="16.5703125" style="3" customWidth="1"/>
    <col min="15116" max="15116" width="17.5703125" style="3" customWidth="1"/>
    <col min="15117" max="15117" width="12.7109375" style="3" customWidth="1"/>
    <col min="15118" max="15118" width="15.7109375" style="3" customWidth="1"/>
    <col min="15119" max="15119" width="19.42578125" style="3" customWidth="1"/>
    <col min="15120" max="15120" width="14.5703125" style="3" customWidth="1"/>
    <col min="15121" max="15121" width="18.7109375" style="3" customWidth="1"/>
    <col min="15122" max="15362" width="8.42578125" style="3"/>
    <col min="15363" max="15363" width="5.28515625" style="3" customWidth="1"/>
    <col min="15364" max="15364" width="5.42578125" style="3" customWidth="1"/>
    <col min="15365" max="15365" width="4" style="3" bestFit="1" customWidth="1"/>
    <col min="15366" max="15366" width="9.7109375" style="3" customWidth="1"/>
    <col min="15367" max="15367" width="14.42578125" style="3" customWidth="1"/>
    <col min="15368" max="15368" width="60.28515625" style="3" customWidth="1"/>
    <col min="15369" max="15369" width="24" style="3" customWidth="1"/>
    <col min="15370" max="15370" width="17.7109375" style="3" customWidth="1"/>
    <col min="15371" max="15371" width="16.5703125" style="3" customWidth="1"/>
    <col min="15372" max="15372" width="17.5703125" style="3" customWidth="1"/>
    <col min="15373" max="15373" width="12.7109375" style="3" customWidth="1"/>
    <col min="15374" max="15374" width="15.7109375" style="3" customWidth="1"/>
    <col min="15375" max="15375" width="19.42578125" style="3" customWidth="1"/>
    <col min="15376" max="15376" width="14.5703125" style="3" customWidth="1"/>
    <col min="15377" max="15377" width="18.7109375" style="3" customWidth="1"/>
    <col min="15378" max="15618" width="8.42578125" style="3"/>
    <col min="15619" max="15619" width="5.28515625" style="3" customWidth="1"/>
    <col min="15620" max="15620" width="5.42578125" style="3" customWidth="1"/>
    <col min="15621" max="15621" width="4" style="3" bestFit="1" customWidth="1"/>
    <col min="15622" max="15622" width="9.7109375" style="3" customWidth="1"/>
    <col min="15623" max="15623" width="14.42578125" style="3" customWidth="1"/>
    <col min="15624" max="15624" width="60.28515625" style="3" customWidth="1"/>
    <col min="15625" max="15625" width="24" style="3" customWidth="1"/>
    <col min="15626" max="15626" width="17.7109375" style="3" customWidth="1"/>
    <col min="15627" max="15627" width="16.5703125" style="3" customWidth="1"/>
    <col min="15628" max="15628" width="17.5703125" style="3" customWidth="1"/>
    <col min="15629" max="15629" width="12.7109375" style="3" customWidth="1"/>
    <col min="15630" max="15630" width="15.7109375" style="3" customWidth="1"/>
    <col min="15631" max="15631" width="19.42578125" style="3" customWidth="1"/>
    <col min="15632" max="15632" width="14.5703125" style="3" customWidth="1"/>
    <col min="15633" max="15633" width="18.7109375" style="3" customWidth="1"/>
    <col min="15634" max="15874" width="8.42578125" style="3"/>
    <col min="15875" max="15875" width="5.28515625" style="3" customWidth="1"/>
    <col min="15876" max="15876" width="5.42578125" style="3" customWidth="1"/>
    <col min="15877" max="15877" width="4" style="3" bestFit="1" customWidth="1"/>
    <col min="15878" max="15878" width="9.7109375" style="3" customWidth="1"/>
    <col min="15879" max="15879" width="14.42578125" style="3" customWidth="1"/>
    <col min="15880" max="15880" width="60.28515625" style="3" customWidth="1"/>
    <col min="15881" max="15881" width="24" style="3" customWidth="1"/>
    <col min="15882" max="15882" width="17.7109375" style="3" customWidth="1"/>
    <col min="15883" max="15883" width="16.5703125" style="3" customWidth="1"/>
    <col min="15884" max="15884" width="17.5703125" style="3" customWidth="1"/>
    <col min="15885" max="15885" width="12.7109375" style="3" customWidth="1"/>
    <col min="15886" max="15886" width="15.7109375" style="3" customWidth="1"/>
    <col min="15887" max="15887" width="19.42578125" style="3" customWidth="1"/>
    <col min="15888" max="15888" width="14.5703125" style="3" customWidth="1"/>
    <col min="15889" max="15889" width="18.7109375" style="3" customWidth="1"/>
    <col min="15890" max="16130" width="8.42578125" style="3"/>
    <col min="16131" max="16131" width="5.28515625" style="3" customWidth="1"/>
    <col min="16132" max="16132" width="5.42578125" style="3" customWidth="1"/>
    <col min="16133" max="16133" width="4" style="3" bestFit="1" customWidth="1"/>
    <col min="16134" max="16134" width="9.7109375" style="3" customWidth="1"/>
    <col min="16135" max="16135" width="14.42578125" style="3" customWidth="1"/>
    <col min="16136" max="16136" width="60.28515625" style="3" customWidth="1"/>
    <col min="16137" max="16137" width="24" style="3" customWidth="1"/>
    <col min="16138" max="16138" width="17.7109375" style="3" customWidth="1"/>
    <col min="16139" max="16139" width="16.5703125" style="3" customWidth="1"/>
    <col min="16140" max="16140" width="17.5703125" style="3" customWidth="1"/>
    <col min="16141" max="16141" width="12.7109375" style="3" customWidth="1"/>
    <col min="16142" max="16142" width="15.7109375" style="3" customWidth="1"/>
    <col min="16143" max="16143" width="19.42578125" style="3" customWidth="1"/>
    <col min="16144" max="16144" width="14.5703125" style="3" customWidth="1"/>
    <col min="16145" max="16145" width="18.7109375" style="3" customWidth="1"/>
    <col min="16146" max="16384" width="8.42578125" style="3"/>
  </cols>
  <sheetData>
    <row r="2" spans="1:19" ht="21" customHeight="1" x14ac:dyDescent="0.3">
      <c r="H2" s="71" t="s">
        <v>7</v>
      </c>
      <c r="I2" s="3"/>
      <c r="J2" s="4"/>
    </row>
    <row r="3" spans="1:19" ht="14.25" customHeight="1" x14ac:dyDescent="0.3">
      <c r="H3" s="5" t="s">
        <v>61</v>
      </c>
      <c r="I3" s="3"/>
      <c r="J3" s="4"/>
    </row>
    <row r="4" spans="1:19" ht="13.5" customHeight="1" x14ac:dyDescent="0.3">
      <c r="H4" s="6" t="s">
        <v>0</v>
      </c>
      <c r="I4" s="3"/>
      <c r="J4" s="4"/>
    </row>
    <row r="5" spans="1:19" ht="21" customHeight="1" x14ac:dyDescent="0.3">
      <c r="H5" s="7"/>
      <c r="I5" s="3"/>
      <c r="J5" s="4"/>
    </row>
    <row r="6" spans="1:19" ht="64.5" customHeight="1" x14ac:dyDescent="0.25">
      <c r="A6" s="159" t="s">
        <v>60</v>
      </c>
      <c r="B6" s="159"/>
      <c r="C6" s="159"/>
      <c r="D6" s="159"/>
      <c r="E6" s="159"/>
      <c r="F6" s="159"/>
      <c r="G6" s="159"/>
      <c r="H6" s="159"/>
      <c r="I6" s="18"/>
      <c r="J6" s="8"/>
      <c r="K6" s="8"/>
      <c r="L6" s="173"/>
      <c r="M6" s="173"/>
      <c r="N6" s="173"/>
      <c r="O6" s="173"/>
      <c r="P6" s="173"/>
      <c r="Q6" s="173"/>
      <c r="R6" s="173"/>
      <c r="S6" s="173"/>
    </row>
    <row r="7" spans="1:19" ht="21.75" customHeight="1" x14ac:dyDescent="0.3">
      <c r="B7" s="2"/>
      <c r="C7" s="35"/>
      <c r="D7" s="35"/>
      <c r="E7" s="35"/>
      <c r="F7" s="35"/>
      <c r="G7" s="181" t="str">
        <f>'1'!G7:H7</f>
        <v>Հազար դրամներով</v>
      </c>
      <c r="H7" s="181"/>
      <c r="J7" s="174"/>
      <c r="K7" s="174"/>
    </row>
    <row r="8" spans="1:19" ht="75.75" customHeight="1" x14ac:dyDescent="0.25">
      <c r="A8" s="175" t="s">
        <v>8</v>
      </c>
      <c r="B8" s="175"/>
      <c r="C8" s="175"/>
      <c r="D8" s="175" t="s">
        <v>1</v>
      </c>
      <c r="E8" s="175"/>
      <c r="F8" s="176" t="s">
        <v>40</v>
      </c>
      <c r="G8" s="177" t="s">
        <v>2</v>
      </c>
      <c r="H8" s="178"/>
      <c r="I8" s="3"/>
    </row>
    <row r="9" spans="1:19" ht="42.4" customHeight="1" x14ac:dyDescent="0.25">
      <c r="A9" s="38" t="s">
        <v>9</v>
      </c>
      <c r="B9" s="38" t="s">
        <v>10</v>
      </c>
      <c r="C9" s="38" t="s">
        <v>11</v>
      </c>
      <c r="D9" s="39" t="s">
        <v>3</v>
      </c>
      <c r="E9" s="39" t="s">
        <v>4</v>
      </c>
      <c r="F9" s="176"/>
      <c r="G9" s="179"/>
      <c r="H9" s="180"/>
      <c r="I9" s="3"/>
    </row>
    <row r="10" spans="1:19" ht="25.15" customHeight="1" x14ac:dyDescent="0.25">
      <c r="A10" s="36"/>
      <c r="B10" s="36"/>
      <c r="C10" s="36"/>
      <c r="D10" s="36"/>
      <c r="E10" s="36"/>
      <c r="F10" s="37"/>
      <c r="G10" s="54" t="s">
        <v>35</v>
      </c>
      <c r="H10" s="13" t="s">
        <v>5</v>
      </c>
      <c r="I10" s="3"/>
    </row>
    <row r="11" spans="1:19" s="88" customFormat="1" x14ac:dyDescent="0.25">
      <c r="A11" s="85"/>
      <c r="B11" s="85"/>
      <c r="C11" s="85"/>
      <c r="D11" s="85"/>
      <c r="E11" s="85"/>
      <c r="F11" s="86" t="s">
        <v>78</v>
      </c>
      <c r="G11" s="87">
        <f>G13+G33+G63</f>
        <v>0</v>
      </c>
      <c r="H11" s="87">
        <f>H13+H33+H63</f>
        <v>0</v>
      </c>
    </row>
    <row r="12" spans="1:19" s="88" customFormat="1" ht="21" customHeight="1" x14ac:dyDescent="0.25">
      <c r="A12" s="89"/>
      <c r="B12" s="89"/>
      <c r="C12" s="89"/>
      <c r="D12" s="89"/>
      <c r="E12" s="89"/>
      <c r="F12" s="41" t="s">
        <v>12</v>
      </c>
      <c r="G12" s="90"/>
      <c r="H12" s="91"/>
    </row>
    <row r="13" spans="1:19" s="88" customFormat="1" ht="18.75" customHeight="1" x14ac:dyDescent="0.25">
      <c r="A13" s="92"/>
      <c r="B13" s="92"/>
      <c r="C13" s="92"/>
      <c r="D13" s="92"/>
      <c r="E13" s="92"/>
      <c r="F13" s="86" t="s">
        <v>6</v>
      </c>
      <c r="G13" s="93">
        <f t="shared" ref="G13:H13" si="0">G15</f>
        <v>231246.8</v>
      </c>
      <c r="H13" s="93">
        <f t="shared" si="0"/>
        <v>231246.8</v>
      </c>
    </row>
    <row r="14" spans="1:19" s="88" customFormat="1" x14ac:dyDescent="0.25">
      <c r="A14" s="92"/>
      <c r="B14" s="92"/>
      <c r="C14" s="92"/>
      <c r="D14" s="92"/>
      <c r="E14" s="92"/>
      <c r="F14" s="94" t="s">
        <v>12</v>
      </c>
      <c r="G14" s="91"/>
      <c r="H14" s="91"/>
    </row>
    <row r="15" spans="1:19" s="88" customFormat="1" ht="21.75" customHeight="1" x14ac:dyDescent="0.25">
      <c r="A15" s="169" t="s">
        <v>79</v>
      </c>
      <c r="B15" s="40"/>
      <c r="C15" s="40"/>
      <c r="D15" s="40"/>
      <c r="E15" s="40"/>
      <c r="F15" s="86" t="s">
        <v>80</v>
      </c>
      <c r="G15" s="93">
        <f t="shared" ref="G15:H15" si="1">G17</f>
        <v>231246.8</v>
      </c>
      <c r="H15" s="93">
        <f t="shared" si="1"/>
        <v>231246.8</v>
      </c>
    </row>
    <row r="16" spans="1:19" s="88" customFormat="1" x14ac:dyDescent="0.25">
      <c r="A16" s="170"/>
      <c r="B16" s="40"/>
      <c r="C16" s="40"/>
      <c r="D16" s="40"/>
      <c r="E16" s="40"/>
      <c r="F16" s="94" t="s">
        <v>81</v>
      </c>
      <c r="G16" s="94"/>
      <c r="H16" s="94"/>
    </row>
    <row r="17" spans="1:8" s="88" customFormat="1" ht="36" customHeight="1" x14ac:dyDescent="0.25">
      <c r="A17" s="170"/>
      <c r="B17" s="169" t="s">
        <v>79</v>
      </c>
      <c r="C17" s="40"/>
      <c r="D17" s="40"/>
      <c r="E17" s="40"/>
      <c r="F17" s="86" t="s">
        <v>82</v>
      </c>
      <c r="G17" s="93">
        <f t="shared" ref="G17:H17" si="2">G19</f>
        <v>231246.8</v>
      </c>
      <c r="H17" s="93">
        <f t="shared" si="2"/>
        <v>231246.8</v>
      </c>
    </row>
    <row r="18" spans="1:8" s="88" customFormat="1" x14ac:dyDescent="0.25">
      <c r="A18" s="170"/>
      <c r="B18" s="170"/>
      <c r="C18" s="40"/>
      <c r="D18" s="40"/>
      <c r="E18" s="40"/>
      <c r="F18" s="94" t="s">
        <v>81</v>
      </c>
      <c r="G18" s="94"/>
      <c r="H18" s="94"/>
    </row>
    <row r="19" spans="1:8" s="88" customFormat="1" ht="25.5" customHeight="1" x14ac:dyDescent="0.25">
      <c r="A19" s="170"/>
      <c r="B19" s="170"/>
      <c r="C19" s="169" t="s">
        <v>83</v>
      </c>
      <c r="D19" s="40"/>
      <c r="E19" s="40"/>
      <c r="F19" s="86" t="s">
        <v>84</v>
      </c>
      <c r="G19" s="93">
        <f>G21</f>
        <v>231246.8</v>
      </c>
      <c r="H19" s="93">
        <f t="shared" ref="H19" si="3">H23</f>
        <v>231246.8</v>
      </c>
    </row>
    <row r="20" spans="1:8" s="88" customFormat="1" x14ac:dyDescent="0.25">
      <c r="A20" s="170"/>
      <c r="B20" s="170"/>
      <c r="C20" s="170"/>
      <c r="D20" s="40"/>
      <c r="E20" s="40"/>
      <c r="F20" s="94" t="s">
        <v>81</v>
      </c>
      <c r="G20" s="94"/>
      <c r="H20" s="94"/>
    </row>
    <row r="21" spans="1:8" s="88" customFormat="1" ht="18.75" customHeight="1" x14ac:dyDescent="0.25">
      <c r="A21" s="170"/>
      <c r="B21" s="170"/>
      <c r="C21" s="170"/>
      <c r="D21" s="92"/>
      <c r="E21" s="92"/>
      <c r="F21" s="86" t="s">
        <v>6</v>
      </c>
      <c r="G21" s="93">
        <f t="shared" ref="G21:H21" si="4">G23</f>
        <v>231246.8</v>
      </c>
      <c r="H21" s="93">
        <f t="shared" si="4"/>
        <v>231246.8</v>
      </c>
    </row>
    <row r="22" spans="1:8" s="88" customFormat="1" x14ac:dyDescent="0.25">
      <c r="A22" s="170"/>
      <c r="B22" s="170"/>
      <c r="C22" s="170"/>
      <c r="D22" s="92"/>
      <c r="E22" s="92"/>
      <c r="F22" s="94" t="s">
        <v>12</v>
      </c>
      <c r="G22" s="91"/>
      <c r="H22" s="91"/>
    </row>
    <row r="23" spans="1:8" s="88" customFormat="1" ht="28.5" customHeight="1" x14ac:dyDescent="0.25">
      <c r="A23" s="170"/>
      <c r="B23" s="170"/>
      <c r="C23" s="170"/>
      <c r="D23" s="171">
        <f>'[1]1'!B12</f>
        <v>1223</v>
      </c>
      <c r="E23" s="40"/>
      <c r="F23" s="94" t="str">
        <f>'[1]1'!D12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G23" s="93">
        <f t="shared" ref="G23:H23" si="5">G25</f>
        <v>231246.8</v>
      </c>
      <c r="H23" s="93">
        <f t="shared" si="5"/>
        <v>231246.8</v>
      </c>
    </row>
    <row r="24" spans="1:8" s="88" customFormat="1" x14ac:dyDescent="0.25">
      <c r="A24" s="170"/>
      <c r="B24" s="170"/>
      <c r="C24" s="170"/>
      <c r="D24" s="172"/>
      <c r="E24" s="40"/>
      <c r="F24" s="94" t="s">
        <v>12</v>
      </c>
      <c r="G24" s="91"/>
      <c r="H24" s="91"/>
    </row>
    <row r="25" spans="1:8" s="88" customFormat="1" ht="37.5" customHeight="1" x14ac:dyDescent="0.25">
      <c r="A25" s="170"/>
      <c r="B25" s="170"/>
      <c r="C25" s="170"/>
      <c r="D25" s="172"/>
      <c r="E25" s="171">
        <v>11001</v>
      </c>
      <c r="F25" s="94" t="str">
        <f>'[1]1'!D13</f>
        <v>Հայաստանի Հանրապետության շահերի ներկայացմանն ու պաշտպանությանն ուղղված փաստաբանական, իրավաբանական ծառայություններ</v>
      </c>
      <c r="G25" s="95">
        <f t="shared" ref="G25:H25" si="6">G27</f>
        <v>231246.8</v>
      </c>
      <c r="H25" s="95">
        <f t="shared" si="6"/>
        <v>231246.8</v>
      </c>
    </row>
    <row r="26" spans="1:8" s="88" customFormat="1" x14ac:dyDescent="0.25">
      <c r="A26" s="170"/>
      <c r="B26" s="170"/>
      <c r="C26" s="170"/>
      <c r="D26" s="172"/>
      <c r="E26" s="172"/>
      <c r="F26" s="94" t="s">
        <v>85</v>
      </c>
      <c r="G26" s="95"/>
      <c r="H26" s="95"/>
    </row>
    <row r="27" spans="1:8" s="88" customFormat="1" ht="21" customHeight="1" x14ac:dyDescent="0.25">
      <c r="A27" s="170"/>
      <c r="B27" s="170"/>
      <c r="C27" s="170"/>
      <c r="D27" s="172"/>
      <c r="E27" s="172"/>
      <c r="F27" s="96" t="s">
        <v>6</v>
      </c>
      <c r="G27" s="95">
        <f t="shared" ref="G27:H27" si="7">G29</f>
        <v>231246.8</v>
      </c>
      <c r="H27" s="95">
        <f t="shared" si="7"/>
        <v>231246.8</v>
      </c>
    </row>
    <row r="28" spans="1:8" s="88" customFormat="1" ht="33" x14ac:dyDescent="0.25">
      <c r="A28" s="170"/>
      <c r="B28" s="170"/>
      <c r="C28" s="170"/>
      <c r="D28" s="172"/>
      <c r="E28" s="172"/>
      <c r="F28" s="94" t="s">
        <v>15</v>
      </c>
      <c r="G28" s="95"/>
      <c r="H28" s="95"/>
    </row>
    <row r="29" spans="1:8" s="88" customFormat="1" ht="21" customHeight="1" x14ac:dyDescent="0.25">
      <c r="A29" s="170"/>
      <c r="B29" s="170"/>
      <c r="C29" s="170"/>
      <c r="D29" s="172"/>
      <c r="E29" s="172"/>
      <c r="F29" s="97" t="s">
        <v>16</v>
      </c>
      <c r="G29" s="95">
        <f t="shared" ref="G29:H31" si="8">G30</f>
        <v>231246.8</v>
      </c>
      <c r="H29" s="95">
        <f t="shared" si="8"/>
        <v>231246.8</v>
      </c>
    </row>
    <row r="30" spans="1:8" s="88" customFormat="1" ht="21" customHeight="1" x14ac:dyDescent="0.25">
      <c r="A30" s="170"/>
      <c r="B30" s="170"/>
      <c r="C30" s="170"/>
      <c r="D30" s="172"/>
      <c r="E30" s="172"/>
      <c r="F30" s="97" t="s">
        <v>17</v>
      </c>
      <c r="G30" s="95">
        <f t="shared" si="8"/>
        <v>231246.8</v>
      </c>
      <c r="H30" s="95">
        <f t="shared" si="8"/>
        <v>231246.8</v>
      </c>
    </row>
    <row r="31" spans="1:8" s="88" customFormat="1" ht="21" customHeight="1" x14ac:dyDescent="0.25">
      <c r="A31" s="170"/>
      <c r="B31" s="170"/>
      <c r="C31" s="170"/>
      <c r="D31" s="172"/>
      <c r="E31" s="172"/>
      <c r="F31" s="97" t="s">
        <v>18</v>
      </c>
      <c r="G31" s="95">
        <f t="shared" si="8"/>
        <v>231246.8</v>
      </c>
      <c r="H31" s="95">
        <f t="shared" si="8"/>
        <v>231246.8</v>
      </c>
    </row>
    <row r="32" spans="1:8" s="88" customFormat="1" ht="21" customHeight="1" x14ac:dyDescent="0.25">
      <c r="A32" s="170"/>
      <c r="B32" s="170"/>
      <c r="C32" s="170"/>
      <c r="D32" s="172"/>
      <c r="E32" s="172"/>
      <c r="F32" s="97" t="s">
        <v>86</v>
      </c>
      <c r="G32" s="84">
        <v>231246.8</v>
      </c>
      <c r="H32" s="84">
        <v>231246.8</v>
      </c>
    </row>
    <row r="33" spans="1:8" s="88" customFormat="1" ht="18.75" customHeight="1" x14ac:dyDescent="0.25">
      <c r="A33" s="92"/>
      <c r="B33" s="92"/>
      <c r="C33" s="92"/>
      <c r="D33" s="92"/>
      <c r="E33" s="92"/>
      <c r="F33" s="86" t="s">
        <v>101</v>
      </c>
      <c r="G33" s="93">
        <f t="shared" ref="G33:H33" si="9">G35</f>
        <v>-231246.8</v>
      </c>
      <c r="H33" s="93">
        <f t="shared" si="9"/>
        <v>-231246.8</v>
      </c>
    </row>
    <row r="34" spans="1:8" s="88" customFormat="1" x14ac:dyDescent="0.25">
      <c r="A34" s="92"/>
      <c r="B34" s="92"/>
      <c r="C34" s="92"/>
      <c r="D34" s="92"/>
      <c r="E34" s="92"/>
      <c r="F34" s="94" t="s">
        <v>12</v>
      </c>
      <c r="G34" s="91"/>
      <c r="H34" s="91"/>
    </row>
    <row r="35" spans="1:8" s="88" customFormat="1" ht="21.75" customHeight="1" x14ac:dyDescent="0.25">
      <c r="A35" s="182" t="s">
        <v>115</v>
      </c>
      <c r="B35" s="40"/>
      <c r="C35" s="40"/>
      <c r="D35" s="40"/>
      <c r="E35" s="40"/>
      <c r="F35" s="86" t="s">
        <v>117</v>
      </c>
      <c r="G35" s="93">
        <f t="shared" ref="G35:H35" si="10">G37</f>
        <v>-231246.8</v>
      </c>
      <c r="H35" s="93">
        <f t="shared" si="10"/>
        <v>-231246.8</v>
      </c>
    </row>
    <row r="36" spans="1:8" s="88" customFormat="1" x14ac:dyDescent="0.25">
      <c r="A36" s="170"/>
      <c r="B36" s="40"/>
      <c r="C36" s="40"/>
      <c r="D36" s="40"/>
      <c r="E36" s="40"/>
      <c r="F36" s="94" t="s">
        <v>81</v>
      </c>
      <c r="G36" s="94"/>
      <c r="H36" s="94"/>
    </row>
    <row r="37" spans="1:8" s="88" customFormat="1" ht="25.5" customHeight="1" x14ac:dyDescent="0.25">
      <c r="A37" s="170"/>
      <c r="B37" s="182" t="s">
        <v>116</v>
      </c>
      <c r="C37" s="40"/>
      <c r="D37" s="40"/>
      <c r="E37" s="40"/>
      <c r="F37" s="86" t="s">
        <v>118</v>
      </c>
      <c r="G37" s="93">
        <f t="shared" ref="G37:H37" si="11">G39</f>
        <v>-231246.8</v>
      </c>
      <c r="H37" s="93">
        <f t="shared" si="11"/>
        <v>-231246.8</v>
      </c>
    </row>
    <row r="38" spans="1:8" s="88" customFormat="1" x14ac:dyDescent="0.25">
      <c r="A38" s="170"/>
      <c r="B38" s="170"/>
      <c r="C38" s="40"/>
      <c r="D38" s="40"/>
      <c r="E38" s="40"/>
      <c r="F38" s="94" t="s">
        <v>81</v>
      </c>
      <c r="G38" s="94"/>
      <c r="H38" s="94"/>
    </row>
    <row r="39" spans="1:8" s="88" customFormat="1" ht="25.5" customHeight="1" x14ac:dyDescent="0.25">
      <c r="A39" s="170"/>
      <c r="B39" s="170"/>
      <c r="C39" s="182" t="s">
        <v>13</v>
      </c>
      <c r="D39" s="40"/>
      <c r="E39" s="40"/>
      <c r="F39" s="86" t="s">
        <v>119</v>
      </c>
      <c r="G39" s="93">
        <f>G41</f>
        <v>-231246.8</v>
      </c>
      <c r="H39" s="93">
        <f t="shared" ref="H39" si="12">H43</f>
        <v>-231246.8</v>
      </c>
    </row>
    <row r="40" spans="1:8" s="88" customFormat="1" x14ac:dyDescent="0.25">
      <c r="A40" s="170"/>
      <c r="B40" s="170"/>
      <c r="C40" s="170"/>
      <c r="D40" s="40"/>
      <c r="E40" s="40"/>
      <c r="F40" s="94" t="s">
        <v>81</v>
      </c>
      <c r="G40" s="94"/>
      <c r="H40" s="94"/>
    </row>
    <row r="41" spans="1:8" s="88" customFormat="1" ht="18.75" customHeight="1" x14ac:dyDescent="0.25">
      <c r="A41" s="170"/>
      <c r="B41" s="170"/>
      <c r="C41" s="170"/>
      <c r="D41" s="92"/>
      <c r="E41" s="92"/>
      <c r="F41" s="86" t="s">
        <v>101</v>
      </c>
      <c r="G41" s="93">
        <f t="shared" ref="G41:H41" si="13">G43</f>
        <v>-231246.8</v>
      </c>
      <c r="H41" s="93">
        <f t="shared" si="13"/>
        <v>-231246.8</v>
      </c>
    </row>
    <row r="42" spans="1:8" s="88" customFormat="1" x14ac:dyDescent="0.25">
      <c r="A42" s="170"/>
      <c r="B42" s="170"/>
      <c r="C42" s="170"/>
      <c r="D42" s="92"/>
      <c r="E42" s="92"/>
      <c r="F42" s="94" t="s">
        <v>12</v>
      </c>
      <c r="G42" s="91"/>
      <c r="H42" s="91"/>
    </row>
    <row r="43" spans="1:8" s="88" customFormat="1" ht="28.5" customHeight="1" x14ac:dyDescent="0.25">
      <c r="A43" s="170"/>
      <c r="B43" s="170"/>
      <c r="C43" s="170"/>
      <c r="D43" s="184">
        <v>1049</v>
      </c>
      <c r="E43" s="40"/>
      <c r="F43" s="94" t="str">
        <f>'1'!D15</f>
        <v>Ճանապարհային ցանցի բարելավում</v>
      </c>
      <c r="G43" s="93">
        <f>G45+G54</f>
        <v>-231246.8</v>
      </c>
      <c r="H43" s="93">
        <f>H45+H54</f>
        <v>-231246.8</v>
      </c>
    </row>
    <row r="44" spans="1:8" s="88" customFormat="1" x14ac:dyDescent="0.25">
      <c r="A44" s="170"/>
      <c r="B44" s="170"/>
      <c r="C44" s="170"/>
      <c r="D44" s="172"/>
      <c r="E44" s="40"/>
      <c r="F44" s="94" t="s">
        <v>12</v>
      </c>
      <c r="G44" s="91"/>
      <c r="H44" s="91"/>
    </row>
    <row r="45" spans="1:8" s="88" customFormat="1" ht="37.5" customHeight="1" x14ac:dyDescent="0.25">
      <c r="A45" s="170"/>
      <c r="B45" s="170"/>
      <c r="C45" s="170"/>
      <c r="D45" s="172"/>
      <c r="E45" s="171">
        <v>21026</v>
      </c>
      <c r="F45" s="94" t="s">
        <v>120</v>
      </c>
      <c r="G45" s="95">
        <f t="shared" ref="G45:H45" si="14">G47</f>
        <v>-154164.5</v>
      </c>
      <c r="H45" s="95">
        <f t="shared" si="14"/>
        <v>-154164.5</v>
      </c>
    </row>
    <row r="46" spans="1:8" s="88" customFormat="1" x14ac:dyDescent="0.25">
      <c r="A46" s="170"/>
      <c r="B46" s="170"/>
      <c r="C46" s="170"/>
      <c r="D46" s="172"/>
      <c r="E46" s="172"/>
      <c r="F46" s="143" t="s">
        <v>85</v>
      </c>
      <c r="G46" s="95"/>
      <c r="H46" s="95"/>
    </row>
    <row r="47" spans="1:8" s="88" customFormat="1" ht="21" customHeight="1" x14ac:dyDescent="0.25">
      <c r="A47" s="170"/>
      <c r="B47" s="170"/>
      <c r="C47" s="170"/>
      <c r="D47" s="172"/>
      <c r="E47" s="172"/>
      <c r="F47" s="145" t="s">
        <v>121</v>
      </c>
      <c r="G47" s="95">
        <f t="shared" ref="G47:H47" si="15">G49</f>
        <v>-154164.5</v>
      </c>
      <c r="H47" s="95">
        <f t="shared" si="15"/>
        <v>-154164.5</v>
      </c>
    </row>
    <row r="48" spans="1:8" s="88" customFormat="1" ht="33" x14ac:dyDescent="0.25">
      <c r="A48" s="170"/>
      <c r="B48" s="170"/>
      <c r="C48" s="170"/>
      <c r="D48" s="172"/>
      <c r="E48" s="172"/>
      <c r="F48" s="143" t="s">
        <v>15</v>
      </c>
      <c r="G48" s="95"/>
      <c r="H48" s="95"/>
    </row>
    <row r="49" spans="1:8" s="88" customFormat="1" ht="21" customHeight="1" x14ac:dyDescent="0.25">
      <c r="A49" s="170"/>
      <c r="B49" s="170"/>
      <c r="C49" s="170"/>
      <c r="D49" s="172"/>
      <c r="E49" s="172"/>
      <c r="F49" s="143" t="s">
        <v>16</v>
      </c>
      <c r="G49" s="95">
        <f t="shared" ref="G49:H50" si="16">G50</f>
        <v>-154164.5</v>
      </c>
      <c r="H49" s="95">
        <f t="shared" si="16"/>
        <v>-154164.5</v>
      </c>
    </row>
    <row r="50" spans="1:8" s="88" customFormat="1" ht="21" customHeight="1" x14ac:dyDescent="0.25">
      <c r="A50" s="170"/>
      <c r="B50" s="170"/>
      <c r="C50" s="170"/>
      <c r="D50" s="172"/>
      <c r="E50" s="172"/>
      <c r="F50" s="143" t="s">
        <v>122</v>
      </c>
      <c r="G50" s="95">
        <f t="shared" si="16"/>
        <v>-154164.5</v>
      </c>
      <c r="H50" s="95">
        <f t="shared" si="16"/>
        <v>-154164.5</v>
      </c>
    </row>
    <row r="51" spans="1:8" s="88" customFormat="1" ht="21" customHeight="1" x14ac:dyDescent="0.25">
      <c r="A51" s="170"/>
      <c r="B51" s="170"/>
      <c r="C51" s="170"/>
      <c r="D51" s="172"/>
      <c r="E51" s="172"/>
      <c r="F51" s="143" t="s">
        <v>19</v>
      </c>
      <c r="G51" s="95">
        <f>G53</f>
        <v>-154164.5</v>
      </c>
      <c r="H51" s="95">
        <f>H53</f>
        <v>-154164.5</v>
      </c>
    </row>
    <row r="52" spans="1:8" s="88" customFormat="1" ht="21" customHeight="1" x14ac:dyDescent="0.25">
      <c r="A52" s="170"/>
      <c r="B52" s="170"/>
      <c r="C52" s="170"/>
      <c r="D52" s="172"/>
      <c r="E52" s="172"/>
      <c r="F52" s="143" t="s">
        <v>102</v>
      </c>
      <c r="G52" s="84">
        <f>G53</f>
        <v>-154164.5</v>
      </c>
      <c r="H52" s="84">
        <f>H53</f>
        <v>-154164.5</v>
      </c>
    </row>
    <row r="53" spans="1:8" s="88" customFormat="1" ht="21" customHeight="1" x14ac:dyDescent="0.25">
      <c r="A53" s="170"/>
      <c r="B53" s="170"/>
      <c r="C53" s="170"/>
      <c r="D53" s="172"/>
      <c r="E53" s="172"/>
      <c r="F53" s="143" t="s">
        <v>103</v>
      </c>
      <c r="G53" s="84">
        <f>'1'!G16</f>
        <v>-154164.5</v>
      </c>
      <c r="H53" s="84">
        <f>'1'!H16</f>
        <v>-154164.5</v>
      </c>
    </row>
    <row r="54" spans="1:8" s="88" customFormat="1" ht="37.5" customHeight="1" x14ac:dyDescent="0.25">
      <c r="A54" s="170"/>
      <c r="B54" s="170"/>
      <c r="C54" s="170"/>
      <c r="D54" s="172"/>
      <c r="E54" s="171">
        <v>21027</v>
      </c>
      <c r="F54" s="94" t="str">
        <f>'3'!C28</f>
        <v xml:space="preserve"> Եվրոպական ներդրումային Բանկի աջակցությամբ իրականացվող «Հայաստան. Սիսիան-Քաջարան ճանապարհահատվածի ծրագիր», Հյուսիսային հատվածի կառուցում և հիմնանորոգում</v>
      </c>
      <c r="G54" s="95">
        <f t="shared" ref="G54:H54" si="17">G56</f>
        <v>-77082.3</v>
      </c>
      <c r="H54" s="95">
        <f t="shared" si="17"/>
        <v>-77082.3</v>
      </c>
    </row>
    <row r="55" spans="1:8" s="88" customFormat="1" x14ac:dyDescent="0.25">
      <c r="A55" s="170"/>
      <c r="B55" s="170"/>
      <c r="C55" s="170"/>
      <c r="D55" s="172"/>
      <c r="E55" s="172"/>
      <c r="F55" s="143" t="s">
        <v>85</v>
      </c>
      <c r="G55" s="95"/>
      <c r="H55" s="95"/>
    </row>
    <row r="56" spans="1:8" s="88" customFormat="1" ht="33" x14ac:dyDescent="0.25">
      <c r="A56" s="170"/>
      <c r="B56" s="170"/>
      <c r="C56" s="170"/>
      <c r="D56" s="172"/>
      <c r="E56" s="172"/>
      <c r="F56" s="145" t="s">
        <v>121</v>
      </c>
      <c r="G56" s="95">
        <f t="shared" ref="G56:H56" si="18">G58</f>
        <v>-77082.3</v>
      </c>
      <c r="H56" s="95">
        <f t="shared" si="18"/>
        <v>-77082.3</v>
      </c>
    </row>
    <row r="57" spans="1:8" s="88" customFormat="1" ht="33" x14ac:dyDescent="0.25">
      <c r="A57" s="170"/>
      <c r="B57" s="170"/>
      <c r="C57" s="170"/>
      <c r="D57" s="172"/>
      <c r="E57" s="172"/>
      <c r="F57" s="143" t="s">
        <v>15</v>
      </c>
      <c r="G57" s="95"/>
      <c r="H57" s="95"/>
    </row>
    <row r="58" spans="1:8" s="88" customFormat="1" x14ac:dyDescent="0.25">
      <c r="A58" s="170"/>
      <c r="B58" s="170"/>
      <c r="C58" s="170"/>
      <c r="D58" s="172"/>
      <c r="E58" s="172"/>
      <c r="F58" s="143" t="s">
        <v>16</v>
      </c>
      <c r="G58" s="95">
        <f t="shared" ref="G58:H59" si="19">G59</f>
        <v>-77082.3</v>
      </c>
      <c r="H58" s="95">
        <f t="shared" si="19"/>
        <v>-77082.3</v>
      </c>
    </row>
    <row r="59" spans="1:8" s="88" customFormat="1" x14ac:dyDescent="0.25">
      <c r="A59" s="170"/>
      <c r="B59" s="170"/>
      <c r="C59" s="170"/>
      <c r="D59" s="172"/>
      <c r="E59" s="172"/>
      <c r="F59" s="143" t="s">
        <v>122</v>
      </c>
      <c r="G59" s="95">
        <f t="shared" si="19"/>
        <v>-77082.3</v>
      </c>
      <c r="H59" s="95">
        <f t="shared" si="19"/>
        <v>-77082.3</v>
      </c>
    </row>
    <row r="60" spans="1:8" s="88" customFormat="1" x14ac:dyDescent="0.25">
      <c r="A60" s="170"/>
      <c r="B60" s="170"/>
      <c r="C60" s="170"/>
      <c r="D60" s="172"/>
      <c r="E60" s="172"/>
      <c r="F60" s="143" t="s">
        <v>19</v>
      </c>
      <c r="G60" s="95">
        <f>G62</f>
        <v>-77082.3</v>
      </c>
      <c r="H60" s="95">
        <f>H62</f>
        <v>-77082.3</v>
      </c>
    </row>
    <row r="61" spans="1:8" s="88" customFormat="1" x14ac:dyDescent="0.25">
      <c r="A61" s="170"/>
      <c r="B61" s="170"/>
      <c r="C61" s="170"/>
      <c r="D61" s="172"/>
      <c r="E61" s="172"/>
      <c r="F61" s="143" t="s">
        <v>102</v>
      </c>
      <c r="G61" s="84">
        <f>G62</f>
        <v>-77082.3</v>
      </c>
      <c r="H61" s="84">
        <f>H62</f>
        <v>-77082.3</v>
      </c>
    </row>
    <row r="62" spans="1:8" s="88" customFormat="1" x14ac:dyDescent="0.25">
      <c r="A62" s="183"/>
      <c r="B62" s="183"/>
      <c r="C62" s="183"/>
      <c r="D62" s="185"/>
      <c r="E62" s="172"/>
      <c r="F62" s="143" t="s">
        <v>103</v>
      </c>
      <c r="G62" s="84">
        <f>'1'!G17</f>
        <v>-77082.3</v>
      </c>
      <c r="H62" s="84">
        <f>'1'!H17</f>
        <v>-77082.3</v>
      </c>
    </row>
    <row r="63" spans="1:8" s="88" customFormat="1" ht="17.25" customHeight="1" x14ac:dyDescent="0.25">
      <c r="A63" s="92"/>
      <c r="B63" s="92"/>
      <c r="C63" s="92"/>
      <c r="D63" s="92"/>
      <c r="E63" s="92"/>
      <c r="F63" s="86" t="s">
        <v>87</v>
      </c>
      <c r="G63" s="93">
        <f t="shared" ref="G63:H63" si="20">G65</f>
        <v>0</v>
      </c>
      <c r="H63" s="93">
        <f t="shared" si="20"/>
        <v>0</v>
      </c>
    </row>
    <row r="64" spans="1:8" s="88" customFormat="1" x14ac:dyDescent="0.25">
      <c r="A64" s="92"/>
      <c r="B64" s="92"/>
      <c r="C64" s="92"/>
      <c r="D64" s="92"/>
      <c r="E64" s="92"/>
      <c r="F64" s="94" t="s">
        <v>12</v>
      </c>
      <c r="G64" s="91"/>
      <c r="H64" s="91"/>
    </row>
    <row r="65" spans="1:11" s="101" customFormat="1" ht="33.75" customHeight="1" x14ac:dyDescent="0.3">
      <c r="A65" s="164" t="s">
        <v>88</v>
      </c>
      <c r="B65" s="86"/>
      <c r="C65" s="86"/>
      <c r="D65" s="135"/>
      <c r="E65" s="98"/>
      <c r="F65" s="99" t="s">
        <v>89</v>
      </c>
      <c r="G65" s="100">
        <f t="shared" ref="G65:H65" si="21">G67</f>
        <v>0</v>
      </c>
      <c r="H65" s="100">
        <f t="shared" si="21"/>
        <v>0</v>
      </c>
    </row>
    <row r="66" spans="1:11" s="101" customFormat="1" ht="19.5" customHeight="1" x14ac:dyDescent="0.3">
      <c r="A66" s="164"/>
      <c r="B66" s="86"/>
      <c r="C66" s="86"/>
      <c r="D66" s="110"/>
      <c r="E66" s="102"/>
      <c r="F66" s="103" t="s">
        <v>81</v>
      </c>
      <c r="G66" s="104"/>
      <c r="H66" s="104"/>
      <c r="K66" s="136"/>
    </row>
    <row r="67" spans="1:11" s="101" customFormat="1" ht="33.75" customHeight="1" x14ac:dyDescent="0.3">
      <c r="A67" s="164"/>
      <c r="B67" s="164" t="s">
        <v>90</v>
      </c>
      <c r="C67" s="86"/>
      <c r="D67" s="110"/>
      <c r="E67" s="105"/>
      <c r="F67" s="106" t="s">
        <v>91</v>
      </c>
      <c r="G67" s="107">
        <f t="shared" ref="G67:H67" si="22">G69</f>
        <v>0</v>
      </c>
      <c r="H67" s="107">
        <f t="shared" si="22"/>
        <v>0</v>
      </c>
    </row>
    <row r="68" spans="1:11" s="101" customFormat="1" ht="18.75" customHeight="1" x14ac:dyDescent="0.3">
      <c r="A68" s="164"/>
      <c r="B68" s="164"/>
      <c r="C68" s="86"/>
      <c r="D68" s="110"/>
      <c r="E68" s="105"/>
      <c r="F68" s="108" t="s">
        <v>81</v>
      </c>
      <c r="G68" s="109"/>
      <c r="H68" s="109"/>
    </row>
    <row r="69" spans="1:11" s="101" customFormat="1" ht="21" customHeight="1" x14ac:dyDescent="0.3">
      <c r="A69" s="164"/>
      <c r="B69" s="164"/>
      <c r="C69" s="165" t="s">
        <v>13</v>
      </c>
      <c r="D69" s="110"/>
      <c r="E69" s="102"/>
      <c r="F69" s="99" t="s">
        <v>92</v>
      </c>
      <c r="G69" s="100">
        <f t="shared" ref="G69:H69" si="23">G71</f>
        <v>0</v>
      </c>
      <c r="H69" s="100">
        <f t="shared" si="23"/>
        <v>0</v>
      </c>
    </row>
    <row r="70" spans="1:11" s="101" customFormat="1" ht="18" customHeight="1" x14ac:dyDescent="0.3">
      <c r="A70" s="164"/>
      <c r="B70" s="164"/>
      <c r="C70" s="165"/>
      <c r="D70" s="110"/>
      <c r="E70" s="102"/>
      <c r="F70" s="103" t="s">
        <v>81</v>
      </c>
      <c r="G70" s="111"/>
      <c r="H70" s="111"/>
    </row>
    <row r="71" spans="1:11" s="101" customFormat="1" ht="21" customHeight="1" x14ac:dyDescent="0.3">
      <c r="A71" s="164"/>
      <c r="B71" s="164"/>
      <c r="C71" s="165"/>
      <c r="D71" s="112"/>
      <c r="E71" s="113"/>
      <c r="F71" s="114" t="s">
        <v>87</v>
      </c>
      <c r="G71" s="115">
        <f t="shared" ref="G71:H71" si="24">G73</f>
        <v>0</v>
      </c>
      <c r="H71" s="115">
        <f t="shared" si="24"/>
        <v>0</v>
      </c>
    </row>
    <row r="72" spans="1:11" s="101" customFormat="1" x14ac:dyDescent="0.3">
      <c r="A72" s="164"/>
      <c r="B72" s="164"/>
      <c r="C72" s="165"/>
      <c r="D72" s="112"/>
      <c r="E72" s="113"/>
      <c r="F72" s="116" t="s">
        <v>81</v>
      </c>
      <c r="G72" s="111"/>
      <c r="H72" s="111"/>
    </row>
    <row r="73" spans="1:11" s="101" customFormat="1" ht="24" customHeight="1" x14ac:dyDescent="0.3">
      <c r="A73" s="164"/>
      <c r="B73" s="164"/>
      <c r="C73" s="165"/>
      <c r="D73" s="166" t="s">
        <v>93</v>
      </c>
      <c r="E73" s="117"/>
      <c r="F73" s="116" t="s">
        <v>92</v>
      </c>
      <c r="G73" s="118">
        <f>G75+G83</f>
        <v>0</v>
      </c>
      <c r="H73" s="118">
        <f>H75+H83</f>
        <v>0</v>
      </c>
    </row>
    <row r="74" spans="1:11" s="101" customFormat="1" ht="18" customHeight="1" x14ac:dyDescent="0.3">
      <c r="A74" s="164"/>
      <c r="B74" s="164"/>
      <c r="C74" s="165"/>
      <c r="D74" s="166"/>
      <c r="E74" s="117"/>
      <c r="F74" s="116" t="s">
        <v>81</v>
      </c>
      <c r="G74" s="119"/>
      <c r="H74" s="119"/>
    </row>
    <row r="75" spans="1:11" s="122" customFormat="1" ht="18.75" customHeight="1" x14ac:dyDescent="0.25">
      <c r="A75" s="164"/>
      <c r="B75" s="164"/>
      <c r="C75" s="165"/>
      <c r="D75" s="166"/>
      <c r="E75" s="167">
        <v>11001</v>
      </c>
      <c r="F75" s="120" t="s">
        <v>92</v>
      </c>
      <c r="G75" s="121">
        <f>+G77</f>
        <v>231246.8</v>
      </c>
      <c r="H75" s="121">
        <f>+H77</f>
        <v>231246.8</v>
      </c>
    </row>
    <row r="76" spans="1:11" s="123" customFormat="1" ht="18.75" customHeight="1" x14ac:dyDescent="0.25">
      <c r="A76" s="164"/>
      <c r="B76" s="164"/>
      <c r="C76" s="165"/>
      <c r="D76" s="166"/>
      <c r="E76" s="168"/>
      <c r="F76" s="120" t="s">
        <v>85</v>
      </c>
      <c r="G76" s="121"/>
      <c r="H76" s="121"/>
    </row>
    <row r="77" spans="1:11" s="123" customFormat="1" ht="18.75" customHeight="1" x14ac:dyDescent="0.25">
      <c r="A77" s="164"/>
      <c r="B77" s="164"/>
      <c r="C77" s="165"/>
      <c r="D77" s="166"/>
      <c r="E77" s="168"/>
      <c r="F77" s="124" t="s">
        <v>87</v>
      </c>
      <c r="G77" s="121">
        <f>+G79</f>
        <v>231246.8</v>
      </c>
      <c r="H77" s="121">
        <f t="shared" ref="H77" si="25">+H79</f>
        <v>231246.8</v>
      </c>
    </row>
    <row r="78" spans="1:11" s="123" customFormat="1" ht="18.75" customHeight="1" x14ac:dyDescent="0.25">
      <c r="A78" s="164"/>
      <c r="B78" s="164"/>
      <c r="C78" s="165"/>
      <c r="D78" s="166"/>
      <c r="E78" s="168"/>
      <c r="F78" s="120" t="s">
        <v>15</v>
      </c>
      <c r="G78" s="121"/>
      <c r="H78" s="121"/>
    </row>
    <row r="79" spans="1:11" s="123" customFormat="1" ht="18.75" customHeight="1" x14ac:dyDescent="0.25">
      <c r="A79" s="164"/>
      <c r="B79" s="164"/>
      <c r="C79" s="165"/>
      <c r="D79" s="166"/>
      <c r="E79" s="168"/>
      <c r="F79" s="125" t="s">
        <v>16</v>
      </c>
      <c r="G79" s="121">
        <f>G80</f>
        <v>231246.8</v>
      </c>
      <c r="H79" s="121">
        <f t="shared" ref="H79" si="26">H80</f>
        <v>231246.8</v>
      </c>
    </row>
    <row r="80" spans="1:11" s="123" customFormat="1" ht="18.75" customHeight="1" x14ac:dyDescent="0.25">
      <c r="A80" s="164"/>
      <c r="B80" s="164"/>
      <c r="C80" s="165"/>
      <c r="D80" s="166"/>
      <c r="E80" s="168"/>
      <c r="F80" s="125" t="s">
        <v>17</v>
      </c>
      <c r="G80" s="121">
        <f>G81</f>
        <v>231246.8</v>
      </c>
      <c r="H80" s="121">
        <f>H81</f>
        <v>231246.8</v>
      </c>
    </row>
    <row r="81" spans="1:8" s="123" customFormat="1" ht="18.75" customHeight="1" x14ac:dyDescent="0.25">
      <c r="A81" s="164"/>
      <c r="B81" s="164"/>
      <c r="C81" s="165"/>
      <c r="D81" s="166"/>
      <c r="E81" s="168"/>
      <c r="F81" s="125" t="s">
        <v>18</v>
      </c>
      <c r="G81" s="121">
        <f>G82</f>
        <v>231246.8</v>
      </c>
      <c r="H81" s="121">
        <f>H82</f>
        <v>231246.8</v>
      </c>
    </row>
    <row r="82" spans="1:8" s="123" customFormat="1" ht="18.75" customHeight="1" x14ac:dyDescent="0.25">
      <c r="A82" s="164"/>
      <c r="B82" s="164"/>
      <c r="C82" s="165"/>
      <c r="D82" s="166"/>
      <c r="E82" s="168"/>
      <c r="F82" s="125" t="s">
        <v>94</v>
      </c>
      <c r="G82" s="126">
        <v>231246.8</v>
      </c>
      <c r="H82" s="126">
        <v>231246.8</v>
      </c>
    </row>
    <row r="83" spans="1:8" s="122" customFormat="1" ht="18.75" customHeight="1" x14ac:dyDescent="0.25">
      <c r="A83" s="164"/>
      <c r="B83" s="164"/>
      <c r="C83" s="165"/>
      <c r="D83" s="166"/>
      <c r="E83" s="163">
        <v>11001</v>
      </c>
      <c r="F83" s="120" t="s">
        <v>92</v>
      </c>
      <c r="G83" s="121">
        <f>+G85</f>
        <v>-231246.8</v>
      </c>
      <c r="H83" s="121">
        <f>+H85</f>
        <v>-231246.8</v>
      </c>
    </row>
    <row r="84" spans="1:8" s="123" customFormat="1" ht="18.75" customHeight="1" x14ac:dyDescent="0.25">
      <c r="A84" s="164"/>
      <c r="B84" s="164"/>
      <c r="C84" s="165"/>
      <c r="D84" s="166"/>
      <c r="E84" s="163"/>
      <c r="F84" s="120" t="s">
        <v>85</v>
      </c>
      <c r="G84" s="121"/>
      <c r="H84" s="121"/>
    </row>
    <row r="85" spans="1:8" s="123" customFormat="1" ht="18.75" customHeight="1" x14ac:dyDescent="0.25">
      <c r="A85" s="164"/>
      <c r="B85" s="164"/>
      <c r="C85" s="165"/>
      <c r="D85" s="166"/>
      <c r="E85" s="163"/>
      <c r="F85" s="124" t="s">
        <v>87</v>
      </c>
      <c r="G85" s="121">
        <f>+G87</f>
        <v>-231246.8</v>
      </c>
      <c r="H85" s="121">
        <f t="shared" ref="H85" si="27">+H87</f>
        <v>-231246.8</v>
      </c>
    </row>
    <row r="86" spans="1:8" s="123" customFormat="1" ht="18.75" customHeight="1" x14ac:dyDescent="0.25">
      <c r="A86" s="164"/>
      <c r="B86" s="164"/>
      <c r="C86" s="165"/>
      <c r="D86" s="166"/>
      <c r="E86" s="163"/>
      <c r="F86" s="120" t="s">
        <v>15</v>
      </c>
      <c r="G86" s="121"/>
      <c r="H86" s="121"/>
    </row>
    <row r="87" spans="1:8" s="123" customFormat="1" ht="18.75" customHeight="1" x14ac:dyDescent="0.25">
      <c r="A87" s="164"/>
      <c r="B87" s="164"/>
      <c r="C87" s="165"/>
      <c r="D87" s="166"/>
      <c r="E87" s="163"/>
      <c r="F87" s="125" t="s">
        <v>16</v>
      </c>
      <c r="G87" s="121">
        <f>G88</f>
        <v>-231246.8</v>
      </c>
      <c r="H87" s="121">
        <f t="shared" ref="H87" si="28">H88</f>
        <v>-231246.8</v>
      </c>
    </row>
    <row r="88" spans="1:8" s="123" customFormat="1" ht="18.75" customHeight="1" x14ac:dyDescent="0.25">
      <c r="A88" s="164"/>
      <c r="B88" s="164"/>
      <c r="C88" s="165"/>
      <c r="D88" s="166"/>
      <c r="E88" s="163"/>
      <c r="F88" s="125" t="s">
        <v>17</v>
      </c>
      <c r="G88" s="121">
        <f>G89</f>
        <v>-231246.8</v>
      </c>
      <c r="H88" s="121">
        <f>H89</f>
        <v>-231246.8</v>
      </c>
    </row>
    <row r="89" spans="1:8" s="123" customFormat="1" ht="18.75" customHeight="1" x14ac:dyDescent="0.25">
      <c r="A89" s="164"/>
      <c r="B89" s="164"/>
      <c r="C89" s="165"/>
      <c r="D89" s="166"/>
      <c r="E89" s="163"/>
      <c r="F89" s="125" t="s">
        <v>18</v>
      </c>
      <c r="G89" s="121">
        <f>G90</f>
        <v>-231246.8</v>
      </c>
      <c r="H89" s="121">
        <f>H90</f>
        <v>-231246.8</v>
      </c>
    </row>
    <row r="90" spans="1:8" s="123" customFormat="1" ht="18.75" customHeight="1" x14ac:dyDescent="0.25">
      <c r="A90" s="164"/>
      <c r="B90" s="164"/>
      <c r="C90" s="165"/>
      <c r="D90" s="166"/>
      <c r="E90" s="163"/>
      <c r="F90" s="125" t="s">
        <v>94</v>
      </c>
      <c r="G90" s="126">
        <v>-231246.8</v>
      </c>
      <c r="H90" s="126">
        <v>-231246.8</v>
      </c>
    </row>
  </sheetData>
  <mergeCells count="25">
    <mergeCell ref="E54:E62"/>
    <mergeCell ref="A35:A62"/>
    <mergeCell ref="B37:B62"/>
    <mergeCell ref="C39:C62"/>
    <mergeCell ref="D43:D62"/>
    <mergeCell ref="E45:E53"/>
    <mergeCell ref="L6:S6"/>
    <mergeCell ref="J7:K7"/>
    <mergeCell ref="A8:C8"/>
    <mergeCell ref="D8:E8"/>
    <mergeCell ref="F8:F9"/>
    <mergeCell ref="A6:H6"/>
    <mergeCell ref="G8:H9"/>
    <mergeCell ref="G7:H7"/>
    <mergeCell ref="A15:A32"/>
    <mergeCell ref="B17:B32"/>
    <mergeCell ref="C19:C32"/>
    <mergeCell ref="D23:D32"/>
    <mergeCell ref="E25:E32"/>
    <mergeCell ref="E83:E90"/>
    <mergeCell ref="A65:A90"/>
    <mergeCell ref="B67:B90"/>
    <mergeCell ref="C69:C90"/>
    <mergeCell ref="D73:D90"/>
    <mergeCell ref="E75:E82"/>
  </mergeCells>
  <printOptions horizontalCentered="1"/>
  <pageMargins left="0.2" right="0.2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9" zoomScale="90" zoomScaleNormal="90" zoomScaleSheetLayoutView="100" workbookViewId="0">
      <selection activeCell="K11" sqref="K11"/>
    </sheetView>
  </sheetViews>
  <sheetFormatPr defaultColWidth="8.5703125" defaultRowHeight="13.5" x14ac:dyDescent="0.25"/>
  <cols>
    <col min="1" max="1" width="7.28515625" style="22" customWidth="1"/>
    <col min="2" max="2" width="6.42578125" style="22" customWidth="1"/>
    <col min="3" max="3" width="72.7109375" style="22" bestFit="1" customWidth="1"/>
    <col min="4" max="4" width="17.28515625" style="22" customWidth="1"/>
    <col min="5" max="5" width="17.7109375" style="22" customWidth="1"/>
    <col min="6" max="6" width="16.7109375" style="22" customWidth="1"/>
    <col min="7" max="7" width="18.28515625" style="22" customWidth="1"/>
    <col min="8" max="8" width="14.5703125" style="22" customWidth="1"/>
    <col min="9" max="9" width="15.28515625" style="22" customWidth="1"/>
    <col min="10" max="11" width="17.28515625" style="22" bestFit="1" customWidth="1"/>
    <col min="12" max="12" width="17.7109375" style="22" customWidth="1"/>
    <col min="13" max="13" width="14.5703125" style="22" bestFit="1" customWidth="1"/>
    <col min="14" max="14" width="12.42578125" style="22" customWidth="1"/>
    <col min="15" max="15" width="11.5703125" style="22" bestFit="1" customWidth="1"/>
    <col min="16" max="16" width="10.7109375" style="22" bestFit="1" customWidth="1"/>
    <col min="17" max="17" width="10.42578125" style="22" bestFit="1" customWidth="1"/>
    <col min="18" max="262" width="8.5703125" style="22"/>
    <col min="263" max="263" width="7.28515625" style="22" customWidth="1"/>
    <col min="264" max="264" width="6.42578125" style="22" customWidth="1"/>
    <col min="265" max="265" width="73.7109375" style="22" customWidth="1"/>
    <col min="266" max="267" width="17.28515625" style="22" bestFit="1" customWidth="1"/>
    <col min="268" max="268" width="17.7109375" style="22" customWidth="1"/>
    <col min="269" max="269" width="14.5703125" style="22" bestFit="1" customWidth="1"/>
    <col min="270" max="270" width="12.42578125" style="22" customWidth="1"/>
    <col min="271" max="271" width="11.5703125" style="22" bestFit="1" customWidth="1"/>
    <col min="272" max="272" width="10.7109375" style="22" bestFit="1" customWidth="1"/>
    <col min="273" max="273" width="10.42578125" style="22" bestFit="1" customWidth="1"/>
    <col min="274" max="518" width="8.5703125" style="22"/>
    <col min="519" max="519" width="7.28515625" style="22" customWidth="1"/>
    <col min="520" max="520" width="6.42578125" style="22" customWidth="1"/>
    <col min="521" max="521" width="73.7109375" style="22" customWidth="1"/>
    <col min="522" max="523" width="17.28515625" style="22" bestFit="1" customWidth="1"/>
    <col min="524" max="524" width="17.7109375" style="22" customWidth="1"/>
    <col min="525" max="525" width="14.5703125" style="22" bestFit="1" customWidth="1"/>
    <col min="526" max="526" width="12.42578125" style="22" customWidth="1"/>
    <col min="527" max="527" width="11.5703125" style="22" bestFit="1" customWidth="1"/>
    <col min="528" max="528" width="10.7109375" style="22" bestFit="1" customWidth="1"/>
    <col min="529" max="529" width="10.42578125" style="22" bestFit="1" customWidth="1"/>
    <col min="530" max="774" width="8.5703125" style="22"/>
    <col min="775" max="775" width="7.28515625" style="22" customWidth="1"/>
    <col min="776" max="776" width="6.42578125" style="22" customWidth="1"/>
    <col min="777" max="777" width="73.7109375" style="22" customWidth="1"/>
    <col min="778" max="779" width="17.28515625" style="22" bestFit="1" customWidth="1"/>
    <col min="780" max="780" width="17.7109375" style="22" customWidth="1"/>
    <col min="781" max="781" width="14.5703125" style="22" bestFit="1" customWidth="1"/>
    <col min="782" max="782" width="12.42578125" style="22" customWidth="1"/>
    <col min="783" max="783" width="11.5703125" style="22" bestFit="1" customWidth="1"/>
    <col min="784" max="784" width="10.7109375" style="22" bestFit="1" customWidth="1"/>
    <col min="785" max="785" width="10.42578125" style="22" bestFit="1" customWidth="1"/>
    <col min="786" max="1030" width="8.5703125" style="22"/>
    <col min="1031" max="1031" width="7.28515625" style="22" customWidth="1"/>
    <col min="1032" max="1032" width="6.42578125" style="22" customWidth="1"/>
    <col min="1033" max="1033" width="73.7109375" style="22" customWidth="1"/>
    <col min="1034" max="1035" width="17.28515625" style="22" bestFit="1" customWidth="1"/>
    <col min="1036" max="1036" width="17.7109375" style="22" customWidth="1"/>
    <col min="1037" max="1037" width="14.5703125" style="22" bestFit="1" customWidth="1"/>
    <col min="1038" max="1038" width="12.42578125" style="22" customWidth="1"/>
    <col min="1039" max="1039" width="11.5703125" style="22" bestFit="1" customWidth="1"/>
    <col min="1040" max="1040" width="10.7109375" style="22" bestFit="1" customWidth="1"/>
    <col min="1041" max="1041" width="10.42578125" style="22" bestFit="1" customWidth="1"/>
    <col min="1042" max="1286" width="8.5703125" style="22"/>
    <col min="1287" max="1287" width="7.28515625" style="22" customWidth="1"/>
    <col min="1288" max="1288" width="6.42578125" style="22" customWidth="1"/>
    <col min="1289" max="1289" width="73.7109375" style="22" customWidth="1"/>
    <col min="1290" max="1291" width="17.28515625" style="22" bestFit="1" customWidth="1"/>
    <col min="1292" max="1292" width="17.7109375" style="22" customWidth="1"/>
    <col min="1293" max="1293" width="14.5703125" style="22" bestFit="1" customWidth="1"/>
    <col min="1294" max="1294" width="12.42578125" style="22" customWidth="1"/>
    <col min="1295" max="1295" width="11.5703125" style="22" bestFit="1" customWidth="1"/>
    <col min="1296" max="1296" width="10.7109375" style="22" bestFit="1" customWidth="1"/>
    <col min="1297" max="1297" width="10.42578125" style="22" bestFit="1" customWidth="1"/>
    <col min="1298" max="1542" width="8.5703125" style="22"/>
    <col min="1543" max="1543" width="7.28515625" style="22" customWidth="1"/>
    <col min="1544" max="1544" width="6.42578125" style="22" customWidth="1"/>
    <col min="1545" max="1545" width="73.7109375" style="22" customWidth="1"/>
    <col min="1546" max="1547" width="17.28515625" style="22" bestFit="1" customWidth="1"/>
    <col min="1548" max="1548" width="17.7109375" style="22" customWidth="1"/>
    <col min="1549" max="1549" width="14.5703125" style="22" bestFit="1" customWidth="1"/>
    <col min="1550" max="1550" width="12.42578125" style="22" customWidth="1"/>
    <col min="1551" max="1551" width="11.5703125" style="22" bestFit="1" customWidth="1"/>
    <col min="1552" max="1552" width="10.7109375" style="22" bestFit="1" customWidth="1"/>
    <col min="1553" max="1553" width="10.42578125" style="22" bestFit="1" customWidth="1"/>
    <col min="1554" max="1798" width="8.5703125" style="22"/>
    <col min="1799" max="1799" width="7.28515625" style="22" customWidth="1"/>
    <col min="1800" max="1800" width="6.42578125" style="22" customWidth="1"/>
    <col min="1801" max="1801" width="73.7109375" style="22" customWidth="1"/>
    <col min="1802" max="1803" width="17.28515625" style="22" bestFit="1" customWidth="1"/>
    <col min="1804" max="1804" width="17.7109375" style="22" customWidth="1"/>
    <col min="1805" max="1805" width="14.5703125" style="22" bestFit="1" customWidth="1"/>
    <col min="1806" max="1806" width="12.42578125" style="22" customWidth="1"/>
    <col min="1807" max="1807" width="11.5703125" style="22" bestFit="1" customWidth="1"/>
    <col min="1808" max="1808" width="10.7109375" style="22" bestFit="1" customWidth="1"/>
    <col min="1809" max="1809" width="10.42578125" style="22" bestFit="1" customWidth="1"/>
    <col min="1810" max="2054" width="8.5703125" style="22"/>
    <col min="2055" max="2055" width="7.28515625" style="22" customWidth="1"/>
    <col min="2056" max="2056" width="6.42578125" style="22" customWidth="1"/>
    <col min="2057" max="2057" width="73.7109375" style="22" customWidth="1"/>
    <col min="2058" max="2059" width="17.28515625" style="22" bestFit="1" customWidth="1"/>
    <col min="2060" max="2060" width="17.7109375" style="22" customWidth="1"/>
    <col min="2061" max="2061" width="14.5703125" style="22" bestFit="1" customWidth="1"/>
    <col min="2062" max="2062" width="12.42578125" style="22" customWidth="1"/>
    <col min="2063" max="2063" width="11.5703125" style="22" bestFit="1" customWidth="1"/>
    <col min="2064" max="2064" width="10.7109375" style="22" bestFit="1" customWidth="1"/>
    <col min="2065" max="2065" width="10.42578125" style="22" bestFit="1" customWidth="1"/>
    <col min="2066" max="2310" width="8.5703125" style="22"/>
    <col min="2311" max="2311" width="7.28515625" style="22" customWidth="1"/>
    <col min="2312" max="2312" width="6.42578125" style="22" customWidth="1"/>
    <col min="2313" max="2313" width="73.7109375" style="22" customWidth="1"/>
    <col min="2314" max="2315" width="17.28515625" style="22" bestFit="1" customWidth="1"/>
    <col min="2316" max="2316" width="17.7109375" style="22" customWidth="1"/>
    <col min="2317" max="2317" width="14.5703125" style="22" bestFit="1" customWidth="1"/>
    <col min="2318" max="2318" width="12.42578125" style="22" customWidth="1"/>
    <col min="2319" max="2319" width="11.5703125" style="22" bestFit="1" customWidth="1"/>
    <col min="2320" max="2320" width="10.7109375" style="22" bestFit="1" customWidth="1"/>
    <col min="2321" max="2321" width="10.42578125" style="22" bestFit="1" customWidth="1"/>
    <col min="2322" max="2566" width="8.5703125" style="22"/>
    <col min="2567" max="2567" width="7.28515625" style="22" customWidth="1"/>
    <col min="2568" max="2568" width="6.42578125" style="22" customWidth="1"/>
    <col min="2569" max="2569" width="73.7109375" style="22" customWidth="1"/>
    <col min="2570" max="2571" width="17.28515625" style="22" bestFit="1" customWidth="1"/>
    <col min="2572" max="2572" width="17.7109375" style="22" customWidth="1"/>
    <col min="2573" max="2573" width="14.5703125" style="22" bestFit="1" customWidth="1"/>
    <col min="2574" max="2574" width="12.42578125" style="22" customWidth="1"/>
    <col min="2575" max="2575" width="11.5703125" style="22" bestFit="1" customWidth="1"/>
    <col min="2576" max="2576" width="10.7109375" style="22" bestFit="1" customWidth="1"/>
    <col min="2577" max="2577" width="10.42578125" style="22" bestFit="1" customWidth="1"/>
    <col min="2578" max="2822" width="8.5703125" style="22"/>
    <col min="2823" max="2823" width="7.28515625" style="22" customWidth="1"/>
    <col min="2824" max="2824" width="6.42578125" style="22" customWidth="1"/>
    <col min="2825" max="2825" width="73.7109375" style="22" customWidth="1"/>
    <col min="2826" max="2827" width="17.28515625" style="22" bestFit="1" customWidth="1"/>
    <col min="2828" max="2828" width="17.7109375" style="22" customWidth="1"/>
    <col min="2829" max="2829" width="14.5703125" style="22" bestFit="1" customWidth="1"/>
    <col min="2830" max="2830" width="12.42578125" style="22" customWidth="1"/>
    <col min="2831" max="2831" width="11.5703125" style="22" bestFit="1" customWidth="1"/>
    <col min="2832" max="2832" width="10.7109375" style="22" bestFit="1" customWidth="1"/>
    <col min="2833" max="2833" width="10.42578125" style="22" bestFit="1" customWidth="1"/>
    <col min="2834" max="3078" width="8.5703125" style="22"/>
    <col min="3079" max="3079" width="7.28515625" style="22" customWidth="1"/>
    <col min="3080" max="3080" width="6.42578125" style="22" customWidth="1"/>
    <col min="3081" max="3081" width="73.7109375" style="22" customWidth="1"/>
    <col min="3082" max="3083" width="17.28515625" style="22" bestFit="1" customWidth="1"/>
    <col min="3084" max="3084" width="17.7109375" style="22" customWidth="1"/>
    <col min="3085" max="3085" width="14.5703125" style="22" bestFit="1" customWidth="1"/>
    <col min="3086" max="3086" width="12.42578125" style="22" customWidth="1"/>
    <col min="3087" max="3087" width="11.5703125" style="22" bestFit="1" customWidth="1"/>
    <col min="3088" max="3088" width="10.7109375" style="22" bestFit="1" customWidth="1"/>
    <col min="3089" max="3089" width="10.42578125" style="22" bestFit="1" customWidth="1"/>
    <col min="3090" max="3334" width="8.5703125" style="22"/>
    <col min="3335" max="3335" width="7.28515625" style="22" customWidth="1"/>
    <col min="3336" max="3336" width="6.42578125" style="22" customWidth="1"/>
    <col min="3337" max="3337" width="73.7109375" style="22" customWidth="1"/>
    <col min="3338" max="3339" width="17.28515625" style="22" bestFit="1" customWidth="1"/>
    <col min="3340" max="3340" width="17.7109375" style="22" customWidth="1"/>
    <col min="3341" max="3341" width="14.5703125" style="22" bestFit="1" customWidth="1"/>
    <col min="3342" max="3342" width="12.42578125" style="22" customWidth="1"/>
    <col min="3343" max="3343" width="11.5703125" style="22" bestFit="1" customWidth="1"/>
    <col min="3344" max="3344" width="10.7109375" style="22" bestFit="1" customWidth="1"/>
    <col min="3345" max="3345" width="10.42578125" style="22" bestFit="1" customWidth="1"/>
    <col min="3346" max="3590" width="8.5703125" style="22"/>
    <col min="3591" max="3591" width="7.28515625" style="22" customWidth="1"/>
    <col min="3592" max="3592" width="6.42578125" style="22" customWidth="1"/>
    <col min="3593" max="3593" width="73.7109375" style="22" customWidth="1"/>
    <col min="3594" max="3595" width="17.28515625" style="22" bestFit="1" customWidth="1"/>
    <col min="3596" max="3596" width="17.7109375" style="22" customWidth="1"/>
    <col min="3597" max="3597" width="14.5703125" style="22" bestFit="1" customWidth="1"/>
    <col min="3598" max="3598" width="12.42578125" style="22" customWidth="1"/>
    <col min="3599" max="3599" width="11.5703125" style="22" bestFit="1" customWidth="1"/>
    <col min="3600" max="3600" width="10.7109375" style="22" bestFit="1" customWidth="1"/>
    <col min="3601" max="3601" width="10.42578125" style="22" bestFit="1" customWidth="1"/>
    <col min="3602" max="3846" width="8.5703125" style="22"/>
    <col min="3847" max="3847" width="7.28515625" style="22" customWidth="1"/>
    <col min="3848" max="3848" width="6.42578125" style="22" customWidth="1"/>
    <col min="3849" max="3849" width="73.7109375" style="22" customWidth="1"/>
    <col min="3850" max="3851" width="17.28515625" style="22" bestFit="1" customWidth="1"/>
    <col min="3852" max="3852" width="17.7109375" style="22" customWidth="1"/>
    <col min="3853" max="3853" width="14.5703125" style="22" bestFit="1" customWidth="1"/>
    <col min="3854" max="3854" width="12.42578125" style="22" customWidth="1"/>
    <col min="3855" max="3855" width="11.5703125" style="22" bestFit="1" customWidth="1"/>
    <col min="3856" max="3856" width="10.7109375" style="22" bestFit="1" customWidth="1"/>
    <col min="3857" max="3857" width="10.42578125" style="22" bestFit="1" customWidth="1"/>
    <col min="3858" max="4102" width="8.5703125" style="22"/>
    <col min="4103" max="4103" width="7.28515625" style="22" customWidth="1"/>
    <col min="4104" max="4104" width="6.42578125" style="22" customWidth="1"/>
    <col min="4105" max="4105" width="73.7109375" style="22" customWidth="1"/>
    <col min="4106" max="4107" width="17.28515625" style="22" bestFit="1" customWidth="1"/>
    <col min="4108" max="4108" width="17.7109375" style="22" customWidth="1"/>
    <col min="4109" max="4109" width="14.5703125" style="22" bestFit="1" customWidth="1"/>
    <col min="4110" max="4110" width="12.42578125" style="22" customWidth="1"/>
    <col min="4111" max="4111" width="11.5703125" style="22" bestFit="1" customWidth="1"/>
    <col min="4112" max="4112" width="10.7109375" style="22" bestFit="1" customWidth="1"/>
    <col min="4113" max="4113" width="10.42578125" style="22" bestFit="1" customWidth="1"/>
    <col min="4114" max="4358" width="8.5703125" style="22"/>
    <col min="4359" max="4359" width="7.28515625" style="22" customWidth="1"/>
    <col min="4360" max="4360" width="6.42578125" style="22" customWidth="1"/>
    <col min="4361" max="4361" width="73.7109375" style="22" customWidth="1"/>
    <col min="4362" max="4363" width="17.28515625" style="22" bestFit="1" customWidth="1"/>
    <col min="4364" max="4364" width="17.7109375" style="22" customWidth="1"/>
    <col min="4365" max="4365" width="14.5703125" style="22" bestFit="1" customWidth="1"/>
    <col min="4366" max="4366" width="12.42578125" style="22" customWidth="1"/>
    <col min="4367" max="4367" width="11.5703125" style="22" bestFit="1" customWidth="1"/>
    <col min="4368" max="4368" width="10.7109375" style="22" bestFit="1" customWidth="1"/>
    <col min="4369" max="4369" width="10.42578125" style="22" bestFit="1" customWidth="1"/>
    <col min="4370" max="4614" width="8.5703125" style="22"/>
    <col min="4615" max="4615" width="7.28515625" style="22" customWidth="1"/>
    <col min="4616" max="4616" width="6.42578125" style="22" customWidth="1"/>
    <col min="4617" max="4617" width="73.7109375" style="22" customWidth="1"/>
    <col min="4618" max="4619" width="17.28515625" style="22" bestFit="1" customWidth="1"/>
    <col min="4620" max="4620" width="17.7109375" style="22" customWidth="1"/>
    <col min="4621" max="4621" width="14.5703125" style="22" bestFit="1" customWidth="1"/>
    <col min="4622" max="4622" width="12.42578125" style="22" customWidth="1"/>
    <col min="4623" max="4623" width="11.5703125" style="22" bestFit="1" customWidth="1"/>
    <col min="4624" max="4624" width="10.7109375" style="22" bestFit="1" customWidth="1"/>
    <col min="4625" max="4625" width="10.42578125" style="22" bestFit="1" customWidth="1"/>
    <col min="4626" max="4870" width="8.5703125" style="22"/>
    <col min="4871" max="4871" width="7.28515625" style="22" customWidth="1"/>
    <col min="4872" max="4872" width="6.42578125" style="22" customWidth="1"/>
    <col min="4873" max="4873" width="73.7109375" style="22" customWidth="1"/>
    <col min="4874" max="4875" width="17.28515625" style="22" bestFit="1" customWidth="1"/>
    <col min="4876" max="4876" width="17.7109375" style="22" customWidth="1"/>
    <col min="4877" max="4877" width="14.5703125" style="22" bestFit="1" customWidth="1"/>
    <col min="4878" max="4878" width="12.42578125" style="22" customWidth="1"/>
    <col min="4879" max="4879" width="11.5703125" style="22" bestFit="1" customWidth="1"/>
    <col min="4880" max="4880" width="10.7109375" style="22" bestFit="1" customWidth="1"/>
    <col min="4881" max="4881" width="10.42578125" style="22" bestFit="1" customWidth="1"/>
    <col min="4882" max="5126" width="8.5703125" style="22"/>
    <col min="5127" max="5127" width="7.28515625" style="22" customWidth="1"/>
    <col min="5128" max="5128" width="6.42578125" style="22" customWidth="1"/>
    <col min="5129" max="5129" width="73.7109375" style="22" customWidth="1"/>
    <col min="5130" max="5131" width="17.28515625" style="22" bestFit="1" customWidth="1"/>
    <col min="5132" max="5132" width="17.7109375" style="22" customWidth="1"/>
    <col min="5133" max="5133" width="14.5703125" style="22" bestFit="1" customWidth="1"/>
    <col min="5134" max="5134" width="12.42578125" style="22" customWidth="1"/>
    <col min="5135" max="5135" width="11.5703125" style="22" bestFit="1" customWidth="1"/>
    <col min="5136" max="5136" width="10.7109375" style="22" bestFit="1" customWidth="1"/>
    <col min="5137" max="5137" width="10.42578125" style="22" bestFit="1" customWidth="1"/>
    <col min="5138" max="5382" width="8.5703125" style="22"/>
    <col min="5383" max="5383" width="7.28515625" style="22" customWidth="1"/>
    <col min="5384" max="5384" width="6.42578125" style="22" customWidth="1"/>
    <col min="5385" max="5385" width="73.7109375" style="22" customWidth="1"/>
    <col min="5386" max="5387" width="17.28515625" style="22" bestFit="1" customWidth="1"/>
    <col min="5388" max="5388" width="17.7109375" style="22" customWidth="1"/>
    <col min="5389" max="5389" width="14.5703125" style="22" bestFit="1" customWidth="1"/>
    <col min="5390" max="5390" width="12.42578125" style="22" customWidth="1"/>
    <col min="5391" max="5391" width="11.5703125" style="22" bestFit="1" customWidth="1"/>
    <col min="5392" max="5392" width="10.7109375" style="22" bestFit="1" customWidth="1"/>
    <col min="5393" max="5393" width="10.42578125" style="22" bestFit="1" customWidth="1"/>
    <col min="5394" max="5638" width="8.5703125" style="22"/>
    <col min="5639" max="5639" width="7.28515625" style="22" customWidth="1"/>
    <col min="5640" max="5640" width="6.42578125" style="22" customWidth="1"/>
    <col min="5641" max="5641" width="73.7109375" style="22" customWidth="1"/>
    <col min="5642" max="5643" width="17.28515625" style="22" bestFit="1" customWidth="1"/>
    <col min="5644" max="5644" width="17.7109375" style="22" customWidth="1"/>
    <col min="5645" max="5645" width="14.5703125" style="22" bestFit="1" customWidth="1"/>
    <col min="5646" max="5646" width="12.42578125" style="22" customWidth="1"/>
    <col min="5647" max="5647" width="11.5703125" style="22" bestFit="1" customWidth="1"/>
    <col min="5648" max="5648" width="10.7109375" style="22" bestFit="1" customWidth="1"/>
    <col min="5649" max="5649" width="10.42578125" style="22" bestFit="1" customWidth="1"/>
    <col min="5650" max="5894" width="8.5703125" style="22"/>
    <col min="5895" max="5895" width="7.28515625" style="22" customWidth="1"/>
    <col min="5896" max="5896" width="6.42578125" style="22" customWidth="1"/>
    <col min="5897" max="5897" width="73.7109375" style="22" customWidth="1"/>
    <col min="5898" max="5899" width="17.28515625" style="22" bestFit="1" customWidth="1"/>
    <col min="5900" max="5900" width="17.7109375" style="22" customWidth="1"/>
    <col min="5901" max="5901" width="14.5703125" style="22" bestFit="1" customWidth="1"/>
    <col min="5902" max="5902" width="12.42578125" style="22" customWidth="1"/>
    <col min="5903" max="5903" width="11.5703125" style="22" bestFit="1" customWidth="1"/>
    <col min="5904" max="5904" width="10.7109375" style="22" bestFit="1" customWidth="1"/>
    <col min="5905" max="5905" width="10.42578125" style="22" bestFit="1" customWidth="1"/>
    <col min="5906" max="6150" width="8.5703125" style="22"/>
    <col min="6151" max="6151" width="7.28515625" style="22" customWidth="1"/>
    <col min="6152" max="6152" width="6.42578125" style="22" customWidth="1"/>
    <col min="6153" max="6153" width="73.7109375" style="22" customWidth="1"/>
    <col min="6154" max="6155" width="17.28515625" style="22" bestFit="1" customWidth="1"/>
    <col min="6156" max="6156" width="17.7109375" style="22" customWidth="1"/>
    <col min="6157" max="6157" width="14.5703125" style="22" bestFit="1" customWidth="1"/>
    <col min="6158" max="6158" width="12.42578125" style="22" customWidth="1"/>
    <col min="6159" max="6159" width="11.5703125" style="22" bestFit="1" customWidth="1"/>
    <col min="6160" max="6160" width="10.7109375" style="22" bestFit="1" customWidth="1"/>
    <col min="6161" max="6161" width="10.42578125" style="22" bestFit="1" customWidth="1"/>
    <col min="6162" max="6406" width="8.5703125" style="22"/>
    <col min="6407" max="6407" width="7.28515625" style="22" customWidth="1"/>
    <col min="6408" max="6408" width="6.42578125" style="22" customWidth="1"/>
    <col min="6409" max="6409" width="73.7109375" style="22" customWidth="1"/>
    <col min="6410" max="6411" width="17.28515625" style="22" bestFit="1" customWidth="1"/>
    <col min="6412" max="6412" width="17.7109375" style="22" customWidth="1"/>
    <col min="6413" max="6413" width="14.5703125" style="22" bestFit="1" customWidth="1"/>
    <col min="6414" max="6414" width="12.42578125" style="22" customWidth="1"/>
    <col min="6415" max="6415" width="11.5703125" style="22" bestFit="1" customWidth="1"/>
    <col min="6416" max="6416" width="10.7109375" style="22" bestFit="1" customWidth="1"/>
    <col min="6417" max="6417" width="10.42578125" style="22" bestFit="1" customWidth="1"/>
    <col min="6418" max="6662" width="8.5703125" style="22"/>
    <col min="6663" max="6663" width="7.28515625" style="22" customWidth="1"/>
    <col min="6664" max="6664" width="6.42578125" style="22" customWidth="1"/>
    <col min="6665" max="6665" width="73.7109375" style="22" customWidth="1"/>
    <col min="6666" max="6667" width="17.28515625" style="22" bestFit="1" customWidth="1"/>
    <col min="6668" max="6668" width="17.7109375" style="22" customWidth="1"/>
    <col min="6669" max="6669" width="14.5703125" style="22" bestFit="1" customWidth="1"/>
    <col min="6670" max="6670" width="12.42578125" style="22" customWidth="1"/>
    <col min="6671" max="6671" width="11.5703125" style="22" bestFit="1" customWidth="1"/>
    <col min="6672" max="6672" width="10.7109375" style="22" bestFit="1" customWidth="1"/>
    <col min="6673" max="6673" width="10.42578125" style="22" bestFit="1" customWidth="1"/>
    <col min="6674" max="6918" width="8.5703125" style="22"/>
    <col min="6919" max="6919" width="7.28515625" style="22" customWidth="1"/>
    <col min="6920" max="6920" width="6.42578125" style="22" customWidth="1"/>
    <col min="6921" max="6921" width="73.7109375" style="22" customWidth="1"/>
    <col min="6922" max="6923" width="17.28515625" style="22" bestFit="1" customWidth="1"/>
    <col min="6924" max="6924" width="17.7109375" style="22" customWidth="1"/>
    <col min="6925" max="6925" width="14.5703125" style="22" bestFit="1" customWidth="1"/>
    <col min="6926" max="6926" width="12.42578125" style="22" customWidth="1"/>
    <col min="6927" max="6927" width="11.5703125" style="22" bestFit="1" customWidth="1"/>
    <col min="6928" max="6928" width="10.7109375" style="22" bestFit="1" customWidth="1"/>
    <col min="6929" max="6929" width="10.42578125" style="22" bestFit="1" customWidth="1"/>
    <col min="6930" max="7174" width="8.5703125" style="22"/>
    <col min="7175" max="7175" width="7.28515625" style="22" customWidth="1"/>
    <col min="7176" max="7176" width="6.42578125" style="22" customWidth="1"/>
    <col min="7177" max="7177" width="73.7109375" style="22" customWidth="1"/>
    <col min="7178" max="7179" width="17.28515625" style="22" bestFit="1" customWidth="1"/>
    <col min="7180" max="7180" width="17.7109375" style="22" customWidth="1"/>
    <col min="7181" max="7181" width="14.5703125" style="22" bestFit="1" customWidth="1"/>
    <col min="7182" max="7182" width="12.42578125" style="22" customWidth="1"/>
    <col min="7183" max="7183" width="11.5703125" style="22" bestFit="1" customWidth="1"/>
    <col min="7184" max="7184" width="10.7109375" style="22" bestFit="1" customWidth="1"/>
    <col min="7185" max="7185" width="10.42578125" style="22" bestFit="1" customWidth="1"/>
    <col min="7186" max="7430" width="8.5703125" style="22"/>
    <col min="7431" max="7431" width="7.28515625" style="22" customWidth="1"/>
    <col min="7432" max="7432" width="6.42578125" style="22" customWidth="1"/>
    <col min="7433" max="7433" width="73.7109375" style="22" customWidth="1"/>
    <col min="7434" max="7435" width="17.28515625" style="22" bestFit="1" customWidth="1"/>
    <col min="7436" max="7436" width="17.7109375" style="22" customWidth="1"/>
    <col min="7437" max="7437" width="14.5703125" style="22" bestFit="1" customWidth="1"/>
    <col min="7438" max="7438" width="12.42578125" style="22" customWidth="1"/>
    <col min="7439" max="7439" width="11.5703125" style="22" bestFit="1" customWidth="1"/>
    <col min="7440" max="7440" width="10.7109375" style="22" bestFit="1" customWidth="1"/>
    <col min="7441" max="7441" width="10.42578125" style="22" bestFit="1" customWidth="1"/>
    <col min="7442" max="7686" width="8.5703125" style="22"/>
    <col min="7687" max="7687" width="7.28515625" style="22" customWidth="1"/>
    <col min="7688" max="7688" width="6.42578125" style="22" customWidth="1"/>
    <col min="7689" max="7689" width="73.7109375" style="22" customWidth="1"/>
    <col min="7690" max="7691" width="17.28515625" style="22" bestFit="1" customWidth="1"/>
    <col min="7692" max="7692" width="17.7109375" style="22" customWidth="1"/>
    <col min="7693" max="7693" width="14.5703125" style="22" bestFit="1" customWidth="1"/>
    <col min="7694" max="7694" width="12.42578125" style="22" customWidth="1"/>
    <col min="7695" max="7695" width="11.5703125" style="22" bestFit="1" customWidth="1"/>
    <col min="7696" max="7696" width="10.7109375" style="22" bestFit="1" customWidth="1"/>
    <col min="7697" max="7697" width="10.42578125" style="22" bestFit="1" customWidth="1"/>
    <col min="7698" max="7942" width="8.5703125" style="22"/>
    <col min="7943" max="7943" width="7.28515625" style="22" customWidth="1"/>
    <col min="7944" max="7944" width="6.42578125" style="22" customWidth="1"/>
    <col min="7945" max="7945" width="73.7109375" style="22" customWidth="1"/>
    <col min="7946" max="7947" width="17.28515625" style="22" bestFit="1" customWidth="1"/>
    <col min="7948" max="7948" width="17.7109375" style="22" customWidth="1"/>
    <col min="7949" max="7949" width="14.5703125" style="22" bestFit="1" customWidth="1"/>
    <col min="7950" max="7950" width="12.42578125" style="22" customWidth="1"/>
    <col min="7951" max="7951" width="11.5703125" style="22" bestFit="1" customWidth="1"/>
    <col min="7952" max="7952" width="10.7109375" style="22" bestFit="1" customWidth="1"/>
    <col min="7953" max="7953" width="10.42578125" style="22" bestFit="1" customWidth="1"/>
    <col min="7954" max="8198" width="8.5703125" style="22"/>
    <col min="8199" max="8199" width="7.28515625" style="22" customWidth="1"/>
    <col min="8200" max="8200" width="6.42578125" style="22" customWidth="1"/>
    <col min="8201" max="8201" width="73.7109375" style="22" customWidth="1"/>
    <col min="8202" max="8203" width="17.28515625" style="22" bestFit="1" customWidth="1"/>
    <col min="8204" max="8204" width="17.7109375" style="22" customWidth="1"/>
    <col min="8205" max="8205" width="14.5703125" style="22" bestFit="1" customWidth="1"/>
    <col min="8206" max="8206" width="12.42578125" style="22" customWidth="1"/>
    <col min="8207" max="8207" width="11.5703125" style="22" bestFit="1" customWidth="1"/>
    <col min="8208" max="8208" width="10.7109375" style="22" bestFit="1" customWidth="1"/>
    <col min="8209" max="8209" width="10.42578125" style="22" bestFit="1" customWidth="1"/>
    <col min="8210" max="8454" width="8.5703125" style="22"/>
    <col min="8455" max="8455" width="7.28515625" style="22" customWidth="1"/>
    <col min="8456" max="8456" width="6.42578125" style="22" customWidth="1"/>
    <col min="8457" max="8457" width="73.7109375" style="22" customWidth="1"/>
    <col min="8458" max="8459" width="17.28515625" style="22" bestFit="1" customWidth="1"/>
    <col min="8460" max="8460" width="17.7109375" style="22" customWidth="1"/>
    <col min="8461" max="8461" width="14.5703125" style="22" bestFit="1" customWidth="1"/>
    <col min="8462" max="8462" width="12.42578125" style="22" customWidth="1"/>
    <col min="8463" max="8463" width="11.5703125" style="22" bestFit="1" customWidth="1"/>
    <col min="8464" max="8464" width="10.7109375" style="22" bestFit="1" customWidth="1"/>
    <col min="8465" max="8465" width="10.42578125" style="22" bestFit="1" customWidth="1"/>
    <col min="8466" max="8710" width="8.5703125" style="22"/>
    <col min="8711" max="8711" width="7.28515625" style="22" customWidth="1"/>
    <col min="8712" max="8712" width="6.42578125" style="22" customWidth="1"/>
    <col min="8713" max="8713" width="73.7109375" style="22" customWidth="1"/>
    <col min="8714" max="8715" width="17.28515625" style="22" bestFit="1" customWidth="1"/>
    <col min="8716" max="8716" width="17.7109375" style="22" customWidth="1"/>
    <col min="8717" max="8717" width="14.5703125" style="22" bestFit="1" customWidth="1"/>
    <col min="8718" max="8718" width="12.42578125" style="22" customWidth="1"/>
    <col min="8719" max="8719" width="11.5703125" style="22" bestFit="1" customWidth="1"/>
    <col min="8720" max="8720" width="10.7109375" style="22" bestFit="1" customWidth="1"/>
    <col min="8721" max="8721" width="10.42578125" style="22" bestFit="1" customWidth="1"/>
    <col min="8722" max="8966" width="8.5703125" style="22"/>
    <col min="8967" max="8967" width="7.28515625" style="22" customWidth="1"/>
    <col min="8968" max="8968" width="6.42578125" style="22" customWidth="1"/>
    <col min="8969" max="8969" width="73.7109375" style="22" customWidth="1"/>
    <col min="8970" max="8971" width="17.28515625" style="22" bestFit="1" customWidth="1"/>
    <col min="8972" max="8972" width="17.7109375" style="22" customWidth="1"/>
    <col min="8973" max="8973" width="14.5703125" style="22" bestFit="1" customWidth="1"/>
    <col min="8974" max="8974" width="12.42578125" style="22" customWidth="1"/>
    <col min="8975" max="8975" width="11.5703125" style="22" bestFit="1" customWidth="1"/>
    <col min="8976" max="8976" width="10.7109375" style="22" bestFit="1" customWidth="1"/>
    <col min="8977" max="8977" width="10.42578125" style="22" bestFit="1" customWidth="1"/>
    <col min="8978" max="9222" width="8.5703125" style="22"/>
    <col min="9223" max="9223" width="7.28515625" style="22" customWidth="1"/>
    <col min="9224" max="9224" width="6.42578125" style="22" customWidth="1"/>
    <col min="9225" max="9225" width="73.7109375" style="22" customWidth="1"/>
    <col min="9226" max="9227" width="17.28515625" style="22" bestFit="1" customWidth="1"/>
    <col min="9228" max="9228" width="17.7109375" style="22" customWidth="1"/>
    <col min="9229" max="9229" width="14.5703125" style="22" bestFit="1" customWidth="1"/>
    <col min="9230" max="9230" width="12.42578125" style="22" customWidth="1"/>
    <col min="9231" max="9231" width="11.5703125" style="22" bestFit="1" customWidth="1"/>
    <col min="9232" max="9232" width="10.7109375" style="22" bestFit="1" customWidth="1"/>
    <col min="9233" max="9233" width="10.42578125" style="22" bestFit="1" customWidth="1"/>
    <col min="9234" max="9478" width="8.5703125" style="22"/>
    <col min="9479" max="9479" width="7.28515625" style="22" customWidth="1"/>
    <col min="9480" max="9480" width="6.42578125" style="22" customWidth="1"/>
    <col min="9481" max="9481" width="73.7109375" style="22" customWidth="1"/>
    <col min="9482" max="9483" width="17.28515625" style="22" bestFit="1" customWidth="1"/>
    <col min="9484" max="9484" width="17.7109375" style="22" customWidth="1"/>
    <col min="9485" max="9485" width="14.5703125" style="22" bestFit="1" customWidth="1"/>
    <col min="9486" max="9486" width="12.42578125" style="22" customWidth="1"/>
    <col min="9487" max="9487" width="11.5703125" style="22" bestFit="1" customWidth="1"/>
    <col min="9488" max="9488" width="10.7109375" style="22" bestFit="1" customWidth="1"/>
    <col min="9489" max="9489" width="10.42578125" style="22" bestFit="1" customWidth="1"/>
    <col min="9490" max="9734" width="8.5703125" style="22"/>
    <col min="9735" max="9735" width="7.28515625" style="22" customWidth="1"/>
    <col min="9736" max="9736" width="6.42578125" style="22" customWidth="1"/>
    <col min="9737" max="9737" width="73.7109375" style="22" customWidth="1"/>
    <col min="9738" max="9739" width="17.28515625" style="22" bestFit="1" customWidth="1"/>
    <col min="9740" max="9740" width="17.7109375" style="22" customWidth="1"/>
    <col min="9741" max="9741" width="14.5703125" style="22" bestFit="1" customWidth="1"/>
    <col min="9742" max="9742" width="12.42578125" style="22" customWidth="1"/>
    <col min="9743" max="9743" width="11.5703125" style="22" bestFit="1" customWidth="1"/>
    <col min="9744" max="9744" width="10.7109375" style="22" bestFit="1" customWidth="1"/>
    <col min="9745" max="9745" width="10.42578125" style="22" bestFit="1" customWidth="1"/>
    <col min="9746" max="9990" width="8.5703125" style="22"/>
    <col min="9991" max="9991" width="7.28515625" style="22" customWidth="1"/>
    <col min="9992" max="9992" width="6.42578125" style="22" customWidth="1"/>
    <col min="9993" max="9993" width="73.7109375" style="22" customWidth="1"/>
    <col min="9994" max="9995" width="17.28515625" style="22" bestFit="1" customWidth="1"/>
    <col min="9996" max="9996" width="17.7109375" style="22" customWidth="1"/>
    <col min="9997" max="9997" width="14.5703125" style="22" bestFit="1" customWidth="1"/>
    <col min="9998" max="9998" width="12.42578125" style="22" customWidth="1"/>
    <col min="9999" max="9999" width="11.5703125" style="22" bestFit="1" customWidth="1"/>
    <col min="10000" max="10000" width="10.7109375" style="22" bestFit="1" customWidth="1"/>
    <col min="10001" max="10001" width="10.42578125" style="22" bestFit="1" customWidth="1"/>
    <col min="10002" max="10246" width="8.5703125" style="22"/>
    <col min="10247" max="10247" width="7.28515625" style="22" customWidth="1"/>
    <col min="10248" max="10248" width="6.42578125" style="22" customWidth="1"/>
    <col min="10249" max="10249" width="73.7109375" style="22" customWidth="1"/>
    <col min="10250" max="10251" width="17.28515625" style="22" bestFit="1" customWidth="1"/>
    <col min="10252" max="10252" width="17.7109375" style="22" customWidth="1"/>
    <col min="10253" max="10253" width="14.5703125" style="22" bestFit="1" customWidth="1"/>
    <col min="10254" max="10254" width="12.42578125" style="22" customWidth="1"/>
    <col min="10255" max="10255" width="11.5703125" style="22" bestFit="1" customWidth="1"/>
    <col min="10256" max="10256" width="10.7109375" style="22" bestFit="1" customWidth="1"/>
    <col min="10257" max="10257" width="10.42578125" style="22" bestFit="1" customWidth="1"/>
    <col min="10258" max="10502" width="8.5703125" style="22"/>
    <col min="10503" max="10503" width="7.28515625" style="22" customWidth="1"/>
    <col min="10504" max="10504" width="6.42578125" style="22" customWidth="1"/>
    <col min="10505" max="10505" width="73.7109375" style="22" customWidth="1"/>
    <col min="10506" max="10507" width="17.28515625" style="22" bestFit="1" customWidth="1"/>
    <col min="10508" max="10508" width="17.7109375" style="22" customWidth="1"/>
    <col min="10509" max="10509" width="14.5703125" style="22" bestFit="1" customWidth="1"/>
    <col min="10510" max="10510" width="12.42578125" style="22" customWidth="1"/>
    <col min="10511" max="10511" width="11.5703125" style="22" bestFit="1" customWidth="1"/>
    <col min="10512" max="10512" width="10.7109375" style="22" bestFit="1" customWidth="1"/>
    <col min="10513" max="10513" width="10.42578125" style="22" bestFit="1" customWidth="1"/>
    <col min="10514" max="10758" width="8.5703125" style="22"/>
    <col min="10759" max="10759" width="7.28515625" style="22" customWidth="1"/>
    <col min="10760" max="10760" width="6.42578125" style="22" customWidth="1"/>
    <col min="10761" max="10761" width="73.7109375" style="22" customWidth="1"/>
    <col min="10762" max="10763" width="17.28515625" style="22" bestFit="1" customWidth="1"/>
    <col min="10764" max="10764" width="17.7109375" style="22" customWidth="1"/>
    <col min="10765" max="10765" width="14.5703125" style="22" bestFit="1" customWidth="1"/>
    <col min="10766" max="10766" width="12.42578125" style="22" customWidth="1"/>
    <col min="10767" max="10767" width="11.5703125" style="22" bestFit="1" customWidth="1"/>
    <col min="10768" max="10768" width="10.7109375" style="22" bestFit="1" customWidth="1"/>
    <col min="10769" max="10769" width="10.42578125" style="22" bestFit="1" customWidth="1"/>
    <col min="10770" max="11014" width="8.5703125" style="22"/>
    <col min="11015" max="11015" width="7.28515625" style="22" customWidth="1"/>
    <col min="11016" max="11016" width="6.42578125" style="22" customWidth="1"/>
    <col min="11017" max="11017" width="73.7109375" style="22" customWidth="1"/>
    <col min="11018" max="11019" width="17.28515625" style="22" bestFit="1" customWidth="1"/>
    <col min="11020" max="11020" width="17.7109375" style="22" customWidth="1"/>
    <col min="11021" max="11021" width="14.5703125" style="22" bestFit="1" customWidth="1"/>
    <col min="11022" max="11022" width="12.42578125" style="22" customWidth="1"/>
    <col min="11023" max="11023" width="11.5703125" style="22" bestFit="1" customWidth="1"/>
    <col min="11024" max="11024" width="10.7109375" style="22" bestFit="1" customWidth="1"/>
    <col min="11025" max="11025" width="10.42578125" style="22" bestFit="1" customWidth="1"/>
    <col min="11026" max="11270" width="8.5703125" style="22"/>
    <col min="11271" max="11271" width="7.28515625" style="22" customWidth="1"/>
    <col min="11272" max="11272" width="6.42578125" style="22" customWidth="1"/>
    <col min="11273" max="11273" width="73.7109375" style="22" customWidth="1"/>
    <col min="11274" max="11275" width="17.28515625" style="22" bestFit="1" customWidth="1"/>
    <col min="11276" max="11276" width="17.7109375" style="22" customWidth="1"/>
    <col min="11277" max="11277" width="14.5703125" style="22" bestFit="1" customWidth="1"/>
    <col min="11278" max="11278" width="12.42578125" style="22" customWidth="1"/>
    <col min="11279" max="11279" width="11.5703125" style="22" bestFit="1" customWidth="1"/>
    <col min="11280" max="11280" width="10.7109375" style="22" bestFit="1" customWidth="1"/>
    <col min="11281" max="11281" width="10.42578125" style="22" bestFit="1" customWidth="1"/>
    <col min="11282" max="11526" width="8.5703125" style="22"/>
    <col min="11527" max="11527" width="7.28515625" style="22" customWidth="1"/>
    <col min="11528" max="11528" width="6.42578125" style="22" customWidth="1"/>
    <col min="11529" max="11529" width="73.7109375" style="22" customWidth="1"/>
    <col min="11530" max="11531" width="17.28515625" style="22" bestFit="1" customWidth="1"/>
    <col min="11532" max="11532" width="17.7109375" style="22" customWidth="1"/>
    <col min="11533" max="11533" width="14.5703125" style="22" bestFit="1" customWidth="1"/>
    <col min="11534" max="11534" width="12.42578125" style="22" customWidth="1"/>
    <col min="11535" max="11535" width="11.5703125" style="22" bestFit="1" customWidth="1"/>
    <col min="11536" max="11536" width="10.7109375" style="22" bestFit="1" customWidth="1"/>
    <col min="11537" max="11537" width="10.42578125" style="22" bestFit="1" customWidth="1"/>
    <col min="11538" max="11782" width="8.5703125" style="22"/>
    <col min="11783" max="11783" width="7.28515625" style="22" customWidth="1"/>
    <col min="11784" max="11784" width="6.42578125" style="22" customWidth="1"/>
    <col min="11785" max="11785" width="73.7109375" style="22" customWidth="1"/>
    <col min="11786" max="11787" width="17.28515625" style="22" bestFit="1" customWidth="1"/>
    <col min="11788" max="11788" width="17.7109375" style="22" customWidth="1"/>
    <col min="11789" max="11789" width="14.5703125" style="22" bestFit="1" customWidth="1"/>
    <col min="11790" max="11790" width="12.42578125" style="22" customWidth="1"/>
    <col min="11791" max="11791" width="11.5703125" style="22" bestFit="1" customWidth="1"/>
    <col min="11792" max="11792" width="10.7109375" style="22" bestFit="1" customWidth="1"/>
    <col min="11793" max="11793" width="10.42578125" style="22" bestFit="1" customWidth="1"/>
    <col min="11794" max="12038" width="8.5703125" style="22"/>
    <col min="12039" max="12039" width="7.28515625" style="22" customWidth="1"/>
    <col min="12040" max="12040" width="6.42578125" style="22" customWidth="1"/>
    <col min="12041" max="12041" width="73.7109375" style="22" customWidth="1"/>
    <col min="12042" max="12043" width="17.28515625" style="22" bestFit="1" customWidth="1"/>
    <col min="12044" max="12044" width="17.7109375" style="22" customWidth="1"/>
    <col min="12045" max="12045" width="14.5703125" style="22" bestFit="1" customWidth="1"/>
    <col min="12046" max="12046" width="12.42578125" style="22" customWidth="1"/>
    <col min="12047" max="12047" width="11.5703125" style="22" bestFit="1" customWidth="1"/>
    <col min="12048" max="12048" width="10.7109375" style="22" bestFit="1" customWidth="1"/>
    <col min="12049" max="12049" width="10.42578125" style="22" bestFit="1" customWidth="1"/>
    <col min="12050" max="12294" width="8.5703125" style="22"/>
    <col min="12295" max="12295" width="7.28515625" style="22" customWidth="1"/>
    <col min="12296" max="12296" width="6.42578125" style="22" customWidth="1"/>
    <col min="12297" max="12297" width="73.7109375" style="22" customWidth="1"/>
    <col min="12298" max="12299" width="17.28515625" style="22" bestFit="1" customWidth="1"/>
    <col min="12300" max="12300" width="17.7109375" style="22" customWidth="1"/>
    <col min="12301" max="12301" width="14.5703125" style="22" bestFit="1" customWidth="1"/>
    <col min="12302" max="12302" width="12.42578125" style="22" customWidth="1"/>
    <col min="12303" max="12303" width="11.5703125" style="22" bestFit="1" customWidth="1"/>
    <col min="12304" max="12304" width="10.7109375" style="22" bestFit="1" customWidth="1"/>
    <col min="12305" max="12305" width="10.42578125" style="22" bestFit="1" customWidth="1"/>
    <col min="12306" max="12550" width="8.5703125" style="22"/>
    <col min="12551" max="12551" width="7.28515625" style="22" customWidth="1"/>
    <col min="12552" max="12552" width="6.42578125" style="22" customWidth="1"/>
    <col min="12553" max="12553" width="73.7109375" style="22" customWidth="1"/>
    <col min="12554" max="12555" width="17.28515625" style="22" bestFit="1" customWidth="1"/>
    <col min="12556" max="12556" width="17.7109375" style="22" customWidth="1"/>
    <col min="12557" max="12557" width="14.5703125" style="22" bestFit="1" customWidth="1"/>
    <col min="12558" max="12558" width="12.42578125" style="22" customWidth="1"/>
    <col min="12559" max="12559" width="11.5703125" style="22" bestFit="1" customWidth="1"/>
    <col min="12560" max="12560" width="10.7109375" style="22" bestFit="1" customWidth="1"/>
    <col min="12561" max="12561" width="10.42578125" style="22" bestFit="1" customWidth="1"/>
    <col min="12562" max="12806" width="8.5703125" style="22"/>
    <col min="12807" max="12807" width="7.28515625" style="22" customWidth="1"/>
    <col min="12808" max="12808" width="6.42578125" style="22" customWidth="1"/>
    <col min="12809" max="12809" width="73.7109375" style="22" customWidth="1"/>
    <col min="12810" max="12811" width="17.28515625" style="22" bestFit="1" customWidth="1"/>
    <col min="12812" max="12812" width="17.7109375" style="22" customWidth="1"/>
    <col min="12813" max="12813" width="14.5703125" style="22" bestFit="1" customWidth="1"/>
    <col min="12814" max="12814" width="12.42578125" style="22" customWidth="1"/>
    <col min="12815" max="12815" width="11.5703125" style="22" bestFit="1" customWidth="1"/>
    <col min="12816" max="12816" width="10.7109375" style="22" bestFit="1" customWidth="1"/>
    <col min="12817" max="12817" width="10.42578125" style="22" bestFit="1" customWidth="1"/>
    <col min="12818" max="13062" width="8.5703125" style="22"/>
    <col min="13063" max="13063" width="7.28515625" style="22" customWidth="1"/>
    <col min="13064" max="13064" width="6.42578125" style="22" customWidth="1"/>
    <col min="13065" max="13065" width="73.7109375" style="22" customWidth="1"/>
    <col min="13066" max="13067" width="17.28515625" style="22" bestFit="1" customWidth="1"/>
    <col min="13068" max="13068" width="17.7109375" style="22" customWidth="1"/>
    <col min="13069" max="13069" width="14.5703125" style="22" bestFit="1" customWidth="1"/>
    <col min="13070" max="13070" width="12.42578125" style="22" customWidth="1"/>
    <col min="13071" max="13071" width="11.5703125" style="22" bestFit="1" customWidth="1"/>
    <col min="13072" max="13072" width="10.7109375" style="22" bestFit="1" customWidth="1"/>
    <col min="13073" max="13073" width="10.42578125" style="22" bestFit="1" customWidth="1"/>
    <col min="13074" max="13318" width="8.5703125" style="22"/>
    <col min="13319" max="13319" width="7.28515625" style="22" customWidth="1"/>
    <col min="13320" max="13320" width="6.42578125" style="22" customWidth="1"/>
    <col min="13321" max="13321" width="73.7109375" style="22" customWidth="1"/>
    <col min="13322" max="13323" width="17.28515625" style="22" bestFit="1" customWidth="1"/>
    <col min="13324" max="13324" width="17.7109375" style="22" customWidth="1"/>
    <col min="13325" max="13325" width="14.5703125" style="22" bestFit="1" customWidth="1"/>
    <col min="13326" max="13326" width="12.42578125" style="22" customWidth="1"/>
    <col min="13327" max="13327" width="11.5703125" style="22" bestFit="1" customWidth="1"/>
    <col min="13328" max="13328" width="10.7109375" style="22" bestFit="1" customWidth="1"/>
    <col min="13329" max="13329" width="10.42578125" style="22" bestFit="1" customWidth="1"/>
    <col min="13330" max="13574" width="8.5703125" style="22"/>
    <col min="13575" max="13575" width="7.28515625" style="22" customWidth="1"/>
    <col min="13576" max="13576" width="6.42578125" style="22" customWidth="1"/>
    <col min="13577" max="13577" width="73.7109375" style="22" customWidth="1"/>
    <col min="13578" max="13579" width="17.28515625" style="22" bestFit="1" customWidth="1"/>
    <col min="13580" max="13580" width="17.7109375" style="22" customWidth="1"/>
    <col min="13581" max="13581" width="14.5703125" style="22" bestFit="1" customWidth="1"/>
    <col min="13582" max="13582" width="12.42578125" style="22" customWidth="1"/>
    <col min="13583" max="13583" width="11.5703125" style="22" bestFit="1" customWidth="1"/>
    <col min="13584" max="13584" width="10.7109375" style="22" bestFit="1" customWidth="1"/>
    <col min="13585" max="13585" width="10.42578125" style="22" bestFit="1" customWidth="1"/>
    <col min="13586" max="13830" width="8.5703125" style="22"/>
    <col min="13831" max="13831" width="7.28515625" style="22" customWidth="1"/>
    <col min="13832" max="13832" width="6.42578125" style="22" customWidth="1"/>
    <col min="13833" max="13833" width="73.7109375" style="22" customWidth="1"/>
    <col min="13834" max="13835" width="17.28515625" style="22" bestFit="1" customWidth="1"/>
    <col min="13836" max="13836" width="17.7109375" style="22" customWidth="1"/>
    <col min="13837" max="13837" width="14.5703125" style="22" bestFit="1" customWidth="1"/>
    <col min="13838" max="13838" width="12.42578125" style="22" customWidth="1"/>
    <col min="13839" max="13839" width="11.5703125" style="22" bestFit="1" customWidth="1"/>
    <col min="13840" max="13840" width="10.7109375" style="22" bestFit="1" customWidth="1"/>
    <col min="13841" max="13841" width="10.42578125" style="22" bestFit="1" customWidth="1"/>
    <col min="13842" max="14086" width="8.5703125" style="22"/>
    <col min="14087" max="14087" width="7.28515625" style="22" customWidth="1"/>
    <col min="14088" max="14088" width="6.42578125" style="22" customWidth="1"/>
    <col min="14089" max="14089" width="73.7109375" style="22" customWidth="1"/>
    <col min="14090" max="14091" width="17.28515625" style="22" bestFit="1" customWidth="1"/>
    <col min="14092" max="14092" width="17.7109375" style="22" customWidth="1"/>
    <col min="14093" max="14093" width="14.5703125" style="22" bestFit="1" customWidth="1"/>
    <col min="14094" max="14094" width="12.42578125" style="22" customWidth="1"/>
    <col min="14095" max="14095" width="11.5703125" style="22" bestFit="1" customWidth="1"/>
    <col min="14096" max="14096" width="10.7109375" style="22" bestFit="1" customWidth="1"/>
    <col min="14097" max="14097" width="10.42578125" style="22" bestFit="1" customWidth="1"/>
    <col min="14098" max="14342" width="8.5703125" style="22"/>
    <col min="14343" max="14343" width="7.28515625" style="22" customWidth="1"/>
    <col min="14344" max="14344" width="6.42578125" style="22" customWidth="1"/>
    <col min="14345" max="14345" width="73.7109375" style="22" customWidth="1"/>
    <col min="14346" max="14347" width="17.28515625" style="22" bestFit="1" customWidth="1"/>
    <col min="14348" max="14348" width="17.7109375" style="22" customWidth="1"/>
    <col min="14349" max="14349" width="14.5703125" style="22" bestFit="1" customWidth="1"/>
    <col min="14350" max="14350" width="12.42578125" style="22" customWidth="1"/>
    <col min="14351" max="14351" width="11.5703125" style="22" bestFit="1" customWidth="1"/>
    <col min="14352" max="14352" width="10.7109375" style="22" bestFit="1" customWidth="1"/>
    <col min="14353" max="14353" width="10.42578125" style="22" bestFit="1" customWidth="1"/>
    <col min="14354" max="14598" width="8.5703125" style="22"/>
    <col min="14599" max="14599" width="7.28515625" style="22" customWidth="1"/>
    <col min="14600" max="14600" width="6.42578125" style="22" customWidth="1"/>
    <col min="14601" max="14601" width="73.7109375" style="22" customWidth="1"/>
    <col min="14602" max="14603" width="17.28515625" style="22" bestFit="1" customWidth="1"/>
    <col min="14604" max="14604" width="17.7109375" style="22" customWidth="1"/>
    <col min="14605" max="14605" width="14.5703125" style="22" bestFit="1" customWidth="1"/>
    <col min="14606" max="14606" width="12.42578125" style="22" customWidth="1"/>
    <col min="14607" max="14607" width="11.5703125" style="22" bestFit="1" customWidth="1"/>
    <col min="14608" max="14608" width="10.7109375" style="22" bestFit="1" customWidth="1"/>
    <col min="14609" max="14609" width="10.42578125" style="22" bestFit="1" customWidth="1"/>
    <col min="14610" max="14854" width="8.5703125" style="22"/>
    <col min="14855" max="14855" width="7.28515625" style="22" customWidth="1"/>
    <col min="14856" max="14856" width="6.42578125" style="22" customWidth="1"/>
    <col min="14857" max="14857" width="73.7109375" style="22" customWidth="1"/>
    <col min="14858" max="14859" width="17.28515625" style="22" bestFit="1" customWidth="1"/>
    <col min="14860" max="14860" width="17.7109375" style="22" customWidth="1"/>
    <col min="14861" max="14861" width="14.5703125" style="22" bestFit="1" customWidth="1"/>
    <col min="14862" max="14862" width="12.42578125" style="22" customWidth="1"/>
    <col min="14863" max="14863" width="11.5703125" style="22" bestFit="1" customWidth="1"/>
    <col min="14864" max="14864" width="10.7109375" style="22" bestFit="1" customWidth="1"/>
    <col min="14865" max="14865" width="10.42578125" style="22" bestFit="1" customWidth="1"/>
    <col min="14866" max="15110" width="8.5703125" style="22"/>
    <col min="15111" max="15111" width="7.28515625" style="22" customWidth="1"/>
    <col min="15112" max="15112" width="6.42578125" style="22" customWidth="1"/>
    <col min="15113" max="15113" width="73.7109375" style="22" customWidth="1"/>
    <col min="15114" max="15115" width="17.28515625" style="22" bestFit="1" customWidth="1"/>
    <col min="15116" max="15116" width="17.7109375" style="22" customWidth="1"/>
    <col min="15117" max="15117" width="14.5703125" style="22" bestFit="1" customWidth="1"/>
    <col min="15118" max="15118" width="12.42578125" style="22" customWidth="1"/>
    <col min="15119" max="15119" width="11.5703125" style="22" bestFit="1" customWidth="1"/>
    <col min="15120" max="15120" width="10.7109375" style="22" bestFit="1" customWidth="1"/>
    <col min="15121" max="15121" width="10.42578125" style="22" bestFit="1" customWidth="1"/>
    <col min="15122" max="15366" width="8.5703125" style="22"/>
    <col min="15367" max="15367" width="7.28515625" style="22" customWidth="1"/>
    <col min="15368" max="15368" width="6.42578125" style="22" customWidth="1"/>
    <col min="15369" max="15369" width="73.7109375" style="22" customWidth="1"/>
    <col min="15370" max="15371" width="17.28515625" style="22" bestFit="1" customWidth="1"/>
    <col min="15372" max="15372" width="17.7109375" style="22" customWidth="1"/>
    <col min="15373" max="15373" width="14.5703125" style="22" bestFit="1" customWidth="1"/>
    <col min="15374" max="15374" width="12.42578125" style="22" customWidth="1"/>
    <col min="15375" max="15375" width="11.5703125" style="22" bestFit="1" customWidth="1"/>
    <col min="15376" max="15376" width="10.7109375" style="22" bestFit="1" customWidth="1"/>
    <col min="15377" max="15377" width="10.42578125" style="22" bestFit="1" customWidth="1"/>
    <col min="15378" max="15622" width="8.5703125" style="22"/>
    <col min="15623" max="15623" width="7.28515625" style="22" customWidth="1"/>
    <col min="15624" max="15624" width="6.42578125" style="22" customWidth="1"/>
    <col min="15625" max="15625" width="73.7109375" style="22" customWidth="1"/>
    <col min="15626" max="15627" width="17.28515625" style="22" bestFit="1" customWidth="1"/>
    <col min="15628" max="15628" width="17.7109375" style="22" customWidth="1"/>
    <col min="15629" max="15629" width="14.5703125" style="22" bestFit="1" customWidth="1"/>
    <col min="15630" max="15630" width="12.42578125" style="22" customWidth="1"/>
    <col min="15631" max="15631" width="11.5703125" style="22" bestFit="1" customWidth="1"/>
    <col min="15632" max="15632" width="10.7109375" style="22" bestFit="1" customWidth="1"/>
    <col min="15633" max="15633" width="10.42578125" style="22" bestFit="1" customWidth="1"/>
    <col min="15634" max="15878" width="8.5703125" style="22"/>
    <col min="15879" max="15879" width="7.28515625" style="22" customWidth="1"/>
    <col min="15880" max="15880" width="6.42578125" style="22" customWidth="1"/>
    <col min="15881" max="15881" width="73.7109375" style="22" customWidth="1"/>
    <col min="15882" max="15883" width="17.28515625" style="22" bestFit="1" customWidth="1"/>
    <col min="15884" max="15884" width="17.7109375" style="22" customWidth="1"/>
    <col min="15885" max="15885" width="14.5703125" style="22" bestFit="1" customWidth="1"/>
    <col min="15886" max="15886" width="12.42578125" style="22" customWidth="1"/>
    <col min="15887" max="15887" width="11.5703125" style="22" bestFit="1" customWidth="1"/>
    <col min="15888" max="15888" width="10.7109375" style="22" bestFit="1" customWidth="1"/>
    <col min="15889" max="15889" width="10.42578125" style="22" bestFit="1" customWidth="1"/>
    <col min="15890" max="16134" width="8.5703125" style="22"/>
    <col min="16135" max="16135" width="7.28515625" style="22" customWidth="1"/>
    <col min="16136" max="16136" width="6.42578125" style="22" customWidth="1"/>
    <col min="16137" max="16137" width="73.7109375" style="22" customWidth="1"/>
    <col min="16138" max="16139" width="17.28515625" style="22" bestFit="1" customWidth="1"/>
    <col min="16140" max="16140" width="17.7109375" style="22" customWidth="1"/>
    <col min="16141" max="16141" width="14.5703125" style="22" bestFit="1" customWidth="1"/>
    <col min="16142" max="16142" width="12.42578125" style="22" customWidth="1"/>
    <col min="16143" max="16143" width="11.5703125" style="22" bestFit="1" customWidth="1"/>
    <col min="16144" max="16144" width="10.7109375" style="22" bestFit="1" customWidth="1"/>
    <col min="16145" max="16145" width="10.42578125" style="22" bestFit="1" customWidth="1"/>
    <col min="16146" max="16384" width="8.5703125" style="22"/>
  </cols>
  <sheetData>
    <row r="2" spans="1:12" s="3" customFormat="1" ht="21" customHeight="1" x14ac:dyDescent="0.25">
      <c r="I2" s="71" t="s">
        <v>37</v>
      </c>
    </row>
    <row r="3" spans="1:12" s="3" customFormat="1" ht="18" customHeight="1" x14ac:dyDescent="0.25">
      <c r="C3" s="42"/>
      <c r="D3" s="42"/>
      <c r="E3" s="42"/>
      <c r="F3" s="42"/>
      <c r="G3" s="42"/>
      <c r="I3" s="5" t="s">
        <v>61</v>
      </c>
    </row>
    <row r="4" spans="1:12" s="3" customFormat="1" ht="18" customHeight="1" x14ac:dyDescent="0.25">
      <c r="C4" s="42"/>
      <c r="D4" s="42"/>
      <c r="E4" s="42"/>
      <c r="F4" s="42"/>
      <c r="G4" s="42"/>
      <c r="I4" s="6" t="s">
        <v>20</v>
      </c>
    </row>
    <row r="5" spans="1:12" s="3" customFormat="1" ht="10.5" customHeight="1" x14ac:dyDescent="0.25">
      <c r="C5" s="42"/>
      <c r="D5" s="42"/>
      <c r="E5" s="42"/>
      <c r="F5" s="42"/>
      <c r="G5" s="42"/>
      <c r="H5" s="42"/>
      <c r="I5" s="42"/>
      <c r="J5" s="42"/>
      <c r="K5" s="43"/>
      <c r="L5" s="43"/>
    </row>
    <row r="6" spans="1:12" s="3" customFormat="1" ht="52.5" customHeight="1" x14ac:dyDescent="0.25">
      <c r="A6" s="186" t="s">
        <v>63</v>
      </c>
      <c r="B6" s="186"/>
      <c r="C6" s="186"/>
      <c r="D6" s="186"/>
      <c r="E6" s="186"/>
      <c r="F6" s="186"/>
      <c r="G6" s="186"/>
      <c r="H6" s="186"/>
      <c r="I6" s="186"/>
      <c r="J6" s="44"/>
      <c r="K6" s="44"/>
      <c r="L6" s="44"/>
    </row>
    <row r="7" spans="1:12" s="3" customFormat="1" ht="25.5" customHeight="1" x14ac:dyDescent="0.2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13.5" customHeight="1" thickBot="1" x14ac:dyDescent="0.35">
      <c r="A8" s="46"/>
      <c r="B8" s="46"/>
      <c r="C8" s="47"/>
      <c r="D8" s="47"/>
      <c r="E8" s="47"/>
      <c r="F8" s="47"/>
      <c r="G8" s="47"/>
      <c r="H8" s="209" t="s">
        <v>106</v>
      </c>
      <c r="I8" s="209"/>
      <c r="J8" s="48"/>
      <c r="K8" s="48"/>
    </row>
    <row r="9" spans="1:12" ht="13.5" customHeight="1" x14ac:dyDescent="0.25">
      <c r="A9" s="219" t="s">
        <v>1</v>
      </c>
      <c r="B9" s="220"/>
      <c r="C9" s="187" t="s">
        <v>21</v>
      </c>
      <c r="D9" s="203" t="s">
        <v>2</v>
      </c>
      <c r="E9" s="204"/>
      <c r="F9" s="204"/>
      <c r="G9" s="204"/>
      <c r="H9" s="204"/>
      <c r="I9" s="205"/>
    </row>
    <row r="10" spans="1:12" ht="21.75" customHeight="1" x14ac:dyDescent="0.25">
      <c r="A10" s="221"/>
      <c r="B10" s="222"/>
      <c r="C10" s="188"/>
      <c r="D10" s="206"/>
      <c r="E10" s="207"/>
      <c r="F10" s="207"/>
      <c r="G10" s="207"/>
      <c r="H10" s="207"/>
      <c r="I10" s="208"/>
    </row>
    <row r="11" spans="1:12" ht="29.25" customHeight="1" x14ac:dyDescent="0.25">
      <c r="A11" s="223"/>
      <c r="B11" s="224"/>
      <c r="C11" s="188"/>
      <c r="D11" s="199" t="s">
        <v>35</v>
      </c>
      <c r="E11" s="200"/>
      <c r="F11" s="201"/>
      <c r="G11" s="190" t="s">
        <v>5</v>
      </c>
      <c r="H11" s="190"/>
      <c r="I11" s="191"/>
    </row>
    <row r="12" spans="1:12" s="49" customFormat="1" ht="17.25" customHeight="1" x14ac:dyDescent="0.25">
      <c r="A12" s="192" t="s">
        <v>22</v>
      </c>
      <c r="B12" s="194" t="s">
        <v>23</v>
      </c>
      <c r="C12" s="189"/>
      <c r="D12" s="202" t="s">
        <v>24</v>
      </c>
      <c r="E12" s="202" t="s">
        <v>25</v>
      </c>
      <c r="F12" s="202"/>
      <c r="G12" s="196" t="s">
        <v>24</v>
      </c>
      <c r="H12" s="197" t="s">
        <v>25</v>
      </c>
      <c r="I12" s="198"/>
    </row>
    <row r="13" spans="1:12" s="49" customFormat="1" ht="41.65" customHeight="1" x14ac:dyDescent="0.25">
      <c r="A13" s="193"/>
      <c r="B13" s="195"/>
      <c r="C13" s="189"/>
      <c r="D13" s="202"/>
      <c r="E13" s="150" t="s">
        <v>26</v>
      </c>
      <c r="F13" s="150" t="s">
        <v>27</v>
      </c>
      <c r="G13" s="196"/>
      <c r="H13" s="72" t="s">
        <v>26</v>
      </c>
      <c r="I13" s="73" t="s">
        <v>27</v>
      </c>
    </row>
    <row r="14" spans="1:12" ht="36" customHeight="1" x14ac:dyDescent="0.25">
      <c r="A14" s="50"/>
      <c r="B14" s="24"/>
      <c r="C14" s="51" t="s">
        <v>28</v>
      </c>
      <c r="D14" s="151">
        <f>E14+F14</f>
        <v>-231246.8</v>
      </c>
      <c r="E14" s="151">
        <f>E17</f>
        <v>0</v>
      </c>
      <c r="F14" s="151">
        <f>F17</f>
        <v>-231246.8</v>
      </c>
      <c r="G14" s="146">
        <f>H14+I14</f>
        <v>-231246.8</v>
      </c>
      <c r="H14" s="12">
        <f>H17</f>
        <v>0</v>
      </c>
      <c r="I14" s="13">
        <f>I17</f>
        <v>-231246.8</v>
      </c>
      <c r="J14" s="11"/>
    </row>
    <row r="15" spans="1:12" ht="31.9" customHeight="1" x14ac:dyDescent="0.25">
      <c r="A15" s="50"/>
      <c r="B15" s="24"/>
      <c r="C15" s="51" t="s">
        <v>29</v>
      </c>
      <c r="D15" s="152">
        <f>E15+F15</f>
        <v>-231246.8</v>
      </c>
      <c r="E15" s="151">
        <f>E28</f>
        <v>0</v>
      </c>
      <c r="F15" s="151">
        <f>F28+F19</f>
        <v>-231246.8</v>
      </c>
      <c r="G15" s="147">
        <f>H15+I15</f>
        <v>-231246.8</v>
      </c>
      <c r="H15" s="12">
        <f>H28</f>
        <v>0</v>
      </c>
      <c r="I15" s="13">
        <f>I28+I19</f>
        <v>-231246.8</v>
      </c>
    </row>
    <row r="16" spans="1:12" ht="36.75" customHeight="1" x14ac:dyDescent="0.25">
      <c r="A16" s="50"/>
      <c r="B16" s="24"/>
      <c r="C16" s="51" t="s">
        <v>105</v>
      </c>
      <c r="D16" s="152">
        <f t="shared" ref="D16:I16" si="0">D17</f>
        <v>-231246.8</v>
      </c>
      <c r="E16" s="151">
        <f t="shared" si="0"/>
        <v>0</v>
      </c>
      <c r="F16" s="151">
        <f t="shared" si="0"/>
        <v>-231246.8</v>
      </c>
      <c r="G16" s="147">
        <f t="shared" si="0"/>
        <v>-231246.8</v>
      </c>
      <c r="H16" s="12">
        <f t="shared" si="0"/>
        <v>0</v>
      </c>
      <c r="I16" s="13">
        <f t="shared" si="0"/>
        <v>-231246.8</v>
      </c>
    </row>
    <row r="17" spans="1:12" ht="24.4" customHeight="1" x14ac:dyDescent="0.25">
      <c r="A17" s="19" t="s">
        <v>98</v>
      </c>
      <c r="B17" s="20"/>
      <c r="C17" s="21" t="s">
        <v>99</v>
      </c>
      <c r="D17" s="152">
        <f>+E17+F17</f>
        <v>-231246.8</v>
      </c>
      <c r="E17" s="151">
        <f>+E19+E28</f>
        <v>0</v>
      </c>
      <c r="F17" s="151">
        <f>+F19+F28</f>
        <v>-231246.8</v>
      </c>
      <c r="G17" s="147">
        <f>+H17+I17</f>
        <v>-231246.8</v>
      </c>
      <c r="H17" s="12">
        <f>+H19+H28</f>
        <v>0</v>
      </c>
      <c r="I17" s="13">
        <f>+I19+I28</f>
        <v>-231246.8</v>
      </c>
    </row>
    <row r="18" spans="1:12" ht="15" customHeight="1" x14ac:dyDescent="0.25">
      <c r="A18" s="23"/>
      <c r="B18" s="24"/>
      <c r="C18" s="25" t="s">
        <v>30</v>
      </c>
      <c r="D18" s="153"/>
      <c r="E18" s="15"/>
      <c r="F18" s="15"/>
      <c r="G18" s="14"/>
      <c r="H18" s="15"/>
      <c r="I18" s="16"/>
    </row>
    <row r="19" spans="1:12" ht="57.75" customHeight="1" x14ac:dyDescent="0.25">
      <c r="A19" s="74"/>
      <c r="B19" s="141">
        <v>21026</v>
      </c>
      <c r="C19" s="27" t="s">
        <v>100</v>
      </c>
      <c r="D19" s="151">
        <f>+E19+F19</f>
        <v>-154164.5</v>
      </c>
      <c r="E19" s="151">
        <f>E23</f>
        <v>0</v>
      </c>
      <c r="F19" s="151">
        <f>F23</f>
        <v>-154164.5</v>
      </c>
      <c r="G19" s="146">
        <f>+H19+I19</f>
        <v>-154164.5</v>
      </c>
      <c r="H19" s="12">
        <f>H23</f>
        <v>0</v>
      </c>
      <c r="I19" s="13">
        <f>I23</f>
        <v>-154164.5</v>
      </c>
      <c r="J19" s="11"/>
    </row>
    <row r="20" spans="1:12" ht="15.75" customHeight="1" x14ac:dyDescent="0.25">
      <c r="A20" s="210"/>
      <c r="B20" s="213"/>
      <c r="C20" s="28" t="s">
        <v>14</v>
      </c>
      <c r="D20" s="154"/>
      <c r="E20" s="151"/>
      <c r="F20" s="151"/>
      <c r="G20" s="148"/>
      <c r="H20" s="12"/>
      <c r="I20" s="13"/>
      <c r="J20" s="11"/>
    </row>
    <row r="21" spans="1:12" ht="23.25" customHeight="1" x14ac:dyDescent="0.25">
      <c r="A21" s="211"/>
      <c r="B21" s="214"/>
      <c r="C21" s="29" t="s">
        <v>101</v>
      </c>
      <c r="D21" s="151">
        <f>E21+F21</f>
        <v>-154164.5</v>
      </c>
      <c r="E21" s="151">
        <f>E19</f>
        <v>0</v>
      </c>
      <c r="F21" s="151">
        <f>F19</f>
        <v>-154164.5</v>
      </c>
      <c r="G21" s="146">
        <f>H21+I21</f>
        <v>-154164.5</v>
      </c>
      <c r="H21" s="12">
        <f>H19</f>
        <v>0</v>
      </c>
      <c r="I21" s="13">
        <f>I19</f>
        <v>-154164.5</v>
      </c>
      <c r="J21" s="11"/>
    </row>
    <row r="22" spans="1:12" ht="22.5" customHeight="1" x14ac:dyDescent="0.25">
      <c r="A22" s="211"/>
      <c r="B22" s="214"/>
      <c r="C22" s="29" t="s">
        <v>31</v>
      </c>
      <c r="D22" s="154"/>
      <c r="E22" s="151"/>
      <c r="F22" s="151"/>
      <c r="G22" s="148"/>
      <c r="H22" s="12"/>
      <c r="I22" s="13"/>
      <c r="J22" s="11"/>
    </row>
    <row r="23" spans="1:12" ht="22.5" customHeight="1" x14ac:dyDescent="0.25">
      <c r="A23" s="211"/>
      <c r="B23" s="214"/>
      <c r="C23" s="30" t="s">
        <v>16</v>
      </c>
      <c r="D23" s="154">
        <f t="shared" ref="D23:D24" si="1">E23+F23</f>
        <v>-154164.5</v>
      </c>
      <c r="E23" s="151">
        <f t="shared" ref="E23:F26" si="2">E24</f>
        <v>0</v>
      </c>
      <c r="F23" s="151">
        <f t="shared" si="2"/>
        <v>-154164.5</v>
      </c>
      <c r="G23" s="146">
        <f t="shared" ref="G23:G24" si="3">H23+I23</f>
        <v>-154164.5</v>
      </c>
      <c r="H23" s="138">
        <f t="shared" ref="H23:I26" si="4">H24</f>
        <v>0</v>
      </c>
      <c r="I23" s="13">
        <f t="shared" si="4"/>
        <v>-154164.5</v>
      </c>
      <c r="J23" s="11"/>
    </row>
    <row r="24" spans="1:12" ht="21.75" customHeight="1" x14ac:dyDescent="0.25">
      <c r="A24" s="211"/>
      <c r="B24" s="214"/>
      <c r="C24" s="30" t="s">
        <v>32</v>
      </c>
      <c r="D24" s="154">
        <f t="shared" si="1"/>
        <v>-154164.5</v>
      </c>
      <c r="E24" s="154">
        <f>E26</f>
        <v>0</v>
      </c>
      <c r="F24" s="154">
        <f>F26</f>
        <v>-154164.5</v>
      </c>
      <c r="G24" s="148">
        <f t="shared" si="3"/>
        <v>-154164.5</v>
      </c>
      <c r="H24" s="17">
        <f>H26</f>
        <v>0</v>
      </c>
      <c r="I24" s="9">
        <f>I26</f>
        <v>-154164.5</v>
      </c>
    </row>
    <row r="25" spans="1:12" ht="21.75" customHeight="1" x14ac:dyDescent="0.25">
      <c r="A25" s="211"/>
      <c r="B25" s="214"/>
      <c r="C25" s="30" t="s">
        <v>19</v>
      </c>
      <c r="D25" s="154">
        <f>E25+F25</f>
        <v>-154164.5</v>
      </c>
      <c r="E25" s="154">
        <f t="shared" si="2"/>
        <v>0</v>
      </c>
      <c r="F25" s="154">
        <f t="shared" si="2"/>
        <v>-154164.5</v>
      </c>
      <c r="G25" s="148">
        <f>H25+I25</f>
        <v>-154164.5</v>
      </c>
      <c r="H25" s="17">
        <f t="shared" si="4"/>
        <v>0</v>
      </c>
      <c r="I25" s="9">
        <f t="shared" si="4"/>
        <v>-154164.5</v>
      </c>
    </row>
    <row r="26" spans="1:12" ht="21.75" customHeight="1" x14ac:dyDescent="0.25">
      <c r="A26" s="211"/>
      <c r="B26" s="214"/>
      <c r="C26" s="30" t="s">
        <v>102</v>
      </c>
      <c r="D26" s="154">
        <f>E26+F26</f>
        <v>-154164.5</v>
      </c>
      <c r="E26" s="154">
        <f t="shared" si="2"/>
        <v>0</v>
      </c>
      <c r="F26" s="154">
        <f t="shared" si="2"/>
        <v>-154164.5</v>
      </c>
      <c r="G26" s="148">
        <f>H26+I26</f>
        <v>-154164.5</v>
      </c>
      <c r="H26" s="17">
        <f t="shared" si="4"/>
        <v>0</v>
      </c>
      <c r="I26" s="9">
        <f t="shared" si="4"/>
        <v>-154164.5</v>
      </c>
    </row>
    <row r="27" spans="1:12" ht="22.5" customHeight="1" x14ac:dyDescent="0.25">
      <c r="A27" s="212"/>
      <c r="B27" s="215"/>
      <c r="C27" s="66" t="s">
        <v>103</v>
      </c>
      <c r="D27" s="155">
        <f>E27+F27</f>
        <v>-154164.5</v>
      </c>
      <c r="E27" s="155"/>
      <c r="F27" s="155">
        <v>-154164.5</v>
      </c>
      <c r="G27" s="149">
        <f>H27+I27</f>
        <v>-154164.5</v>
      </c>
      <c r="H27" s="67"/>
      <c r="I27" s="69">
        <v>-154164.5</v>
      </c>
      <c r="J27" s="11"/>
      <c r="L27" s="11"/>
    </row>
    <row r="28" spans="1:12" ht="53.1" customHeight="1" x14ac:dyDescent="0.25">
      <c r="A28" s="74"/>
      <c r="B28" s="26">
        <v>21027</v>
      </c>
      <c r="C28" s="27" t="s">
        <v>104</v>
      </c>
      <c r="D28" s="32">
        <f>+E28+F28</f>
        <v>-77082.3</v>
      </c>
      <c r="E28" s="32">
        <f>E32</f>
        <v>0</v>
      </c>
      <c r="F28" s="32">
        <f>F32</f>
        <v>-77082.3</v>
      </c>
      <c r="G28" s="31">
        <f>+H28+I28</f>
        <v>-77082.3</v>
      </c>
      <c r="H28" s="32">
        <f>H32</f>
        <v>0</v>
      </c>
      <c r="I28" s="33">
        <f>I32</f>
        <v>-77082.3</v>
      </c>
    </row>
    <row r="29" spans="1:12" ht="15.75" customHeight="1" x14ac:dyDescent="0.25">
      <c r="A29" s="210"/>
      <c r="B29" s="216"/>
      <c r="C29" s="28" t="s">
        <v>14</v>
      </c>
      <c r="D29" s="154"/>
      <c r="E29" s="151"/>
      <c r="F29" s="151"/>
      <c r="G29" s="148"/>
      <c r="H29" s="12"/>
      <c r="I29" s="13"/>
      <c r="J29" s="11"/>
    </row>
    <row r="30" spans="1:12" ht="23.25" customHeight="1" x14ac:dyDescent="0.25">
      <c r="A30" s="211"/>
      <c r="B30" s="217"/>
      <c r="C30" s="29" t="s">
        <v>101</v>
      </c>
      <c r="D30" s="151">
        <f>E30+F30</f>
        <v>-77082.3</v>
      </c>
      <c r="E30" s="151">
        <f>E28</f>
        <v>0</v>
      </c>
      <c r="F30" s="151">
        <f>F28</f>
        <v>-77082.3</v>
      </c>
      <c r="G30" s="146">
        <f>H30+I30</f>
        <v>-77082.3</v>
      </c>
      <c r="H30" s="12">
        <f>H28</f>
        <v>0</v>
      </c>
      <c r="I30" s="13">
        <f>I28</f>
        <v>-77082.3</v>
      </c>
    </row>
    <row r="31" spans="1:12" ht="22.5" customHeight="1" x14ac:dyDescent="0.25">
      <c r="A31" s="211"/>
      <c r="B31" s="217"/>
      <c r="C31" s="28" t="s">
        <v>31</v>
      </c>
      <c r="D31" s="154"/>
      <c r="E31" s="151"/>
      <c r="F31" s="151"/>
      <c r="G31" s="148"/>
      <c r="H31" s="12"/>
      <c r="I31" s="13"/>
    </row>
    <row r="32" spans="1:12" ht="22.5" customHeight="1" x14ac:dyDescent="0.25">
      <c r="A32" s="211"/>
      <c r="B32" s="217"/>
      <c r="C32" s="30" t="s">
        <v>16</v>
      </c>
      <c r="D32" s="154">
        <f>E32+F32</f>
        <v>-77082.3</v>
      </c>
      <c r="E32" s="151">
        <f t="shared" ref="E32:F35" si="5">E33</f>
        <v>0</v>
      </c>
      <c r="F32" s="151">
        <f t="shared" si="5"/>
        <v>-77082.3</v>
      </c>
      <c r="G32" s="148">
        <f>H32+I32</f>
        <v>-77082.3</v>
      </c>
      <c r="H32" s="17">
        <f t="shared" ref="H32:I35" si="6">H33</f>
        <v>0</v>
      </c>
      <c r="I32" s="9">
        <f t="shared" si="6"/>
        <v>-77082.3</v>
      </c>
    </row>
    <row r="33" spans="1:12" ht="21.75" customHeight="1" x14ac:dyDescent="0.25">
      <c r="A33" s="211"/>
      <c r="B33" s="217"/>
      <c r="C33" s="30" t="s">
        <v>32</v>
      </c>
      <c r="D33" s="154">
        <f>E33+F33</f>
        <v>-77082.3</v>
      </c>
      <c r="E33" s="154">
        <f t="shared" si="5"/>
        <v>0</v>
      </c>
      <c r="F33" s="154">
        <f t="shared" si="5"/>
        <v>-77082.3</v>
      </c>
      <c r="G33" s="148">
        <f>H33+I33</f>
        <v>-77082.3</v>
      </c>
      <c r="H33" s="17">
        <f t="shared" si="6"/>
        <v>0</v>
      </c>
      <c r="I33" s="9">
        <f t="shared" si="6"/>
        <v>-77082.3</v>
      </c>
    </row>
    <row r="34" spans="1:12" ht="21.75" customHeight="1" x14ac:dyDescent="0.25">
      <c r="A34" s="211"/>
      <c r="B34" s="217"/>
      <c r="C34" s="30" t="s">
        <v>19</v>
      </c>
      <c r="D34" s="139">
        <f t="shared" ref="D34" si="7">E34+F34</f>
        <v>-77082.3</v>
      </c>
      <c r="E34" s="139">
        <f>E36</f>
        <v>0</v>
      </c>
      <c r="F34" s="139">
        <f>F36</f>
        <v>-77082.3</v>
      </c>
      <c r="G34" s="148">
        <f t="shared" ref="G34" si="8">H34+I34</f>
        <v>-77082.3</v>
      </c>
      <c r="H34" s="17">
        <f>H36</f>
        <v>0</v>
      </c>
      <c r="I34" s="140">
        <f>I36</f>
        <v>-77082.3</v>
      </c>
    </row>
    <row r="35" spans="1:12" ht="21.75" customHeight="1" x14ac:dyDescent="0.25">
      <c r="A35" s="211"/>
      <c r="B35" s="217"/>
      <c r="C35" s="30" t="s">
        <v>102</v>
      </c>
      <c r="D35" s="154">
        <f t="shared" ref="D35" si="9">E35+F35</f>
        <v>-77082.3</v>
      </c>
      <c r="E35" s="154">
        <f t="shared" si="5"/>
        <v>0</v>
      </c>
      <c r="F35" s="154">
        <f t="shared" si="5"/>
        <v>-77082.3</v>
      </c>
      <c r="G35" s="148">
        <f t="shared" ref="G35" si="10">H35+I35</f>
        <v>-77082.3</v>
      </c>
      <c r="H35" s="17">
        <f t="shared" si="6"/>
        <v>0</v>
      </c>
      <c r="I35" s="9">
        <f t="shared" si="6"/>
        <v>-77082.3</v>
      </c>
    </row>
    <row r="36" spans="1:12" ht="22.5" customHeight="1" x14ac:dyDescent="0.25">
      <c r="A36" s="212"/>
      <c r="B36" s="218"/>
      <c r="C36" s="66" t="s">
        <v>103</v>
      </c>
      <c r="D36" s="155">
        <f>E36+F36</f>
        <v>-77082.3</v>
      </c>
      <c r="E36" s="155"/>
      <c r="F36" s="155">
        <v>-77082.3</v>
      </c>
      <c r="G36" s="149">
        <f>H36+I36</f>
        <v>-77082.3</v>
      </c>
      <c r="H36" s="67"/>
      <c r="I36" s="68">
        <v>-77082.3</v>
      </c>
      <c r="J36" s="11"/>
      <c r="L36" s="11"/>
    </row>
    <row r="37" spans="1:12" x14ac:dyDescent="0.25">
      <c r="F37" s="70"/>
    </row>
    <row r="38" spans="1:12" x14ac:dyDescent="0.25">
      <c r="C38" s="52"/>
      <c r="D38" s="52"/>
      <c r="E38" s="52"/>
      <c r="F38" s="52"/>
      <c r="G38" s="52"/>
      <c r="H38" s="52"/>
      <c r="I38" s="52"/>
      <c r="L38" s="34"/>
    </row>
    <row r="49" spans="10:11" ht="14.25" x14ac:dyDescent="0.25">
      <c r="J49" s="53"/>
      <c r="K49" s="53"/>
    </row>
    <row r="53" spans="10:11" ht="14.25" x14ac:dyDescent="0.25">
      <c r="J53" s="53"/>
    </row>
  </sheetData>
  <mergeCells count="17">
    <mergeCell ref="A20:A27"/>
    <mergeCell ref="B20:B27"/>
    <mergeCell ref="A29:A36"/>
    <mergeCell ref="B29:B36"/>
    <mergeCell ref="A9:B11"/>
    <mergeCell ref="A6:I6"/>
    <mergeCell ref="C9:C13"/>
    <mergeCell ref="G11:I11"/>
    <mergeCell ref="A12:A13"/>
    <mergeCell ref="B12:B13"/>
    <mergeCell ref="G12:G13"/>
    <mergeCell ref="H12:I12"/>
    <mergeCell ref="D11:F11"/>
    <mergeCell ref="D12:D13"/>
    <mergeCell ref="E12:F12"/>
    <mergeCell ref="D9:I10"/>
    <mergeCell ref="H8:I8"/>
  </mergeCells>
  <printOptions horizontalCentered="1"/>
  <pageMargins left="0.2" right="0.2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9" zoomScale="80" zoomScaleNormal="80" workbookViewId="0">
      <selection activeCell="T10" sqref="T10"/>
    </sheetView>
  </sheetViews>
  <sheetFormatPr defaultColWidth="8.28515625" defaultRowHeight="16.5" x14ac:dyDescent="0.25"/>
  <cols>
    <col min="1" max="1" width="5.28515625" style="55" customWidth="1"/>
    <col min="2" max="2" width="9.140625" style="55" customWidth="1"/>
    <col min="3" max="3" width="7.7109375" style="55" customWidth="1"/>
    <col min="4" max="4" width="15.28515625" style="55" customWidth="1"/>
    <col min="5" max="5" width="8.7109375" style="55" customWidth="1"/>
    <col min="6" max="6" width="11.5703125" style="55" customWidth="1"/>
    <col min="7" max="7" width="11.7109375" style="55" customWidth="1"/>
    <col min="8" max="8" width="14.7109375" style="55" customWidth="1"/>
    <col min="9" max="9" width="46.7109375" style="55" customWidth="1"/>
    <col min="10" max="11" width="19.7109375" style="55" customWidth="1"/>
    <col min="12" max="12" width="10.7109375" style="55" customWidth="1"/>
    <col min="13" max="13" width="11.7109375" style="55" bestFit="1" customWidth="1"/>
    <col min="14" max="14" width="8.28515625" style="55"/>
    <col min="15" max="15" width="24.7109375" style="55" customWidth="1"/>
    <col min="16" max="16384" width="8.28515625" style="55"/>
  </cols>
  <sheetData>
    <row r="1" spans="1:11" x14ac:dyDescent="0.25">
      <c r="K1" s="56"/>
    </row>
    <row r="2" spans="1:11" x14ac:dyDescent="0.25">
      <c r="J2" s="3"/>
      <c r="K2" s="6" t="s">
        <v>39</v>
      </c>
    </row>
    <row r="3" spans="1:11" x14ac:dyDescent="0.25">
      <c r="J3" s="59"/>
      <c r="K3" s="6" t="s">
        <v>61</v>
      </c>
    </row>
    <row r="4" spans="1:11" x14ac:dyDescent="0.25">
      <c r="A4" s="57"/>
      <c r="B4" s="57"/>
      <c r="C4" s="57"/>
      <c r="D4" s="57"/>
      <c r="E4" s="57"/>
      <c r="F4" s="57"/>
      <c r="G4" s="57"/>
      <c r="H4" s="57"/>
      <c r="I4" s="57"/>
      <c r="J4" s="59"/>
      <c r="K4" s="6" t="s">
        <v>20</v>
      </c>
    </row>
    <row r="5" spans="1:11" x14ac:dyDescent="0.25">
      <c r="A5" s="57"/>
      <c r="B5" s="57"/>
      <c r="C5" s="57"/>
      <c r="D5" s="57"/>
      <c r="E5" s="57"/>
      <c r="F5" s="57"/>
      <c r="G5" s="57"/>
      <c r="H5" s="57"/>
      <c r="I5" s="57"/>
      <c r="J5" s="59"/>
      <c r="K5" s="6"/>
    </row>
    <row r="6" spans="1:11" ht="67.5" customHeight="1" x14ac:dyDescent="0.25">
      <c r="A6" s="229" t="s">
        <v>125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</row>
    <row r="7" spans="1:11" x14ac:dyDescent="0.25">
      <c r="A7" s="57"/>
      <c r="B7" s="57"/>
      <c r="C7" s="57"/>
      <c r="D7" s="57"/>
      <c r="E7" s="57"/>
      <c r="F7" s="57"/>
      <c r="G7" s="57"/>
      <c r="H7" s="57"/>
      <c r="I7" s="57"/>
      <c r="J7" s="59"/>
      <c r="K7" s="6"/>
    </row>
    <row r="8" spans="1:11" x14ac:dyDescent="0.25">
      <c r="J8" s="162" t="s">
        <v>106</v>
      </c>
      <c r="K8" s="162"/>
    </row>
    <row r="9" spans="1:11" ht="71.650000000000006" customHeight="1" x14ac:dyDescent="0.25">
      <c r="A9" s="228" t="s">
        <v>41</v>
      </c>
      <c r="B9" s="228" t="s">
        <v>42</v>
      </c>
      <c r="C9" s="228"/>
      <c r="D9" s="228" t="s">
        <v>43</v>
      </c>
      <c r="E9" s="228"/>
      <c r="F9" s="228"/>
      <c r="G9" s="228"/>
      <c r="H9" s="228" t="s">
        <v>44</v>
      </c>
      <c r="I9" s="228" t="s">
        <v>45</v>
      </c>
      <c r="J9" s="228" t="s">
        <v>50</v>
      </c>
      <c r="K9" s="228"/>
    </row>
    <row r="10" spans="1:11" ht="49.5" x14ac:dyDescent="0.25">
      <c r="A10" s="228"/>
      <c r="B10" s="58" t="s">
        <v>46</v>
      </c>
      <c r="C10" s="58" t="s">
        <v>47</v>
      </c>
      <c r="D10" s="58" t="s">
        <v>46</v>
      </c>
      <c r="E10" s="58" t="s">
        <v>47</v>
      </c>
      <c r="F10" s="58" t="s">
        <v>48</v>
      </c>
      <c r="G10" s="58" t="s">
        <v>49</v>
      </c>
      <c r="H10" s="228"/>
      <c r="I10" s="228"/>
      <c r="J10" s="58" t="s">
        <v>33</v>
      </c>
      <c r="K10" s="58" t="s">
        <v>34</v>
      </c>
    </row>
    <row r="11" spans="1:11" s="128" customFormat="1" ht="30" customHeight="1" x14ac:dyDescent="0.25">
      <c r="A11" s="227" t="s">
        <v>95</v>
      </c>
      <c r="B11" s="227"/>
      <c r="C11" s="227"/>
      <c r="D11" s="227"/>
      <c r="E11" s="227"/>
      <c r="F11" s="227"/>
      <c r="G11" s="227"/>
      <c r="H11" s="227"/>
      <c r="I11" s="227"/>
      <c r="J11" s="127">
        <f>J12+J18+J28</f>
        <v>0</v>
      </c>
      <c r="K11" s="127">
        <f>K12+K18+K28</f>
        <v>0</v>
      </c>
    </row>
    <row r="12" spans="1:11" s="128" customFormat="1" ht="30" customHeight="1" x14ac:dyDescent="0.25">
      <c r="A12" s="227" t="str">
        <f>'[1]1'!A11:F11</f>
        <v xml:space="preserve">ՀՀ վարչապետի աշխատակազմ </v>
      </c>
      <c r="B12" s="227"/>
      <c r="C12" s="227"/>
      <c r="D12" s="227"/>
      <c r="E12" s="227"/>
      <c r="F12" s="227"/>
      <c r="G12" s="227"/>
      <c r="H12" s="227"/>
      <c r="I12" s="227"/>
      <c r="J12" s="127">
        <f>J13</f>
        <v>231246.8</v>
      </c>
      <c r="K12" s="127">
        <f>K13</f>
        <v>231246.8</v>
      </c>
    </row>
    <row r="13" spans="1:11" s="128" customFormat="1" ht="16.5" customHeight="1" x14ac:dyDescent="0.25">
      <c r="B13" s="129">
        <f>'[1]1'!B12</f>
        <v>1223</v>
      </c>
      <c r="C13" s="226" t="str">
        <f>'[1]1'!D12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226"/>
      <c r="E13" s="226"/>
      <c r="F13" s="226"/>
      <c r="G13" s="226"/>
      <c r="H13" s="226"/>
      <c r="I13" s="226"/>
      <c r="J13" s="127">
        <f t="shared" ref="J13:K13" si="0">J14</f>
        <v>231246.8</v>
      </c>
      <c r="K13" s="127">
        <f t="shared" si="0"/>
        <v>231246.8</v>
      </c>
    </row>
    <row r="14" spans="1:11" s="128" customFormat="1" ht="30" customHeight="1" x14ac:dyDescent="0.25">
      <c r="D14" s="129" t="str">
        <f>'[1]1'!C13</f>
        <v>1223 - 11001</v>
      </c>
      <c r="E14" s="226" t="str">
        <f>'[1]1'!D13</f>
        <v>Հայաստանի Հանրապետության շահերի ներկայացմանն ու պաշտպանությանն ուղղված փաստաբանական, իրավաբանական ծառայություններ</v>
      </c>
      <c r="F14" s="226"/>
      <c r="G14" s="226"/>
      <c r="H14" s="226"/>
      <c r="I14" s="226"/>
      <c r="J14" s="127">
        <f>'2'!G32</f>
        <v>231246.8</v>
      </c>
      <c r="K14" s="127">
        <f>'2'!H32</f>
        <v>231246.8</v>
      </c>
    </row>
    <row r="15" spans="1:11" s="128" customFormat="1" ht="30" customHeight="1" x14ac:dyDescent="0.25">
      <c r="F15" s="226" t="str">
        <f>'[1]1'!E13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226"/>
      <c r="H15" s="226"/>
      <c r="I15" s="226"/>
      <c r="J15" s="226"/>
      <c r="K15" s="226"/>
    </row>
    <row r="16" spans="1:11" s="128" customFormat="1" ht="19.5" customHeight="1" x14ac:dyDescent="0.25">
      <c r="G16" s="226" t="str">
        <f>'[1]1'!F13</f>
        <v>Ծառայությունների մատուցում</v>
      </c>
      <c r="H16" s="226"/>
      <c r="I16" s="226"/>
      <c r="J16" s="226"/>
      <c r="K16" s="226"/>
    </row>
    <row r="17" spans="1:12" s="128" customFormat="1" ht="21" customHeight="1" x14ac:dyDescent="0.25">
      <c r="H17" s="225" t="s">
        <v>96</v>
      </c>
      <c r="I17" s="225"/>
      <c r="J17" s="225"/>
      <c r="K17" s="225"/>
    </row>
    <row r="18" spans="1:12" s="128" customFormat="1" ht="39.75" customHeight="1" x14ac:dyDescent="0.25">
      <c r="A18" s="227" t="str">
        <f>'2'!F33</f>
        <v>ՀՀ տարածքային կառավարման և ենթակառուցվածքների նախարարություն</v>
      </c>
      <c r="B18" s="227"/>
      <c r="C18" s="227"/>
      <c r="D18" s="227"/>
      <c r="E18" s="227"/>
      <c r="F18" s="227"/>
      <c r="G18" s="227"/>
      <c r="H18" s="227"/>
      <c r="I18" s="227"/>
      <c r="J18" s="127">
        <f t="shared" ref="J18:K18" si="1">J19</f>
        <v>-231246.8</v>
      </c>
      <c r="K18" s="127">
        <f t="shared" si="1"/>
        <v>-231246.8</v>
      </c>
    </row>
    <row r="19" spans="1:12" s="128" customFormat="1" ht="39.75" customHeight="1" x14ac:dyDescent="0.25">
      <c r="B19" s="130">
        <f>'1'!B15</f>
        <v>1049</v>
      </c>
      <c r="C19" s="226" t="str">
        <f>'1'!D15</f>
        <v>Ճանապարհային ցանցի բարելավում</v>
      </c>
      <c r="D19" s="226"/>
      <c r="E19" s="226"/>
      <c r="F19" s="226"/>
      <c r="G19" s="226"/>
      <c r="H19" s="226"/>
      <c r="I19" s="226"/>
      <c r="J19" s="127">
        <f>J20+J24</f>
        <v>-231246.8</v>
      </c>
      <c r="K19" s="127">
        <f>K20+K24</f>
        <v>-231246.8</v>
      </c>
    </row>
    <row r="20" spans="1:12" s="131" customFormat="1" ht="39.75" customHeight="1" x14ac:dyDescent="0.25">
      <c r="D20" s="132">
        <v>21026</v>
      </c>
      <c r="E20" s="225" t="str">
        <f>'1'!D16</f>
        <v>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F20" s="225"/>
      <c r="G20" s="225"/>
      <c r="H20" s="225"/>
      <c r="I20" s="225"/>
      <c r="J20" s="133">
        <f>'1'!G16</f>
        <v>-154164.5</v>
      </c>
      <c r="K20" s="133">
        <f>'1'!H16</f>
        <v>-154164.5</v>
      </c>
      <c r="L20" s="134"/>
    </row>
    <row r="21" spans="1:12" s="131" customFormat="1" ht="22.5" customHeight="1" x14ac:dyDescent="0.25">
      <c r="F21" s="225" t="str">
        <f>'1'!E16</f>
        <v>Սիսիան-Քաջարան ճանապարհահատվածի հյուսիսային  շուրջ 27.1 կմ հատվածի  կառուցման աշխատանքներ</v>
      </c>
      <c r="G21" s="225"/>
      <c r="H21" s="225"/>
      <c r="I21" s="225"/>
      <c r="J21" s="225"/>
      <c r="K21" s="225"/>
    </row>
    <row r="22" spans="1:12" s="131" customFormat="1" ht="25.5" customHeight="1" x14ac:dyDescent="0.25">
      <c r="G22" s="225" t="str">
        <f>'1'!F16</f>
        <v>Հանրության կողմից անմիջականորեն օգտագործվող ակտիվների հետ կապված միջոցառումներ</v>
      </c>
      <c r="H22" s="225"/>
      <c r="I22" s="225"/>
      <c r="J22" s="225"/>
      <c r="K22" s="225"/>
    </row>
    <row r="23" spans="1:12" s="131" customFormat="1" ht="26.25" customHeight="1" x14ac:dyDescent="0.25">
      <c r="H23" s="225" t="s">
        <v>123</v>
      </c>
      <c r="I23" s="225"/>
      <c r="J23" s="225"/>
      <c r="K23" s="225"/>
    </row>
    <row r="24" spans="1:12" s="131" customFormat="1" ht="39.75" customHeight="1" x14ac:dyDescent="0.25">
      <c r="D24" s="132">
        <v>21027</v>
      </c>
      <c r="E24" s="225" t="str">
        <f>'1'!D17</f>
        <v>Եվրոպական ներդրումային Բանկի աջակցությամբ իրականացվող «Հայաստան. Սիսիան-Քաջարան ճանապարհահատվածի ծրագիր», Հյուսիսային հատվածի կառուցում և հիմնանորոգում</v>
      </c>
      <c r="F24" s="225"/>
      <c r="G24" s="225"/>
      <c r="H24" s="225"/>
      <c r="I24" s="225"/>
      <c r="J24" s="133">
        <f>'1'!G17</f>
        <v>-77082.3</v>
      </c>
      <c r="K24" s="133">
        <f>'1'!H17</f>
        <v>-77082.3</v>
      </c>
      <c r="L24" s="134"/>
    </row>
    <row r="25" spans="1:12" s="131" customFormat="1" ht="26.25" customHeight="1" x14ac:dyDescent="0.25">
      <c r="F25" s="225" t="str">
        <f>'1'!E17</f>
        <v>Սիսիան-Քաջարան ճանապարհահատվածի հյուսիսային  շուրջ 27.1 կմ հատվածի  կառուցման աշխատանքներ</v>
      </c>
      <c r="G25" s="225"/>
      <c r="H25" s="225"/>
      <c r="I25" s="225"/>
      <c r="J25" s="225"/>
      <c r="K25" s="225"/>
    </row>
    <row r="26" spans="1:12" s="131" customFormat="1" ht="24.75" customHeight="1" x14ac:dyDescent="0.25">
      <c r="G26" s="225" t="str">
        <f>'1'!F17</f>
        <v>Հանրության կողմից անմիջականորեն օգտագործվող ակտիվների հետ կապված միջոցառումներ</v>
      </c>
      <c r="H26" s="225"/>
      <c r="I26" s="225"/>
      <c r="J26" s="225"/>
      <c r="K26" s="225"/>
    </row>
    <row r="27" spans="1:12" s="131" customFormat="1" ht="32.25" customHeight="1" x14ac:dyDescent="0.25">
      <c r="H27" s="225" t="s">
        <v>123</v>
      </c>
      <c r="I27" s="225"/>
      <c r="J27" s="225"/>
      <c r="K27" s="225"/>
    </row>
    <row r="28" spans="1:12" s="128" customFormat="1" ht="39.75" customHeight="1" x14ac:dyDescent="0.25">
      <c r="A28" s="227" t="str">
        <f>'[1]1'!A14:F14</f>
        <v>ՀՀ կառավարություն</v>
      </c>
      <c r="B28" s="227"/>
      <c r="C28" s="227"/>
      <c r="D28" s="227"/>
      <c r="E28" s="227"/>
      <c r="F28" s="227"/>
      <c r="G28" s="227"/>
      <c r="H28" s="227"/>
      <c r="I28" s="227"/>
      <c r="J28" s="127">
        <f t="shared" ref="J28:K28" si="2">J29</f>
        <v>0</v>
      </c>
      <c r="K28" s="127">
        <f t="shared" si="2"/>
        <v>0</v>
      </c>
    </row>
    <row r="29" spans="1:12" s="128" customFormat="1" ht="39.75" customHeight="1" x14ac:dyDescent="0.25">
      <c r="B29" s="129" t="str">
        <f>'[1]1'!B15</f>
        <v>1139</v>
      </c>
      <c r="C29" s="226" t="str">
        <f>'[1]1'!D15</f>
        <v>ՀՀ կառավարության պահուստային ֆոնդ</v>
      </c>
      <c r="D29" s="226"/>
      <c r="E29" s="226"/>
      <c r="F29" s="226"/>
      <c r="G29" s="226"/>
      <c r="H29" s="226"/>
      <c r="I29" s="226"/>
      <c r="J29" s="127">
        <f>J30+J34</f>
        <v>0</v>
      </c>
      <c r="K29" s="127">
        <f>K30+K34</f>
        <v>0</v>
      </c>
    </row>
    <row r="30" spans="1:12" s="131" customFormat="1" ht="39.75" customHeight="1" x14ac:dyDescent="0.25">
      <c r="D30" s="132" t="str">
        <f>'[1]1'!C16</f>
        <v>1139 - 11001</v>
      </c>
      <c r="E30" s="225" t="str">
        <f>'[1]1'!D16</f>
        <v>ՀՀ կառավարության պահուստային ֆոնդ</v>
      </c>
      <c r="F30" s="225"/>
      <c r="G30" s="225"/>
      <c r="H30" s="225"/>
      <c r="I30" s="225"/>
      <c r="J30" s="133">
        <f>'2'!G82</f>
        <v>231246.8</v>
      </c>
      <c r="K30" s="133">
        <f>'2'!H82</f>
        <v>231246.8</v>
      </c>
      <c r="L30" s="134"/>
    </row>
    <row r="31" spans="1:12" s="131" customFormat="1" ht="39.75" customHeight="1" x14ac:dyDescent="0.25">
      <c r="F31" s="225" t="str">
        <f>'[1]1'!E16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31" s="225"/>
      <c r="H31" s="225"/>
      <c r="I31" s="225"/>
      <c r="J31" s="225"/>
      <c r="K31" s="225"/>
    </row>
    <row r="32" spans="1:12" s="131" customFormat="1" ht="39.75" customHeight="1" x14ac:dyDescent="0.25">
      <c r="G32" s="225" t="str">
        <f>'[1]1'!F16</f>
        <v>Ծառայությունների մատուցում</v>
      </c>
      <c r="H32" s="225"/>
      <c r="I32" s="225"/>
      <c r="J32" s="225"/>
      <c r="K32" s="225"/>
    </row>
    <row r="33" spans="4:12" s="131" customFormat="1" ht="39.75" customHeight="1" x14ac:dyDescent="0.25">
      <c r="H33" s="225" t="s">
        <v>97</v>
      </c>
      <c r="I33" s="225"/>
      <c r="J33" s="225"/>
      <c r="K33" s="225"/>
    </row>
    <row r="34" spans="4:12" s="131" customFormat="1" ht="39.75" customHeight="1" x14ac:dyDescent="0.25">
      <c r="D34" s="132" t="str">
        <f>D30</f>
        <v>1139 - 11001</v>
      </c>
      <c r="E34" s="225" t="str">
        <f>E30</f>
        <v>ՀՀ կառավարության պահուստային ֆոնդ</v>
      </c>
      <c r="F34" s="225"/>
      <c r="G34" s="225"/>
      <c r="H34" s="225"/>
      <c r="I34" s="225"/>
      <c r="J34" s="133">
        <f>'2'!G90</f>
        <v>-231246.8</v>
      </c>
      <c r="K34" s="133">
        <f>'2'!H90</f>
        <v>-231246.8</v>
      </c>
      <c r="L34" s="134"/>
    </row>
    <row r="35" spans="4:12" s="131" customFormat="1" ht="39.75" customHeight="1" x14ac:dyDescent="0.25">
      <c r="F35" s="225" t="str">
        <f>F31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35" s="225"/>
      <c r="H35" s="225"/>
      <c r="I35" s="225"/>
      <c r="J35" s="225"/>
      <c r="K35" s="225"/>
    </row>
    <row r="36" spans="4:12" s="131" customFormat="1" ht="39.75" customHeight="1" x14ac:dyDescent="0.25">
      <c r="G36" s="225" t="str">
        <f>G32</f>
        <v>Ծառայությունների մատուցում</v>
      </c>
      <c r="H36" s="225"/>
      <c r="I36" s="225"/>
      <c r="J36" s="225"/>
      <c r="K36" s="225"/>
    </row>
    <row r="37" spans="4:12" s="131" customFormat="1" ht="39.75" customHeight="1" x14ac:dyDescent="0.25">
      <c r="H37" s="225" t="str">
        <f>H33</f>
        <v>Ծառայությունը մատուցողի անվանումը` ՀՀ կառավարություն</v>
      </c>
      <c r="I37" s="225"/>
      <c r="J37" s="225"/>
      <c r="K37" s="225"/>
    </row>
  </sheetData>
  <mergeCells count="35">
    <mergeCell ref="H27:K27"/>
    <mergeCell ref="A6:K6"/>
    <mergeCell ref="H17:K17"/>
    <mergeCell ref="E30:I30"/>
    <mergeCell ref="F31:K31"/>
    <mergeCell ref="G32:K32"/>
    <mergeCell ref="G16:K16"/>
    <mergeCell ref="A9:A10"/>
    <mergeCell ref="B9:C9"/>
    <mergeCell ref="D9:G9"/>
    <mergeCell ref="H9:H10"/>
    <mergeCell ref="I9:I10"/>
    <mergeCell ref="J9:K9"/>
    <mergeCell ref="A11:I11"/>
    <mergeCell ref="A28:I28"/>
    <mergeCell ref="C29:I29"/>
    <mergeCell ref="A12:I12"/>
    <mergeCell ref="F25:K25"/>
    <mergeCell ref="G26:K26"/>
    <mergeCell ref="E34:I34"/>
    <mergeCell ref="F35:K35"/>
    <mergeCell ref="G36:K36"/>
    <mergeCell ref="H37:K37"/>
    <mergeCell ref="J8:K8"/>
    <mergeCell ref="H33:K33"/>
    <mergeCell ref="C13:I13"/>
    <mergeCell ref="E14:I14"/>
    <mergeCell ref="F15:K15"/>
    <mergeCell ref="A18:I18"/>
    <mergeCell ref="C19:I19"/>
    <mergeCell ref="E20:I20"/>
    <mergeCell ref="F21:K21"/>
    <mergeCell ref="G22:K22"/>
    <mergeCell ref="H23:K23"/>
    <mergeCell ref="E24:I24"/>
  </mergeCells>
  <pageMargins left="0.2" right="0.2" top="0.26" bottom="0.32" header="0.2" footer="0.2"/>
  <pageSetup paperSize="9" scale="7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0" zoomScale="80" zoomScaleNormal="80" workbookViewId="0">
      <selection activeCell="O24" sqref="O24"/>
    </sheetView>
  </sheetViews>
  <sheetFormatPr defaultColWidth="8.28515625" defaultRowHeight="16.5" x14ac:dyDescent="0.25"/>
  <cols>
    <col min="1" max="1" width="5.28515625" style="55" customWidth="1"/>
    <col min="2" max="3" width="7.7109375" style="55" customWidth="1"/>
    <col min="4" max="4" width="15.28515625" style="55" customWidth="1"/>
    <col min="5" max="5" width="8.7109375" style="55" customWidth="1"/>
    <col min="6" max="6" width="10.28515625" style="55" customWidth="1"/>
    <col min="7" max="7" width="8.7109375" style="55" customWidth="1"/>
    <col min="8" max="8" width="14.7109375" style="55" customWidth="1"/>
    <col min="9" max="9" width="58.28515625" style="55" customWidth="1"/>
    <col min="10" max="11" width="19.7109375" style="55" customWidth="1"/>
    <col min="12" max="16384" width="8.28515625" style="55"/>
  </cols>
  <sheetData>
    <row r="1" spans="1:11" x14ac:dyDescent="0.25">
      <c r="K1" s="56"/>
    </row>
    <row r="2" spans="1:11" x14ac:dyDescent="0.25">
      <c r="J2" s="3"/>
      <c r="K2" s="6" t="s">
        <v>36</v>
      </c>
    </row>
    <row r="3" spans="1:11" x14ac:dyDescent="0.25">
      <c r="J3" s="59"/>
      <c r="K3" s="6" t="s">
        <v>61</v>
      </c>
    </row>
    <row r="4" spans="1:11" x14ac:dyDescent="0.25">
      <c r="A4" s="57"/>
      <c r="B4" s="57"/>
      <c r="C4" s="57"/>
      <c r="D4" s="57"/>
      <c r="E4" s="57"/>
      <c r="F4" s="57"/>
      <c r="G4" s="57"/>
      <c r="H4" s="57"/>
      <c r="I4" s="57"/>
      <c r="J4" s="59"/>
      <c r="K4" s="6" t="s">
        <v>20</v>
      </c>
    </row>
    <row r="5" spans="1:11" x14ac:dyDescent="0.25">
      <c r="A5" s="57"/>
      <c r="B5" s="57"/>
      <c r="C5" s="57"/>
      <c r="D5" s="57"/>
      <c r="E5" s="57"/>
      <c r="F5" s="57"/>
      <c r="G5" s="57"/>
      <c r="H5" s="57"/>
      <c r="I5" s="57"/>
      <c r="J5" s="59"/>
      <c r="K5" s="6"/>
    </row>
    <row r="6" spans="1:11" ht="57" customHeight="1" x14ac:dyDescent="0.25">
      <c r="A6" s="229" t="s">
        <v>124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</row>
    <row r="7" spans="1:11" x14ac:dyDescent="0.25">
      <c r="A7" s="57"/>
      <c r="B7" s="57"/>
      <c r="C7" s="57"/>
      <c r="D7" s="57"/>
      <c r="E7" s="57"/>
      <c r="F7" s="57"/>
      <c r="G7" s="57"/>
      <c r="H7" s="57"/>
      <c r="I7" s="57"/>
      <c r="J7" s="59"/>
      <c r="K7" s="6"/>
    </row>
    <row r="8" spans="1:11" x14ac:dyDescent="0.25">
      <c r="J8" s="162" t="s">
        <v>106</v>
      </c>
      <c r="K8" s="162"/>
    </row>
    <row r="9" spans="1:11" ht="71.650000000000006" customHeight="1" x14ac:dyDescent="0.25">
      <c r="A9" s="228" t="s">
        <v>59</v>
      </c>
      <c r="B9" s="228" t="s">
        <v>42</v>
      </c>
      <c r="C9" s="228"/>
      <c r="D9" s="228" t="s">
        <v>43</v>
      </c>
      <c r="E9" s="228"/>
      <c r="F9" s="228"/>
      <c r="G9" s="228"/>
      <c r="H9" s="228" t="s">
        <v>44</v>
      </c>
      <c r="I9" s="228" t="s">
        <v>45</v>
      </c>
      <c r="J9" s="228" t="s">
        <v>50</v>
      </c>
      <c r="K9" s="228"/>
    </row>
    <row r="10" spans="1:11" ht="66" x14ac:dyDescent="0.25">
      <c r="A10" s="228"/>
      <c r="B10" s="58" t="s">
        <v>46</v>
      </c>
      <c r="C10" s="58" t="s">
        <v>47</v>
      </c>
      <c r="D10" s="58" t="s">
        <v>46</v>
      </c>
      <c r="E10" s="58" t="s">
        <v>47</v>
      </c>
      <c r="F10" s="58" t="s">
        <v>48</v>
      </c>
      <c r="G10" s="58" t="s">
        <v>49</v>
      </c>
      <c r="H10" s="228"/>
      <c r="I10" s="228"/>
      <c r="J10" s="58" t="s">
        <v>33</v>
      </c>
      <c r="K10" s="58" t="s">
        <v>34</v>
      </c>
    </row>
    <row r="11" spans="1:11" s="128" customFormat="1" ht="30" customHeight="1" x14ac:dyDescent="0.25">
      <c r="A11" s="227" t="s">
        <v>95</v>
      </c>
      <c r="B11" s="227"/>
      <c r="C11" s="227"/>
      <c r="D11" s="227"/>
      <c r="E11" s="227"/>
      <c r="F11" s="227"/>
      <c r="G11" s="227"/>
      <c r="H11" s="227"/>
      <c r="I11" s="227"/>
      <c r="J11" s="127">
        <f>J12+J18+J28</f>
        <v>0</v>
      </c>
      <c r="K11" s="127">
        <f>K12+K18+K28</f>
        <v>0</v>
      </c>
    </row>
    <row r="12" spans="1:11" s="128" customFormat="1" ht="30" customHeight="1" x14ac:dyDescent="0.25">
      <c r="A12" s="227" t="str">
        <f>'[1]1'!A11:F11</f>
        <v xml:space="preserve">ՀՀ վարչապետի աշխատակազմ </v>
      </c>
      <c r="B12" s="227"/>
      <c r="C12" s="227"/>
      <c r="D12" s="227"/>
      <c r="E12" s="227"/>
      <c r="F12" s="227"/>
      <c r="G12" s="227"/>
      <c r="H12" s="227"/>
      <c r="I12" s="227"/>
      <c r="J12" s="127">
        <f>J13</f>
        <v>231246.8</v>
      </c>
      <c r="K12" s="127">
        <f>K13</f>
        <v>231246.8</v>
      </c>
    </row>
    <row r="13" spans="1:11" s="128" customFormat="1" ht="16.5" customHeight="1" x14ac:dyDescent="0.25">
      <c r="B13" s="130">
        <f>'[1]1'!B12</f>
        <v>1223</v>
      </c>
      <c r="C13" s="226" t="str">
        <f>'[1]1'!D12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226"/>
      <c r="E13" s="226"/>
      <c r="F13" s="226"/>
      <c r="G13" s="226"/>
      <c r="H13" s="226"/>
      <c r="I13" s="226"/>
      <c r="J13" s="127">
        <f t="shared" ref="J13:K13" si="0">J14</f>
        <v>231246.8</v>
      </c>
      <c r="K13" s="127">
        <f t="shared" si="0"/>
        <v>231246.8</v>
      </c>
    </row>
    <row r="14" spans="1:11" s="128" customFormat="1" ht="30" customHeight="1" x14ac:dyDescent="0.25">
      <c r="D14" s="130" t="str">
        <f>'[1]1'!C13</f>
        <v>1223 - 11001</v>
      </c>
      <c r="E14" s="226" t="str">
        <f>'[1]1'!D13</f>
        <v>Հայաստանի Հանրապետության շահերի ներկայացմանն ու պաշտպանությանն ուղղված փաստաբանական, իրավաբանական ծառայություններ</v>
      </c>
      <c r="F14" s="226"/>
      <c r="G14" s="226"/>
      <c r="H14" s="226"/>
      <c r="I14" s="226"/>
      <c r="J14" s="127">
        <f>'2'!G32</f>
        <v>231246.8</v>
      </c>
      <c r="K14" s="127">
        <f>'2'!H32</f>
        <v>231246.8</v>
      </c>
    </row>
    <row r="15" spans="1:11" s="128" customFormat="1" ht="30" customHeight="1" x14ac:dyDescent="0.25">
      <c r="F15" s="226" t="str">
        <f>'[1]1'!E13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226"/>
      <c r="H15" s="226"/>
      <c r="I15" s="226"/>
      <c r="J15" s="226"/>
      <c r="K15" s="226"/>
    </row>
    <row r="16" spans="1:11" s="128" customFormat="1" ht="19.5" customHeight="1" x14ac:dyDescent="0.25">
      <c r="G16" s="226" t="str">
        <f>'[1]1'!F13</f>
        <v>Ծառայությունների մատուցում</v>
      </c>
      <c r="H16" s="226"/>
      <c r="I16" s="226"/>
      <c r="J16" s="226"/>
      <c r="K16" s="226"/>
    </row>
    <row r="17" spans="1:12" s="128" customFormat="1" ht="21" customHeight="1" x14ac:dyDescent="0.25">
      <c r="H17" s="225" t="s">
        <v>96</v>
      </c>
      <c r="I17" s="225"/>
      <c r="J17" s="225"/>
      <c r="K17" s="225"/>
    </row>
    <row r="18" spans="1:12" s="128" customFormat="1" ht="39.75" customHeight="1" x14ac:dyDescent="0.25">
      <c r="A18" s="227" t="str">
        <f>'2'!F33</f>
        <v>ՀՀ տարածքային կառավարման և ենթակառուցվածքների նախարարություն</v>
      </c>
      <c r="B18" s="227"/>
      <c r="C18" s="227"/>
      <c r="D18" s="227"/>
      <c r="E18" s="227"/>
      <c r="F18" s="227"/>
      <c r="G18" s="227"/>
      <c r="H18" s="227"/>
      <c r="I18" s="227"/>
      <c r="J18" s="127">
        <f t="shared" ref="J18:K18" si="1">J19</f>
        <v>-231246.8</v>
      </c>
      <c r="K18" s="127">
        <f t="shared" si="1"/>
        <v>-231246.8</v>
      </c>
    </row>
    <row r="19" spans="1:12" s="128" customFormat="1" ht="39.75" customHeight="1" x14ac:dyDescent="0.25">
      <c r="B19" s="130">
        <f>'1'!B15</f>
        <v>1049</v>
      </c>
      <c r="C19" s="226" t="str">
        <f>'1'!D15</f>
        <v>Ճանապարհային ցանցի բարելավում</v>
      </c>
      <c r="D19" s="226"/>
      <c r="E19" s="226"/>
      <c r="F19" s="226"/>
      <c r="G19" s="226"/>
      <c r="H19" s="226"/>
      <c r="I19" s="226"/>
      <c r="J19" s="127">
        <f>J20+J24</f>
        <v>-231246.8</v>
      </c>
      <c r="K19" s="127">
        <f>K20+K24</f>
        <v>-231246.8</v>
      </c>
    </row>
    <row r="20" spans="1:12" s="131" customFormat="1" ht="39.75" customHeight="1" x14ac:dyDescent="0.25">
      <c r="D20" s="132">
        <v>21026</v>
      </c>
      <c r="E20" s="225" t="str">
        <f>'1'!D16</f>
        <v>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v>
      </c>
      <c r="F20" s="225"/>
      <c r="G20" s="225"/>
      <c r="H20" s="225"/>
      <c r="I20" s="225"/>
      <c r="J20" s="133">
        <f>'1'!G16</f>
        <v>-154164.5</v>
      </c>
      <c r="K20" s="133">
        <f>'1'!H16</f>
        <v>-154164.5</v>
      </c>
      <c r="L20" s="134"/>
    </row>
    <row r="21" spans="1:12" s="131" customFormat="1" ht="22.5" customHeight="1" x14ac:dyDescent="0.25">
      <c r="F21" s="225" t="str">
        <f>'1'!E16</f>
        <v>Սիսիան-Քաջարան ճանապարհահատվածի հյուսիսային  շուրջ 27.1 կմ հատվածի  կառուցման աշխատանքներ</v>
      </c>
      <c r="G21" s="225"/>
      <c r="H21" s="225"/>
      <c r="I21" s="225"/>
      <c r="J21" s="225"/>
      <c r="K21" s="225"/>
    </row>
    <row r="22" spans="1:12" s="131" customFormat="1" ht="25.5" customHeight="1" x14ac:dyDescent="0.25">
      <c r="G22" s="225" t="str">
        <f>'1'!F16</f>
        <v>Հանրության կողմից անմիջականորեն օգտագործվող ակտիվների հետ կապված միջոցառումներ</v>
      </c>
      <c r="H22" s="225"/>
      <c r="I22" s="225"/>
      <c r="J22" s="225"/>
      <c r="K22" s="225"/>
    </row>
    <row r="23" spans="1:12" s="131" customFormat="1" ht="26.25" customHeight="1" x14ac:dyDescent="0.25">
      <c r="H23" s="225" t="s">
        <v>123</v>
      </c>
      <c r="I23" s="225"/>
      <c r="J23" s="225"/>
      <c r="K23" s="225"/>
    </row>
    <row r="24" spans="1:12" s="131" customFormat="1" ht="39.75" customHeight="1" x14ac:dyDescent="0.25">
      <c r="D24" s="132">
        <v>21027</v>
      </c>
      <c r="E24" s="225" t="str">
        <f>'1'!D17</f>
        <v>Եվրոպական ներդրումային Բանկի աջակցությամբ իրականացվող «Հայաստան. Սիսիան-Քաջարան ճանապարհահատվածի ծրագիր», Հյուսիսային հատվածի կառուցում և հիմնանորոգում</v>
      </c>
      <c r="F24" s="225"/>
      <c r="G24" s="225"/>
      <c r="H24" s="225"/>
      <c r="I24" s="225"/>
      <c r="J24" s="133">
        <f>'1'!G17</f>
        <v>-77082.3</v>
      </c>
      <c r="K24" s="133">
        <f>'1'!H17</f>
        <v>-77082.3</v>
      </c>
      <c r="L24" s="134"/>
    </row>
    <row r="25" spans="1:12" s="131" customFormat="1" ht="26.25" customHeight="1" x14ac:dyDescent="0.25">
      <c r="F25" s="225" t="str">
        <f>'1'!E17</f>
        <v>Սիսիան-Քաջարան ճանապարհահատվածի հյուսիսային  շուրջ 27.1 կմ հատվածի  կառուցման աշխատանքներ</v>
      </c>
      <c r="G25" s="225"/>
      <c r="H25" s="225"/>
      <c r="I25" s="225"/>
      <c r="J25" s="225"/>
      <c r="K25" s="225"/>
    </row>
    <row r="26" spans="1:12" s="131" customFormat="1" ht="24.75" customHeight="1" x14ac:dyDescent="0.25">
      <c r="G26" s="225" t="str">
        <f>'1'!F17</f>
        <v>Հանրության կողմից անմիջականորեն օգտագործվող ակտիվների հետ կապված միջոցառումներ</v>
      </c>
      <c r="H26" s="225"/>
      <c r="I26" s="225"/>
      <c r="J26" s="225"/>
      <c r="K26" s="225"/>
    </row>
    <row r="27" spans="1:12" s="131" customFormat="1" ht="32.25" customHeight="1" x14ac:dyDescent="0.25">
      <c r="H27" s="225" t="s">
        <v>123</v>
      </c>
      <c r="I27" s="225"/>
      <c r="J27" s="225"/>
      <c r="K27" s="225"/>
    </row>
    <row r="28" spans="1:12" s="128" customFormat="1" ht="39.75" customHeight="1" x14ac:dyDescent="0.25">
      <c r="A28" s="227" t="str">
        <f>'[1]1'!A14:F14</f>
        <v>ՀՀ կառավարություն</v>
      </c>
      <c r="B28" s="227"/>
      <c r="C28" s="227"/>
      <c r="D28" s="227"/>
      <c r="E28" s="227"/>
      <c r="F28" s="227"/>
      <c r="G28" s="227"/>
      <c r="H28" s="227"/>
      <c r="I28" s="227"/>
      <c r="J28" s="127">
        <f t="shared" ref="J28:K28" si="2">J29</f>
        <v>0</v>
      </c>
      <c r="K28" s="127">
        <f t="shared" si="2"/>
        <v>0</v>
      </c>
    </row>
    <row r="29" spans="1:12" s="128" customFormat="1" ht="39.75" customHeight="1" x14ac:dyDescent="0.25">
      <c r="B29" s="130" t="str">
        <f>'[1]1'!B15</f>
        <v>1139</v>
      </c>
      <c r="C29" s="226" t="str">
        <f>'[1]1'!D15</f>
        <v>ՀՀ կառավարության պահուստային ֆոնդ</v>
      </c>
      <c r="D29" s="226"/>
      <c r="E29" s="226"/>
      <c r="F29" s="226"/>
      <c r="G29" s="226"/>
      <c r="H29" s="226"/>
      <c r="I29" s="226"/>
      <c r="J29" s="127">
        <f>J30+J34</f>
        <v>0</v>
      </c>
      <c r="K29" s="127">
        <f>K30+K34</f>
        <v>0</v>
      </c>
    </row>
    <row r="30" spans="1:12" s="131" customFormat="1" ht="39.75" customHeight="1" x14ac:dyDescent="0.25">
      <c r="D30" s="132" t="str">
        <f>'[1]1'!C16</f>
        <v>1139 - 11001</v>
      </c>
      <c r="E30" s="225" t="str">
        <f>'[1]1'!D16</f>
        <v>ՀՀ կառավարության պահուստային ֆոնդ</v>
      </c>
      <c r="F30" s="225"/>
      <c r="G30" s="225"/>
      <c r="H30" s="225"/>
      <c r="I30" s="225"/>
      <c r="J30" s="133">
        <f>'2'!G82</f>
        <v>231246.8</v>
      </c>
      <c r="K30" s="133">
        <f>'2'!H82</f>
        <v>231246.8</v>
      </c>
      <c r="L30" s="134"/>
    </row>
    <row r="31" spans="1:12" s="131" customFormat="1" ht="39.75" customHeight="1" x14ac:dyDescent="0.25">
      <c r="F31" s="225" t="str">
        <f>'[1]1'!E16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31" s="225"/>
      <c r="H31" s="225"/>
      <c r="I31" s="225"/>
      <c r="J31" s="225"/>
      <c r="K31" s="225"/>
    </row>
    <row r="32" spans="1:12" s="131" customFormat="1" ht="39.75" customHeight="1" x14ac:dyDescent="0.25">
      <c r="G32" s="225" t="str">
        <f>'[1]1'!F16</f>
        <v>Ծառայությունների մատուցում</v>
      </c>
      <c r="H32" s="225"/>
      <c r="I32" s="225"/>
      <c r="J32" s="225"/>
      <c r="K32" s="225"/>
    </row>
    <row r="33" spans="4:12" s="131" customFormat="1" ht="39.75" customHeight="1" x14ac:dyDescent="0.25">
      <c r="H33" s="225" t="s">
        <v>97</v>
      </c>
      <c r="I33" s="225"/>
      <c r="J33" s="225"/>
      <c r="K33" s="225"/>
    </row>
    <row r="34" spans="4:12" s="131" customFormat="1" ht="39.75" customHeight="1" x14ac:dyDescent="0.25">
      <c r="D34" s="132" t="str">
        <f>D30</f>
        <v>1139 - 11001</v>
      </c>
      <c r="E34" s="225" t="str">
        <f>E30</f>
        <v>ՀՀ կառավարության պահուստային ֆոնդ</v>
      </c>
      <c r="F34" s="225"/>
      <c r="G34" s="225"/>
      <c r="H34" s="225"/>
      <c r="I34" s="225"/>
      <c r="J34" s="133">
        <f>'2'!G90</f>
        <v>-231246.8</v>
      </c>
      <c r="K34" s="133">
        <f>'2'!H90</f>
        <v>-231246.8</v>
      </c>
      <c r="L34" s="134"/>
    </row>
    <row r="35" spans="4:12" s="131" customFormat="1" ht="39.75" customHeight="1" x14ac:dyDescent="0.25">
      <c r="F35" s="225" t="str">
        <f>F31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35" s="225"/>
      <c r="H35" s="225"/>
      <c r="I35" s="225"/>
      <c r="J35" s="225"/>
      <c r="K35" s="225"/>
    </row>
    <row r="36" spans="4:12" s="131" customFormat="1" ht="39.75" customHeight="1" x14ac:dyDescent="0.25">
      <c r="G36" s="225" t="str">
        <f>G32</f>
        <v>Ծառայությունների մատուցում</v>
      </c>
      <c r="H36" s="225"/>
      <c r="I36" s="225"/>
      <c r="J36" s="225"/>
      <c r="K36" s="225"/>
    </row>
    <row r="37" spans="4:12" s="131" customFormat="1" ht="39.75" customHeight="1" x14ac:dyDescent="0.25">
      <c r="H37" s="225" t="str">
        <f>H33</f>
        <v>Ծառայությունը մատուցողի անվանումը` ՀՀ կառավարություն</v>
      </c>
      <c r="I37" s="225"/>
      <c r="J37" s="225"/>
      <c r="K37" s="225"/>
    </row>
  </sheetData>
  <mergeCells count="35">
    <mergeCell ref="H33:K33"/>
    <mergeCell ref="E34:I34"/>
    <mergeCell ref="F35:K35"/>
    <mergeCell ref="G36:K36"/>
    <mergeCell ref="H37:K37"/>
    <mergeCell ref="A28:I28"/>
    <mergeCell ref="C29:I29"/>
    <mergeCell ref="E30:I30"/>
    <mergeCell ref="F31:K31"/>
    <mergeCell ref="G32:K32"/>
    <mergeCell ref="A6:K6"/>
    <mergeCell ref="A9:A10"/>
    <mergeCell ref="B9:C9"/>
    <mergeCell ref="D9:G9"/>
    <mergeCell ref="H9:H10"/>
    <mergeCell ref="I9:I10"/>
    <mergeCell ref="J9:K9"/>
    <mergeCell ref="J8:K8"/>
    <mergeCell ref="A11:I11"/>
    <mergeCell ref="A12:I12"/>
    <mergeCell ref="C13:I13"/>
    <mergeCell ref="E14:I14"/>
    <mergeCell ref="F15:K15"/>
    <mergeCell ref="E24:I24"/>
    <mergeCell ref="F25:K25"/>
    <mergeCell ref="G26:K26"/>
    <mergeCell ref="H27:K27"/>
    <mergeCell ref="G16:K16"/>
    <mergeCell ref="E20:I20"/>
    <mergeCell ref="F21:K21"/>
    <mergeCell ref="G22:K22"/>
    <mergeCell ref="H23:K23"/>
    <mergeCell ref="H17:K17"/>
    <mergeCell ref="A18:I18"/>
    <mergeCell ref="C19:I19"/>
  </mergeCells>
  <pageMargins left="0.2" right="0.2" top="0.26" bottom="0.32" header="0.2" footer="0.2"/>
  <pageSetup paperSize="9" scale="7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'1'!Print_Area</vt:lpstr>
      <vt:lpstr>'2'!Print_Area</vt:lpstr>
      <vt:lpstr>'3'!Print_Titles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Zalyan</dc:creator>
  <cp:keywords>https:/mul2.gov.am/tasks/988802/oneclick/Havelvasner_11.06.2024.xlsx?token=95bff46e54b6496822a824682bd3d38d</cp:keywords>
  <cp:lastModifiedBy>Almast Adamyan</cp:lastModifiedBy>
  <cp:lastPrinted>2024-06-14T07:29:33Z</cp:lastPrinted>
  <dcterms:created xsi:type="dcterms:W3CDTF">2015-06-05T18:19:34Z</dcterms:created>
  <dcterms:modified xsi:type="dcterms:W3CDTF">2026-08-19T13:55:41Z</dcterms:modified>
</cp:coreProperties>
</file>