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ohar.hayrapetyan\Desktop\թոշակ\"/>
    </mc:Choice>
  </mc:AlternateContent>
  <bookViews>
    <workbookView xWindow="0" yWindow="0" windowWidth="28800" windowHeight="11160" activeTab="4"/>
  </bookViews>
  <sheets>
    <sheet name="1" sheetId="1" r:id="rId1"/>
    <sheet name="2" sheetId="2" r:id="rId2"/>
    <sheet name="3" sheetId="4" r:id="rId3"/>
    <sheet name="4" sheetId="11" r:id="rId4"/>
    <sheet name="5" sheetId="9" r:id="rId5"/>
  </sheets>
  <definedNames>
    <definedName name="_1__հայտարարվել_է_նախ_մրցույթ" localSheetId="3">#REF!</definedName>
    <definedName name="_1__հայտարարվել_է_նախ_մրցույթ">#REF!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" localSheetId="3">#REF!</definedName>
    <definedName name="hav">#REF!</definedName>
    <definedName name="havelvac" localSheetId="3">#REF!</definedName>
    <definedName name="havelvac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1">'2'!$A$1:$H$159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  <definedName name="վֆյգյգ" localSheetId="3">#REF!</definedName>
    <definedName name="վֆյգյգ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4" i="11" l="1"/>
  <c r="F65" i="11"/>
  <c r="E64" i="11"/>
  <c r="F65" i="4"/>
  <c r="E64" i="4"/>
  <c r="K72" i="11"/>
  <c r="J72" i="11"/>
  <c r="K68" i="11"/>
  <c r="J68" i="11"/>
  <c r="K64" i="11"/>
  <c r="J64" i="11"/>
  <c r="K63" i="4"/>
  <c r="J63" i="4"/>
  <c r="K72" i="4"/>
  <c r="J72" i="4"/>
  <c r="K68" i="4"/>
  <c r="J68" i="4"/>
  <c r="K64" i="4"/>
  <c r="J64" i="4"/>
  <c r="H134" i="2"/>
  <c r="G134" i="2"/>
  <c r="H159" i="2"/>
  <c r="H158" i="2" s="1"/>
  <c r="H157" i="2" s="1"/>
  <c r="H156" i="2" s="1"/>
  <c r="H154" i="2" s="1"/>
  <c r="H152" i="2" s="1"/>
  <c r="G159" i="2"/>
  <c r="G158" i="2" s="1"/>
  <c r="G157" i="2" s="1"/>
  <c r="G156" i="2" s="1"/>
  <c r="G154" i="2" s="1"/>
  <c r="G152" i="2" s="1"/>
  <c r="H151" i="2"/>
  <c r="G151" i="2"/>
  <c r="H142" i="2"/>
  <c r="H141" i="2" s="1"/>
  <c r="H140" i="2" s="1"/>
  <c r="H138" i="2" s="1"/>
  <c r="H136" i="2" s="1"/>
  <c r="H143" i="2"/>
  <c r="G142" i="2"/>
  <c r="G141" i="2" s="1"/>
  <c r="G140" i="2" s="1"/>
  <c r="G138" i="2" s="1"/>
  <c r="G136" i="2" s="1"/>
  <c r="G143" i="2"/>
  <c r="H25" i="1"/>
  <c r="G25" i="1"/>
  <c r="K38" i="11" l="1"/>
  <c r="I38" i="11"/>
  <c r="G59" i="11" l="1"/>
  <c r="F58" i="11"/>
  <c r="K57" i="11"/>
  <c r="J57" i="11"/>
  <c r="E57" i="11"/>
  <c r="D57" i="11"/>
  <c r="G54" i="11"/>
  <c r="F53" i="11"/>
  <c r="K52" i="11"/>
  <c r="K51" i="11" s="1"/>
  <c r="J52" i="11"/>
  <c r="J51" i="11" s="1"/>
  <c r="E52" i="11"/>
  <c r="D52" i="11"/>
  <c r="C51" i="11"/>
  <c r="B51" i="11"/>
  <c r="G48" i="11"/>
  <c r="F47" i="11"/>
  <c r="K46" i="11"/>
  <c r="J46" i="11"/>
  <c r="E46" i="11"/>
  <c r="D46" i="11"/>
  <c r="G43" i="11"/>
  <c r="F42" i="11"/>
  <c r="K41" i="11"/>
  <c r="K40" i="11" s="1"/>
  <c r="J41" i="11"/>
  <c r="J40" i="11" s="1"/>
  <c r="E41" i="11"/>
  <c r="D41" i="11"/>
  <c r="C40" i="11"/>
  <c r="B40" i="11"/>
  <c r="G36" i="11"/>
  <c r="F35" i="11"/>
  <c r="K34" i="11"/>
  <c r="J34" i="11"/>
  <c r="E34" i="11"/>
  <c r="D34" i="11"/>
  <c r="G31" i="11"/>
  <c r="F30" i="11"/>
  <c r="K29" i="11"/>
  <c r="J29" i="11"/>
  <c r="E29" i="11"/>
  <c r="D29" i="11"/>
  <c r="C28" i="11"/>
  <c r="B28" i="11"/>
  <c r="G25" i="11"/>
  <c r="F24" i="11"/>
  <c r="K23" i="11"/>
  <c r="J23" i="11"/>
  <c r="E23" i="11"/>
  <c r="D23" i="11"/>
  <c r="G20" i="11"/>
  <c r="F19" i="11"/>
  <c r="K18" i="11"/>
  <c r="J18" i="11"/>
  <c r="E18" i="11"/>
  <c r="D18" i="11"/>
  <c r="F14" i="11"/>
  <c r="K13" i="11"/>
  <c r="J13" i="11"/>
  <c r="E13" i="11"/>
  <c r="D13" i="11"/>
  <c r="C12" i="11"/>
  <c r="B12" i="11"/>
  <c r="K57" i="4"/>
  <c r="J57" i="4"/>
  <c r="K52" i="4"/>
  <c r="J52" i="4"/>
  <c r="G59" i="4"/>
  <c r="F58" i="4"/>
  <c r="E57" i="4"/>
  <c r="D57" i="4"/>
  <c r="G54" i="4"/>
  <c r="F53" i="4"/>
  <c r="E52" i="4"/>
  <c r="D52" i="4"/>
  <c r="C51" i="4"/>
  <c r="B51" i="4"/>
  <c r="K46" i="4"/>
  <c r="J46" i="4"/>
  <c r="K41" i="4"/>
  <c r="J41" i="4"/>
  <c r="G48" i="4"/>
  <c r="F47" i="4"/>
  <c r="E46" i="4"/>
  <c r="D46" i="4"/>
  <c r="J28" i="11" l="1"/>
  <c r="K28" i="11"/>
  <c r="J12" i="11"/>
  <c r="J11" i="11" s="1"/>
  <c r="K12" i="11"/>
  <c r="K11" i="11" s="1"/>
  <c r="K51" i="4"/>
  <c r="J51" i="4"/>
  <c r="G43" i="4"/>
  <c r="F42" i="4"/>
  <c r="E41" i="4"/>
  <c r="D41" i="4"/>
  <c r="C40" i="4"/>
  <c r="B40" i="4"/>
  <c r="K40" i="4"/>
  <c r="J40" i="4"/>
  <c r="F113" i="2" l="1"/>
  <c r="D113" i="2"/>
  <c r="H123" i="2"/>
  <c r="H122" i="2" s="1"/>
  <c r="H121" i="2" s="1"/>
  <c r="H120" i="2" s="1"/>
  <c r="G123" i="2"/>
  <c r="G122" i="2" s="1"/>
  <c r="G121" i="2" s="1"/>
  <c r="G120" i="2" s="1"/>
  <c r="G119" i="2" s="1"/>
  <c r="G117" i="2" s="1"/>
  <c r="G115" i="2" s="1"/>
  <c r="G113" i="2" s="1"/>
  <c r="G111" i="2" s="1"/>
  <c r="G109" i="2" s="1"/>
  <c r="G107" i="2" s="1"/>
  <c r="H106" i="2"/>
  <c r="H105" i="2" s="1"/>
  <c r="H104" i="2" s="1"/>
  <c r="H103" i="2" s="1"/>
  <c r="H102" i="2" s="1"/>
  <c r="H100" i="2" s="1"/>
  <c r="H98" i="2" s="1"/>
  <c r="G106" i="2"/>
  <c r="G105" i="2" s="1"/>
  <c r="G104" i="2" s="1"/>
  <c r="G103" i="2" s="1"/>
  <c r="G102" i="2" s="1"/>
  <c r="G100" i="2" s="1"/>
  <c r="G98" i="2" s="1"/>
  <c r="G96" i="2" s="1"/>
  <c r="F98" i="2"/>
  <c r="H119" i="2" l="1"/>
  <c r="H117" i="2" s="1"/>
  <c r="H115" i="2" s="1"/>
  <c r="F115" i="2"/>
  <c r="F96" i="2"/>
  <c r="D96" i="2"/>
  <c r="H86" i="2"/>
  <c r="H85" i="2" s="1"/>
  <c r="H84" i="2" s="1"/>
  <c r="H83" i="2" s="1"/>
  <c r="H82" i="2" s="1"/>
  <c r="H80" i="2" s="1"/>
  <c r="H78" i="2" s="1"/>
  <c r="G86" i="2"/>
  <c r="G85" i="2" s="1"/>
  <c r="G84" i="2" s="1"/>
  <c r="G83" i="2" s="1"/>
  <c r="G82" i="2" s="1"/>
  <c r="G80" i="2" s="1"/>
  <c r="G78" i="2" s="1"/>
  <c r="H95" i="2"/>
  <c r="H94" i="2" s="1"/>
  <c r="H93" i="2" s="1"/>
  <c r="H92" i="2" s="1"/>
  <c r="H91" i="2" s="1"/>
  <c r="H89" i="2" s="1"/>
  <c r="H87" i="2" s="1"/>
  <c r="G95" i="2"/>
  <c r="G94" i="2" s="1"/>
  <c r="G93" i="2" s="1"/>
  <c r="G92" i="2" s="1"/>
  <c r="G91" i="2" s="1"/>
  <c r="G89" i="2" s="1"/>
  <c r="G87" i="2" s="1"/>
  <c r="F87" i="2"/>
  <c r="F78" i="2"/>
  <c r="F76" i="2"/>
  <c r="D76" i="2"/>
  <c r="H60" i="2"/>
  <c r="G60" i="2"/>
  <c r="H69" i="2"/>
  <c r="G69" i="2"/>
  <c r="H18" i="1"/>
  <c r="G18" i="1"/>
  <c r="H21" i="1"/>
  <c r="G21" i="1"/>
  <c r="H15" i="1"/>
  <c r="G15" i="1"/>
  <c r="H96" i="2" l="1"/>
  <c r="H113" i="2"/>
  <c r="H111" i="2" s="1"/>
  <c r="H109" i="2" s="1"/>
  <c r="H107" i="2" s="1"/>
  <c r="G76" i="2"/>
  <c r="G74" i="2" s="1"/>
  <c r="G72" i="2" s="1"/>
  <c r="G70" i="2" s="1"/>
  <c r="H76" i="2"/>
  <c r="H74" i="2" s="1"/>
  <c r="H72" i="2" s="1"/>
  <c r="H70" i="2" s="1"/>
  <c r="F30" i="9"/>
  <c r="B31" i="9"/>
  <c r="F31" i="9"/>
  <c r="F32" i="9"/>
  <c r="C33" i="9"/>
  <c r="F33" i="9"/>
  <c r="F34" i="9"/>
  <c r="F35" i="9"/>
  <c r="F36" i="9"/>
  <c r="F38" i="9"/>
  <c r="E39" i="9"/>
  <c r="F39" i="9"/>
  <c r="F40" i="9"/>
  <c r="F41" i="9"/>
  <c r="F42" i="9"/>
  <c r="F43" i="9"/>
  <c r="F44" i="9"/>
  <c r="F45" i="9"/>
  <c r="F46" i="9"/>
  <c r="F47" i="9"/>
  <c r="E48" i="9"/>
  <c r="F48" i="9"/>
  <c r="F49" i="9"/>
  <c r="F50" i="9"/>
  <c r="F51" i="9"/>
  <c r="F52" i="9"/>
  <c r="F53" i="9"/>
  <c r="F54" i="9"/>
  <c r="F55" i="9"/>
  <c r="F56" i="9"/>
  <c r="E57" i="9"/>
  <c r="F57" i="9"/>
  <c r="F58" i="9"/>
  <c r="F59" i="9"/>
  <c r="F60" i="9"/>
  <c r="F61" i="9"/>
  <c r="F62" i="9"/>
  <c r="F63" i="9"/>
  <c r="F64" i="9"/>
  <c r="F65" i="9"/>
  <c r="D66" i="9"/>
  <c r="F67" i="9"/>
  <c r="E68" i="9"/>
  <c r="F68" i="9"/>
  <c r="F69" i="9"/>
  <c r="F70" i="9"/>
  <c r="F71" i="9"/>
  <c r="F72" i="9"/>
  <c r="F73" i="9"/>
  <c r="F74" i="9"/>
  <c r="F75" i="9"/>
  <c r="F76" i="9"/>
  <c r="E77" i="9"/>
  <c r="F77" i="9"/>
  <c r="F78" i="9"/>
  <c r="F79" i="9"/>
  <c r="F80" i="9"/>
  <c r="F81" i="9"/>
  <c r="F82" i="9"/>
  <c r="F83" i="9"/>
  <c r="F84" i="9"/>
  <c r="F85" i="9"/>
  <c r="F29" i="9"/>
  <c r="A29" i="9"/>
  <c r="J34" i="4"/>
  <c r="K34" i="4"/>
  <c r="J29" i="4"/>
  <c r="K29" i="4"/>
  <c r="G36" i="4"/>
  <c r="F35" i="4"/>
  <c r="E34" i="4"/>
  <c r="D34" i="4"/>
  <c r="G31" i="4"/>
  <c r="F30" i="4"/>
  <c r="E29" i="4"/>
  <c r="D29" i="4"/>
  <c r="C28" i="4"/>
  <c r="B28" i="4"/>
  <c r="J23" i="4"/>
  <c r="K23" i="4"/>
  <c r="J13" i="4"/>
  <c r="K13" i="4"/>
  <c r="J18" i="4"/>
  <c r="K18" i="4"/>
  <c r="G25" i="4"/>
  <c r="F24" i="4"/>
  <c r="E23" i="4"/>
  <c r="D23" i="4"/>
  <c r="G20" i="4"/>
  <c r="F19" i="4"/>
  <c r="E18" i="4"/>
  <c r="D18" i="4"/>
  <c r="G68" i="2"/>
  <c r="G67" i="2" s="1"/>
  <c r="G66" i="2" s="1"/>
  <c r="G65" i="2" s="1"/>
  <c r="G63" i="2" s="1"/>
  <c r="G61" i="2" s="1"/>
  <c r="G77" i="9" s="1"/>
  <c r="H68" i="2"/>
  <c r="H67" i="2" s="1"/>
  <c r="H66" i="2" s="1"/>
  <c r="H65" i="2" s="1"/>
  <c r="H63" i="2" s="1"/>
  <c r="H61" i="2" s="1"/>
  <c r="H77" i="9" s="1"/>
  <c r="G59" i="2"/>
  <c r="G58" i="2" s="1"/>
  <c r="G57" i="2" s="1"/>
  <c r="G56" i="2" s="1"/>
  <c r="G54" i="2" s="1"/>
  <c r="G52" i="2" s="1"/>
  <c r="G68" i="9" s="1"/>
  <c r="H59" i="2"/>
  <c r="H58" i="2" s="1"/>
  <c r="H57" i="2" s="1"/>
  <c r="H56" i="2" s="1"/>
  <c r="H54" i="2" s="1"/>
  <c r="H52" i="2" s="1"/>
  <c r="H68" i="9" s="1"/>
  <c r="G49" i="2"/>
  <c r="G48" i="2" s="1"/>
  <c r="G47" i="2" s="1"/>
  <c r="G46" i="2" s="1"/>
  <c r="G45" i="2" s="1"/>
  <c r="G43" i="2" s="1"/>
  <c r="G41" i="2" s="1"/>
  <c r="G57" i="9" s="1"/>
  <c r="H49" i="2"/>
  <c r="H48" i="2" s="1"/>
  <c r="H47" i="2" s="1"/>
  <c r="H46" i="2" s="1"/>
  <c r="H45" i="2" s="1"/>
  <c r="H43" i="2" s="1"/>
  <c r="H41" i="2" s="1"/>
  <c r="H57" i="9" s="1"/>
  <c r="G40" i="2"/>
  <c r="G39" i="2" s="1"/>
  <c r="G38" i="2" s="1"/>
  <c r="G37" i="2" s="1"/>
  <c r="G36" i="2" s="1"/>
  <c r="G34" i="2" s="1"/>
  <c r="G32" i="2" s="1"/>
  <c r="G48" i="9" s="1"/>
  <c r="H40" i="2"/>
  <c r="H39" i="2" s="1"/>
  <c r="H38" i="2" s="1"/>
  <c r="H37" i="2" s="1"/>
  <c r="H36" i="2" s="1"/>
  <c r="H34" i="2" s="1"/>
  <c r="H32" i="2" s="1"/>
  <c r="H48" i="9" s="1"/>
  <c r="G31" i="2"/>
  <c r="G47" i="9" s="1"/>
  <c r="H31" i="2"/>
  <c r="H47" i="9" s="1"/>
  <c r="F50" i="2"/>
  <c r="F66" i="9" s="1"/>
  <c r="G11" i="1"/>
  <c r="G10" i="1" s="1"/>
  <c r="H11" i="1"/>
  <c r="H10" i="1" s="1"/>
  <c r="J28" i="4" l="1"/>
  <c r="H54" i="9"/>
  <c r="H62" i="9"/>
  <c r="H61" i="9"/>
  <c r="G62" i="9"/>
  <c r="H28" i="1"/>
  <c r="K63" i="11" s="1"/>
  <c r="K62" i="11" s="1"/>
  <c r="K10" i="11" s="1"/>
  <c r="G61" i="9"/>
  <c r="G74" i="9"/>
  <c r="H73" i="9"/>
  <c r="H50" i="9"/>
  <c r="G72" i="9"/>
  <c r="G85" i="9"/>
  <c r="H76" i="9"/>
  <c r="G65" i="9"/>
  <c r="G76" i="9"/>
  <c r="G70" i="9"/>
  <c r="H64" i="9"/>
  <c r="H65" i="9"/>
  <c r="K28" i="4"/>
  <c r="H75" i="9"/>
  <c r="H81" i="9"/>
  <c r="G54" i="9"/>
  <c r="G50" i="9"/>
  <c r="H50" i="2"/>
  <c r="H66" i="9" s="1"/>
  <c r="J12" i="4"/>
  <c r="H84" i="9"/>
  <c r="G81" i="9"/>
  <c r="G84" i="9"/>
  <c r="G73" i="9"/>
  <c r="H53" i="9"/>
  <c r="G64" i="9"/>
  <c r="H56" i="9"/>
  <c r="G53" i="9"/>
  <c r="H83" i="9"/>
  <c r="H79" i="9"/>
  <c r="H72" i="9"/>
  <c r="G56" i="9"/>
  <c r="G79" i="9"/>
  <c r="G75" i="9"/>
  <c r="H63" i="9"/>
  <c r="H59" i="9"/>
  <c r="H52" i="9"/>
  <c r="G63" i="9"/>
  <c r="G59" i="9"/>
  <c r="H55" i="9"/>
  <c r="G52" i="9"/>
  <c r="G50" i="2"/>
  <c r="G66" i="9" s="1"/>
  <c r="G83" i="9"/>
  <c r="H82" i="9"/>
  <c r="G55" i="9"/>
  <c r="H85" i="9"/>
  <c r="G82" i="9"/>
  <c r="H74" i="9"/>
  <c r="H70" i="9"/>
  <c r="K12" i="4"/>
  <c r="G28" i="1"/>
  <c r="J63" i="11" s="1"/>
  <c r="J62" i="11" s="1"/>
  <c r="J10" i="11" s="1"/>
  <c r="J11" i="4" l="1"/>
  <c r="H28" i="9"/>
  <c r="H27" i="9" s="1"/>
  <c r="H26" i="9" s="1"/>
  <c r="H25" i="9" s="1"/>
  <c r="H23" i="9" s="1"/>
  <c r="H21" i="9" s="1"/>
  <c r="H19" i="9" s="1"/>
  <c r="H17" i="9" s="1"/>
  <c r="H15" i="9" s="1"/>
  <c r="H13" i="9" s="1"/>
  <c r="H11" i="9" s="1"/>
  <c r="G28" i="9"/>
  <c r="G27" i="9" s="1"/>
  <c r="G26" i="9" s="1"/>
  <c r="G25" i="9" s="1"/>
  <c r="G23" i="9" s="1"/>
  <c r="G21" i="9" s="1"/>
  <c r="G19" i="9" s="1"/>
  <c r="G17" i="9" s="1"/>
  <c r="G15" i="9" s="1"/>
  <c r="G13" i="9" s="1"/>
  <c r="G11" i="9" s="1"/>
  <c r="K11" i="4"/>
  <c r="C12" i="4" l="1"/>
  <c r="B12" i="4"/>
  <c r="F21" i="2"/>
  <c r="F37" i="9" s="1"/>
  <c r="D21" i="2"/>
  <c r="D37" i="9" s="1"/>
  <c r="G150" i="2" l="1"/>
  <c r="G149" i="2" s="1"/>
  <c r="G148" i="2" s="1"/>
  <c r="G146" i="2" s="1"/>
  <c r="G144" i="2" s="1"/>
  <c r="H150" i="2"/>
  <c r="H149" i="2" s="1"/>
  <c r="H148" i="2" s="1"/>
  <c r="H146" i="2" s="1"/>
  <c r="H144" i="2" s="1"/>
  <c r="G30" i="2" l="1"/>
  <c r="G46" i="9" s="1"/>
  <c r="H30" i="2"/>
  <c r="H46" i="9" s="1"/>
  <c r="F14" i="4" l="1"/>
  <c r="E13" i="4"/>
  <c r="D13" i="4"/>
  <c r="K62" i="4" l="1"/>
  <c r="J62" i="4"/>
  <c r="G24" i="1"/>
  <c r="G9" i="1" l="1"/>
  <c r="H29" i="2"/>
  <c r="H45" i="9" s="1"/>
  <c r="H28" i="2" l="1"/>
  <c r="H44" i="9" s="1"/>
  <c r="H132" i="2"/>
  <c r="H130" i="2" s="1"/>
  <c r="H128" i="2" s="1"/>
  <c r="H126" i="2" s="1"/>
  <c r="K10" i="4"/>
  <c r="H27" i="2" l="1"/>
  <c r="H43" i="9" s="1"/>
  <c r="H124" i="2"/>
  <c r="H25" i="2" l="1"/>
  <c r="G132" i="2"/>
  <c r="G130" i="2" s="1"/>
  <c r="G128" i="2" s="1"/>
  <c r="G126" i="2" s="1"/>
  <c r="G124" i="2" s="1"/>
  <c r="G29" i="2"/>
  <c r="G45" i="9" s="1"/>
  <c r="J10" i="4"/>
  <c r="H23" i="2" l="1"/>
  <c r="H41" i="9"/>
  <c r="G28" i="2"/>
  <c r="G44" i="9" s="1"/>
  <c r="H24" i="1"/>
  <c r="H9" i="1" s="1"/>
  <c r="H39" i="9" l="1"/>
  <c r="H21" i="2"/>
  <c r="G27" i="2"/>
  <c r="G43" i="9" s="1"/>
  <c r="H37" i="9" l="1"/>
  <c r="H19" i="2"/>
  <c r="G25" i="2"/>
  <c r="G23" i="2" l="1"/>
  <c r="G41" i="9"/>
  <c r="H35" i="9"/>
  <c r="H17" i="2"/>
  <c r="H33" i="9" l="1"/>
  <c r="H15" i="2"/>
  <c r="H13" i="2" s="1"/>
  <c r="G21" i="2"/>
  <c r="G39" i="9"/>
  <c r="G19" i="2" l="1"/>
  <c r="G37" i="9"/>
  <c r="H31" i="9"/>
  <c r="H29" i="9" l="1"/>
  <c r="H9" i="9" s="1"/>
  <c r="H11" i="2"/>
  <c r="H9" i="2" s="1"/>
  <c r="G35" i="9"/>
  <c r="G17" i="2"/>
  <c r="G33" i="9" l="1"/>
  <c r="G15" i="2"/>
  <c r="G13" i="2" s="1"/>
  <c r="G31" i="9" l="1"/>
  <c r="G29" i="9" l="1"/>
  <c r="G9" i="9" s="1"/>
  <c r="G11" i="2"/>
  <c r="G9" i="2" s="1"/>
</calcChain>
</file>

<file path=xl/sharedStrings.xml><?xml version="1.0" encoding="utf-8"?>
<sst xmlns="http://schemas.openxmlformats.org/spreadsheetml/2006/main" count="392" uniqueCount="177">
  <si>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</si>
  <si>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</si>
  <si>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</si>
  <si>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</si>
  <si>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</si>
  <si>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</si>
  <si>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</si>
  <si>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ԸՆԴԱՄԵՆԸ</t>
  </si>
  <si>
    <t>ՀՀ  աշխատանքի և սոցիալական հարցերի նախարարություն</t>
  </si>
  <si>
    <t>Ծառայությունների մատուցում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</si>
  <si>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</si>
  <si>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</si>
  <si>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</si>
  <si>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</si>
  <si>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</si>
  <si>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</si>
  <si>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</si>
  <si>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հազար դրամներով</t>
  </si>
  <si>
    <t xml:space="preserve"> 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</si>
  <si>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</si>
  <si>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</si>
  <si>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</si>
  <si>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</si>
  <si>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Ցուցանիշների փոփոխությունները ավելացումները նշված են դրական նշանով, իսկ նվազեցումները՝ փակագծերում</t>
  </si>
  <si>
    <t>Բաժինը</t>
  </si>
  <si>
    <t>Խումբը</t>
  </si>
  <si>
    <t>Դասը</t>
  </si>
  <si>
    <t>Ծրագիր</t>
  </si>
  <si>
    <t>Միջոցառում</t>
  </si>
  <si>
    <t xml:space="preserve"> Ինն ամիս</t>
  </si>
  <si>
    <t>Տարի</t>
  </si>
  <si>
    <t xml:space="preserve"> ԸՆԴԱՄԵՆԸ ԾԱԽՍԵՐ</t>
  </si>
  <si>
    <t xml:space="preserve"> այդ թվում`</t>
  </si>
  <si>
    <t xml:space="preserve"> ՍՈՑԻԱԼԱԿԱՆ ՊԱՇՏՊԱՆՈՒԹՅՈՒՆ</t>
  </si>
  <si>
    <t>այդ թվում՝</t>
  </si>
  <si>
    <t>01</t>
  </si>
  <si>
    <t xml:space="preserve">այդ թվում՝ </t>
  </si>
  <si>
    <t xml:space="preserve"> ՀՀ  աշխատանքի և սոցիալական հարցերի նախարարություն</t>
  </si>
  <si>
    <t xml:space="preserve">այդ թվում՝ ըստ կատարողների </t>
  </si>
  <si>
    <t>այդ թվում՝ բյուջետային ծախսերի տնտեսագիտական դասակարգման հոդվածներ</t>
  </si>
  <si>
    <t>ԸՆԹԱՑԻԿ ԾԱԽՍԵՐ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</si>
  <si>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</si>
  <si>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</si>
  <si>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ՀԻՄՆԱԿԱՆ ԲԱԺԻՆՆԵՐԻՆ ՉԴԱՍՎՈՂ ՊԱՀՈՒՍՏԱՅԻՆ ՖՈՆԴԵՐ</t>
  </si>
  <si>
    <t>ՀՀ կառավարության և համայնքների պահուստային ֆոնդ</t>
  </si>
  <si>
    <t>ԱՅԼ  ԾԱԽՍԵՐ</t>
  </si>
  <si>
    <t xml:space="preserve"> - Պահուստային միջոցներ</t>
  </si>
  <si>
    <t>Հավելված N 1</t>
  </si>
  <si>
    <t xml:space="preserve"> ՀՀ կառավարություն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</si>
  <si>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</si>
  <si>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</si>
  <si>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</si>
  <si>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</si>
  <si>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</si>
  <si>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</si>
  <si>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</si>
  <si>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</si>
  <si>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</si>
  <si>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</si>
  <si>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ՀՀ  աշխատանքի և սոցիալական հարցերի նախարարություն </t>
  </si>
  <si>
    <t xml:space="preserve"> Ծառայությունների մատուցում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</si>
  <si>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</si>
  <si>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</si>
  <si>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</si>
  <si>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</si>
  <si>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</si>
  <si>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</si>
  <si>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Հավելված N 4</t>
  </si>
  <si>
    <t xml:space="preserve"> Ցուցանիշների փոփոխությունները ավելացումները նշված են դրական նշանով, իսկ նվազեցումները՝ փակագծերում</t>
  </si>
  <si>
    <t xml:space="preserve"> ՍՈՑԻԱԼԱԿԱՆ  ՆՊԱՍՏՆԵՐ ԵՎ ԿԵՆՍԱԹՈՇԱԿՆԵՐ</t>
  </si>
  <si>
    <t>02</t>
  </si>
  <si>
    <t xml:space="preserve"> Անվանումը </t>
  </si>
  <si>
    <t xml:space="preserve"> Նկարագրությունը </t>
  </si>
  <si>
    <t>Տրանսֆերտների տրամադրում</t>
  </si>
  <si>
    <t xml:space="preserve"> Տրանսֆերտների տրամադրում </t>
  </si>
  <si>
    <t xml:space="preserve"> ՀՀ կառավարության 2026 թվականի</t>
  </si>
  <si>
    <t>Հավելված N 2</t>
  </si>
  <si>
    <t xml:space="preserve"> այդ թվում` ըստ կատարողների</t>
  </si>
  <si>
    <t xml:space="preserve"> ՀՀ աշխատանքի և սոցիալական հարցերի նախարարության միասնական սոցիալական ծառայություն</t>
  </si>
  <si>
    <t xml:space="preserve"> ԲՍԿ </t>
  </si>
  <si>
    <t>Հավելված N 3</t>
  </si>
  <si>
    <t>1102</t>
  </si>
  <si>
    <t>Կենսաթոշակային ապահովություն</t>
  </si>
  <si>
    <t>Կենսաթոշակի իրավունքի իրացում</t>
  </si>
  <si>
    <t>Կենսաթոշակների նշանակման և վճարման գործընթացի ապահովում</t>
  </si>
  <si>
    <t>1102 - 12003</t>
  </si>
  <si>
    <t>Աշխատանքային կենսաթոշակներ</t>
  </si>
  <si>
    <t>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</t>
  </si>
  <si>
    <t xml:space="preserve"> Ծերություն</t>
  </si>
  <si>
    <t xml:space="preserve"> Աշխատանքային կենսաթոշակներ</t>
  </si>
  <si>
    <t xml:space="preserve"> Կենսաթոշակներ</t>
  </si>
  <si>
    <t xml:space="preserve"> - Կենսաթոշակներ</t>
  </si>
  <si>
    <t xml:space="preserve"> Շահառուների ընտրության չափորոշիչները` Տարիքային աշխատանքային` առնվազն 10 տարվա աշխատանքային ստաժ, հաշմանդամության աշխատանքային` ըստ սանդղակի աշխատանքային ստաժ, արտոնյալ, մասնակի երկարամյա ծառայության` պահանջվող մասնագիտությամբ աշխատանքային ստաժ </t>
  </si>
  <si>
    <t xml:space="preserve">ՀԱՅԱՍՏԱՆԻ ՀԱՆՐԱՊԵՏՈՒԹՅԱՆ 2026 ԹՎԱԿԱՆԻ ՊԵՏԱԿԱՆ ԲՅՈՒՋԵՈՎ ՆԱԽԱՏԵՍՎԱԾ՝ ՀԱՅԱՍՏԱՆԻ ՀԱՆՐԱՊԵՏՈՒԹՅԱՆ ԿԱՌԱՎԱՐՈՒԹՅԱՆ ՊԱՀՈՒՍՏԱՅԻՆ ՖՈՆԴԻՑ ՀԱՏԿԱՑՈՒՄՆԵՐ ԿԱՏԱՐԵԼՈՒ ՎԵՐԱԲԵՐՅԱԼ 
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</si>
  <si>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</si>
  <si>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</si>
  <si>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փոփոխությունները ավելացումները նշված են դրական նշանով, իսկ նվազեցումները՝ փակագծերում</t>
  </si>
  <si>
    <t xml:space="preserve"> Բաժին</t>
  </si>
  <si>
    <t xml:space="preserve"> Խումբ</t>
  </si>
  <si>
    <t xml:space="preserve"> Դաս</t>
  </si>
  <si>
    <t xml:space="preserve"> Տարի</t>
  </si>
  <si>
    <t>1102 - 12001</t>
  </si>
  <si>
    <t>Սպայական անձնակազմի և նրանց ընտանիքների անդամների կենսաթոշակներ</t>
  </si>
  <si>
    <t>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</t>
  </si>
  <si>
    <t>1102 - 12002</t>
  </si>
  <si>
    <t>Շարքային զինծառայողների և նրանց ընտանիքների անդամների զինվորական կենսաթոշակներ</t>
  </si>
  <si>
    <t>ԽՍՀՄ զինված ուժերի շարքային կազմի զինծառայողներին հաշմանդամության, նրանց մահվան դեպքում ընտանիքների անդամներին կերակրողին կորցնելու դեպքում զինվորական կենսաթոշակների տրամադրում</t>
  </si>
  <si>
    <t>1205</t>
  </si>
  <si>
    <t>Սոցիալական ապահովություն</t>
  </si>
  <si>
    <t>Սոցիալական ապահովության իրավունքի իրականացման ապահովում</t>
  </si>
  <si>
    <t>Սոցիալական ապահովության իրավունքի իրականացում</t>
  </si>
  <si>
    <t>1205 - 12001</t>
  </si>
  <si>
    <t>Ծերության, հաշմանդամության, կերակրողին կորցնելու դեպքում նպաստներ</t>
  </si>
  <si>
    <t>Ծերության, հաշմանդամության, կերակրողին կորցնելու դեպքում սոցիալական նպաստների տրամադրում</t>
  </si>
  <si>
    <t>1205 - 12029</t>
  </si>
  <si>
    <t>Անկանխիկ եղանակով վճարումներից կենսաթոշակառուներին հետվճարի տրամադրում</t>
  </si>
  <si>
    <t>Անկանխիկ եղանակով վճարումներից կենսաթոշակառուներին հետվճարի տրամադրում՛ պետություն-մասնավոր սոցիալական փոխգործակցության միջոցառման շրջանակում</t>
  </si>
  <si>
    <t xml:space="preserve"> Սպայական անձնակազմի և նրանց ընտանիքների անդամների կենսաթոշակներ</t>
  </si>
  <si>
    <t xml:space="preserve"> Շարքային զինծառայողների և նրանց ընտանիքների անդամների զինվորական կենսաթոշակներ</t>
  </si>
  <si>
    <t xml:space="preserve"> 12001</t>
  </si>
  <si>
    <t xml:space="preserve"> 12002</t>
  </si>
  <si>
    <t xml:space="preserve"> 12003</t>
  </si>
  <si>
    <t xml:space="preserve"> Ծերության, հաշմանդամության, կերակրողին կորցնելու դեպքում նպաստներ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</si>
  <si>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</si>
  <si>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</si>
  <si>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12029</t>
  </si>
  <si>
    <t xml:space="preserve"> Անկանխիկ եղանակով վճարումներից կենսաթոշակառուներին հետվճարի տրամադրում</t>
  </si>
  <si>
    <t xml:space="preserve"> Շահառուների ընտրության չափորոշիչները` Սպայական անձնակազմին և նրանց ընտանիքների անդամներին երկարամյա ծառայության, հաշմանդամության և կերակրողին կորցնելու դեպքում կենսաթոշակների տրամադրում 22.12.2010թ.ՀՕ-243-Ն օրենքի 18-րդ, 20-րդ, 22-րդ հոդվածներով </t>
  </si>
  <si>
    <t xml:space="preserve"> Շահառուների ընտրության չափորոշիչները` 22.12.2010թ. ՀՕ-243-Ն օրենքով  սահմանված կարգով հաշմանդամ ճանաչված շարքային  զինծառայողներ, ծառայության ընթացքում զոհված (մահացած) շարքային զինծառայողների  ընտանիքների անդամներ </t>
  </si>
  <si>
    <t xml:space="preserve"> Շահառուների ընտրության չափորոշիչները` Կենսաթոշակի իրավունք չունեցող հաշմանդամներ, կերակրողին կորցրած անձիք և օրենքով սահմանված տարիքը լրացած և պահանջվող ստաժ չունեցող անձիք </t>
  </si>
  <si>
    <t xml:space="preserve">Շահառուների ընտրության չափորոշիչները`  ՀՀ աշխատանքի և սոցիալական հարցերի նախարարության միասնական սոցիալական ծառայություն </t>
  </si>
  <si>
    <t>Հավելված N 5</t>
  </si>
  <si>
    <t>1082</t>
  </si>
  <si>
    <t>Սոցիալական աջակցություն անաշխատունակության դեպքում</t>
  </si>
  <si>
    <t>Կորցրած եկամուտների մասնակի փոխհատուցում</t>
  </si>
  <si>
    <t>Անաշխատունակության հետևանքով եկամտի կորստի մասնակի փոխհատուցման ապահովում</t>
  </si>
  <si>
    <t>1082 - 12002</t>
  </si>
  <si>
    <t>Մայրության նպաստ</t>
  </si>
  <si>
    <t>Մայրության նպաստի տրամադրում աշխատող և չաշխատող անձանց</t>
  </si>
  <si>
    <t>1082 - 12001</t>
  </si>
  <si>
    <t>Ժամանակավոր անաշխատունակության դեպքում նպաստ</t>
  </si>
  <si>
    <t>ժամանակավոր անաշխատունակության դեպքում  (հիվանդության, ընտանիքի հիվանդ անդամի խնամքի և օրենքով սահմանված այլ պատճ. առաջացած) վարձու աշխատողներին, նոտարներին և անհատ ձեռնարկատերերին ժամանակավոր անաշխատունակության նպաստի վճարում</t>
  </si>
  <si>
    <t>1068</t>
  </si>
  <si>
    <t>Ժողովրդագրական վիճակի բարելավում</t>
  </si>
  <si>
    <t>Խթանել ժողովրդագրական վիճակի բարելավումը</t>
  </si>
  <si>
    <t>Ժողովրդագրական վիճակի բարելավում և բազմազավակության աճ</t>
  </si>
  <si>
    <t>1068 - 12002</t>
  </si>
  <si>
    <t>Երեխայի ծննդյան միանվագ նպաստ</t>
  </si>
  <si>
    <t>Երեխայի ծննդյան կապակցությամբ միանվագ նպաստի տրամադրում</t>
  </si>
  <si>
    <t>1068 - 12004</t>
  </si>
  <si>
    <t>Դրամական աջակցություն ընտանիքում 3 և ավելի երեխա ունեցող ընտանիքներին</t>
  </si>
  <si>
    <t>Ընտանիքում 3-րդ և յուրաքանչյուր հաջորդ երեխայի ծնվելու կապակցությամբ նոր ծնված երեխային նշանակել և վճարել դրամական աջակցություն՛ ամսական 50000 դրամի չափով, մինչև երեխայի 6 տարեկանը լրանալը</t>
  </si>
  <si>
    <t xml:space="preserve"> - Երեխաների կամ ընտանեկան նպաստներ բյուջեից</t>
  </si>
  <si>
    <t xml:space="preserve"> - Հիվանդության և հաշմանդամության նպաստներ բյուջեից</t>
  </si>
  <si>
    <t xml:space="preserve"> - Մայրության նպաստներ բյուջեից</t>
  </si>
  <si>
    <t>04</t>
  </si>
  <si>
    <t xml:space="preserve"> Ընտանիքի անդամներ և զավակներ</t>
  </si>
  <si>
    <t>09</t>
  </si>
  <si>
    <t xml:space="preserve"> Սոցիալական պաշտպանություն (այլ դասերին չպատկանող)</t>
  </si>
  <si>
    <t xml:space="preserve"> Սոցիալական պաշտպանությանը տրամադրվող օժանդակ ծառայություններ (այլ դասերին չպատկանող)</t>
  </si>
  <si>
    <t xml:space="preserve">Շահառուների ընտրության չափորոշիչները` ՀՀ-ում հաշվառված նոր ծնված երեխայի ծնող (օրինական ներկայացուցիչ) </t>
  </si>
  <si>
    <t xml:space="preserve"> Շահառուների ընտրության չափորոշիչները` 3 և ավելի երեխաներ ունեցող ընտանիքներ, որոնք կդիմեն 2022թգ հունվարի 1-ից հետո ընտանիքում ծնված երեխայի համար դրամական աջակցություն ստանալու համար </t>
  </si>
  <si>
    <t xml:space="preserve"> Շահառուների ընտրության չափորոշիչները`  Օրենքով սահմանված կարգով ու չափով եկամտային հարկ (շահութահարկ)  վճարած վարձու աշխատողներ, նոտարներ և անհատ ձեռնարկատերեր </t>
  </si>
  <si>
    <t xml:space="preserve">  Շահառուների ընտրության չափորոշիչները` Հղիության և ծննդաբերության արձակուրդի իրավունք ունեցող անձինք անկախ աշխատանքային կարգավիճակից </t>
  </si>
  <si>
    <t xml:space="preserve"> ՀԱՅԱՍՏԱՆԻ ՀԱՆՐԱՊԵՏՈՒԹՅԱՆ ԿԱՌԱՎԱՐՈՒԹՅԱՆ 2025 ԹՎԱԿԱՆԻ ԴԵԿՏԵՄԲԵՐԻ 25-Ի N 1910-Ն ՈՐՈՇՄԱՆ  N N 3  ԵՎ 4  ՀԱՎԵԼՎԱԾՆԵՐՈՒՄ ԿԱՏԱՐՎՈՂ ՓՈՓՈԽՈՒԹՅՈՒՆՆԵՐԸ</t>
  </si>
  <si>
    <t xml:space="preserve"> ՀԱՅԱՍՏԱՆԻ ՀԱՆՐԱՊԵՏՈՒԹՅԱՆ ԿԱՌԱՎԱՐՈՒԹՅԱՆ 2025 ԹՎԱԿԱՆԻ ԴԵԿՏԵՄԲԵՐԻ 25-Ի N 1910-Ն ՈՐՈՇՄԱՆ N 9  ՀԱՎԵԼՎԱԾՈՒՄ   ԿԱՏԱՐՎՈՂ ՓՈՓՈԽՈՒԹՅՈՒՆՆԵՐԸ</t>
  </si>
  <si>
    <t xml:space="preserve"> ՀԱՅԱՍՏԱՆԻ ՀԱՆՐԱՊԵՏՈՒԹՅԱՆ ԿԱՌԱՎԱՐՈՒԹՅԱՆ 2025 ԹՎԱԿԱՆԻ ԴԵԿՏԵՄԲԵՐԻ 25-Ի N 1910-Ն ՈՐՈՇՄԱՆ N 9.1 ՀԱՎԵԼՎԱԾՈՒՄ   ԿԱՏԱՐՎՈՂ ՓՈՓՈԽՈՒԹՅՈՒՆՆԵՐԸ</t>
  </si>
  <si>
    <t xml:space="preserve">«ՀԱՅԱՍՏԱՆԻ ՀԱՆՐԱՊԵՏՈՒԹՅԱՆ 2026 ԹՎԱԿԱՆԻ ՊԵՏԱԿԱՆ ԲՅՈՒՋԵԻ ՄԱՍԻՆ» ՕՐԵՆՔԻ N 1 ՀԱՎԵԼՎԱԾԻ N 2 ԱՂՅՈՒՍԱԿՈՒՄ ԿԱՏԱՐՎՈՂ ՎԵՐԱԲԱՇԽՈՒՄԸ, ՀԱՅԱՍՏԱՆԻ ՀԱՆՐԱՊԵՏՈՒԹՅԱՆ ԿԱՌԱՎԱՐՈՒԹՅԱՆ 2025 ԹՎԱԿԱՆԻ ԴԵԿՏԵՄԲԵՐԻ 25-Ի N 1910-Ն ՈՐՈՇՄԱՆ N 5 ՀԱՎԵԼՎԱԾԻ N 1 ԱՂՅՈՒՍԱԿՈՒՄ ԿԱՏԱՐՎՈՂ ՓՈՓՈԽՈՒԹՅՈՒՆՆԵՐԸ 
</t>
  </si>
  <si>
    <t>Անկանխիկ եղանակով վճարումներ իրականացնող շահառուների թիվ, այդ թվում</t>
  </si>
  <si>
    <t>1139 - 11003</t>
  </si>
  <si>
    <t>Հարկաբյուջետային ռիսկերի կառավարման պահուստ</t>
  </si>
  <si>
    <t>Հարկաբյուջետային ռիսկերի կառավարման նպատակով նախատեսված միջոցներ</t>
  </si>
  <si>
    <t xml:space="preserve"> Հարկաբյուջետային ռիսկերի կառավարման պահուստ</t>
  </si>
  <si>
    <t xml:space="preserve"> ԱՅԼ  ԾԱԽՍԵՐ</t>
  </si>
  <si>
    <t xml:space="preserve"> Պահուստային միջոցներ</t>
  </si>
  <si>
    <t>11003</t>
  </si>
  <si>
    <t xml:space="preserve"> 1139 - 11003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</si>
</sst>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_-;\-* #,##0.00_-;_-* &quot;-&quot;??_-;_-@_-"/>
    <numFmt numFmtId="164" formatCode="##,##0.0;\(##,##0.0\);\-"/>
    <numFmt numFmtId="165" formatCode="#,##0.0_ ;\-#,##0.0\ "/>
    <numFmt numFmtId="166" formatCode="#,##0.0_);\(#,##0.0\)"/>
    <numFmt numFmtId="167" formatCode="_(* #,##0.00_);_(* \(#,##0.00\);_(* &quot;-&quot;??_);_(@_)"/>
    <numFmt numFmtId="168" formatCode="_(* #,##0.0_);_(* \(#,##0.0\);_(* &quot;-&quot;?_);_(@_)"/>
    <numFmt numFmtId="169" formatCode="_-* #,##0.00\ _ _-;\-* #,##0.00\ _ _-;_-* &quot;-&quot;??\ _ _-;_-@_-"/>
    <numFmt numFmtId="170" formatCode="_-* #,##0.00_р_._-;\-* #,##0.00_р_._-;_-* &quot;-&quot;??_р_._-;_-@_-"/>
  </numFmts>
  <fonts count="6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sz val="10"/>
      <name val="Arial Armeni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Narrow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name val="Arial"/>
      <family val="2"/>
      <charset val="204"/>
    </font>
    <font>
      <b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2"/>
    </font>
    <font>
      <sz val="10"/>
      <name val="GHEA Grapalat"/>
      <family val="3"/>
    </font>
    <font>
      <sz val="10"/>
      <color theme="1"/>
      <name val="GHEA Grapalat"/>
      <family val="3"/>
    </font>
  </fonts>
  <fills count="5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156">
    <xf numFmtId="0" fontId="0" fillId="0" borderId="0"/>
    <xf numFmtId="164" fontId="3" fillId="0" borderId="0" applyFill="0" applyBorder="0" applyProtection="0">
      <alignment horizontal="right" vertical="top"/>
    </xf>
    <xf numFmtId="164" fontId="4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167" fontId="10" fillId="0" borderId="0" applyFont="0" applyFill="0" applyBorder="0" applyAlignment="0" applyProtection="0"/>
    <xf numFmtId="0" fontId="11" fillId="0" borderId="0"/>
    <xf numFmtId="0" fontId="1" fillId="0" borderId="0"/>
    <xf numFmtId="0" fontId="10" fillId="0" borderId="0"/>
    <xf numFmtId="169" fontId="11" fillId="0" borderId="0" applyFont="0" applyFill="0" applyBorder="0" applyAlignment="0" applyProtection="0"/>
    <xf numFmtId="0" fontId="1" fillId="0" borderId="0"/>
    <xf numFmtId="0" fontId="12" fillId="0" borderId="0" applyNumberFormat="0" applyFill="0" applyBorder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5" fillId="0" borderId="10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9" fillId="7" borderId="11" applyNumberFormat="0" applyAlignment="0" applyProtection="0"/>
    <xf numFmtId="0" fontId="20" fillId="8" borderId="12" applyNumberFormat="0" applyAlignment="0" applyProtection="0"/>
    <xf numFmtId="0" fontId="21" fillId="8" borderId="11" applyNumberFormat="0" applyAlignment="0" applyProtection="0"/>
    <xf numFmtId="0" fontId="22" fillId="0" borderId="13" applyNumberFormat="0" applyFill="0" applyAlignment="0" applyProtection="0"/>
    <xf numFmtId="0" fontId="23" fillId="9" borderId="14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6" applyNumberFormat="0" applyFill="0" applyAlignment="0" applyProtection="0"/>
    <xf numFmtId="0" fontId="2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8" fillId="0" borderId="0"/>
    <xf numFmtId="0" fontId="30" fillId="0" borderId="0"/>
    <xf numFmtId="0" fontId="11" fillId="0" borderId="0"/>
    <xf numFmtId="43" fontId="11" fillId="0" borderId="0" applyFont="0" applyFill="0" applyBorder="0" applyAlignment="0" applyProtection="0"/>
    <xf numFmtId="0" fontId="31" fillId="0" borderId="0"/>
    <xf numFmtId="43" fontId="3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/>
    <xf numFmtId="0" fontId="1" fillId="0" borderId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34" fillId="6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>
      <alignment horizontal="left" vertical="top" wrapText="1"/>
    </xf>
    <xf numFmtId="0" fontId="35" fillId="6" borderId="0" applyNumberFormat="0" applyBorder="0" applyAlignment="0" applyProtection="0"/>
    <xf numFmtId="0" fontId="1" fillId="10" borderId="15" applyNumberFormat="0" applyFont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8" fillId="6" borderId="0" applyNumberFormat="0" applyBorder="0" applyAlignment="0" applyProtection="0"/>
    <xf numFmtId="0" fontId="1" fillId="10" borderId="15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7" fillId="34" borderId="0" applyNumberFormat="0" applyBorder="0" applyAlignment="0" applyProtection="0"/>
    <xf numFmtId="0" fontId="10" fillId="0" borderId="0"/>
    <xf numFmtId="0" fontId="36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36" fillId="35" borderId="0" applyNumberFormat="0" applyBorder="0" applyAlignment="0" applyProtection="0"/>
    <xf numFmtId="0" fontId="36" fillId="38" borderId="0" applyNumberFormat="0" applyBorder="0" applyAlignment="0" applyProtection="0"/>
    <xf numFmtId="0" fontId="36" fillId="37" borderId="0" applyNumberFormat="0" applyBorder="0" applyAlignment="0" applyProtection="0"/>
    <xf numFmtId="0" fontId="36" fillId="39" borderId="0" applyNumberFormat="0" applyBorder="0" applyAlignment="0" applyProtection="0"/>
    <xf numFmtId="0" fontId="36" fillId="36" borderId="0" applyNumberFormat="0" applyBorder="0" applyAlignment="0" applyProtection="0"/>
    <xf numFmtId="0" fontId="36" fillId="40" borderId="0" applyNumberFormat="0" applyBorder="0" applyAlignment="0" applyProtection="0"/>
    <xf numFmtId="0" fontId="36" fillId="39" borderId="0" applyNumberFormat="0" applyBorder="0" applyAlignment="0" applyProtection="0"/>
    <xf numFmtId="0" fontId="36" fillId="41" borderId="0" applyNumberFormat="0" applyBorder="0" applyAlignment="0" applyProtection="0"/>
    <xf numFmtId="0" fontId="36" fillId="40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39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2" borderId="0" applyNumberFormat="0" applyBorder="0" applyAlignment="0" applyProtection="0"/>
    <xf numFmtId="0" fontId="37" fillId="46" borderId="0" applyNumberFormat="0" applyBorder="0" applyAlignment="0" applyProtection="0"/>
    <xf numFmtId="0" fontId="38" fillId="47" borderId="0" applyNumberFormat="0" applyBorder="0" applyAlignment="0" applyProtection="0"/>
    <xf numFmtId="0" fontId="39" fillId="48" borderId="17" applyNumberFormat="0" applyAlignment="0" applyProtection="0"/>
    <xf numFmtId="0" fontId="40" fillId="49" borderId="18" applyNumberFormat="0" applyAlignment="0" applyProtection="0"/>
    <xf numFmtId="43" fontId="10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50" borderId="0" applyNumberFormat="0" applyBorder="0" applyAlignment="0" applyProtection="0"/>
    <xf numFmtId="0" fontId="43" fillId="0" borderId="19" applyNumberFormat="0" applyFill="0" applyAlignment="0" applyProtection="0"/>
    <xf numFmtId="0" fontId="44" fillId="0" borderId="20" applyNumberFormat="0" applyFill="0" applyAlignment="0" applyProtection="0"/>
    <xf numFmtId="0" fontId="45" fillId="0" borderId="21" applyNumberFormat="0" applyFill="0" applyAlignment="0" applyProtection="0"/>
    <xf numFmtId="0" fontId="45" fillId="0" borderId="0" applyNumberFormat="0" applyFill="0" applyBorder="0" applyAlignment="0" applyProtection="0"/>
    <xf numFmtId="0" fontId="46" fillId="40" borderId="17" applyNumberFormat="0" applyAlignment="0" applyProtection="0"/>
    <xf numFmtId="0" fontId="47" fillId="0" borderId="22" applyNumberFormat="0" applyFill="0" applyAlignment="0" applyProtection="0"/>
    <xf numFmtId="0" fontId="48" fillId="40" borderId="0" applyNumberFormat="0" applyBorder="0" applyAlignment="0" applyProtection="0"/>
    <xf numFmtId="0" fontId="11" fillId="0" borderId="0"/>
    <xf numFmtId="0" fontId="11" fillId="0" borderId="0"/>
    <xf numFmtId="0" fontId="1" fillId="0" borderId="0"/>
    <xf numFmtId="0" fontId="10" fillId="0" borderId="0"/>
    <xf numFmtId="0" fontId="10" fillId="0" borderId="0"/>
    <xf numFmtId="0" fontId="10" fillId="37" borderId="23" applyNumberFormat="0" applyFont="0" applyAlignment="0" applyProtection="0"/>
    <xf numFmtId="0" fontId="49" fillId="48" borderId="24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53" fillId="0" borderId="0"/>
    <xf numFmtId="0" fontId="50" fillId="0" borderId="0" applyNumberFormat="0" applyFill="0" applyBorder="0" applyAlignment="0" applyProtection="0"/>
    <xf numFmtId="0" fontId="51" fillId="0" borderId="25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0"/>
    <xf numFmtId="43" fontId="11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" fillId="10" borderId="15" applyNumberFormat="0" applyFont="0" applyAlignment="0" applyProtection="0"/>
    <xf numFmtId="0" fontId="11" fillId="0" borderId="0"/>
    <xf numFmtId="0" fontId="9" fillId="0" borderId="0">
      <alignment horizontal="left" vertical="top" wrapText="1"/>
    </xf>
  </cellStyleXfs>
  <cellXfs count="116"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7" fillId="2" borderId="0" xfId="0" applyFont="1" applyFill="1"/>
    <xf numFmtId="166" fontId="7" fillId="2" borderId="0" xfId="0" applyNumberFormat="1" applyFont="1" applyFill="1" applyAlignment="1">
      <alignment horizontal="center"/>
    </xf>
    <xf numFmtId="0" fontId="8" fillId="2" borderId="0" xfId="0" applyFont="1" applyFill="1"/>
    <xf numFmtId="0" fontId="7" fillId="2" borderId="0" xfId="0" applyFont="1" applyFill="1" applyAlignment="1">
      <alignment horizontal="left" indent="15"/>
    </xf>
    <xf numFmtId="0" fontId="7" fillId="2" borderId="0" xfId="0" applyFont="1" applyFill="1" applyAlignment="1">
      <alignment horizontal="right"/>
    </xf>
    <xf numFmtId="0" fontId="8" fillId="2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0" fontId="7" fillId="2" borderId="1" xfId="0" applyFont="1" applyFill="1" applyBorder="1" applyAlignment="1">
      <alignment horizontal="center" textRotation="90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top" wrapText="1"/>
    </xf>
    <xf numFmtId="166" fontId="7" fillId="2" borderId="1" xfId="1" applyNumberFormat="1" applyFont="1" applyFill="1" applyBorder="1" applyAlignment="1">
      <alignment horizontal="center"/>
    </xf>
    <xf numFmtId="0" fontId="8" fillId="2" borderId="0" xfId="0" applyFont="1" applyFill="1" applyAlignment="1"/>
    <xf numFmtId="166" fontId="7" fillId="3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/>
    <xf numFmtId="166" fontId="7" fillId="2" borderId="1" xfId="0" applyNumberFormat="1" applyFont="1" applyFill="1" applyBorder="1" applyAlignment="1">
      <alignment horizontal="center" vertical="center"/>
    </xf>
    <xf numFmtId="167" fontId="8" fillId="2" borderId="0" xfId="0" applyNumberFormat="1" applyFont="1" applyFill="1" applyAlignment="1"/>
    <xf numFmtId="0" fontId="7" fillId="2" borderId="1" xfId="0" applyFont="1" applyFill="1" applyBorder="1" applyAlignment="1">
      <alignment horizontal="left" wrapText="1"/>
    </xf>
    <xf numFmtId="168" fontId="7" fillId="2" borderId="0" xfId="0" applyNumberFormat="1" applyFont="1" applyFill="1"/>
    <xf numFmtId="0" fontId="7" fillId="2" borderId="1" xfId="0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/>
    <xf numFmtId="166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wrapText="1"/>
    </xf>
    <xf numFmtId="49" fontId="7" fillId="0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wrapText="1"/>
    </xf>
    <xf numFmtId="164" fontId="2" fillId="0" borderId="1" xfId="1" applyNumberFormat="1" applyFont="1" applyBorder="1" applyAlignment="1">
      <alignment horizontal="center" vertical="top"/>
    </xf>
    <xf numFmtId="165" fontId="2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wrapText="1" shrinkToFit="1"/>
    </xf>
    <xf numFmtId="49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wrapText="1"/>
    </xf>
    <xf numFmtId="165" fontId="2" fillId="0" borderId="1" xfId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165" fontId="2" fillId="0" borderId="1" xfId="2" applyNumberFormat="1" applyFont="1" applyBorder="1" applyAlignment="1">
      <alignment horizontal="center" vertical="center"/>
    </xf>
    <xf numFmtId="0" fontId="54" fillId="0" borderId="1" xfId="0" applyFont="1" applyBorder="1" applyAlignment="1">
      <alignment horizontal="left" vertical="top" wrapText="1"/>
    </xf>
    <xf numFmtId="0" fontId="55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164" fontId="2" fillId="0" borderId="4" xfId="1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56" fillId="0" borderId="1" xfId="0" applyFont="1" applyBorder="1" applyAlignment="1">
      <alignment horizontal="center" vertical="top" wrapText="1"/>
    </xf>
    <xf numFmtId="0" fontId="56" fillId="0" borderId="1" xfId="0" applyFont="1" applyBorder="1" applyAlignment="1">
      <alignment horizontal="left" vertical="top" wrapText="1"/>
    </xf>
    <xf numFmtId="0" fontId="55" fillId="0" borderId="1" xfId="0" applyFont="1" applyBorder="1" applyAlignment="1">
      <alignment horizontal="center" vertical="top" wrapText="1"/>
    </xf>
    <xf numFmtId="0" fontId="7" fillId="0" borderId="0" xfId="5" applyFont="1" applyFill="1" applyAlignment="1">
      <alignment horizontal="left"/>
    </xf>
    <xf numFmtId="0" fontId="7" fillId="0" borderId="0" xfId="154" applyFont="1" applyFill="1" applyAlignment="1">
      <alignment wrapText="1"/>
    </xf>
    <xf numFmtId="0" fontId="7" fillId="0" borderId="0" xfId="5" applyFont="1" applyFill="1" applyAlignment="1">
      <alignment horizontal="center"/>
    </xf>
    <xf numFmtId="0" fontId="7" fillId="0" borderId="1" xfId="5" applyFont="1" applyFill="1" applyBorder="1" applyAlignment="1">
      <alignment horizontal="center" vertical="top" wrapText="1"/>
    </xf>
    <xf numFmtId="0" fontId="7" fillId="0" borderId="0" xfId="154" applyFont="1" applyFill="1" applyAlignment="1">
      <alignment horizontal="right"/>
    </xf>
    <xf numFmtId="0" fontId="57" fillId="0" borderId="1" xfId="0" applyFont="1" applyBorder="1" applyAlignment="1">
      <alignment horizontal="left" vertical="top" wrapText="1"/>
    </xf>
    <xf numFmtId="166" fontId="7" fillId="0" borderId="0" xfId="6" applyNumberFormat="1" applyFont="1" applyFill="1" applyAlignment="1">
      <alignment horizontal="center"/>
    </xf>
    <xf numFmtId="0" fontId="7" fillId="0" borderId="0" xfId="5" applyFont="1" applyFill="1"/>
    <xf numFmtId="166" fontId="7" fillId="0" borderId="1" xfId="9" applyNumberFormat="1" applyFont="1" applyFill="1" applyBorder="1" applyAlignment="1">
      <alignment horizontal="center" vertical="top" wrapText="1"/>
    </xf>
    <xf numFmtId="165" fontId="59" fillId="0" borderId="1" xfId="47" applyNumberFormat="1" applyFont="1" applyBorder="1" applyAlignment="1">
      <alignment horizontal="center" vertical="top" wrapText="1"/>
    </xf>
    <xf numFmtId="0" fontId="7" fillId="0" borderId="1" xfId="9" applyFont="1" applyFill="1" applyBorder="1" applyAlignment="1">
      <alignment horizontal="left" vertical="top" wrapText="1"/>
    </xf>
    <xf numFmtId="0" fontId="7" fillId="0" borderId="1" xfId="5" quotePrefix="1" applyNumberFormat="1" applyFont="1" applyFill="1" applyBorder="1" applyAlignment="1">
      <alignment horizontal="left" vertical="top"/>
    </xf>
    <xf numFmtId="0" fontId="7" fillId="0" borderId="1" xfId="5" applyFont="1" applyFill="1" applyBorder="1" applyAlignment="1">
      <alignment horizontal="left" vertical="top" wrapText="1"/>
    </xf>
    <xf numFmtId="0" fontId="7" fillId="0" borderId="1" xfId="5" applyNumberFormat="1" applyFont="1" applyFill="1" applyBorder="1" applyAlignment="1">
      <alignment horizontal="left" vertical="top"/>
    </xf>
    <xf numFmtId="0" fontId="58" fillId="0" borderId="1" xfId="47" applyFont="1" applyBorder="1" applyAlignment="1">
      <alignment vertical="center" wrapText="1"/>
    </xf>
    <xf numFmtId="0" fontId="7" fillId="0" borderId="1" xfId="5" applyFont="1" applyFill="1" applyBorder="1"/>
    <xf numFmtId="0" fontId="7" fillId="0" borderId="1" xfId="47" applyFont="1" applyBorder="1" applyAlignment="1">
      <alignment wrapText="1"/>
    </xf>
    <xf numFmtId="0" fontId="56" fillId="0" borderId="1" xfId="3" applyFont="1" applyBorder="1" applyAlignment="1">
      <alignment horizontal="left" vertical="top" wrapText="1"/>
    </xf>
    <xf numFmtId="1" fontId="2" fillId="0" borderId="0" xfId="0" applyNumberFormat="1" applyFont="1" applyBorder="1" applyAlignment="1">
      <alignment horizontal="center" vertical="center" wrapText="1"/>
    </xf>
    <xf numFmtId="166" fontId="59" fillId="0" borderId="1" xfId="47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6" fontId="7" fillId="2" borderId="0" xfId="0" applyNumberFormat="1" applyFont="1" applyFill="1" applyBorder="1" applyAlignment="1">
      <alignment horizontal="center" wrapText="1"/>
    </xf>
    <xf numFmtId="166" fontId="7" fillId="2" borderId="2" xfId="0" applyNumberFormat="1" applyFont="1" applyFill="1" applyBorder="1" applyAlignment="1">
      <alignment horizontal="center" vertical="center" wrapText="1"/>
    </xf>
    <xf numFmtId="166" fontId="7" fillId="2" borderId="3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7" fillId="2" borderId="0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right"/>
    </xf>
    <xf numFmtId="0" fontId="2" fillId="0" borderId="4" xfId="0" applyFont="1" applyBorder="1" applyAlignment="1">
      <alignment horizontal="left" vertical="top" wrapText="1"/>
    </xf>
    <xf numFmtId="0" fontId="7" fillId="0" borderId="0" xfId="154" applyFont="1" applyFill="1" applyAlignment="1">
      <alignment horizontal="center" wrapText="1"/>
    </xf>
    <xf numFmtId="0" fontId="7" fillId="0" borderId="0" xfId="5" applyFont="1" applyFill="1" applyAlignment="1">
      <alignment horizontal="center" vertical="center" wrapText="1"/>
    </xf>
    <xf numFmtId="166" fontId="7" fillId="0" borderId="5" xfId="8" applyNumberFormat="1" applyFont="1" applyFill="1" applyBorder="1" applyAlignment="1">
      <alignment horizontal="right" vertical="center" wrapText="1"/>
    </xf>
    <xf numFmtId="0" fontId="7" fillId="0" borderId="1" xfId="5" applyFont="1" applyFill="1" applyBorder="1" applyAlignment="1">
      <alignment horizontal="center" vertical="top" wrapText="1"/>
    </xf>
    <xf numFmtId="0" fontId="7" fillId="0" borderId="6" xfId="5" applyFont="1" applyFill="1" applyBorder="1" applyAlignment="1">
      <alignment horizontal="center" vertical="top" wrapText="1"/>
    </xf>
    <xf numFmtId="0" fontId="7" fillId="0" borderId="4" xfId="5" applyFont="1" applyFill="1" applyBorder="1" applyAlignment="1">
      <alignment horizontal="center" vertical="top" wrapText="1"/>
    </xf>
    <xf numFmtId="166" fontId="7" fillId="0" borderId="2" xfId="5" applyNumberFormat="1" applyFont="1" applyFill="1" applyBorder="1" applyAlignment="1">
      <alignment horizontal="center" vertical="center" wrapText="1"/>
    </xf>
    <xf numFmtId="166" fontId="7" fillId="0" borderId="3" xfId="5" applyNumberFormat="1" applyFont="1" applyFill="1" applyBorder="1" applyAlignment="1">
      <alignment horizontal="center" vertical="center" wrapText="1"/>
    </xf>
  </cellXfs>
  <cellStyles count="156">
    <cellStyle name="20% - Accent1" xfId="26" builtinId="30" customBuiltin="1"/>
    <cellStyle name="20% - Accent1 2" xfId="79"/>
    <cellStyle name="20% - Accent1 2 2" xfId="98"/>
    <cellStyle name="20% - Accent2" xfId="29" builtinId="34" customBuiltin="1"/>
    <cellStyle name="20% - Accent2 2" xfId="82"/>
    <cellStyle name="20% - Accent2 2 2" xfId="99"/>
    <cellStyle name="20% - Accent3" xfId="32" builtinId="38" customBuiltin="1"/>
    <cellStyle name="20% - Accent3 2" xfId="85"/>
    <cellStyle name="20% - Accent3 2 2" xfId="100"/>
    <cellStyle name="20% - Accent4" xfId="35" builtinId="42" customBuiltin="1"/>
    <cellStyle name="20% - Accent4 2" xfId="88"/>
    <cellStyle name="20% - Accent4 2 2" xfId="101"/>
    <cellStyle name="20% - Accent5" xfId="38" builtinId="46" customBuiltin="1"/>
    <cellStyle name="20% - Accent5 2" xfId="91"/>
    <cellStyle name="20% - Accent5 2 2" xfId="102"/>
    <cellStyle name="20% - Accent6" xfId="41" builtinId="50" customBuiltin="1"/>
    <cellStyle name="20% - Accent6 2" xfId="94"/>
    <cellStyle name="20% - Accent6 2 2" xfId="103"/>
    <cellStyle name="40% - Accent1" xfId="27" builtinId="31" customBuiltin="1"/>
    <cellStyle name="40% - Accent1 2" xfId="80"/>
    <cellStyle name="40% - Accent1 2 2" xfId="104"/>
    <cellStyle name="40% - Accent2" xfId="30" builtinId="35" customBuiltin="1"/>
    <cellStyle name="40% - Accent2 2" xfId="83"/>
    <cellStyle name="40% - Accent2 2 2" xfId="105"/>
    <cellStyle name="40% - Accent3" xfId="33" builtinId="39" customBuiltin="1"/>
    <cellStyle name="40% - Accent3 2" xfId="86"/>
    <cellStyle name="40% - Accent3 2 2" xfId="106"/>
    <cellStyle name="40% - Accent4" xfId="36" builtinId="43" customBuiltin="1"/>
    <cellStyle name="40% - Accent4 2" xfId="89"/>
    <cellStyle name="40% - Accent4 2 2" xfId="107"/>
    <cellStyle name="40% - Accent5" xfId="39" builtinId="47" customBuiltin="1"/>
    <cellStyle name="40% - Accent5 2" xfId="92"/>
    <cellStyle name="40% - Accent5 2 2" xfId="108"/>
    <cellStyle name="40% - Accent6" xfId="42" builtinId="51" customBuiltin="1"/>
    <cellStyle name="40% - Accent6 2" xfId="95"/>
    <cellStyle name="40% - Accent6 2 2" xfId="109"/>
    <cellStyle name="60% - Accent1 2" xfId="81"/>
    <cellStyle name="60% - Accent1 2 2" xfId="110"/>
    <cellStyle name="60% - Accent1 3" xfId="71"/>
    <cellStyle name="60% - Accent2 2" xfId="84"/>
    <cellStyle name="60% - Accent2 2 2" xfId="111"/>
    <cellStyle name="60% - Accent2 3" xfId="72"/>
    <cellStyle name="60% - Accent3 2" xfId="87"/>
    <cellStyle name="60% - Accent3 2 2" xfId="112"/>
    <cellStyle name="60% - Accent3 3" xfId="73"/>
    <cellStyle name="60% - Accent4 2" xfId="90"/>
    <cellStyle name="60% - Accent4 2 2" xfId="113"/>
    <cellStyle name="60% - Accent4 3" xfId="74"/>
    <cellStyle name="60% - Accent5 2" xfId="93"/>
    <cellStyle name="60% - Accent5 2 2" xfId="114"/>
    <cellStyle name="60% - Accent5 3" xfId="75"/>
    <cellStyle name="60% - Accent6 2" xfId="96"/>
    <cellStyle name="60% - Accent6 2 2" xfId="115"/>
    <cellStyle name="60% - Accent6 3" xfId="76"/>
    <cellStyle name="Accent1" xfId="25" builtinId="29" customBuiltin="1"/>
    <cellStyle name="Accent1 2" xfId="116"/>
    <cellStyle name="Accent2" xfId="28" builtinId="33" customBuiltin="1"/>
    <cellStyle name="Accent2 2" xfId="117"/>
    <cellStyle name="Accent3" xfId="31" builtinId="37" customBuiltin="1"/>
    <cellStyle name="Accent3 2" xfId="118"/>
    <cellStyle name="Accent4" xfId="34" builtinId="41" customBuiltin="1"/>
    <cellStyle name="Accent4 2" xfId="119"/>
    <cellStyle name="Accent5" xfId="37" builtinId="45" customBuiltin="1"/>
    <cellStyle name="Accent5 2" xfId="120"/>
    <cellStyle name="Accent6" xfId="40" builtinId="49" customBuiltin="1"/>
    <cellStyle name="Accent6 2" xfId="121"/>
    <cellStyle name="Bad" xfId="16" builtinId="27" customBuiltin="1"/>
    <cellStyle name="Bad 2" xfId="122"/>
    <cellStyle name="Calculation" xfId="19" builtinId="22" customBuiltin="1"/>
    <cellStyle name="Calculation 2" xfId="123"/>
    <cellStyle name="Check Cell" xfId="21" builtinId="23" customBuiltin="1"/>
    <cellStyle name="Check Cell 2" xfId="124"/>
    <cellStyle name="Comma 15" xfId="151"/>
    <cellStyle name="Comma 2" xfId="48"/>
    <cellStyle name="Comma 2 2" xfId="49"/>
    <cellStyle name="Comma 2 2 5 2" xfId="4"/>
    <cellStyle name="Comma 2 3" xfId="57"/>
    <cellStyle name="Comma 2 4" xfId="126"/>
    <cellStyle name="Comma 3" xfId="56"/>
    <cellStyle name="Comma 3 2" xfId="58"/>
    <cellStyle name="Comma 3 3" xfId="127"/>
    <cellStyle name="Comma 35 2" xfId="8"/>
    <cellStyle name="Comma 4" xfId="59"/>
    <cellStyle name="Comma 4 2" xfId="60"/>
    <cellStyle name="Comma 5" xfId="61"/>
    <cellStyle name="Comma 6" xfId="46"/>
    <cellStyle name="Comma 7" xfId="64"/>
    <cellStyle name="Comma 8" xfId="125"/>
    <cellStyle name="Comma 9" xfId="66"/>
    <cellStyle name="Explanatory Text" xfId="23" builtinId="53" customBuiltin="1"/>
    <cellStyle name="Explanatory Text 2" xfId="128"/>
    <cellStyle name="Good" xfId="15" builtinId="26" customBuiltin="1"/>
    <cellStyle name="Good 2" xfId="129"/>
    <cellStyle name="Heading 1" xfId="11" builtinId="16" customBuiltin="1"/>
    <cellStyle name="Heading 1 2" xfId="130"/>
    <cellStyle name="Heading 2" xfId="12" builtinId="17" customBuiltin="1"/>
    <cellStyle name="Heading 2 2" xfId="131"/>
    <cellStyle name="Heading 3" xfId="13" builtinId="18" customBuiltin="1"/>
    <cellStyle name="Heading 3 2" xfId="132"/>
    <cellStyle name="Heading 4" xfId="14" builtinId="19" customBuiltin="1"/>
    <cellStyle name="Heading 4 2" xfId="133"/>
    <cellStyle name="Input" xfId="17" builtinId="20" customBuiltin="1"/>
    <cellStyle name="Input 2" xfId="134"/>
    <cellStyle name="Linked Cell" xfId="20" builtinId="24" customBuiltin="1"/>
    <cellStyle name="Linked Cell 2" xfId="135"/>
    <cellStyle name="Neutral 2" xfId="62"/>
    <cellStyle name="Neutral 2 2" xfId="77"/>
    <cellStyle name="Neutral 2 3" xfId="136"/>
    <cellStyle name="Neutral 3" xfId="69"/>
    <cellStyle name="Normal" xfId="0" builtinId="0"/>
    <cellStyle name="Normal 10" xfId="43"/>
    <cellStyle name="Normal 12 4" xfId="7"/>
    <cellStyle name="Normal 12 4 2" xfId="154"/>
    <cellStyle name="Normal 14 3 2 2 2" xfId="6"/>
    <cellStyle name="Normal 2" xfId="44"/>
    <cellStyle name="Normal 2 2" xfId="47"/>
    <cellStyle name="Normal 2 2 2" xfId="138"/>
    <cellStyle name="Normal 2 2 5" xfId="155"/>
    <cellStyle name="Normal 2 3" xfId="137"/>
    <cellStyle name="Normal 2 6" xfId="3"/>
    <cellStyle name="Normal 22" xfId="65"/>
    <cellStyle name="Normal 3" xfId="50"/>
    <cellStyle name="Normal 3 2" xfId="139"/>
    <cellStyle name="Normal 4" xfId="51"/>
    <cellStyle name="Normal 4 2" xfId="140"/>
    <cellStyle name="Normal 5" xfId="55"/>
    <cellStyle name="Normal 5 2" xfId="141"/>
    <cellStyle name="Normal 6" xfId="45"/>
    <cellStyle name="Normal 63 2" xfId="5"/>
    <cellStyle name="Normal 7" xfId="63"/>
    <cellStyle name="Normal 75 2 2" xfId="9"/>
    <cellStyle name="Normal 8" xfId="68"/>
    <cellStyle name="Normal 9" xfId="97"/>
    <cellStyle name="Note" xfId="153" builtinId="10" customBuiltin="1"/>
    <cellStyle name="Note 2" xfId="78"/>
    <cellStyle name="Note 2 2" xfId="142"/>
    <cellStyle name="Note 3" xfId="70"/>
    <cellStyle name="Output" xfId="18" builtinId="21" customBuiltin="1"/>
    <cellStyle name="Output 2" xfId="143"/>
    <cellStyle name="Percent 2" xfId="52"/>
    <cellStyle name="Percent 2 2" xfId="53"/>
    <cellStyle name="Percent 2 3" xfId="145"/>
    <cellStyle name="Percent 3" xfId="144"/>
    <cellStyle name="Percent 4" xfId="152"/>
    <cellStyle name="Percent 5" xfId="67"/>
    <cellStyle name="SN_241" xfId="2"/>
    <cellStyle name="SN_b" xfId="1"/>
    <cellStyle name="Style 1" xfId="54"/>
    <cellStyle name="Style 1 2" xfId="146"/>
    <cellStyle name="Title" xfId="10" builtinId="15" customBuiltin="1"/>
    <cellStyle name="Title 2" xfId="147"/>
    <cellStyle name="Total" xfId="24" builtinId="25" customBuiltin="1"/>
    <cellStyle name="Total 2" xfId="148"/>
    <cellStyle name="Warning Text" xfId="22" builtinId="11" customBuiltin="1"/>
    <cellStyle name="Warning Text 2" xfId="149"/>
    <cellStyle name="Обычный_PHEK-er artadrutyun lic." xfId="1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view="pageBreakPreview" topLeftCell="A22" zoomScaleNormal="100" zoomScaleSheetLayoutView="100" workbookViewId="0">
      <selection activeCell="K28" sqref="K28"/>
    </sheetView>
  </sheetViews>
  <sheetFormatPr defaultRowHeight="16.5" x14ac:dyDescent="0.3"/>
  <cols>
    <col min="1" max="1" width="9.140625" style="36"/>
    <col min="2" max="2" width="12.5703125" style="36" customWidth="1"/>
    <col min="3" max="3" width="16" style="36" customWidth="1"/>
    <col min="4" max="4" width="41.5703125" style="36" customWidth="1"/>
    <col min="5" max="5" width="50.7109375" style="36" customWidth="1"/>
    <col min="6" max="6" width="37.85546875" style="36" customWidth="1"/>
    <col min="7" max="7" width="19" style="36" customWidth="1"/>
    <col min="8" max="8" width="19.42578125" style="36" customWidth="1"/>
    <col min="9" max="16384" width="9.140625" style="36"/>
  </cols>
  <sheetData>
    <row r="1" spans="1:8" ht="17.25" x14ac:dyDescent="0.3">
      <c r="E1" s="5"/>
      <c r="F1" s="5"/>
      <c r="G1" s="5"/>
      <c r="H1" s="6" t="s">
        <v>47</v>
      </c>
    </row>
    <row r="2" spans="1:8" ht="17.25" x14ac:dyDescent="0.3">
      <c r="E2" s="91" t="s">
        <v>75</v>
      </c>
      <c r="F2" s="91"/>
      <c r="G2" s="91"/>
      <c r="H2" s="91"/>
    </row>
    <row r="3" spans="1:8" ht="17.25" x14ac:dyDescent="0.3">
      <c r="E3" s="91" t="s">
        <v>19</v>
      </c>
      <c r="F3" s="91"/>
      <c r="G3" s="91"/>
      <c r="H3" s="91"/>
    </row>
    <row r="5" spans="1:8" ht="71.25" customHeight="1" x14ac:dyDescent="0.3">
      <c r="A5" s="90" t="s">
        <v>167</v>
      </c>
      <c r="B5" s="90"/>
      <c r="C5" s="90"/>
      <c r="D5" s="90"/>
      <c r="E5" s="90"/>
      <c r="F5" s="90"/>
      <c r="G5" s="90"/>
      <c r="H5" s="90"/>
    </row>
    <row r="6" spans="1:8" x14ac:dyDescent="0.3">
      <c r="H6" s="36" t="s">
        <v>17</v>
      </c>
    </row>
    <row r="7" spans="1:8" s="1" customFormat="1" ht="74.25" customHeight="1" x14ac:dyDescent="0.25">
      <c r="A7" s="92" t="s">
        <v>0</v>
      </c>
      <c r="B7" s="92" t="s">
        <v>1</v>
      </c>
      <c r="C7" s="92"/>
      <c r="D7" s="92" t="s">
        <v>2</v>
      </c>
      <c r="E7" s="92" t="s">
        <v>3</v>
      </c>
      <c r="F7" s="92" t="s">
        <v>4</v>
      </c>
      <c r="G7" s="93" t="s">
        <v>68</v>
      </c>
      <c r="H7" s="94"/>
    </row>
    <row r="8" spans="1:8" s="1" customFormat="1" ht="47.25" customHeight="1" x14ac:dyDescent="0.25">
      <c r="A8" s="92"/>
      <c r="B8" s="4" t="s">
        <v>5</v>
      </c>
      <c r="C8" s="4" t="s">
        <v>6</v>
      </c>
      <c r="D8" s="92"/>
      <c r="E8" s="92"/>
      <c r="F8" s="92"/>
      <c r="G8" s="13" t="s">
        <v>29</v>
      </c>
      <c r="H8" s="14" t="s">
        <v>30</v>
      </c>
    </row>
    <row r="9" spans="1:8" s="1" customFormat="1" ht="24.95" customHeight="1" x14ac:dyDescent="0.25">
      <c r="A9" s="89" t="s">
        <v>7</v>
      </c>
      <c r="B9" s="89"/>
      <c r="C9" s="2"/>
      <c r="D9" s="3"/>
      <c r="E9" s="3"/>
      <c r="F9" s="3"/>
      <c r="G9" s="35">
        <f>G10+G24</f>
        <v>0</v>
      </c>
      <c r="H9" s="35">
        <f>H10+H24</f>
        <v>0</v>
      </c>
    </row>
    <row r="10" spans="1:8" x14ac:dyDescent="0.3">
      <c r="A10" s="89" t="s">
        <v>8</v>
      </c>
      <c r="B10" s="89"/>
      <c r="C10" s="89"/>
      <c r="D10" s="89"/>
      <c r="E10" s="89"/>
      <c r="F10" s="89"/>
      <c r="G10" s="35">
        <f>G11+G15+G18+G21</f>
        <v>14807580</v>
      </c>
      <c r="H10" s="35">
        <f>H11+H15+H18+H21</f>
        <v>14807580</v>
      </c>
    </row>
    <row r="11" spans="1:8" ht="49.5" x14ac:dyDescent="0.3">
      <c r="A11" s="49"/>
      <c r="B11" s="57" t="s">
        <v>81</v>
      </c>
      <c r="C11" s="49"/>
      <c r="D11" s="58" t="s">
        <v>82</v>
      </c>
      <c r="E11" s="58" t="s">
        <v>83</v>
      </c>
      <c r="F11" s="58" t="s">
        <v>84</v>
      </c>
      <c r="G11" s="35">
        <f t="shared" ref="G11:H11" si="0">G12+G13+G14</f>
        <v>12430200</v>
      </c>
      <c r="H11" s="35">
        <f t="shared" si="0"/>
        <v>12430200</v>
      </c>
    </row>
    <row r="12" spans="1:8" ht="82.5" x14ac:dyDescent="0.3">
      <c r="A12" s="49"/>
      <c r="B12" s="49"/>
      <c r="C12" s="59" t="s">
        <v>101</v>
      </c>
      <c r="D12" s="49" t="s">
        <v>102</v>
      </c>
      <c r="E12" s="49" t="s">
        <v>103</v>
      </c>
      <c r="F12" s="49" t="s">
        <v>73</v>
      </c>
      <c r="G12" s="47">
        <v>286700</v>
      </c>
      <c r="H12" s="47">
        <v>286700</v>
      </c>
    </row>
    <row r="13" spans="1:8" ht="82.5" x14ac:dyDescent="0.3">
      <c r="A13" s="49"/>
      <c r="B13" s="49"/>
      <c r="C13" s="59" t="s">
        <v>104</v>
      </c>
      <c r="D13" s="49" t="s">
        <v>105</v>
      </c>
      <c r="E13" s="49" t="s">
        <v>106</v>
      </c>
      <c r="F13" s="49" t="s">
        <v>73</v>
      </c>
      <c r="G13" s="47">
        <v>38500</v>
      </c>
      <c r="H13" s="47">
        <v>38500</v>
      </c>
    </row>
    <row r="14" spans="1:8" ht="82.5" x14ac:dyDescent="0.3">
      <c r="A14" s="49"/>
      <c r="B14" s="49"/>
      <c r="C14" s="59" t="s">
        <v>85</v>
      </c>
      <c r="D14" s="49" t="s">
        <v>86</v>
      </c>
      <c r="E14" s="49" t="s">
        <v>87</v>
      </c>
      <c r="F14" s="49" t="s">
        <v>73</v>
      </c>
      <c r="G14" s="47">
        <v>12105000</v>
      </c>
      <c r="H14" s="47">
        <v>12105000</v>
      </c>
    </row>
    <row r="15" spans="1:8" ht="49.5" x14ac:dyDescent="0.3">
      <c r="A15" s="49"/>
      <c r="B15" s="57" t="s">
        <v>142</v>
      </c>
      <c r="C15" s="49"/>
      <c r="D15" s="58" t="s">
        <v>143</v>
      </c>
      <c r="E15" s="58" t="s">
        <v>144</v>
      </c>
      <c r="F15" s="58" t="s">
        <v>145</v>
      </c>
      <c r="G15" s="34">
        <f>G16+G17</f>
        <v>-2627770</v>
      </c>
      <c r="H15" s="47">
        <f>H16+H17</f>
        <v>0</v>
      </c>
    </row>
    <row r="16" spans="1:8" ht="33" x14ac:dyDescent="0.3">
      <c r="A16" s="49"/>
      <c r="B16" s="49"/>
      <c r="C16" s="59" t="s">
        <v>146</v>
      </c>
      <c r="D16" s="49" t="s">
        <v>147</v>
      </c>
      <c r="E16" s="49" t="s">
        <v>148</v>
      </c>
      <c r="F16" s="49" t="s">
        <v>73</v>
      </c>
      <c r="G16" s="34">
        <v>-1340760</v>
      </c>
      <c r="H16" s="47">
        <v>0</v>
      </c>
    </row>
    <row r="17" spans="1:8" ht="82.5" x14ac:dyDescent="0.3">
      <c r="A17" s="49"/>
      <c r="B17" s="49"/>
      <c r="C17" s="59" t="s">
        <v>149</v>
      </c>
      <c r="D17" s="49" t="s">
        <v>150</v>
      </c>
      <c r="E17" s="49" t="s">
        <v>151</v>
      </c>
      <c r="F17" s="49" t="s">
        <v>73</v>
      </c>
      <c r="G17" s="34">
        <v>-1287010</v>
      </c>
      <c r="H17" s="47">
        <v>0</v>
      </c>
    </row>
    <row r="18" spans="1:8" ht="66" x14ac:dyDescent="0.3">
      <c r="A18" s="49"/>
      <c r="B18" s="57" t="s">
        <v>132</v>
      </c>
      <c r="C18" s="49"/>
      <c r="D18" s="58" t="s">
        <v>133</v>
      </c>
      <c r="E18" s="58" t="s">
        <v>134</v>
      </c>
      <c r="F18" s="58" t="s">
        <v>135</v>
      </c>
      <c r="G18" s="47">
        <f>G19+G20</f>
        <v>2627770</v>
      </c>
      <c r="H18" s="47">
        <f>H19+H20</f>
        <v>0</v>
      </c>
    </row>
    <row r="19" spans="1:8" ht="115.5" x14ac:dyDescent="0.3">
      <c r="A19" s="49"/>
      <c r="B19" s="49"/>
      <c r="C19" s="59" t="s">
        <v>139</v>
      </c>
      <c r="D19" s="49" t="s">
        <v>140</v>
      </c>
      <c r="E19" s="49" t="s">
        <v>141</v>
      </c>
      <c r="F19" s="49" t="s">
        <v>73</v>
      </c>
      <c r="G19" s="47">
        <v>613700</v>
      </c>
      <c r="H19" s="47">
        <v>0</v>
      </c>
    </row>
    <row r="20" spans="1:8" ht="33" x14ac:dyDescent="0.3">
      <c r="A20" s="49"/>
      <c r="B20" s="49"/>
      <c r="C20" s="59" t="s">
        <v>136</v>
      </c>
      <c r="D20" s="49" t="s">
        <v>137</v>
      </c>
      <c r="E20" s="49" t="s">
        <v>138</v>
      </c>
      <c r="F20" s="49" t="s">
        <v>73</v>
      </c>
      <c r="G20" s="47">
        <v>2014070</v>
      </c>
      <c r="H20" s="47">
        <v>0</v>
      </c>
    </row>
    <row r="21" spans="1:8" ht="33" x14ac:dyDescent="0.3">
      <c r="A21" s="49"/>
      <c r="B21" s="57" t="s">
        <v>107</v>
      </c>
      <c r="C21" s="49"/>
      <c r="D21" s="58" t="s">
        <v>108</v>
      </c>
      <c r="E21" s="58" t="s">
        <v>109</v>
      </c>
      <c r="F21" s="58" t="s">
        <v>110</v>
      </c>
      <c r="G21" s="47">
        <f>G22+G23</f>
        <v>2377380</v>
      </c>
      <c r="H21" s="47">
        <f>H22+H23</f>
        <v>2377380</v>
      </c>
    </row>
    <row r="22" spans="1:8" ht="49.5" x14ac:dyDescent="0.3">
      <c r="A22" s="49"/>
      <c r="B22" s="49"/>
      <c r="C22" s="59" t="s">
        <v>111</v>
      </c>
      <c r="D22" s="49" t="s">
        <v>112</v>
      </c>
      <c r="E22" s="49" t="s">
        <v>113</v>
      </c>
      <c r="F22" s="49" t="s">
        <v>73</v>
      </c>
      <c r="G22" s="47">
        <v>1658600</v>
      </c>
      <c r="H22" s="47">
        <v>1658600</v>
      </c>
    </row>
    <row r="23" spans="1:8" ht="66" x14ac:dyDescent="0.3">
      <c r="A23" s="49"/>
      <c r="B23" s="49"/>
      <c r="C23" s="59" t="s">
        <v>114</v>
      </c>
      <c r="D23" s="49" t="s">
        <v>115</v>
      </c>
      <c r="E23" s="49" t="s">
        <v>116</v>
      </c>
      <c r="F23" s="49" t="s">
        <v>73</v>
      </c>
      <c r="G23" s="47">
        <v>718780</v>
      </c>
      <c r="H23" s="47">
        <v>718780</v>
      </c>
    </row>
    <row r="24" spans="1:8" ht="17.25" x14ac:dyDescent="0.3">
      <c r="A24" s="89" t="s">
        <v>10</v>
      </c>
      <c r="B24" s="89"/>
      <c r="C24" s="89"/>
      <c r="D24" s="89"/>
      <c r="E24" s="89"/>
      <c r="F24" s="89"/>
      <c r="G24" s="28">
        <f t="shared" ref="G24" si="1">G25</f>
        <v>-14807580</v>
      </c>
      <c r="H24" s="28">
        <f>H25</f>
        <v>-14807580</v>
      </c>
    </row>
    <row r="25" spans="1:8" ht="49.5" x14ac:dyDescent="0.3">
      <c r="A25" s="2"/>
      <c r="B25" s="4" t="s">
        <v>11</v>
      </c>
      <c r="C25" s="2"/>
      <c r="D25" s="2" t="s">
        <v>12</v>
      </c>
      <c r="E25" s="2" t="s">
        <v>13</v>
      </c>
      <c r="F25" s="2" t="s">
        <v>14</v>
      </c>
      <c r="G25" s="28">
        <f>G26+G27+G28</f>
        <v>-14807580</v>
      </c>
      <c r="H25" s="28">
        <f t="shared" ref="H25:I25" si="2">H26+H27+H28</f>
        <v>-14807580</v>
      </c>
    </row>
    <row r="26" spans="1:8" ht="33" x14ac:dyDescent="0.3">
      <c r="A26" s="49"/>
      <c r="B26" s="49"/>
      <c r="C26" s="59" t="s">
        <v>169</v>
      </c>
      <c r="D26" s="49" t="s">
        <v>170</v>
      </c>
      <c r="E26" s="49" t="s">
        <v>171</v>
      </c>
      <c r="F26" s="49" t="s">
        <v>9</v>
      </c>
      <c r="G26" s="28">
        <v>-14807580</v>
      </c>
      <c r="H26" s="28">
        <v>-14807580</v>
      </c>
    </row>
    <row r="27" spans="1:8" ht="82.5" x14ac:dyDescent="0.3">
      <c r="A27" s="86"/>
      <c r="B27" s="86"/>
      <c r="C27" s="87" t="s">
        <v>15</v>
      </c>
      <c r="D27" s="86" t="s">
        <v>12</v>
      </c>
      <c r="E27" s="86" t="s">
        <v>16</v>
      </c>
      <c r="F27" s="86" t="s">
        <v>9</v>
      </c>
      <c r="G27" s="28">
        <v>14807580</v>
      </c>
      <c r="H27" s="28">
        <v>14807580</v>
      </c>
    </row>
    <row r="28" spans="1:8" ht="82.5" x14ac:dyDescent="0.3">
      <c r="A28" s="54"/>
      <c r="B28" s="54"/>
      <c r="C28" s="55" t="s">
        <v>15</v>
      </c>
      <c r="D28" s="54" t="s">
        <v>12</v>
      </c>
      <c r="E28" s="54" t="s">
        <v>16</v>
      </c>
      <c r="F28" s="54" t="s">
        <v>9</v>
      </c>
      <c r="G28" s="28">
        <f t="shared" ref="G27:H28" si="3">G10*-1</f>
        <v>-14807580</v>
      </c>
      <c r="H28" s="28">
        <f t="shared" si="3"/>
        <v>-14807580</v>
      </c>
    </row>
  </sheetData>
  <mergeCells count="12">
    <mergeCell ref="A9:B9"/>
    <mergeCell ref="A5:H5"/>
    <mergeCell ref="A10:F10"/>
    <mergeCell ref="A24:F24"/>
    <mergeCell ref="E2:H2"/>
    <mergeCell ref="E3:H3"/>
    <mergeCell ref="A7:A8"/>
    <mergeCell ref="B7:C7"/>
    <mergeCell ref="D7:D8"/>
    <mergeCell ref="E7:E8"/>
    <mergeCell ref="F7:F8"/>
    <mergeCell ref="G7:H7"/>
  </mergeCells>
  <pageMargins left="0.7" right="0.7" top="0.75" bottom="0.75" header="0.3" footer="0.3"/>
  <pageSetup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9"/>
  <sheetViews>
    <sheetView view="pageBreakPreview" zoomScaleNormal="100" zoomScaleSheetLayoutView="100" workbookViewId="0">
      <selection activeCell="G134" sqref="G134:H134"/>
    </sheetView>
  </sheetViews>
  <sheetFormatPr defaultRowHeight="17.25" x14ac:dyDescent="0.3"/>
  <cols>
    <col min="1" max="1" width="7.5703125" style="5" customWidth="1"/>
    <col min="2" max="2" width="8.28515625" style="5" customWidth="1"/>
    <col min="3" max="3" width="7.85546875" style="5" customWidth="1"/>
    <col min="4" max="4" width="11.140625" style="5" customWidth="1"/>
    <col min="5" max="5" width="13.42578125" style="5" customWidth="1"/>
    <col min="6" max="6" width="70.5703125" style="5" customWidth="1"/>
    <col min="7" max="7" width="20.28515625" style="5" customWidth="1"/>
    <col min="8" max="8" width="20.28515625" style="6" customWidth="1"/>
    <col min="9" max="9" width="18.42578125" style="7" customWidth="1"/>
    <col min="10" max="10" width="18.85546875" style="5" bestFit="1" customWidth="1"/>
    <col min="11" max="11" width="16.140625" style="5" bestFit="1" customWidth="1"/>
    <col min="12" max="12" width="12.85546875" style="5" bestFit="1" customWidth="1"/>
    <col min="13" max="13" width="14.28515625" style="5" bestFit="1" customWidth="1"/>
    <col min="14" max="14" width="10.85546875" style="5" bestFit="1" customWidth="1"/>
    <col min="15" max="16384" width="9.140625" style="5"/>
  </cols>
  <sheetData>
    <row r="1" spans="1:11" x14ac:dyDescent="0.3">
      <c r="H1" s="6" t="s">
        <v>76</v>
      </c>
    </row>
    <row r="2" spans="1:11" x14ac:dyDescent="0.3">
      <c r="A2" s="8" t="s">
        <v>18</v>
      </c>
      <c r="D2" s="8" t="s">
        <v>18</v>
      </c>
      <c r="F2" s="91" t="s">
        <v>75</v>
      </c>
      <c r="G2" s="91"/>
      <c r="H2" s="91"/>
    </row>
    <row r="3" spans="1:11" x14ac:dyDescent="0.3">
      <c r="F3" s="91" t="s">
        <v>19</v>
      </c>
      <c r="G3" s="91"/>
      <c r="H3" s="91"/>
    </row>
    <row r="4" spans="1:11" x14ac:dyDescent="0.3">
      <c r="F4" s="9"/>
      <c r="G4" s="9"/>
    </row>
    <row r="5" spans="1:11" ht="39" customHeight="1" x14ac:dyDescent="0.3">
      <c r="A5" s="95" t="s">
        <v>164</v>
      </c>
      <c r="B5" s="95"/>
      <c r="C5" s="95"/>
      <c r="D5" s="95"/>
      <c r="E5" s="95"/>
      <c r="F5" s="95"/>
      <c r="G5" s="95"/>
      <c r="H5" s="95"/>
    </row>
    <row r="6" spans="1:11" ht="18" customHeight="1" x14ac:dyDescent="0.3">
      <c r="G6" s="97" t="s">
        <v>17</v>
      </c>
      <c r="H6" s="97"/>
    </row>
    <row r="7" spans="1:11" ht="111" customHeight="1" x14ac:dyDescent="0.3">
      <c r="A7" s="96" t="s">
        <v>20</v>
      </c>
      <c r="B7" s="96"/>
      <c r="C7" s="96"/>
      <c r="D7" s="96" t="s">
        <v>21</v>
      </c>
      <c r="E7" s="96"/>
      <c r="F7" s="96" t="s">
        <v>22</v>
      </c>
      <c r="G7" s="98" t="s">
        <v>23</v>
      </c>
      <c r="H7" s="99"/>
      <c r="I7" s="10"/>
      <c r="J7" s="11"/>
    </row>
    <row r="8" spans="1:11" ht="66.75" customHeight="1" x14ac:dyDescent="0.3">
      <c r="A8" s="12" t="s">
        <v>24</v>
      </c>
      <c r="B8" s="12" t="s">
        <v>25</v>
      </c>
      <c r="C8" s="12" t="s">
        <v>26</v>
      </c>
      <c r="D8" s="12" t="s">
        <v>27</v>
      </c>
      <c r="E8" s="12" t="s">
        <v>28</v>
      </c>
      <c r="F8" s="96"/>
      <c r="G8" s="13" t="s">
        <v>29</v>
      </c>
      <c r="H8" s="14" t="s">
        <v>30</v>
      </c>
    </row>
    <row r="9" spans="1:11" x14ac:dyDescent="0.3">
      <c r="A9" s="15"/>
      <c r="B9" s="15"/>
      <c r="C9" s="15"/>
      <c r="D9" s="15"/>
      <c r="E9" s="15"/>
      <c r="F9" s="33" t="s">
        <v>31</v>
      </c>
      <c r="G9" s="16">
        <f>G11+G124</f>
        <v>0</v>
      </c>
      <c r="H9" s="16">
        <f>H11+H124</f>
        <v>0</v>
      </c>
      <c r="I9" s="17"/>
    </row>
    <row r="10" spans="1:11" x14ac:dyDescent="0.3">
      <c r="A10" s="15"/>
      <c r="B10" s="15"/>
      <c r="C10" s="15"/>
      <c r="D10" s="15"/>
      <c r="E10" s="15"/>
      <c r="F10" s="15" t="s">
        <v>32</v>
      </c>
      <c r="G10" s="18"/>
      <c r="H10" s="18"/>
      <c r="I10" s="17"/>
    </row>
    <row r="11" spans="1:11" x14ac:dyDescent="0.3">
      <c r="A11" s="15"/>
      <c r="B11" s="15"/>
      <c r="C11" s="15"/>
      <c r="D11" s="15"/>
      <c r="E11" s="15"/>
      <c r="F11" s="48" t="s">
        <v>37</v>
      </c>
      <c r="G11" s="18">
        <f>G13</f>
        <v>14807580</v>
      </c>
      <c r="H11" s="18">
        <f>H13</f>
        <v>14807580</v>
      </c>
      <c r="I11" s="17"/>
    </row>
    <row r="12" spans="1:11" x14ac:dyDescent="0.3">
      <c r="A12" s="15"/>
      <c r="B12" s="15"/>
      <c r="C12" s="15"/>
      <c r="D12" s="15"/>
      <c r="E12" s="15"/>
      <c r="F12" s="22" t="s">
        <v>34</v>
      </c>
      <c r="G12" s="18"/>
      <c r="H12" s="18"/>
      <c r="I12" s="17"/>
    </row>
    <row r="13" spans="1:11" x14ac:dyDescent="0.3">
      <c r="A13" s="37">
        <v>10</v>
      </c>
      <c r="B13" s="38"/>
      <c r="C13" s="38"/>
      <c r="D13" s="14"/>
      <c r="E13" s="19"/>
      <c r="F13" s="77" t="s">
        <v>33</v>
      </c>
      <c r="G13" s="20">
        <f>G15+G70+G107</f>
        <v>14807580</v>
      </c>
      <c r="H13" s="20">
        <f>H15+H70+H107</f>
        <v>14807580</v>
      </c>
      <c r="I13" s="21"/>
    </row>
    <row r="14" spans="1:11" x14ac:dyDescent="0.3">
      <c r="A14" s="37"/>
      <c r="B14" s="38"/>
      <c r="C14" s="25"/>
      <c r="D14" s="25"/>
      <c r="E14" s="25"/>
      <c r="F14" s="22" t="s">
        <v>34</v>
      </c>
      <c r="G14" s="20"/>
      <c r="H14" s="20"/>
      <c r="I14" s="21"/>
      <c r="J14" s="23"/>
      <c r="K14" s="23"/>
    </row>
    <row r="15" spans="1:11" x14ac:dyDescent="0.3">
      <c r="A15" s="37"/>
      <c r="B15" s="39" t="s">
        <v>70</v>
      </c>
      <c r="C15" s="38"/>
      <c r="D15" s="14"/>
      <c r="E15" s="24"/>
      <c r="F15" s="58" t="s">
        <v>88</v>
      </c>
      <c r="G15" s="20">
        <f t="shared" ref="G15:H15" si="0">G17</f>
        <v>14807580</v>
      </c>
      <c r="H15" s="20">
        <f t="shared" si="0"/>
        <v>14807580</v>
      </c>
    </row>
    <row r="16" spans="1:11" x14ac:dyDescent="0.3">
      <c r="A16" s="37"/>
      <c r="B16" s="38"/>
      <c r="C16" s="25"/>
      <c r="D16" s="14"/>
      <c r="E16" s="19"/>
      <c r="F16" s="22" t="s">
        <v>34</v>
      </c>
      <c r="G16" s="20"/>
      <c r="H16" s="20"/>
    </row>
    <row r="17" spans="1:9" x14ac:dyDescent="0.3">
      <c r="A17" s="37"/>
      <c r="B17" s="39"/>
      <c r="C17" s="39" t="s">
        <v>35</v>
      </c>
      <c r="D17" s="14"/>
      <c r="E17" s="24"/>
      <c r="F17" s="58" t="s">
        <v>88</v>
      </c>
      <c r="G17" s="20">
        <f t="shared" ref="G17" si="1">G19</f>
        <v>14807580</v>
      </c>
      <c r="H17" s="20">
        <f>H19</f>
        <v>14807580</v>
      </c>
    </row>
    <row r="18" spans="1:9" x14ac:dyDescent="0.3">
      <c r="A18" s="37"/>
      <c r="B18" s="38"/>
      <c r="C18" s="25"/>
      <c r="D18" s="14"/>
      <c r="E18" s="24"/>
      <c r="F18" s="22" t="s">
        <v>36</v>
      </c>
      <c r="G18" s="20"/>
      <c r="H18" s="20"/>
    </row>
    <row r="19" spans="1:9" x14ac:dyDescent="0.3">
      <c r="A19" s="37"/>
      <c r="B19" s="38"/>
      <c r="C19" s="25"/>
      <c r="D19" s="14"/>
      <c r="E19" s="24"/>
      <c r="F19" s="22" t="s">
        <v>37</v>
      </c>
      <c r="G19" s="20">
        <f>G21+G50</f>
        <v>14807580</v>
      </c>
      <c r="H19" s="20">
        <f>H21+H50</f>
        <v>14807580</v>
      </c>
      <c r="I19" s="17"/>
    </row>
    <row r="20" spans="1:9" x14ac:dyDescent="0.3">
      <c r="A20" s="37"/>
      <c r="B20" s="38"/>
      <c r="C20" s="25"/>
      <c r="D20" s="14"/>
      <c r="E20" s="24"/>
      <c r="F20" s="22" t="s">
        <v>34</v>
      </c>
      <c r="G20" s="20"/>
      <c r="H20" s="20"/>
      <c r="I20" s="17"/>
    </row>
    <row r="21" spans="1:9" x14ac:dyDescent="0.3">
      <c r="A21" s="37"/>
      <c r="B21" s="38"/>
      <c r="C21" s="25"/>
      <c r="D21" s="46" t="str">
        <f>'1'!B11</f>
        <v>1102</v>
      </c>
      <c r="E21" s="46"/>
      <c r="F21" s="46" t="str">
        <f>'1'!D11</f>
        <v>Կենսաթոշակային ապահովություն</v>
      </c>
      <c r="G21" s="20">
        <f t="shared" ref="G21:H21" si="2">G23+G32+G41</f>
        <v>12430200</v>
      </c>
      <c r="H21" s="20">
        <f t="shared" si="2"/>
        <v>12430200</v>
      </c>
      <c r="I21" s="17"/>
    </row>
    <row r="22" spans="1:9" x14ac:dyDescent="0.3">
      <c r="A22" s="37"/>
      <c r="B22" s="38"/>
      <c r="C22" s="25"/>
      <c r="D22" s="46"/>
      <c r="E22" s="46"/>
      <c r="F22" s="46" t="s">
        <v>32</v>
      </c>
      <c r="G22" s="20"/>
      <c r="H22" s="20"/>
      <c r="I22" s="17"/>
    </row>
    <row r="23" spans="1:9" ht="33" x14ac:dyDescent="0.3">
      <c r="A23" s="37"/>
      <c r="B23" s="38"/>
      <c r="C23" s="25"/>
      <c r="D23" s="14"/>
      <c r="E23" s="49" t="s">
        <v>119</v>
      </c>
      <c r="F23" s="49" t="s">
        <v>117</v>
      </c>
      <c r="G23" s="20">
        <f t="shared" ref="G23:H23" si="3">G25</f>
        <v>286700</v>
      </c>
      <c r="H23" s="20">
        <f t="shared" si="3"/>
        <v>286700</v>
      </c>
      <c r="I23" s="17"/>
    </row>
    <row r="24" spans="1:9" x14ac:dyDescent="0.3">
      <c r="A24" s="37"/>
      <c r="B24" s="38"/>
      <c r="C24" s="25"/>
      <c r="D24" s="14"/>
      <c r="E24" s="49"/>
      <c r="F24" s="49" t="s">
        <v>77</v>
      </c>
      <c r="G24" s="20"/>
      <c r="H24" s="20"/>
      <c r="I24" s="17"/>
    </row>
    <row r="25" spans="1:9" ht="33" x14ac:dyDescent="0.3">
      <c r="A25" s="37"/>
      <c r="B25" s="38"/>
      <c r="C25" s="25"/>
      <c r="D25" s="14"/>
      <c r="E25" s="49"/>
      <c r="F25" s="65" t="s">
        <v>78</v>
      </c>
      <c r="G25" s="20">
        <f t="shared" ref="G25:H25" si="4">G27</f>
        <v>286700</v>
      </c>
      <c r="H25" s="20">
        <f t="shared" si="4"/>
        <v>286700</v>
      </c>
      <c r="I25" s="17"/>
    </row>
    <row r="26" spans="1:9" ht="33" x14ac:dyDescent="0.3">
      <c r="A26" s="37"/>
      <c r="B26" s="38"/>
      <c r="C26" s="25"/>
      <c r="D26" s="25"/>
      <c r="E26" s="49"/>
      <c r="F26" s="49" t="s">
        <v>41</v>
      </c>
      <c r="G26" s="20"/>
      <c r="H26" s="20"/>
      <c r="I26" s="17"/>
    </row>
    <row r="27" spans="1:9" x14ac:dyDescent="0.3">
      <c r="A27" s="37"/>
      <c r="B27" s="38"/>
      <c r="C27" s="25"/>
      <c r="D27" s="25"/>
      <c r="E27" s="49"/>
      <c r="F27" s="49" t="s">
        <v>31</v>
      </c>
      <c r="G27" s="20">
        <f t="shared" ref="G27:H28" si="5">G28</f>
        <v>286700</v>
      </c>
      <c r="H27" s="20">
        <f t="shared" si="5"/>
        <v>286700</v>
      </c>
      <c r="I27" s="17"/>
    </row>
    <row r="28" spans="1:9" x14ac:dyDescent="0.3">
      <c r="A28" s="37"/>
      <c r="B28" s="38"/>
      <c r="C28" s="25"/>
      <c r="D28" s="25"/>
      <c r="E28" s="49"/>
      <c r="F28" s="49" t="s">
        <v>42</v>
      </c>
      <c r="G28" s="20">
        <f t="shared" si="5"/>
        <v>286700</v>
      </c>
      <c r="H28" s="20">
        <f t="shared" si="5"/>
        <v>286700</v>
      </c>
      <c r="I28" s="17"/>
    </row>
    <row r="29" spans="1:9" x14ac:dyDescent="0.3">
      <c r="A29" s="37"/>
      <c r="B29" s="38"/>
      <c r="C29" s="25"/>
      <c r="D29" s="25"/>
      <c r="E29" s="49"/>
      <c r="F29" s="49" t="s">
        <v>69</v>
      </c>
      <c r="G29" s="20">
        <f>G30</f>
        <v>286700</v>
      </c>
      <c r="H29" s="20">
        <f>H30</f>
        <v>286700</v>
      </c>
      <c r="I29" s="17"/>
    </row>
    <row r="30" spans="1:9" x14ac:dyDescent="0.3">
      <c r="A30" s="37"/>
      <c r="B30" s="38"/>
      <c r="C30" s="25"/>
      <c r="D30" s="25"/>
      <c r="E30" s="49"/>
      <c r="F30" s="49" t="s">
        <v>90</v>
      </c>
      <c r="G30" s="20">
        <f>'1'!G12</f>
        <v>286700</v>
      </c>
      <c r="H30" s="20">
        <f>'1'!H12</f>
        <v>286700</v>
      </c>
      <c r="I30" s="17"/>
    </row>
    <row r="31" spans="1:9" x14ac:dyDescent="0.3">
      <c r="A31" s="37"/>
      <c r="B31" s="39"/>
      <c r="C31" s="38"/>
      <c r="D31" s="14"/>
      <c r="E31" s="49"/>
      <c r="F31" s="49" t="s">
        <v>91</v>
      </c>
      <c r="G31" s="20">
        <f>'1'!G12</f>
        <v>286700</v>
      </c>
      <c r="H31" s="20">
        <f>'1'!H12</f>
        <v>286700</v>
      </c>
      <c r="I31" s="17"/>
    </row>
    <row r="32" spans="1:9" ht="33" x14ac:dyDescent="0.3">
      <c r="A32" s="37"/>
      <c r="B32" s="39"/>
      <c r="C32" s="38"/>
      <c r="D32" s="14"/>
      <c r="E32" s="49" t="s">
        <v>120</v>
      </c>
      <c r="F32" s="49" t="s">
        <v>118</v>
      </c>
      <c r="G32" s="20">
        <f t="shared" ref="G32:H32" si="6">G34</f>
        <v>38500</v>
      </c>
      <c r="H32" s="20">
        <f t="shared" si="6"/>
        <v>38500</v>
      </c>
      <c r="I32" s="17"/>
    </row>
    <row r="33" spans="1:9" x14ac:dyDescent="0.3">
      <c r="A33" s="37"/>
      <c r="B33" s="39"/>
      <c r="C33" s="38"/>
      <c r="D33" s="14"/>
      <c r="E33" s="49"/>
      <c r="F33" s="49" t="s">
        <v>77</v>
      </c>
      <c r="G33" s="20"/>
      <c r="H33" s="20"/>
      <c r="I33" s="17"/>
    </row>
    <row r="34" spans="1:9" ht="33" x14ac:dyDescent="0.3">
      <c r="A34" s="37"/>
      <c r="B34" s="39"/>
      <c r="C34" s="38"/>
      <c r="D34" s="14"/>
      <c r="E34" s="49"/>
      <c r="F34" s="65" t="s">
        <v>78</v>
      </c>
      <c r="G34" s="20">
        <f t="shared" ref="G34:H34" si="7">G36</f>
        <v>38500</v>
      </c>
      <c r="H34" s="20">
        <f t="shared" si="7"/>
        <v>38500</v>
      </c>
      <c r="I34" s="17"/>
    </row>
    <row r="35" spans="1:9" ht="33" x14ac:dyDescent="0.3">
      <c r="A35" s="37"/>
      <c r="B35" s="39"/>
      <c r="C35" s="38"/>
      <c r="D35" s="14"/>
      <c r="E35" s="49"/>
      <c r="F35" s="49" t="s">
        <v>41</v>
      </c>
      <c r="G35" s="20"/>
      <c r="H35" s="20"/>
      <c r="I35" s="17"/>
    </row>
    <row r="36" spans="1:9" x14ac:dyDescent="0.3">
      <c r="A36" s="37"/>
      <c r="B36" s="39"/>
      <c r="C36" s="38"/>
      <c r="D36" s="14"/>
      <c r="E36" s="49"/>
      <c r="F36" s="49" t="s">
        <v>31</v>
      </c>
      <c r="G36" s="20">
        <f t="shared" ref="G36:H39" si="8">G37</f>
        <v>38500</v>
      </c>
      <c r="H36" s="20">
        <f t="shared" si="8"/>
        <v>38500</v>
      </c>
      <c r="I36" s="17"/>
    </row>
    <row r="37" spans="1:9" x14ac:dyDescent="0.3">
      <c r="A37" s="37"/>
      <c r="B37" s="39"/>
      <c r="C37" s="38"/>
      <c r="D37" s="14"/>
      <c r="E37" s="49"/>
      <c r="F37" s="49" t="s">
        <v>42</v>
      </c>
      <c r="G37" s="20">
        <f t="shared" si="8"/>
        <v>38500</v>
      </c>
      <c r="H37" s="20">
        <f t="shared" si="8"/>
        <v>38500</v>
      </c>
      <c r="I37" s="17"/>
    </row>
    <row r="38" spans="1:9" x14ac:dyDescent="0.3">
      <c r="A38" s="37"/>
      <c r="B38" s="39"/>
      <c r="C38" s="38"/>
      <c r="D38" s="14"/>
      <c r="E38" s="49"/>
      <c r="F38" s="49" t="s">
        <v>69</v>
      </c>
      <c r="G38" s="20">
        <f t="shared" si="8"/>
        <v>38500</v>
      </c>
      <c r="H38" s="20">
        <f t="shared" si="8"/>
        <v>38500</v>
      </c>
      <c r="I38" s="17"/>
    </row>
    <row r="39" spans="1:9" x14ac:dyDescent="0.3">
      <c r="A39" s="37"/>
      <c r="B39" s="39"/>
      <c r="C39" s="38"/>
      <c r="D39" s="14"/>
      <c r="E39" s="49"/>
      <c r="F39" s="49" t="s">
        <v>90</v>
      </c>
      <c r="G39" s="20">
        <f t="shared" si="8"/>
        <v>38500</v>
      </c>
      <c r="H39" s="20">
        <f t="shared" si="8"/>
        <v>38500</v>
      </c>
      <c r="I39" s="17"/>
    </row>
    <row r="40" spans="1:9" x14ac:dyDescent="0.3">
      <c r="A40" s="37"/>
      <c r="B40" s="39"/>
      <c r="C40" s="38"/>
      <c r="D40" s="14"/>
      <c r="E40" s="49"/>
      <c r="F40" s="49" t="s">
        <v>91</v>
      </c>
      <c r="G40" s="20">
        <f>'1'!G13</f>
        <v>38500</v>
      </c>
      <c r="H40" s="20">
        <f>'1'!H13</f>
        <v>38500</v>
      </c>
      <c r="I40" s="17"/>
    </row>
    <row r="41" spans="1:9" x14ac:dyDescent="0.3">
      <c r="A41" s="37"/>
      <c r="B41" s="39"/>
      <c r="C41" s="38"/>
      <c r="D41" s="14"/>
      <c r="E41" s="49" t="s">
        <v>121</v>
      </c>
      <c r="F41" s="49" t="s">
        <v>89</v>
      </c>
      <c r="G41" s="20">
        <f t="shared" ref="G41:H41" si="9">G43</f>
        <v>12105000</v>
      </c>
      <c r="H41" s="20">
        <f t="shared" si="9"/>
        <v>12105000</v>
      </c>
      <c r="I41" s="17"/>
    </row>
    <row r="42" spans="1:9" x14ac:dyDescent="0.3">
      <c r="A42" s="37"/>
      <c r="B42" s="39"/>
      <c r="C42" s="38"/>
      <c r="D42" s="14"/>
      <c r="E42" s="49"/>
      <c r="F42" s="49" t="s">
        <v>77</v>
      </c>
      <c r="G42" s="20"/>
      <c r="H42" s="20"/>
      <c r="I42" s="17"/>
    </row>
    <row r="43" spans="1:9" ht="33" x14ac:dyDescent="0.3">
      <c r="A43" s="37"/>
      <c r="B43" s="39"/>
      <c r="C43" s="38"/>
      <c r="D43" s="14"/>
      <c r="E43" s="49"/>
      <c r="F43" s="65" t="s">
        <v>78</v>
      </c>
      <c r="G43" s="20">
        <f t="shared" ref="G43:H43" si="10">G45</f>
        <v>12105000</v>
      </c>
      <c r="H43" s="20">
        <f t="shared" si="10"/>
        <v>12105000</v>
      </c>
      <c r="I43" s="17"/>
    </row>
    <row r="44" spans="1:9" ht="33" x14ac:dyDescent="0.3">
      <c r="A44" s="37"/>
      <c r="B44" s="39"/>
      <c r="C44" s="38"/>
      <c r="D44" s="14"/>
      <c r="E44" s="49"/>
      <c r="F44" s="49" t="s">
        <v>41</v>
      </c>
      <c r="G44" s="20"/>
      <c r="H44" s="20"/>
      <c r="I44" s="17"/>
    </row>
    <row r="45" spans="1:9" x14ac:dyDescent="0.3">
      <c r="A45" s="37"/>
      <c r="B45" s="39"/>
      <c r="C45" s="38"/>
      <c r="D45" s="14"/>
      <c r="E45" s="49"/>
      <c r="F45" s="49" t="s">
        <v>31</v>
      </c>
      <c r="G45" s="20">
        <f t="shared" ref="G45:H48" si="11">G46</f>
        <v>12105000</v>
      </c>
      <c r="H45" s="20">
        <f t="shared" si="11"/>
        <v>12105000</v>
      </c>
      <c r="I45" s="17"/>
    </row>
    <row r="46" spans="1:9" x14ac:dyDescent="0.3">
      <c r="A46" s="37"/>
      <c r="B46" s="39"/>
      <c r="C46" s="38"/>
      <c r="D46" s="14"/>
      <c r="E46" s="49"/>
      <c r="F46" s="49" t="s">
        <v>42</v>
      </c>
      <c r="G46" s="20">
        <f t="shared" si="11"/>
        <v>12105000</v>
      </c>
      <c r="H46" s="20">
        <f t="shared" si="11"/>
        <v>12105000</v>
      </c>
      <c r="I46" s="17"/>
    </row>
    <row r="47" spans="1:9" x14ac:dyDescent="0.3">
      <c r="A47" s="37"/>
      <c r="B47" s="39"/>
      <c r="C47" s="38"/>
      <c r="D47" s="14"/>
      <c r="E47" s="49"/>
      <c r="F47" s="49" t="s">
        <v>69</v>
      </c>
      <c r="G47" s="20">
        <f t="shared" si="11"/>
        <v>12105000</v>
      </c>
      <c r="H47" s="20">
        <f t="shared" si="11"/>
        <v>12105000</v>
      </c>
      <c r="I47" s="17"/>
    </row>
    <row r="48" spans="1:9" x14ac:dyDescent="0.3">
      <c r="A48" s="37"/>
      <c r="B48" s="39"/>
      <c r="C48" s="38"/>
      <c r="D48" s="14"/>
      <c r="E48" s="49"/>
      <c r="F48" s="49" t="s">
        <v>90</v>
      </c>
      <c r="G48" s="20">
        <f t="shared" si="11"/>
        <v>12105000</v>
      </c>
      <c r="H48" s="20">
        <f t="shared" si="11"/>
        <v>12105000</v>
      </c>
      <c r="I48" s="17"/>
    </row>
    <row r="49" spans="1:9" x14ac:dyDescent="0.3">
      <c r="A49" s="37"/>
      <c r="B49" s="39"/>
      <c r="C49" s="38"/>
      <c r="D49" s="14"/>
      <c r="E49" s="49"/>
      <c r="F49" s="49" t="s">
        <v>91</v>
      </c>
      <c r="G49" s="20">
        <f>'1'!G14</f>
        <v>12105000</v>
      </c>
      <c r="H49" s="20">
        <f>'1'!H14</f>
        <v>12105000</v>
      </c>
      <c r="I49" s="17"/>
    </row>
    <row r="50" spans="1:9" x14ac:dyDescent="0.3">
      <c r="A50" s="37"/>
      <c r="B50" s="39"/>
      <c r="C50" s="38"/>
      <c r="D50" s="14">
        <v>1205</v>
      </c>
      <c r="E50" s="24"/>
      <c r="F50" s="49" t="str">
        <f>'1'!D21</f>
        <v>Սոցիալական ապահովություն</v>
      </c>
      <c r="G50" s="20">
        <f t="shared" ref="G50:H50" si="12">G52+G61</f>
        <v>2377380</v>
      </c>
      <c r="H50" s="20">
        <f t="shared" si="12"/>
        <v>2377380</v>
      </c>
      <c r="I50" s="17"/>
    </row>
    <row r="51" spans="1:9" x14ac:dyDescent="0.3">
      <c r="A51" s="37"/>
      <c r="B51" s="39"/>
      <c r="C51" s="38"/>
      <c r="D51" s="14"/>
      <c r="E51" s="24"/>
      <c r="F51" s="56" t="s">
        <v>32</v>
      </c>
      <c r="G51" s="20"/>
      <c r="H51" s="20"/>
      <c r="I51" s="17"/>
    </row>
    <row r="52" spans="1:9" ht="33" x14ac:dyDescent="0.3">
      <c r="A52" s="37"/>
      <c r="B52" s="39"/>
      <c r="C52" s="38"/>
      <c r="D52" s="14"/>
      <c r="E52" s="49" t="s">
        <v>119</v>
      </c>
      <c r="F52" s="49" t="s">
        <v>122</v>
      </c>
      <c r="G52" s="20">
        <f t="shared" ref="G52:H52" si="13">G54</f>
        <v>1658600</v>
      </c>
      <c r="H52" s="20">
        <f t="shared" si="13"/>
        <v>1658600</v>
      </c>
      <c r="I52" s="17"/>
    </row>
    <row r="53" spans="1:9" x14ac:dyDescent="0.3">
      <c r="A53" s="37"/>
      <c r="B53" s="39"/>
      <c r="C53" s="38"/>
      <c r="D53" s="14"/>
      <c r="E53" s="49"/>
      <c r="F53" s="49" t="s">
        <v>77</v>
      </c>
      <c r="G53" s="20"/>
      <c r="H53" s="20"/>
      <c r="I53" s="17"/>
    </row>
    <row r="54" spans="1:9" ht="33" x14ac:dyDescent="0.3">
      <c r="A54" s="37"/>
      <c r="B54" s="39"/>
      <c r="C54" s="38"/>
      <c r="D54" s="14"/>
      <c r="E54" s="49"/>
      <c r="F54" s="65" t="s">
        <v>78</v>
      </c>
      <c r="G54" s="20">
        <f t="shared" ref="G54:H54" si="14">G56</f>
        <v>1658600</v>
      </c>
      <c r="H54" s="20">
        <f t="shared" si="14"/>
        <v>1658600</v>
      </c>
      <c r="I54" s="17"/>
    </row>
    <row r="55" spans="1:9" ht="33" x14ac:dyDescent="0.3">
      <c r="A55" s="37"/>
      <c r="B55" s="39"/>
      <c r="C55" s="38"/>
      <c r="D55" s="14"/>
      <c r="E55" s="49"/>
      <c r="F55" s="49" t="s">
        <v>41</v>
      </c>
      <c r="G55" s="20"/>
      <c r="H55" s="20"/>
      <c r="I55" s="17"/>
    </row>
    <row r="56" spans="1:9" x14ac:dyDescent="0.3">
      <c r="A56" s="37"/>
      <c r="B56" s="39"/>
      <c r="C56" s="38"/>
      <c r="D56" s="14"/>
      <c r="E56" s="49"/>
      <c r="F56" s="49" t="s">
        <v>31</v>
      </c>
      <c r="G56" s="20">
        <f t="shared" ref="G56:H59" si="15">G57</f>
        <v>1658600</v>
      </c>
      <c r="H56" s="20">
        <f t="shared" si="15"/>
        <v>1658600</v>
      </c>
      <c r="I56" s="17"/>
    </row>
    <row r="57" spans="1:9" x14ac:dyDescent="0.3">
      <c r="A57" s="37"/>
      <c r="B57" s="39"/>
      <c r="C57" s="38"/>
      <c r="D57" s="14"/>
      <c r="E57" s="49"/>
      <c r="F57" s="49" t="s">
        <v>42</v>
      </c>
      <c r="G57" s="20">
        <f t="shared" si="15"/>
        <v>1658600</v>
      </c>
      <c r="H57" s="20">
        <f t="shared" si="15"/>
        <v>1658600</v>
      </c>
      <c r="I57" s="17"/>
    </row>
    <row r="58" spans="1:9" x14ac:dyDescent="0.3">
      <c r="A58" s="37"/>
      <c r="B58" s="39"/>
      <c r="C58" s="38"/>
      <c r="D58" s="14"/>
      <c r="E58" s="49"/>
      <c r="F58" s="49" t="s">
        <v>69</v>
      </c>
      <c r="G58" s="20">
        <f t="shared" si="15"/>
        <v>1658600</v>
      </c>
      <c r="H58" s="20">
        <f t="shared" si="15"/>
        <v>1658600</v>
      </c>
      <c r="I58" s="17"/>
    </row>
    <row r="59" spans="1:9" ht="33" x14ac:dyDescent="0.3">
      <c r="A59" s="37"/>
      <c r="B59" s="39"/>
      <c r="C59" s="38"/>
      <c r="D59" s="14"/>
      <c r="E59" s="49"/>
      <c r="F59" s="49" t="s">
        <v>123</v>
      </c>
      <c r="G59" s="20">
        <f t="shared" si="15"/>
        <v>1658600</v>
      </c>
      <c r="H59" s="20">
        <f t="shared" si="15"/>
        <v>1658600</v>
      </c>
      <c r="I59" s="17"/>
    </row>
    <row r="60" spans="1:9" x14ac:dyDescent="0.3">
      <c r="A60" s="37"/>
      <c r="B60" s="39"/>
      <c r="C60" s="38"/>
      <c r="D60" s="14"/>
      <c r="E60" s="49"/>
      <c r="F60" s="49" t="s">
        <v>124</v>
      </c>
      <c r="G60" s="20">
        <f>'1'!G22</f>
        <v>1658600</v>
      </c>
      <c r="H60" s="20">
        <f>'1'!H22</f>
        <v>1658600</v>
      </c>
      <c r="I60" s="17"/>
    </row>
    <row r="61" spans="1:9" ht="33" x14ac:dyDescent="0.3">
      <c r="A61" s="37"/>
      <c r="B61" s="39"/>
      <c r="C61" s="38"/>
      <c r="D61" s="14"/>
      <c r="E61" s="49" t="s">
        <v>125</v>
      </c>
      <c r="F61" s="49" t="s">
        <v>126</v>
      </c>
      <c r="G61" s="20">
        <f t="shared" ref="G61:H61" si="16">G63</f>
        <v>718780</v>
      </c>
      <c r="H61" s="20">
        <f t="shared" si="16"/>
        <v>718780</v>
      </c>
      <c r="I61" s="17"/>
    </row>
    <row r="62" spans="1:9" x14ac:dyDescent="0.3">
      <c r="A62" s="37"/>
      <c r="B62" s="39"/>
      <c r="C62" s="38"/>
      <c r="D62" s="14"/>
      <c r="E62" s="49"/>
      <c r="F62" s="49" t="s">
        <v>77</v>
      </c>
      <c r="G62" s="20"/>
      <c r="H62" s="20"/>
      <c r="I62" s="17"/>
    </row>
    <row r="63" spans="1:9" ht="33" x14ac:dyDescent="0.3">
      <c r="A63" s="37"/>
      <c r="B63" s="39"/>
      <c r="C63" s="38"/>
      <c r="D63" s="14"/>
      <c r="E63" s="49"/>
      <c r="F63" s="65" t="s">
        <v>78</v>
      </c>
      <c r="G63" s="20">
        <f t="shared" ref="G63:H63" si="17">G65</f>
        <v>718780</v>
      </c>
      <c r="H63" s="20">
        <f t="shared" si="17"/>
        <v>718780</v>
      </c>
      <c r="I63" s="17"/>
    </row>
    <row r="64" spans="1:9" ht="33" x14ac:dyDescent="0.3">
      <c r="A64" s="37"/>
      <c r="B64" s="39"/>
      <c r="C64" s="38"/>
      <c r="D64" s="14"/>
      <c r="E64" s="49"/>
      <c r="F64" s="49" t="s">
        <v>41</v>
      </c>
      <c r="G64" s="20"/>
      <c r="H64" s="20"/>
      <c r="I64" s="17"/>
    </row>
    <row r="65" spans="1:9" x14ac:dyDescent="0.3">
      <c r="A65" s="37"/>
      <c r="B65" s="39"/>
      <c r="C65" s="38"/>
      <c r="D65" s="14"/>
      <c r="E65" s="49"/>
      <c r="F65" s="49" t="s">
        <v>31</v>
      </c>
      <c r="G65" s="20">
        <f t="shared" ref="G65:H68" si="18">G66</f>
        <v>718780</v>
      </c>
      <c r="H65" s="20">
        <f t="shared" si="18"/>
        <v>718780</v>
      </c>
      <c r="I65" s="17"/>
    </row>
    <row r="66" spans="1:9" x14ac:dyDescent="0.3">
      <c r="A66" s="37"/>
      <c r="B66" s="39"/>
      <c r="C66" s="38"/>
      <c r="D66" s="14"/>
      <c r="E66" s="49"/>
      <c r="F66" s="49" t="s">
        <v>42</v>
      </c>
      <c r="G66" s="20">
        <f t="shared" si="18"/>
        <v>718780</v>
      </c>
      <c r="H66" s="20">
        <f t="shared" si="18"/>
        <v>718780</v>
      </c>
      <c r="I66" s="17"/>
    </row>
    <row r="67" spans="1:9" x14ac:dyDescent="0.3">
      <c r="A67" s="37"/>
      <c r="B67" s="39"/>
      <c r="C67" s="38"/>
      <c r="D67" s="14"/>
      <c r="E67" s="49"/>
      <c r="F67" s="49" t="s">
        <v>69</v>
      </c>
      <c r="G67" s="20">
        <f t="shared" si="18"/>
        <v>718780</v>
      </c>
      <c r="H67" s="20">
        <f t="shared" si="18"/>
        <v>718780</v>
      </c>
      <c r="I67" s="17"/>
    </row>
    <row r="68" spans="1:9" ht="33" x14ac:dyDescent="0.3">
      <c r="A68" s="37"/>
      <c r="B68" s="39"/>
      <c r="C68" s="38"/>
      <c r="D68" s="14"/>
      <c r="E68" s="49"/>
      <c r="F68" s="49" t="s">
        <v>123</v>
      </c>
      <c r="G68" s="20">
        <f t="shared" si="18"/>
        <v>718780</v>
      </c>
      <c r="H68" s="20">
        <f t="shared" si="18"/>
        <v>718780</v>
      </c>
      <c r="I68" s="17"/>
    </row>
    <row r="69" spans="1:9" x14ac:dyDescent="0.3">
      <c r="A69" s="37"/>
      <c r="B69" s="39"/>
      <c r="C69" s="38"/>
      <c r="D69" s="14"/>
      <c r="E69" s="49"/>
      <c r="F69" s="49" t="s">
        <v>124</v>
      </c>
      <c r="G69" s="20">
        <f>'1'!G23</f>
        <v>718780</v>
      </c>
      <c r="H69" s="20">
        <f>'1'!H23</f>
        <v>718780</v>
      </c>
      <c r="I69" s="17"/>
    </row>
    <row r="70" spans="1:9" x14ac:dyDescent="0.3">
      <c r="A70" s="37"/>
      <c r="B70" s="39" t="s">
        <v>155</v>
      </c>
      <c r="C70" s="38"/>
      <c r="D70" s="14"/>
      <c r="E70" s="24"/>
      <c r="F70" s="58" t="s">
        <v>156</v>
      </c>
      <c r="G70" s="20">
        <f t="shared" ref="G70:H70" si="19">G72</f>
        <v>-613700</v>
      </c>
      <c r="H70" s="20">
        <f t="shared" si="19"/>
        <v>0</v>
      </c>
    </row>
    <row r="71" spans="1:9" x14ac:dyDescent="0.3">
      <c r="A71" s="37"/>
      <c r="B71" s="38"/>
      <c r="C71" s="25"/>
      <c r="D71" s="14"/>
      <c r="E71" s="19"/>
      <c r="F71" s="22" t="s">
        <v>34</v>
      </c>
      <c r="G71" s="20"/>
      <c r="H71" s="20"/>
    </row>
    <row r="72" spans="1:9" x14ac:dyDescent="0.3">
      <c r="A72" s="37"/>
      <c r="B72" s="39"/>
      <c r="C72" s="39" t="s">
        <v>35</v>
      </c>
      <c r="D72" s="14"/>
      <c r="E72" s="24"/>
      <c r="F72" s="58" t="s">
        <v>156</v>
      </c>
      <c r="G72" s="20">
        <f t="shared" ref="G72" si="20">G74</f>
        <v>-613700</v>
      </c>
      <c r="H72" s="20">
        <f>H74</f>
        <v>0</v>
      </c>
    </row>
    <row r="73" spans="1:9" x14ac:dyDescent="0.3">
      <c r="A73" s="37"/>
      <c r="B73" s="38"/>
      <c r="C73" s="25"/>
      <c r="D73" s="14"/>
      <c r="E73" s="24"/>
      <c r="F73" s="22" t="s">
        <v>36</v>
      </c>
      <c r="G73" s="20"/>
      <c r="H73" s="20"/>
    </row>
    <row r="74" spans="1:9" x14ac:dyDescent="0.3">
      <c r="A74" s="37"/>
      <c r="B74" s="38"/>
      <c r="C74" s="25"/>
      <c r="D74" s="14"/>
      <c r="E74" s="24"/>
      <c r="F74" s="22" t="s">
        <v>37</v>
      </c>
      <c r="G74" s="20">
        <f>G76+G96</f>
        <v>-613700</v>
      </c>
      <c r="H74" s="20">
        <f>H76+H96</f>
        <v>0</v>
      </c>
      <c r="I74" s="17"/>
    </row>
    <row r="75" spans="1:9" x14ac:dyDescent="0.3">
      <c r="A75" s="37"/>
      <c r="B75" s="38"/>
      <c r="C75" s="25"/>
      <c r="D75" s="14"/>
      <c r="E75" s="24"/>
      <c r="F75" s="22" t="s">
        <v>34</v>
      </c>
      <c r="G75" s="20"/>
      <c r="H75" s="20"/>
      <c r="I75" s="17"/>
    </row>
    <row r="76" spans="1:9" x14ac:dyDescent="0.3">
      <c r="A76" s="37"/>
      <c r="B76" s="39"/>
      <c r="C76" s="38"/>
      <c r="D76" s="14" t="str">
        <f>'1'!B15</f>
        <v>1068</v>
      </c>
      <c r="E76" s="49"/>
      <c r="F76" s="49" t="str">
        <f>'1'!D15</f>
        <v>Ժողովրդագրական վիճակի բարելավում</v>
      </c>
      <c r="G76" s="20">
        <f>G78+G87</f>
        <v>-2627770</v>
      </c>
      <c r="H76" s="20">
        <f>H78+H87</f>
        <v>0</v>
      </c>
      <c r="I76" s="17"/>
    </row>
    <row r="77" spans="1:9" x14ac:dyDescent="0.3">
      <c r="A77" s="37"/>
      <c r="B77" s="39"/>
      <c r="C77" s="38"/>
      <c r="D77" s="14"/>
      <c r="E77" s="49"/>
      <c r="F77" s="80" t="s">
        <v>32</v>
      </c>
      <c r="G77" s="20"/>
      <c r="H77" s="20"/>
      <c r="I77" s="17"/>
    </row>
    <row r="78" spans="1:9" x14ac:dyDescent="0.3">
      <c r="A78" s="37"/>
      <c r="B78" s="39"/>
      <c r="C78" s="38"/>
      <c r="D78" s="14"/>
      <c r="E78" s="49">
        <v>12002</v>
      </c>
      <c r="F78" s="49" t="str">
        <f>'1'!D16</f>
        <v>Երեխայի ծննդյան միանվագ նպաստ</v>
      </c>
      <c r="G78" s="20">
        <f>G80</f>
        <v>-1340760</v>
      </c>
      <c r="H78" s="20">
        <f>H80</f>
        <v>0</v>
      </c>
      <c r="I78" s="17"/>
    </row>
    <row r="79" spans="1:9" x14ac:dyDescent="0.3">
      <c r="A79" s="37"/>
      <c r="B79" s="39"/>
      <c r="C79" s="38"/>
      <c r="D79" s="14"/>
      <c r="E79" s="49"/>
      <c r="F79" s="49" t="s">
        <v>77</v>
      </c>
      <c r="G79" s="20"/>
      <c r="H79" s="20"/>
      <c r="I79" s="17"/>
    </row>
    <row r="80" spans="1:9" ht="33" x14ac:dyDescent="0.3">
      <c r="A80" s="37"/>
      <c r="B80" s="39"/>
      <c r="C80" s="38"/>
      <c r="D80" s="14"/>
      <c r="E80" s="49"/>
      <c r="F80" s="49" t="s">
        <v>78</v>
      </c>
      <c r="G80" s="20">
        <f>G82</f>
        <v>-1340760</v>
      </c>
      <c r="H80" s="20">
        <f>H82</f>
        <v>0</v>
      </c>
      <c r="I80" s="17"/>
    </row>
    <row r="81" spans="1:9" ht="33" x14ac:dyDescent="0.3">
      <c r="A81" s="37"/>
      <c r="B81" s="39"/>
      <c r="C81" s="38"/>
      <c r="D81" s="14"/>
      <c r="E81" s="49"/>
      <c r="F81" s="49" t="s">
        <v>41</v>
      </c>
      <c r="G81" s="20"/>
      <c r="H81" s="20"/>
      <c r="I81" s="17"/>
    </row>
    <row r="82" spans="1:9" x14ac:dyDescent="0.3">
      <c r="A82" s="37"/>
      <c r="B82" s="39"/>
      <c r="C82" s="38"/>
      <c r="D82" s="14"/>
      <c r="E82" s="49"/>
      <c r="F82" s="49" t="s">
        <v>31</v>
      </c>
      <c r="G82" s="20">
        <f t="shared" ref="G82:H85" si="21">G83</f>
        <v>-1340760</v>
      </c>
      <c r="H82" s="20">
        <f t="shared" si="21"/>
        <v>0</v>
      </c>
      <c r="I82" s="17"/>
    </row>
    <row r="83" spans="1:9" x14ac:dyDescent="0.3">
      <c r="A83" s="37"/>
      <c r="B83" s="39"/>
      <c r="C83" s="38"/>
      <c r="D83" s="14"/>
      <c r="E83" s="49"/>
      <c r="F83" s="49" t="s">
        <v>42</v>
      </c>
      <c r="G83" s="20">
        <f t="shared" si="21"/>
        <v>-1340760</v>
      </c>
      <c r="H83" s="20">
        <f t="shared" si="21"/>
        <v>0</v>
      </c>
      <c r="I83" s="17"/>
    </row>
    <row r="84" spans="1:9" x14ac:dyDescent="0.3">
      <c r="A84" s="37"/>
      <c r="B84" s="39"/>
      <c r="C84" s="38"/>
      <c r="D84" s="14"/>
      <c r="E84" s="49"/>
      <c r="F84" s="49" t="s">
        <v>69</v>
      </c>
      <c r="G84" s="20">
        <f t="shared" si="21"/>
        <v>-1340760</v>
      </c>
      <c r="H84" s="20">
        <f t="shared" si="21"/>
        <v>0</v>
      </c>
      <c r="I84" s="17"/>
    </row>
    <row r="85" spans="1:9" ht="33" x14ac:dyDescent="0.3">
      <c r="A85" s="37"/>
      <c r="B85" s="39"/>
      <c r="C85" s="38"/>
      <c r="D85" s="14"/>
      <c r="E85" s="49"/>
      <c r="F85" s="49" t="s">
        <v>123</v>
      </c>
      <c r="G85" s="20">
        <f t="shared" si="21"/>
        <v>-1340760</v>
      </c>
      <c r="H85" s="20">
        <f t="shared" si="21"/>
        <v>0</v>
      </c>
      <c r="I85" s="17"/>
    </row>
    <row r="86" spans="1:9" x14ac:dyDescent="0.3">
      <c r="A86" s="37"/>
      <c r="B86" s="39"/>
      <c r="C86" s="38"/>
      <c r="D86" s="14"/>
      <c r="E86" s="49"/>
      <c r="F86" s="49" t="s">
        <v>152</v>
      </c>
      <c r="G86" s="20">
        <f>'1'!G16</f>
        <v>-1340760</v>
      </c>
      <c r="H86" s="20">
        <f>'1'!H16</f>
        <v>0</v>
      </c>
      <c r="I86" s="17"/>
    </row>
    <row r="87" spans="1:9" ht="33" x14ac:dyDescent="0.3">
      <c r="A87" s="37"/>
      <c r="B87" s="39"/>
      <c r="C87" s="38"/>
      <c r="D87" s="14"/>
      <c r="E87" s="49">
        <v>12004</v>
      </c>
      <c r="F87" s="49" t="str">
        <f>'1'!D17</f>
        <v>Դրամական աջակցություն ընտանիքում 3 և ավելի երեխա ունեցող ընտանիքներին</v>
      </c>
      <c r="G87" s="20">
        <f>G89</f>
        <v>-1287010</v>
      </c>
      <c r="H87" s="20">
        <f>H89</f>
        <v>0</v>
      </c>
      <c r="I87" s="17"/>
    </row>
    <row r="88" spans="1:9" x14ac:dyDescent="0.3">
      <c r="A88" s="37"/>
      <c r="B88" s="39"/>
      <c r="C88" s="38"/>
      <c r="D88" s="14"/>
      <c r="E88" s="49"/>
      <c r="F88" s="49" t="s">
        <v>77</v>
      </c>
      <c r="G88" s="20"/>
      <c r="H88" s="20"/>
      <c r="I88" s="17"/>
    </row>
    <row r="89" spans="1:9" ht="33" x14ac:dyDescent="0.3">
      <c r="A89" s="37"/>
      <c r="B89" s="39"/>
      <c r="C89" s="38"/>
      <c r="D89" s="14"/>
      <c r="E89" s="49"/>
      <c r="F89" s="65" t="s">
        <v>78</v>
      </c>
      <c r="G89" s="20">
        <f>G91</f>
        <v>-1287010</v>
      </c>
      <c r="H89" s="20">
        <f>H91</f>
        <v>0</v>
      </c>
      <c r="I89" s="17"/>
    </row>
    <row r="90" spans="1:9" ht="33" x14ac:dyDescent="0.3">
      <c r="A90" s="37"/>
      <c r="B90" s="39"/>
      <c r="C90" s="38"/>
      <c r="D90" s="14"/>
      <c r="E90" s="49"/>
      <c r="F90" s="49" t="s">
        <v>41</v>
      </c>
      <c r="G90" s="20"/>
      <c r="H90" s="20"/>
      <c r="I90" s="17"/>
    </row>
    <row r="91" spans="1:9" x14ac:dyDescent="0.3">
      <c r="A91" s="37"/>
      <c r="B91" s="39"/>
      <c r="C91" s="38"/>
      <c r="D91" s="14"/>
      <c r="E91" s="49"/>
      <c r="F91" s="49" t="s">
        <v>31</v>
      </c>
      <c r="G91" s="20">
        <f t="shared" ref="G91:H94" si="22">G92</f>
        <v>-1287010</v>
      </c>
      <c r="H91" s="20">
        <f t="shared" si="22"/>
        <v>0</v>
      </c>
      <c r="I91" s="17"/>
    </row>
    <row r="92" spans="1:9" x14ac:dyDescent="0.3">
      <c r="A92" s="37"/>
      <c r="B92" s="39"/>
      <c r="C92" s="38"/>
      <c r="D92" s="14"/>
      <c r="E92" s="49"/>
      <c r="F92" s="49" t="s">
        <v>42</v>
      </c>
      <c r="G92" s="20">
        <f t="shared" si="22"/>
        <v>-1287010</v>
      </c>
      <c r="H92" s="20">
        <f t="shared" si="22"/>
        <v>0</v>
      </c>
      <c r="I92" s="17"/>
    </row>
    <row r="93" spans="1:9" x14ac:dyDescent="0.3">
      <c r="A93" s="37"/>
      <c r="B93" s="39"/>
      <c r="C93" s="38"/>
      <c r="D93" s="14"/>
      <c r="E93" s="49"/>
      <c r="F93" s="49" t="s">
        <v>69</v>
      </c>
      <c r="G93" s="20">
        <f t="shared" si="22"/>
        <v>-1287010</v>
      </c>
      <c r="H93" s="20">
        <f t="shared" si="22"/>
        <v>0</v>
      </c>
      <c r="I93" s="17"/>
    </row>
    <row r="94" spans="1:9" ht="33" x14ac:dyDescent="0.3">
      <c r="A94" s="37"/>
      <c r="B94" s="39"/>
      <c r="C94" s="38"/>
      <c r="D94" s="14"/>
      <c r="E94" s="49"/>
      <c r="F94" s="49" t="s">
        <v>123</v>
      </c>
      <c r="G94" s="20">
        <f t="shared" si="22"/>
        <v>-1287010</v>
      </c>
      <c r="H94" s="20">
        <f t="shared" si="22"/>
        <v>0</v>
      </c>
      <c r="I94" s="17"/>
    </row>
    <row r="95" spans="1:9" x14ac:dyDescent="0.3">
      <c r="A95" s="37"/>
      <c r="B95" s="39"/>
      <c r="C95" s="38"/>
      <c r="D95" s="14"/>
      <c r="E95" s="49"/>
      <c r="F95" s="49" t="s">
        <v>152</v>
      </c>
      <c r="G95" s="20">
        <f>'1'!G17</f>
        <v>-1287010</v>
      </c>
      <c r="H95" s="20">
        <f>'1'!H17</f>
        <v>0</v>
      </c>
      <c r="I95" s="17"/>
    </row>
    <row r="96" spans="1:9" x14ac:dyDescent="0.3">
      <c r="A96" s="37"/>
      <c r="B96" s="39"/>
      <c r="C96" s="38"/>
      <c r="D96" s="14" t="str">
        <f>'1'!B18</f>
        <v>1082</v>
      </c>
      <c r="E96" s="49"/>
      <c r="F96" s="49" t="str">
        <f>'1'!D18</f>
        <v>Սոցիալական աջակցություն անաշխատունակության դեպքում</v>
      </c>
      <c r="G96" s="20">
        <f>G98</f>
        <v>2014070</v>
      </c>
      <c r="H96" s="20">
        <f>H115+H98</f>
        <v>0</v>
      </c>
      <c r="I96" s="17"/>
    </row>
    <row r="97" spans="1:9" x14ac:dyDescent="0.3">
      <c r="A97" s="37"/>
      <c r="B97" s="39"/>
      <c r="C97" s="38"/>
      <c r="D97" s="14"/>
      <c r="E97" s="49"/>
      <c r="F97" s="80" t="s">
        <v>32</v>
      </c>
      <c r="G97" s="20"/>
      <c r="H97" s="20"/>
      <c r="I97" s="17"/>
    </row>
    <row r="98" spans="1:9" x14ac:dyDescent="0.3">
      <c r="A98" s="37"/>
      <c r="B98" s="39"/>
      <c r="C98" s="38"/>
      <c r="D98" s="14"/>
      <c r="E98" s="49">
        <v>12002</v>
      </c>
      <c r="F98" s="49" t="str">
        <f>'1'!D20</f>
        <v>Մայրության նպաստ</v>
      </c>
      <c r="G98" s="20">
        <f>G100</f>
        <v>2014070</v>
      </c>
      <c r="H98" s="20">
        <f>H100</f>
        <v>0</v>
      </c>
      <c r="I98" s="17"/>
    </row>
    <row r="99" spans="1:9" x14ac:dyDescent="0.3">
      <c r="A99" s="37"/>
      <c r="B99" s="39"/>
      <c r="C99" s="38"/>
      <c r="D99" s="14"/>
      <c r="E99" s="49"/>
      <c r="F99" s="49" t="s">
        <v>77</v>
      </c>
      <c r="G99" s="20"/>
      <c r="H99" s="20"/>
      <c r="I99" s="17"/>
    </row>
    <row r="100" spans="1:9" ht="33" x14ac:dyDescent="0.3">
      <c r="A100" s="37"/>
      <c r="B100" s="39"/>
      <c r="C100" s="38"/>
      <c r="D100" s="14"/>
      <c r="E100" s="49"/>
      <c r="F100" s="65" t="s">
        <v>78</v>
      </c>
      <c r="G100" s="20">
        <f>G102</f>
        <v>2014070</v>
      </c>
      <c r="H100" s="20">
        <f>H102</f>
        <v>0</v>
      </c>
      <c r="I100" s="17"/>
    </row>
    <row r="101" spans="1:9" ht="33" x14ac:dyDescent="0.3">
      <c r="A101" s="37"/>
      <c r="B101" s="39"/>
      <c r="C101" s="38"/>
      <c r="D101" s="14"/>
      <c r="E101" s="49"/>
      <c r="F101" s="49" t="s">
        <v>41</v>
      </c>
      <c r="G101" s="20"/>
      <c r="H101" s="20"/>
      <c r="I101" s="17"/>
    </row>
    <row r="102" spans="1:9" x14ac:dyDescent="0.3">
      <c r="A102" s="37"/>
      <c r="B102" s="39"/>
      <c r="C102" s="38"/>
      <c r="D102" s="14"/>
      <c r="E102" s="49"/>
      <c r="F102" s="49" t="s">
        <v>31</v>
      </c>
      <c r="G102" s="20">
        <f t="shared" ref="G102:H105" si="23">G103</f>
        <v>2014070</v>
      </c>
      <c r="H102" s="20">
        <f t="shared" si="23"/>
        <v>0</v>
      </c>
      <c r="I102" s="17"/>
    </row>
    <row r="103" spans="1:9" x14ac:dyDescent="0.3">
      <c r="A103" s="37"/>
      <c r="B103" s="39"/>
      <c r="C103" s="38"/>
      <c r="D103" s="14"/>
      <c r="E103" s="49"/>
      <c r="F103" s="49" t="s">
        <v>42</v>
      </c>
      <c r="G103" s="20">
        <f t="shared" si="23"/>
        <v>2014070</v>
      </c>
      <c r="H103" s="20">
        <f t="shared" si="23"/>
        <v>0</v>
      </c>
      <c r="I103" s="17"/>
    </row>
    <row r="104" spans="1:9" x14ac:dyDescent="0.3">
      <c r="A104" s="37"/>
      <c r="B104" s="39"/>
      <c r="C104" s="38"/>
      <c r="D104" s="14"/>
      <c r="E104" s="49"/>
      <c r="F104" s="49" t="s">
        <v>69</v>
      </c>
      <c r="G104" s="20">
        <f t="shared" si="23"/>
        <v>2014070</v>
      </c>
      <c r="H104" s="20">
        <f t="shared" si="23"/>
        <v>0</v>
      </c>
      <c r="I104" s="17"/>
    </row>
    <row r="105" spans="1:9" ht="33" x14ac:dyDescent="0.3">
      <c r="A105" s="37"/>
      <c r="B105" s="39"/>
      <c r="C105" s="38"/>
      <c r="D105" s="14"/>
      <c r="E105" s="49"/>
      <c r="F105" s="49" t="s">
        <v>123</v>
      </c>
      <c r="G105" s="20">
        <f t="shared" si="23"/>
        <v>2014070</v>
      </c>
      <c r="H105" s="20">
        <f t="shared" si="23"/>
        <v>0</v>
      </c>
      <c r="I105" s="17"/>
    </row>
    <row r="106" spans="1:9" x14ac:dyDescent="0.3">
      <c r="A106" s="37"/>
      <c r="B106" s="39"/>
      <c r="C106" s="38"/>
      <c r="D106" s="14"/>
      <c r="E106" s="49"/>
      <c r="F106" s="49" t="s">
        <v>154</v>
      </c>
      <c r="G106" s="20">
        <f>'1'!G20</f>
        <v>2014070</v>
      </c>
      <c r="H106" s="20">
        <f>'1'!H20</f>
        <v>0</v>
      </c>
      <c r="I106" s="17"/>
    </row>
    <row r="107" spans="1:9" x14ac:dyDescent="0.3">
      <c r="A107" s="37"/>
      <c r="B107" s="39" t="s">
        <v>157</v>
      </c>
      <c r="C107" s="38"/>
      <c r="D107" s="14"/>
      <c r="E107" s="24"/>
      <c r="F107" s="58" t="s">
        <v>158</v>
      </c>
      <c r="G107" s="20">
        <f>G109</f>
        <v>613700</v>
      </c>
      <c r="H107" s="20">
        <f>H109</f>
        <v>0</v>
      </c>
      <c r="I107" s="17"/>
    </row>
    <row r="108" spans="1:9" x14ac:dyDescent="0.3">
      <c r="A108" s="37"/>
      <c r="B108" s="38"/>
      <c r="C108" s="25"/>
      <c r="D108" s="14"/>
      <c r="E108" s="19"/>
      <c r="F108" s="22" t="s">
        <v>34</v>
      </c>
      <c r="G108" s="20"/>
      <c r="H108" s="20"/>
      <c r="I108" s="17"/>
    </row>
    <row r="109" spans="1:9" ht="33" x14ac:dyDescent="0.3">
      <c r="A109" s="37"/>
      <c r="B109" s="39"/>
      <c r="C109" s="39" t="s">
        <v>70</v>
      </c>
      <c r="D109" s="14"/>
      <c r="E109" s="24"/>
      <c r="F109" s="58" t="s">
        <v>159</v>
      </c>
      <c r="G109" s="20">
        <f>G111</f>
        <v>613700</v>
      </c>
      <c r="H109" s="20">
        <f>H111</f>
        <v>0</v>
      </c>
      <c r="I109" s="17"/>
    </row>
    <row r="110" spans="1:9" x14ac:dyDescent="0.3">
      <c r="A110" s="37"/>
      <c r="B110" s="38"/>
      <c r="C110" s="25"/>
      <c r="D110" s="14"/>
      <c r="E110" s="24"/>
      <c r="F110" s="22" t="s">
        <v>36</v>
      </c>
      <c r="G110" s="20"/>
      <c r="H110" s="20"/>
      <c r="I110" s="17"/>
    </row>
    <row r="111" spans="1:9" x14ac:dyDescent="0.3">
      <c r="A111" s="37"/>
      <c r="B111" s="38"/>
      <c r="C111" s="25"/>
      <c r="D111" s="14"/>
      <c r="E111" s="24"/>
      <c r="F111" s="22" t="s">
        <v>37</v>
      </c>
      <c r="G111" s="20">
        <f>G113</f>
        <v>613700</v>
      </c>
      <c r="H111" s="20">
        <f>H113</f>
        <v>0</v>
      </c>
      <c r="I111" s="17"/>
    </row>
    <row r="112" spans="1:9" x14ac:dyDescent="0.3">
      <c r="A112" s="37"/>
      <c r="B112" s="38"/>
      <c r="C112" s="25"/>
      <c r="D112" s="14"/>
      <c r="E112" s="24"/>
      <c r="F112" s="22" t="s">
        <v>34</v>
      </c>
      <c r="G112" s="20"/>
      <c r="H112" s="20"/>
      <c r="I112" s="17"/>
    </row>
    <row r="113" spans="1:9" x14ac:dyDescent="0.3">
      <c r="A113" s="37"/>
      <c r="B113" s="39"/>
      <c r="C113" s="38"/>
      <c r="D113" s="14" t="str">
        <f>'1'!B18</f>
        <v>1082</v>
      </c>
      <c r="E113" s="49"/>
      <c r="F113" s="49" t="str">
        <f>'1'!D18</f>
        <v>Սոցիալական աջակցություն անաշխատունակության դեպքում</v>
      </c>
      <c r="G113" s="20">
        <f>G115</f>
        <v>613700</v>
      </c>
      <c r="H113" s="20">
        <f>H115</f>
        <v>0</v>
      </c>
      <c r="I113" s="17"/>
    </row>
    <row r="114" spans="1:9" x14ac:dyDescent="0.3">
      <c r="A114" s="37"/>
      <c r="B114" s="39"/>
      <c r="C114" s="38"/>
      <c r="D114" s="14"/>
      <c r="E114" s="49"/>
      <c r="F114" s="80" t="s">
        <v>32</v>
      </c>
      <c r="G114" s="20"/>
      <c r="H114" s="20"/>
      <c r="I114" s="17"/>
    </row>
    <row r="115" spans="1:9" x14ac:dyDescent="0.3">
      <c r="A115" s="37"/>
      <c r="B115" s="39"/>
      <c r="C115" s="38"/>
      <c r="D115" s="14"/>
      <c r="E115" s="49">
        <v>12001</v>
      </c>
      <c r="F115" s="49" t="str">
        <f>'1'!D19</f>
        <v>Ժամանակավոր անաշխատունակության դեպքում նպաստ</v>
      </c>
      <c r="G115" s="20">
        <f>G117</f>
        <v>613700</v>
      </c>
      <c r="H115" s="20">
        <f>H117</f>
        <v>0</v>
      </c>
      <c r="I115" s="17"/>
    </row>
    <row r="116" spans="1:9" x14ac:dyDescent="0.3">
      <c r="A116" s="37"/>
      <c r="B116" s="39"/>
      <c r="C116" s="38"/>
      <c r="D116" s="14"/>
      <c r="E116" s="49"/>
      <c r="F116" s="49" t="s">
        <v>77</v>
      </c>
      <c r="G116" s="20"/>
      <c r="H116" s="20"/>
      <c r="I116" s="17"/>
    </row>
    <row r="117" spans="1:9" ht="33" x14ac:dyDescent="0.3">
      <c r="A117" s="37"/>
      <c r="B117" s="39"/>
      <c r="C117" s="38"/>
      <c r="D117" s="14"/>
      <c r="E117" s="49"/>
      <c r="F117" s="65" t="s">
        <v>78</v>
      </c>
      <c r="G117" s="20">
        <f>G119</f>
        <v>613700</v>
      </c>
      <c r="H117" s="20">
        <f>H119</f>
        <v>0</v>
      </c>
      <c r="I117" s="17"/>
    </row>
    <row r="118" spans="1:9" ht="33" x14ac:dyDescent="0.3">
      <c r="A118" s="37"/>
      <c r="B118" s="39"/>
      <c r="C118" s="38"/>
      <c r="D118" s="14"/>
      <c r="E118" s="49"/>
      <c r="F118" s="49" t="s">
        <v>41</v>
      </c>
      <c r="G118" s="20"/>
      <c r="H118" s="20"/>
      <c r="I118" s="17"/>
    </row>
    <row r="119" spans="1:9" x14ac:dyDescent="0.3">
      <c r="A119" s="37"/>
      <c r="B119" s="39"/>
      <c r="C119" s="38"/>
      <c r="D119" s="14"/>
      <c r="E119" s="49"/>
      <c r="F119" s="49" t="s">
        <v>31</v>
      </c>
      <c r="G119" s="20">
        <f t="shared" ref="G119:H122" si="24">G120</f>
        <v>613700</v>
      </c>
      <c r="H119" s="20">
        <f t="shared" si="24"/>
        <v>0</v>
      </c>
      <c r="I119" s="17"/>
    </row>
    <row r="120" spans="1:9" x14ac:dyDescent="0.3">
      <c r="A120" s="37"/>
      <c r="B120" s="39"/>
      <c r="C120" s="38"/>
      <c r="D120" s="14"/>
      <c r="E120" s="49"/>
      <c r="F120" s="49" t="s">
        <v>42</v>
      </c>
      <c r="G120" s="20">
        <f t="shared" si="24"/>
        <v>613700</v>
      </c>
      <c r="H120" s="20">
        <f t="shared" si="24"/>
        <v>0</v>
      </c>
      <c r="I120" s="17"/>
    </row>
    <row r="121" spans="1:9" x14ac:dyDescent="0.3">
      <c r="A121" s="37"/>
      <c r="B121" s="39"/>
      <c r="C121" s="38"/>
      <c r="D121" s="14"/>
      <c r="E121" s="49"/>
      <c r="F121" s="49" t="s">
        <v>69</v>
      </c>
      <c r="G121" s="20">
        <f t="shared" si="24"/>
        <v>613700</v>
      </c>
      <c r="H121" s="20">
        <f t="shared" si="24"/>
        <v>0</v>
      </c>
      <c r="I121" s="17"/>
    </row>
    <row r="122" spans="1:9" ht="33" x14ac:dyDescent="0.3">
      <c r="A122" s="37"/>
      <c r="B122" s="39"/>
      <c r="C122" s="38"/>
      <c r="D122" s="14"/>
      <c r="E122" s="49"/>
      <c r="F122" s="49" t="s">
        <v>123</v>
      </c>
      <c r="G122" s="20">
        <f t="shared" si="24"/>
        <v>613700</v>
      </c>
      <c r="H122" s="20">
        <f t="shared" si="24"/>
        <v>0</v>
      </c>
      <c r="I122" s="17"/>
    </row>
    <row r="123" spans="1:9" x14ac:dyDescent="0.3">
      <c r="A123" s="37"/>
      <c r="B123" s="39"/>
      <c r="C123" s="38"/>
      <c r="D123" s="14"/>
      <c r="E123" s="49"/>
      <c r="F123" s="49" t="s">
        <v>153</v>
      </c>
      <c r="G123" s="20">
        <f>'1'!G19</f>
        <v>613700</v>
      </c>
      <c r="H123" s="20">
        <f>'1'!H19</f>
        <v>0</v>
      </c>
      <c r="I123" s="17"/>
    </row>
    <row r="124" spans="1:9" x14ac:dyDescent="0.3">
      <c r="A124" s="37"/>
      <c r="B124" s="38"/>
      <c r="C124" s="25"/>
      <c r="D124" s="14"/>
      <c r="E124" s="24"/>
      <c r="F124" s="48" t="s">
        <v>48</v>
      </c>
      <c r="G124" s="20">
        <f>G126</f>
        <v>-14807580</v>
      </c>
      <c r="H124" s="20">
        <f>H126</f>
        <v>-14807580</v>
      </c>
      <c r="I124" s="17"/>
    </row>
    <row r="125" spans="1:9" x14ac:dyDescent="0.3">
      <c r="A125" s="37"/>
      <c r="B125" s="38"/>
      <c r="C125" s="25"/>
      <c r="D125" s="14"/>
      <c r="E125" s="24"/>
      <c r="F125" s="29" t="s">
        <v>34</v>
      </c>
      <c r="G125" s="20"/>
      <c r="H125" s="20"/>
      <c r="I125" s="17"/>
    </row>
    <row r="126" spans="1:9" ht="34.5" x14ac:dyDescent="0.3">
      <c r="A126" s="40">
        <v>11</v>
      </c>
      <c r="B126" s="41"/>
      <c r="C126" s="41"/>
      <c r="D126" s="26"/>
      <c r="E126" s="27"/>
      <c r="F126" s="42" t="s">
        <v>43</v>
      </c>
      <c r="G126" s="28">
        <f>G128</f>
        <v>-14807580</v>
      </c>
      <c r="H126" s="28">
        <f>H128</f>
        <v>-14807580</v>
      </c>
    </row>
    <row r="127" spans="1:9" x14ac:dyDescent="0.3">
      <c r="A127" s="40"/>
      <c r="B127" s="41"/>
      <c r="C127" s="32"/>
      <c r="D127" s="32"/>
      <c r="E127" s="32"/>
      <c r="F127" s="29" t="s">
        <v>34</v>
      </c>
      <c r="G127" s="26"/>
      <c r="H127" s="26"/>
    </row>
    <row r="128" spans="1:9" x14ac:dyDescent="0.3">
      <c r="A128" s="40"/>
      <c r="B128" s="43" t="s">
        <v>35</v>
      </c>
      <c r="C128" s="41"/>
      <c r="D128" s="26"/>
      <c r="E128" s="30"/>
      <c r="F128" s="44" t="s">
        <v>44</v>
      </c>
      <c r="G128" s="28">
        <f>G130</f>
        <v>-14807580</v>
      </c>
      <c r="H128" s="28">
        <f>H130</f>
        <v>-14807580</v>
      </c>
    </row>
    <row r="129" spans="1:8" x14ac:dyDescent="0.3">
      <c r="A129" s="40"/>
      <c r="B129" s="41"/>
      <c r="C129" s="32"/>
      <c r="D129" s="26"/>
      <c r="E129" s="27"/>
      <c r="F129" s="29" t="s">
        <v>34</v>
      </c>
      <c r="G129" s="26"/>
      <c r="H129" s="26"/>
    </row>
    <row r="130" spans="1:8" x14ac:dyDescent="0.3">
      <c r="A130" s="40"/>
      <c r="B130" s="43"/>
      <c r="C130" s="43" t="s">
        <v>35</v>
      </c>
      <c r="D130" s="26"/>
      <c r="E130" s="30"/>
      <c r="F130" s="44" t="s">
        <v>12</v>
      </c>
      <c r="G130" s="28">
        <f>G132</f>
        <v>-14807580</v>
      </c>
      <c r="H130" s="28">
        <f>H132</f>
        <v>-14807580</v>
      </c>
    </row>
    <row r="131" spans="1:8" x14ac:dyDescent="0.3">
      <c r="A131" s="40"/>
      <c r="B131" s="41"/>
      <c r="C131" s="32"/>
      <c r="D131" s="26"/>
      <c r="E131" s="30"/>
      <c r="F131" s="29" t="s">
        <v>36</v>
      </c>
      <c r="G131" s="26"/>
      <c r="H131" s="26"/>
    </row>
    <row r="132" spans="1:8" x14ac:dyDescent="0.3">
      <c r="A132" s="40"/>
      <c r="B132" s="41"/>
      <c r="C132" s="32"/>
      <c r="D132" s="26"/>
      <c r="E132" s="30"/>
      <c r="F132" s="29" t="s">
        <v>10</v>
      </c>
      <c r="G132" s="28">
        <f>G134</f>
        <v>-14807580</v>
      </c>
      <c r="H132" s="28">
        <f>H134</f>
        <v>-14807580</v>
      </c>
    </row>
    <row r="133" spans="1:8" x14ac:dyDescent="0.3">
      <c r="A133" s="40"/>
      <c r="B133" s="41"/>
      <c r="C133" s="32"/>
      <c r="D133" s="26"/>
      <c r="E133" s="30"/>
      <c r="F133" s="29" t="s">
        <v>36</v>
      </c>
      <c r="G133" s="26"/>
      <c r="H133" s="26"/>
    </row>
    <row r="134" spans="1:8" x14ac:dyDescent="0.3">
      <c r="A134" s="40"/>
      <c r="B134" s="41"/>
      <c r="C134" s="32"/>
      <c r="D134" s="26">
        <v>1139</v>
      </c>
      <c r="E134" s="27"/>
      <c r="F134" s="42" t="s">
        <v>12</v>
      </c>
      <c r="G134" s="28">
        <f>'1'!G25</f>
        <v>-14807580</v>
      </c>
      <c r="H134" s="28">
        <f>'1'!H25</f>
        <v>-14807580</v>
      </c>
    </row>
    <row r="135" spans="1:8" x14ac:dyDescent="0.3">
      <c r="A135" s="40"/>
      <c r="B135" s="41"/>
      <c r="C135" s="32"/>
      <c r="D135" s="32"/>
      <c r="E135" s="32"/>
      <c r="F135" s="29" t="s">
        <v>34</v>
      </c>
      <c r="G135" s="26"/>
      <c r="H135" s="26"/>
    </row>
    <row r="136" spans="1:8" x14ac:dyDescent="0.3">
      <c r="A136" s="40"/>
      <c r="B136" s="41"/>
      <c r="C136" s="32"/>
      <c r="D136" s="32"/>
      <c r="E136" s="32" t="s">
        <v>175</v>
      </c>
      <c r="F136" s="49" t="s">
        <v>172</v>
      </c>
      <c r="G136" s="28">
        <f>G138</f>
        <v>-14807580</v>
      </c>
      <c r="H136" s="28">
        <f>H138</f>
        <v>-14807580</v>
      </c>
    </row>
    <row r="137" spans="1:8" x14ac:dyDescent="0.3">
      <c r="A137" s="40"/>
      <c r="B137" s="41"/>
      <c r="C137" s="32"/>
      <c r="D137" s="32"/>
      <c r="E137" s="32"/>
      <c r="F137" s="49" t="s">
        <v>77</v>
      </c>
      <c r="G137" s="28"/>
      <c r="H137" s="28"/>
    </row>
    <row r="138" spans="1:8" x14ac:dyDescent="0.3">
      <c r="A138" s="40"/>
      <c r="B138" s="41"/>
      <c r="C138" s="32"/>
      <c r="D138" s="32"/>
      <c r="E138" s="32"/>
      <c r="F138" s="65" t="s">
        <v>48</v>
      </c>
      <c r="G138" s="28">
        <f>G140</f>
        <v>-14807580</v>
      </c>
      <c r="H138" s="28">
        <f>H140</f>
        <v>-14807580</v>
      </c>
    </row>
    <row r="139" spans="1:8" ht="33" x14ac:dyDescent="0.3">
      <c r="A139" s="40"/>
      <c r="B139" s="41"/>
      <c r="C139" s="32"/>
      <c r="D139" s="32"/>
      <c r="E139" s="32"/>
      <c r="F139" s="49" t="s">
        <v>41</v>
      </c>
      <c r="G139" s="28"/>
      <c r="H139" s="28"/>
    </row>
    <row r="140" spans="1:8" x14ac:dyDescent="0.3">
      <c r="A140" s="40"/>
      <c r="B140" s="41"/>
      <c r="C140" s="32"/>
      <c r="D140" s="32"/>
      <c r="E140" s="32"/>
      <c r="F140" s="49" t="s">
        <v>31</v>
      </c>
      <c r="G140" s="28">
        <f>G141</f>
        <v>-14807580</v>
      </c>
      <c r="H140" s="28">
        <f>H141</f>
        <v>-14807580</v>
      </c>
    </row>
    <row r="141" spans="1:8" x14ac:dyDescent="0.3">
      <c r="A141" s="40"/>
      <c r="B141" s="41"/>
      <c r="C141" s="32"/>
      <c r="D141" s="32"/>
      <c r="E141" s="32"/>
      <c r="F141" s="49" t="s">
        <v>42</v>
      </c>
      <c r="G141" s="28">
        <f>G142</f>
        <v>-14807580</v>
      </c>
      <c r="H141" s="28">
        <f>H142</f>
        <v>-14807580</v>
      </c>
    </row>
    <row r="142" spans="1:8" x14ac:dyDescent="0.3">
      <c r="A142" s="40"/>
      <c r="B142" s="41"/>
      <c r="C142" s="32"/>
      <c r="D142" s="32"/>
      <c r="E142" s="32"/>
      <c r="F142" s="49" t="s">
        <v>173</v>
      </c>
      <c r="G142" s="28">
        <f>G143</f>
        <v>-14807580</v>
      </c>
      <c r="H142" s="28">
        <f>H143</f>
        <v>-14807580</v>
      </c>
    </row>
    <row r="143" spans="1:8" x14ac:dyDescent="0.3">
      <c r="A143" s="40"/>
      <c r="B143" s="41"/>
      <c r="C143" s="32"/>
      <c r="D143" s="32"/>
      <c r="E143" s="32"/>
      <c r="F143" s="49" t="s">
        <v>174</v>
      </c>
      <c r="G143" s="28">
        <f>'1'!G26</f>
        <v>-14807580</v>
      </c>
      <c r="H143" s="28">
        <f>'1'!H26</f>
        <v>-14807580</v>
      </c>
    </row>
    <row r="144" spans="1:8" x14ac:dyDescent="0.3">
      <c r="A144" s="40"/>
      <c r="B144" s="41"/>
      <c r="C144" s="32"/>
      <c r="D144" s="26"/>
      <c r="E144" s="26">
        <v>11001</v>
      </c>
      <c r="F144" s="27" t="s">
        <v>12</v>
      </c>
      <c r="G144" s="28">
        <f>G146</f>
        <v>14807580</v>
      </c>
      <c r="H144" s="28">
        <f>H146</f>
        <v>14807580</v>
      </c>
    </row>
    <row r="145" spans="1:8" x14ac:dyDescent="0.3">
      <c r="A145" s="40"/>
      <c r="B145" s="41"/>
      <c r="C145" s="32"/>
      <c r="D145" s="26"/>
      <c r="E145" s="30"/>
      <c r="F145" s="29" t="s">
        <v>38</v>
      </c>
      <c r="G145" s="28"/>
      <c r="H145" s="28"/>
    </row>
    <row r="146" spans="1:8" x14ac:dyDescent="0.3">
      <c r="A146" s="40"/>
      <c r="B146" s="41"/>
      <c r="C146" s="32"/>
      <c r="D146" s="26"/>
      <c r="E146" s="30"/>
      <c r="F146" s="31" t="s">
        <v>10</v>
      </c>
      <c r="G146" s="28">
        <f>G148</f>
        <v>14807580</v>
      </c>
      <c r="H146" s="28">
        <f>H148</f>
        <v>14807580</v>
      </c>
    </row>
    <row r="147" spans="1:8" ht="34.5" x14ac:dyDescent="0.3">
      <c r="A147" s="40"/>
      <c r="B147" s="41"/>
      <c r="C147" s="32"/>
      <c r="D147" s="32"/>
      <c r="E147" s="32"/>
      <c r="F147" s="29" t="s">
        <v>39</v>
      </c>
      <c r="G147" s="28"/>
      <c r="H147" s="28"/>
    </row>
    <row r="148" spans="1:8" x14ac:dyDescent="0.3">
      <c r="A148" s="40"/>
      <c r="B148" s="41"/>
      <c r="C148" s="32"/>
      <c r="D148" s="32"/>
      <c r="E148" s="32"/>
      <c r="F148" s="29" t="s">
        <v>31</v>
      </c>
      <c r="G148" s="28">
        <f t="shared" ref="G148:H150" si="25">G149</f>
        <v>14807580</v>
      </c>
      <c r="H148" s="28">
        <f t="shared" si="25"/>
        <v>14807580</v>
      </c>
    </row>
    <row r="149" spans="1:8" x14ac:dyDescent="0.3">
      <c r="A149" s="40"/>
      <c r="B149" s="41"/>
      <c r="C149" s="32"/>
      <c r="D149" s="32"/>
      <c r="E149" s="32"/>
      <c r="F149" s="29" t="s">
        <v>40</v>
      </c>
      <c r="G149" s="28">
        <f t="shared" si="25"/>
        <v>14807580</v>
      </c>
      <c r="H149" s="28">
        <f t="shared" si="25"/>
        <v>14807580</v>
      </c>
    </row>
    <row r="150" spans="1:8" x14ac:dyDescent="0.3">
      <c r="A150" s="40"/>
      <c r="B150" s="41"/>
      <c r="C150" s="32"/>
      <c r="D150" s="32"/>
      <c r="E150" s="32"/>
      <c r="F150" s="29" t="s">
        <v>45</v>
      </c>
      <c r="G150" s="28">
        <f t="shared" si="25"/>
        <v>14807580</v>
      </c>
      <c r="H150" s="28">
        <f t="shared" si="25"/>
        <v>14807580</v>
      </c>
    </row>
    <row r="151" spans="1:8" x14ac:dyDescent="0.3">
      <c r="A151" s="40"/>
      <c r="B151" s="41"/>
      <c r="C151" s="32"/>
      <c r="D151" s="26"/>
      <c r="E151" s="30"/>
      <c r="F151" s="29" t="s">
        <v>46</v>
      </c>
      <c r="G151" s="28">
        <f>'1'!G27</f>
        <v>14807580</v>
      </c>
      <c r="H151" s="28">
        <f>'1'!H27</f>
        <v>14807580</v>
      </c>
    </row>
    <row r="152" spans="1:8" x14ac:dyDescent="0.3">
      <c r="A152" s="40"/>
      <c r="B152" s="41"/>
      <c r="C152" s="32"/>
      <c r="D152" s="26"/>
      <c r="E152" s="26">
        <v>11001</v>
      </c>
      <c r="F152" s="27" t="s">
        <v>12</v>
      </c>
      <c r="G152" s="28">
        <f>G154</f>
        <v>-14807580</v>
      </c>
      <c r="H152" s="28">
        <f>H154</f>
        <v>-14807580</v>
      </c>
    </row>
    <row r="153" spans="1:8" x14ac:dyDescent="0.3">
      <c r="A153" s="40"/>
      <c r="B153" s="41"/>
      <c r="C153" s="32"/>
      <c r="D153" s="26"/>
      <c r="E153" s="30"/>
      <c r="F153" s="29" t="s">
        <v>38</v>
      </c>
      <c r="G153" s="28"/>
      <c r="H153" s="28"/>
    </row>
    <row r="154" spans="1:8" x14ac:dyDescent="0.3">
      <c r="A154" s="40"/>
      <c r="B154" s="41"/>
      <c r="C154" s="32"/>
      <c r="D154" s="26"/>
      <c r="E154" s="30"/>
      <c r="F154" s="31" t="s">
        <v>10</v>
      </c>
      <c r="G154" s="28">
        <f>G156</f>
        <v>-14807580</v>
      </c>
      <c r="H154" s="28">
        <f>H156</f>
        <v>-14807580</v>
      </c>
    </row>
    <row r="155" spans="1:8" ht="34.5" x14ac:dyDescent="0.3">
      <c r="A155" s="40"/>
      <c r="B155" s="41"/>
      <c r="C155" s="32"/>
      <c r="D155" s="32"/>
      <c r="E155" s="32"/>
      <c r="F155" s="29" t="s">
        <v>39</v>
      </c>
      <c r="G155" s="28"/>
      <c r="H155" s="28"/>
    </row>
    <row r="156" spans="1:8" x14ac:dyDescent="0.3">
      <c r="A156" s="40"/>
      <c r="B156" s="41"/>
      <c r="C156" s="32"/>
      <c r="D156" s="32"/>
      <c r="E156" s="32"/>
      <c r="F156" s="29" t="s">
        <v>31</v>
      </c>
      <c r="G156" s="28">
        <f t="shared" ref="G156:H158" si="26">G157</f>
        <v>-14807580</v>
      </c>
      <c r="H156" s="28">
        <f t="shared" si="26"/>
        <v>-14807580</v>
      </c>
    </row>
    <row r="157" spans="1:8" x14ac:dyDescent="0.3">
      <c r="A157" s="40"/>
      <c r="B157" s="41"/>
      <c r="C157" s="32"/>
      <c r="D157" s="32"/>
      <c r="E157" s="32"/>
      <c r="F157" s="29" t="s">
        <v>40</v>
      </c>
      <c r="G157" s="28">
        <f t="shared" si="26"/>
        <v>-14807580</v>
      </c>
      <c r="H157" s="28">
        <f t="shared" si="26"/>
        <v>-14807580</v>
      </c>
    </row>
    <row r="158" spans="1:8" x14ac:dyDescent="0.3">
      <c r="A158" s="40"/>
      <c r="B158" s="41"/>
      <c r="C158" s="32"/>
      <c r="D158" s="32"/>
      <c r="E158" s="32"/>
      <c r="F158" s="29" t="s">
        <v>45</v>
      </c>
      <c r="G158" s="28">
        <f t="shared" si="26"/>
        <v>-14807580</v>
      </c>
      <c r="H158" s="28">
        <f t="shared" si="26"/>
        <v>-14807580</v>
      </c>
    </row>
    <row r="159" spans="1:8" x14ac:dyDescent="0.3">
      <c r="A159" s="40"/>
      <c r="B159" s="41"/>
      <c r="C159" s="32"/>
      <c r="D159" s="26"/>
      <c r="E159" s="30"/>
      <c r="F159" s="29" t="s">
        <v>46</v>
      </c>
      <c r="G159" s="28">
        <f>'1'!G28</f>
        <v>-14807580</v>
      </c>
      <c r="H159" s="28">
        <f>'1'!H28</f>
        <v>-14807580</v>
      </c>
    </row>
  </sheetData>
  <mergeCells count="8">
    <mergeCell ref="F2:H2"/>
    <mergeCell ref="F3:H3"/>
    <mergeCell ref="A5:H5"/>
    <mergeCell ref="A7:C7"/>
    <mergeCell ref="D7:E7"/>
    <mergeCell ref="F7:F8"/>
    <mergeCell ref="G6:H6"/>
    <mergeCell ref="G7:H7"/>
  </mergeCells>
  <pageMargins left="0.7" right="0.7" top="0.75" bottom="0.75" header="0.3" footer="0.3"/>
  <pageSetup scale="47" orientation="portrait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view="pageBreakPreview" topLeftCell="A58" zoomScaleNormal="100" zoomScaleSheetLayoutView="100" workbookViewId="0">
      <selection activeCell="F66" sqref="F66"/>
    </sheetView>
  </sheetViews>
  <sheetFormatPr defaultRowHeight="16.5" x14ac:dyDescent="0.3"/>
  <cols>
    <col min="1" max="1" width="6.28515625" style="36" customWidth="1"/>
    <col min="2" max="2" width="9.140625" style="36"/>
    <col min="3" max="3" width="12.7109375" style="36" customWidth="1"/>
    <col min="4" max="4" width="14" style="36" customWidth="1"/>
    <col min="5" max="7" width="9.140625" style="36"/>
    <col min="8" max="8" width="18" style="36" customWidth="1"/>
    <col min="9" max="9" width="35.42578125" style="36" customWidth="1"/>
    <col min="10" max="10" width="18" style="36" bestFit="1" customWidth="1"/>
    <col min="11" max="11" width="17.28515625" style="36" bestFit="1" customWidth="1"/>
    <col min="12" max="16384" width="9.140625" style="36"/>
  </cols>
  <sheetData>
    <row r="1" spans="1:11" ht="17.25" x14ac:dyDescent="0.3">
      <c r="J1" s="9"/>
      <c r="K1" s="9" t="s">
        <v>80</v>
      </c>
    </row>
    <row r="2" spans="1:11" ht="17.25" x14ac:dyDescent="0.3">
      <c r="J2" s="9"/>
      <c r="K2" s="9" t="s">
        <v>75</v>
      </c>
    </row>
    <row r="3" spans="1:11" ht="17.25" x14ac:dyDescent="0.3">
      <c r="J3" s="9"/>
      <c r="K3" s="9" t="s">
        <v>19</v>
      </c>
    </row>
    <row r="6" spans="1:11" ht="49.5" customHeight="1" x14ac:dyDescent="0.3">
      <c r="A6" s="105" t="s">
        <v>165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</row>
    <row r="7" spans="1:11" x14ac:dyDescent="0.3">
      <c r="J7" s="106" t="s">
        <v>17</v>
      </c>
      <c r="K7" s="106"/>
    </row>
    <row r="8" spans="1:11" s="1" customFormat="1" ht="108" customHeight="1" x14ac:dyDescent="0.25">
      <c r="A8" s="92" t="s">
        <v>49</v>
      </c>
      <c r="B8" s="92" t="s">
        <v>50</v>
      </c>
      <c r="C8" s="92"/>
      <c r="D8" s="92" t="s">
        <v>51</v>
      </c>
      <c r="E8" s="92"/>
      <c r="F8" s="92"/>
      <c r="G8" s="92"/>
      <c r="H8" s="92" t="s">
        <v>52</v>
      </c>
      <c r="I8" s="92" t="s">
        <v>53</v>
      </c>
      <c r="J8" s="98" t="s">
        <v>23</v>
      </c>
      <c r="K8" s="99"/>
    </row>
    <row r="9" spans="1:11" s="1" customFormat="1" ht="66" x14ac:dyDescent="0.25">
      <c r="A9" s="92"/>
      <c r="B9" s="4" t="s">
        <v>54</v>
      </c>
      <c r="C9" s="4" t="s">
        <v>71</v>
      </c>
      <c r="D9" s="4" t="s">
        <v>54</v>
      </c>
      <c r="E9" s="4" t="s">
        <v>71</v>
      </c>
      <c r="F9" s="4" t="s">
        <v>72</v>
      </c>
      <c r="G9" s="4" t="s">
        <v>55</v>
      </c>
      <c r="H9" s="92"/>
      <c r="I9" s="92"/>
      <c r="J9" s="4" t="s">
        <v>56</v>
      </c>
      <c r="K9" s="4" t="s">
        <v>57</v>
      </c>
    </row>
    <row r="10" spans="1:11" s="1" customFormat="1" ht="20.25" customHeight="1" x14ac:dyDescent="0.25">
      <c r="A10" s="104" t="s">
        <v>58</v>
      </c>
      <c r="B10" s="104"/>
      <c r="C10" s="104"/>
      <c r="D10" s="104"/>
      <c r="E10" s="104"/>
      <c r="F10" s="104"/>
      <c r="G10" s="104"/>
      <c r="H10" s="104"/>
      <c r="I10" s="104"/>
      <c r="J10" s="45">
        <f>J11+J62</f>
        <v>0</v>
      </c>
      <c r="K10" s="45">
        <f>K11+K62</f>
        <v>0</v>
      </c>
    </row>
    <row r="11" spans="1:11" s="1" customFormat="1" x14ac:dyDescent="0.25">
      <c r="A11" s="104" t="s">
        <v>59</v>
      </c>
      <c r="B11" s="104"/>
      <c r="C11" s="104"/>
      <c r="D11" s="104"/>
      <c r="E11" s="104"/>
      <c r="F11" s="104"/>
      <c r="G11" s="104"/>
      <c r="H11" s="104"/>
      <c r="I11" s="104"/>
      <c r="J11" s="34">
        <f t="shared" ref="J11:K11" si="0">J12+J28</f>
        <v>14807580</v>
      </c>
      <c r="K11" s="34">
        <f t="shared" si="0"/>
        <v>14807580</v>
      </c>
    </row>
    <row r="12" spans="1:11" s="1" customFormat="1" ht="30" customHeight="1" x14ac:dyDescent="0.25">
      <c r="B12" s="46" t="str">
        <f>'1'!B11</f>
        <v>1102</v>
      </c>
      <c r="C12" s="103" t="str">
        <f>'1'!D11</f>
        <v>Կենսաթոշակային ապահովություն</v>
      </c>
      <c r="D12" s="103"/>
      <c r="E12" s="103"/>
      <c r="F12" s="103"/>
      <c r="G12" s="103"/>
      <c r="H12" s="103"/>
      <c r="I12" s="103"/>
      <c r="J12" s="34">
        <f t="shared" ref="J12:K12" si="1">J13+J18+J23</f>
        <v>12430200</v>
      </c>
      <c r="K12" s="34">
        <f t="shared" si="1"/>
        <v>12430200</v>
      </c>
    </row>
    <row r="13" spans="1:11" s="1" customFormat="1" ht="41.25" customHeight="1" x14ac:dyDescent="0.25">
      <c r="A13" s="51"/>
      <c r="B13" s="51"/>
      <c r="C13" s="51"/>
      <c r="D13" s="53" t="str">
        <f>'1'!C12</f>
        <v>1102 - 12001</v>
      </c>
      <c r="E13" s="107" t="str">
        <f>'1'!D12</f>
        <v>Սպայական անձնակազմի և նրանց ընտանիքների անդամների կենսաթոշակներ</v>
      </c>
      <c r="F13" s="107"/>
      <c r="G13" s="107"/>
      <c r="H13" s="107"/>
      <c r="I13" s="107"/>
      <c r="J13" s="52">
        <f>'1'!G12</f>
        <v>286700</v>
      </c>
      <c r="K13" s="52">
        <f>'1'!H12</f>
        <v>286700</v>
      </c>
    </row>
    <row r="14" spans="1:11" s="1" customFormat="1" ht="60" customHeight="1" x14ac:dyDescent="0.25">
      <c r="A14" s="51"/>
      <c r="B14" s="51"/>
      <c r="C14" s="51"/>
      <c r="D14" s="51"/>
      <c r="E14" s="51"/>
      <c r="F14" s="107" t="str">
        <f>'1'!E12</f>
        <v>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</v>
      </c>
      <c r="G14" s="107"/>
      <c r="H14" s="107"/>
      <c r="I14" s="107"/>
      <c r="J14" s="107"/>
      <c r="K14" s="107"/>
    </row>
    <row r="15" spans="1:11" s="1" customFormat="1" x14ac:dyDescent="0.25">
      <c r="A15" s="51"/>
      <c r="B15" s="51"/>
      <c r="C15" s="51"/>
      <c r="D15" s="51"/>
      <c r="E15" s="51"/>
      <c r="F15" s="51"/>
      <c r="G15" s="107" t="s">
        <v>74</v>
      </c>
      <c r="H15" s="107"/>
      <c r="I15" s="107"/>
      <c r="J15" s="107"/>
      <c r="K15" s="107"/>
    </row>
    <row r="16" spans="1:11" s="1" customFormat="1" ht="69.75" customHeight="1" x14ac:dyDescent="0.25">
      <c r="A16" s="51"/>
      <c r="B16" s="51"/>
      <c r="C16" s="51"/>
      <c r="D16" s="51"/>
      <c r="E16" s="51"/>
      <c r="F16" s="51"/>
      <c r="G16" s="51"/>
      <c r="H16" s="107" t="s">
        <v>127</v>
      </c>
      <c r="I16" s="107"/>
      <c r="J16" s="107"/>
      <c r="K16" s="107"/>
    </row>
    <row r="17" spans="1:11" s="1" customFormat="1" ht="17.25" customHeight="1" x14ac:dyDescent="0.25">
      <c r="A17" s="51"/>
      <c r="B17" s="51"/>
      <c r="C17" s="51"/>
      <c r="D17" s="51"/>
      <c r="E17" s="51"/>
      <c r="F17" s="51"/>
      <c r="G17" s="51"/>
      <c r="H17" s="51"/>
      <c r="I17" s="51"/>
      <c r="J17" s="78"/>
      <c r="K17" s="78"/>
    </row>
    <row r="18" spans="1:11" s="1" customFormat="1" ht="44.25" customHeight="1" x14ac:dyDescent="0.25">
      <c r="A18" s="51"/>
      <c r="B18" s="51"/>
      <c r="C18" s="51"/>
      <c r="D18" s="56" t="str">
        <f>'1'!C13</f>
        <v>1102 - 12002</v>
      </c>
      <c r="E18" s="100" t="str">
        <f>'1'!D13</f>
        <v>Շարքային զինծառայողների և նրանց ընտանիքների անդամների զինվորական կենսաթոշակներ</v>
      </c>
      <c r="F18" s="101"/>
      <c r="G18" s="101"/>
      <c r="H18" s="101"/>
      <c r="I18" s="102"/>
      <c r="J18" s="34">
        <f>'1'!G13</f>
        <v>38500</v>
      </c>
      <c r="K18" s="34">
        <f>'1'!H13</f>
        <v>38500</v>
      </c>
    </row>
    <row r="19" spans="1:11" s="1" customFormat="1" ht="56.25" customHeight="1" x14ac:dyDescent="0.25">
      <c r="A19" s="51"/>
      <c r="B19" s="51"/>
      <c r="C19" s="51"/>
      <c r="D19" s="51"/>
      <c r="E19" s="51"/>
      <c r="F19" s="103" t="str">
        <f>'1'!E13</f>
        <v>ԽՍՀՄ զինված ուժերի շարքային կազմի զինծառայողներին հաշմանդամության, նրանց մահվան դեպքում ընտանիքների անդամներին կերակրողին կորցնելու դեպքում զինվորական կենսաթոշակների տրամադրում</v>
      </c>
      <c r="G19" s="103"/>
      <c r="H19" s="103"/>
      <c r="I19" s="103"/>
      <c r="J19" s="103"/>
      <c r="K19" s="103"/>
    </row>
    <row r="20" spans="1:11" s="1" customFormat="1" x14ac:dyDescent="0.25">
      <c r="A20" s="51"/>
      <c r="B20" s="51"/>
      <c r="C20" s="51"/>
      <c r="D20" s="51"/>
      <c r="E20" s="51"/>
      <c r="F20" s="51"/>
      <c r="G20" s="103" t="str">
        <f>'1'!F13</f>
        <v>Տրանսֆերտների տրամադրում</v>
      </c>
      <c r="H20" s="103"/>
      <c r="I20" s="103"/>
      <c r="J20" s="103"/>
      <c r="K20" s="103"/>
    </row>
    <row r="21" spans="1:11" s="1" customFormat="1" ht="68.25" customHeight="1" x14ac:dyDescent="0.25">
      <c r="A21" s="51"/>
      <c r="B21" s="51"/>
      <c r="C21" s="51"/>
      <c r="D21" s="51"/>
      <c r="E21" s="51"/>
      <c r="F21" s="51"/>
      <c r="G21" s="51"/>
      <c r="H21" s="103" t="s">
        <v>128</v>
      </c>
      <c r="I21" s="103"/>
      <c r="J21" s="103"/>
      <c r="K21" s="103"/>
    </row>
    <row r="22" spans="1:11" s="1" customFormat="1" ht="15.75" customHeight="1" x14ac:dyDescent="0.25">
      <c r="A22" s="51"/>
      <c r="B22" s="51"/>
      <c r="C22" s="51"/>
      <c r="D22" s="51"/>
      <c r="E22" s="51"/>
      <c r="F22" s="51"/>
      <c r="G22" s="51"/>
      <c r="H22" s="51"/>
      <c r="I22" s="51"/>
      <c r="J22" s="78"/>
      <c r="K22" s="78"/>
    </row>
    <row r="23" spans="1:11" s="1" customFormat="1" ht="16.5" customHeight="1" x14ac:dyDescent="0.25">
      <c r="A23" s="51"/>
      <c r="B23" s="51"/>
      <c r="C23" s="51"/>
      <c r="D23" s="56" t="str">
        <f>'1'!C14</f>
        <v>1102 - 12003</v>
      </c>
      <c r="E23" s="100" t="str">
        <f>'1'!D14</f>
        <v>Աշխատանքային կենսաթոշակներ</v>
      </c>
      <c r="F23" s="101"/>
      <c r="G23" s="101"/>
      <c r="H23" s="101"/>
      <c r="I23" s="102"/>
      <c r="J23" s="34">
        <f>'1'!G14</f>
        <v>12105000</v>
      </c>
      <c r="K23" s="34">
        <f>'1'!H14</f>
        <v>12105000</v>
      </c>
    </row>
    <row r="24" spans="1:11" s="1" customFormat="1" ht="53.25" customHeight="1" x14ac:dyDescent="0.25">
      <c r="A24" s="51"/>
      <c r="B24" s="51"/>
      <c r="C24" s="51"/>
      <c r="D24" s="51"/>
      <c r="E24" s="51"/>
      <c r="F24" s="103" t="str">
        <f>'1'!E14</f>
        <v>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</v>
      </c>
      <c r="G24" s="103"/>
      <c r="H24" s="103"/>
      <c r="I24" s="103"/>
      <c r="J24" s="103"/>
      <c r="K24" s="103"/>
    </row>
    <row r="25" spans="1:11" s="1" customFormat="1" x14ac:dyDescent="0.25">
      <c r="A25" s="51"/>
      <c r="B25" s="51"/>
      <c r="C25" s="51"/>
      <c r="D25" s="51"/>
      <c r="E25" s="51"/>
      <c r="F25" s="51"/>
      <c r="G25" s="103" t="str">
        <f>'1'!F14</f>
        <v>Տրանսֆերտների տրամադրում</v>
      </c>
      <c r="H25" s="103"/>
      <c r="I25" s="103"/>
      <c r="J25" s="103"/>
      <c r="K25" s="103"/>
    </row>
    <row r="26" spans="1:11" s="1" customFormat="1" ht="69" customHeight="1" x14ac:dyDescent="0.25">
      <c r="A26" s="51"/>
      <c r="B26" s="51"/>
      <c r="C26" s="51"/>
      <c r="D26" s="51"/>
      <c r="E26" s="51"/>
      <c r="F26" s="51"/>
      <c r="G26" s="51"/>
      <c r="H26" s="103" t="s">
        <v>92</v>
      </c>
      <c r="I26" s="103"/>
      <c r="J26" s="103"/>
      <c r="K26" s="103"/>
    </row>
    <row r="27" spans="1:11" s="1" customFormat="1" ht="44.25" customHeight="1" x14ac:dyDescent="0.25">
      <c r="A27" s="51"/>
      <c r="B27" s="51"/>
      <c r="C27" s="51"/>
      <c r="D27" s="51"/>
      <c r="E27" s="51"/>
      <c r="F27" s="51"/>
      <c r="G27" s="51"/>
      <c r="H27" s="51"/>
      <c r="I27" s="51"/>
      <c r="J27" s="78"/>
      <c r="K27" s="78"/>
    </row>
    <row r="28" spans="1:11" s="1" customFormat="1" x14ac:dyDescent="0.25">
      <c r="B28" s="56" t="str">
        <f>'1'!B21</f>
        <v>1205</v>
      </c>
      <c r="C28" s="103" t="str">
        <f>'1'!D21</f>
        <v>Սոցիալական ապահովություն</v>
      </c>
      <c r="D28" s="103"/>
      <c r="E28" s="103"/>
      <c r="F28" s="103"/>
      <c r="G28" s="103"/>
      <c r="H28" s="103"/>
      <c r="I28" s="103"/>
      <c r="J28" s="34">
        <f t="shared" ref="J28:K28" si="2">J29+J34</f>
        <v>2377380</v>
      </c>
      <c r="K28" s="34">
        <f t="shared" si="2"/>
        <v>2377380</v>
      </c>
    </row>
    <row r="29" spans="1:11" s="1" customFormat="1" ht="36.75" customHeight="1" x14ac:dyDescent="0.25">
      <c r="A29" s="51"/>
      <c r="B29" s="51"/>
      <c r="C29" s="51"/>
      <c r="D29" s="56" t="str">
        <f>'1'!C22</f>
        <v>1205 - 12001</v>
      </c>
      <c r="E29" s="100" t="str">
        <f>'1'!D22</f>
        <v>Ծերության, հաշմանդամության, կերակրողին կորցնելու դեպքում նպաստներ</v>
      </c>
      <c r="F29" s="101"/>
      <c r="G29" s="101"/>
      <c r="H29" s="101"/>
      <c r="I29" s="102"/>
      <c r="J29" s="34">
        <f>'1'!G22</f>
        <v>1658600</v>
      </c>
      <c r="K29" s="34">
        <f>'1'!H22</f>
        <v>1658600</v>
      </c>
    </row>
    <row r="30" spans="1:11" s="1" customFormat="1" ht="24.75" customHeight="1" x14ac:dyDescent="0.25">
      <c r="A30" s="51"/>
      <c r="B30" s="51"/>
      <c r="C30" s="51"/>
      <c r="D30" s="51"/>
      <c r="E30" s="51"/>
      <c r="F30" s="103" t="str">
        <f>'1'!E22</f>
        <v>Ծերության, հաշմանդամության, կերակրողին կորցնելու դեպքում սոցիալական նպաստների տրամադրում</v>
      </c>
      <c r="G30" s="103"/>
      <c r="H30" s="103"/>
      <c r="I30" s="103"/>
      <c r="J30" s="103"/>
      <c r="K30" s="103"/>
    </row>
    <row r="31" spans="1:11" s="1" customFormat="1" x14ac:dyDescent="0.25">
      <c r="A31" s="51"/>
      <c r="B31" s="51"/>
      <c r="C31" s="51"/>
      <c r="D31" s="51"/>
      <c r="E31" s="51"/>
      <c r="F31" s="51"/>
      <c r="G31" s="103" t="str">
        <f>'1'!F22</f>
        <v>Տրանսֆերտների տրամադրում</v>
      </c>
      <c r="H31" s="103"/>
      <c r="I31" s="103"/>
      <c r="J31" s="103"/>
      <c r="K31" s="103"/>
    </row>
    <row r="32" spans="1:11" s="1" customFormat="1" ht="59.25" customHeight="1" x14ac:dyDescent="0.25">
      <c r="A32" s="51"/>
      <c r="B32" s="51"/>
      <c r="C32" s="51"/>
      <c r="D32" s="51"/>
      <c r="E32" s="51"/>
      <c r="F32" s="51"/>
      <c r="G32" s="51"/>
      <c r="H32" s="103" t="s">
        <v>129</v>
      </c>
      <c r="I32" s="103"/>
      <c r="J32" s="103"/>
      <c r="K32" s="103"/>
    </row>
    <row r="33" spans="1:11" s="1" customFormat="1" ht="9" customHeight="1" x14ac:dyDescent="0.25">
      <c r="A33" s="51"/>
      <c r="B33" s="51"/>
      <c r="C33" s="51"/>
      <c r="D33" s="51"/>
      <c r="E33" s="51"/>
      <c r="F33" s="51"/>
      <c r="G33" s="51"/>
      <c r="H33" s="51"/>
      <c r="I33" s="51"/>
      <c r="J33" s="51"/>
      <c r="K33" s="51"/>
    </row>
    <row r="34" spans="1:11" s="1" customFormat="1" ht="44.25" customHeight="1" x14ac:dyDescent="0.25">
      <c r="A34" s="51"/>
      <c r="B34" s="51"/>
      <c r="C34" s="51"/>
      <c r="D34" s="56" t="str">
        <f>'1'!C23</f>
        <v>1205 - 12029</v>
      </c>
      <c r="E34" s="100" t="str">
        <f>'1'!D23</f>
        <v>Անկանխիկ եղանակով վճարումներից կենսաթոշակառուներին հետվճարի տրամադրում</v>
      </c>
      <c r="F34" s="101"/>
      <c r="G34" s="101"/>
      <c r="H34" s="101"/>
      <c r="I34" s="102"/>
      <c r="J34" s="34">
        <f>'1'!G23</f>
        <v>718780</v>
      </c>
      <c r="K34" s="34">
        <f>'1'!H23</f>
        <v>718780</v>
      </c>
    </row>
    <row r="35" spans="1:11" s="1" customFormat="1" ht="44.25" customHeight="1" x14ac:dyDescent="0.25">
      <c r="A35" s="51"/>
      <c r="B35" s="51"/>
      <c r="C35" s="51"/>
      <c r="D35" s="51"/>
      <c r="E35" s="51"/>
      <c r="F35" s="103" t="str">
        <f>'1'!E23</f>
        <v>Անկանխիկ եղանակով վճարումներից կենսաթոշակառուներին հետվճարի տրամադրում՛ պետություն-մասնավոր սոցիալական փոխգործակցության միջոցառման շրջանակում</v>
      </c>
      <c r="G35" s="103"/>
      <c r="H35" s="103"/>
      <c r="I35" s="103"/>
      <c r="J35" s="103"/>
      <c r="K35" s="103"/>
    </row>
    <row r="36" spans="1:11" s="1" customFormat="1" x14ac:dyDescent="0.25">
      <c r="A36" s="51"/>
      <c r="B36" s="51"/>
      <c r="C36" s="51"/>
      <c r="D36" s="51"/>
      <c r="E36" s="51"/>
      <c r="F36" s="51"/>
      <c r="G36" s="103" t="str">
        <f>'1'!F23</f>
        <v>Տրանսֆերտների տրամադրում</v>
      </c>
      <c r="H36" s="103"/>
      <c r="I36" s="103"/>
      <c r="J36" s="103"/>
      <c r="K36" s="103"/>
    </row>
    <row r="37" spans="1:11" s="1" customFormat="1" ht="44.25" customHeight="1" x14ac:dyDescent="0.25">
      <c r="A37" s="51"/>
      <c r="B37" s="51"/>
      <c r="C37" s="51"/>
      <c r="D37" s="51"/>
      <c r="E37" s="51"/>
      <c r="F37" s="51"/>
      <c r="G37" s="51"/>
      <c r="H37" s="103" t="s">
        <v>130</v>
      </c>
      <c r="I37" s="103"/>
      <c r="J37" s="103"/>
      <c r="K37" s="103"/>
    </row>
    <row r="38" spans="1:11" s="1" customFormat="1" ht="58.5" customHeight="1" x14ac:dyDescent="0.25">
      <c r="A38" s="51"/>
      <c r="B38" s="51"/>
      <c r="C38" s="51"/>
      <c r="D38" s="51"/>
      <c r="E38" s="51"/>
      <c r="F38" s="51"/>
      <c r="G38" s="51"/>
      <c r="H38" s="51"/>
      <c r="I38" s="85" t="s">
        <v>168</v>
      </c>
      <c r="J38" s="85"/>
      <c r="K38" s="34">
        <v>4450</v>
      </c>
    </row>
    <row r="39" spans="1:11" s="1" customFormat="1" ht="7.5" customHeight="1" x14ac:dyDescent="0.25">
      <c r="A39" s="51"/>
      <c r="B39" s="51"/>
      <c r="C39" s="51"/>
      <c r="D39" s="51"/>
      <c r="E39" s="51"/>
      <c r="F39" s="51"/>
      <c r="G39" s="51"/>
      <c r="H39" s="51"/>
      <c r="I39" s="51"/>
      <c r="J39" s="51"/>
      <c r="K39" s="51"/>
    </row>
    <row r="40" spans="1:11" s="1" customFormat="1" ht="21.75" customHeight="1" x14ac:dyDescent="0.25">
      <c r="B40" s="84" t="str">
        <f>'1'!B15</f>
        <v>1068</v>
      </c>
      <c r="C40" s="103" t="str">
        <f>'1'!D15</f>
        <v>Ժողովրդագրական վիճակի բարելավում</v>
      </c>
      <c r="D40" s="103"/>
      <c r="E40" s="103"/>
      <c r="F40" s="103"/>
      <c r="G40" s="103"/>
      <c r="H40" s="103"/>
      <c r="I40" s="103"/>
      <c r="J40" s="34">
        <f t="shared" ref="J40:K40" si="3">J41+J46</f>
        <v>-2627770</v>
      </c>
      <c r="K40" s="34">
        <f t="shared" si="3"/>
        <v>0</v>
      </c>
    </row>
    <row r="41" spans="1:11" s="1" customFormat="1" ht="21.75" customHeight="1" x14ac:dyDescent="0.25">
      <c r="A41" s="51"/>
      <c r="B41" s="51"/>
      <c r="C41" s="51"/>
      <c r="D41" s="84" t="str">
        <f>'1'!C16</f>
        <v>1068 - 12002</v>
      </c>
      <c r="E41" s="100" t="str">
        <f>'1'!D16</f>
        <v>Երեխայի ծննդյան միանվագ նպաստ</v>
      </c>
      <c r="F41" s="101"/>
      <c r="G41" s="101"/>
      <c r="H41" s="101"/>
      <c r="I41" s="102"/>
      <c r="J41" s="34">
        <f>'1'!G16</f>
        <v>-1340760</v>
      </c>
      <c r="K41" s="34">
        <f>'1'!H16</f>
        <v>0</v>
      </c>
    </row>
    <row r="42" spans="1:11" s="1" customFormat="1" ht="21.75" customHeight="1" x14ac:dyDescent="0.25">
      <c r="A42" s="51"/>
      <c r="B42" s="51"/>
      <c r="C42" s="51"/>
      <c r="D42" s="51"/>
      <c r="E42" s="51"/>
      <c r="F42" s="103" t="str">
        <f>'1'!E16</f>
        <v>Երեխայի ծննդյան կապակցությամբ միանվագ նպաստի տրամադրում</v>
      </c>
      <c r="G42" s="103"/>
      <c r="H42" s="103"/>
      <c r="I42" s="103"/>
      <c r="J42" s="103"/>
      <c r="K42" s="103"/>
    </row>
    <row r="43" spans="1:11" s="1" customFormat="1" ht="21.75" customHeight="1" x14ac:dyDescent="0.25">
      <c r="A43" s="51"/>
      <c r="B43" s="51"/>
      <c r="C43" s="51"/>
      <c r="D43" s="51"/>
      <c r="E43" s="51"/>
      <c r="F43" s="51"/>
      <c r="G43" s="103" t="str">
        <f>'1'!F16</f>
        <v>Տրանսֆերտների տրամադրում</v>
      </c>
      <c r="H43" s="103"/>
      <c r="I43" s="103"/>
      <c r="J43" s="103"/>
      <c r="K43" s="103"/>
    </row>
    <row r="44" spans="1:11" s="1" customFormat="1" ht="36.75" customHeight="1" x14ac:dyDescent="0.25">
      <c r="A44" s="51"/>
      <c r="B44" s="51"/>
      <c r="C44" s="51"/>
      <c r="D44" s="51"/>
      <c r="E44" s="51"/>
      <c r="F44" s="51"/>
      <c r="G44" s="51"/>
      <c r="H44" s="103" t="s">
        <v>160</v>
      </c>
      <c r="I44" s="103"/>
      <c r="J44" s="103"/>
      <c r="K44" s="103"/>
    </row>
    <row r="45" spans="1:11" s="1" customFormat="1" ht="4.5" customHeight="1" x14ac:dyDescent="0.25">
      <c r="A45" s="51"/>
      <c r="B45" s="51"/>
      <c r="C45" s="51"/>
      <c r="D45" s="51"/>
      <c r="E45" s="51"/>
      <c r="F45" s="51"/>
      <c r="G45" s="51"/>
      <c r="H45" s="51"/>
      <c r="I45" s="51"/>
      <c r="J45" s="51"/>
      <c r="K45" s="51"/>
    </row>
    <row r="46" spans="1:11" s="1" customFormat="1" ht="41.25" customHeight="1" x14ac:dyDescent="0.25">
      <c r="A46" s="51"/>
      <c r="B46" s="51"/>
      <c r="C46" s="51"/>
      <c r="D46" s="84" t="str">
        <f>'1'!C17</f>
        <v>1068 - 12004</v>
      </c>
      <c r="E46" s="100" t="str">
        <f>'1'!D17</f>
        <v>Դրամական աջակցություն ընտանիքում 3 և ավելի երեխա ունեցող ընտանիքներին</v>
      </c>
      <c r="F46" s="101"/>
      <c r="G46" s="101"/>
      <c r="H46" s="101"/>
      <c r="I46" s="102"/>
      <c r="J46" s="34">
        <f>'1'!G17</f>
        <v>-1287010</v>
      </c>
      <c r="K46" s="34">
        <f>'1'!H17</f>
        <v>0</v>
      </c>
    </row>
    <row r="47" spans="1:11" s="1" customFormat="1" ht="54" customHeight="1" x14ac:dyDescent="0.25">
      <c r="A47" s="51"/>
      <c r="B47" s="51"/>
      <c r="C47" s="51"/>
      <c r="D47" s="51"/>
      <c r="E47" s="51"/>
      <c r="F47" s="103" t="str">
        <f>'1'!E17</f>
        <v>Ընտանիքում 3-րդ և յուրաքանչյուր հաջորդ երեխայի ծնվելու կապակցությամբ նոր ծնված երեխային նշանակել և վճարել դրամական աջակցություն՛ ամսական 50000 դրամի չափով, մինչև երեխայի 6 տարեկանը լրանալը</v>
      </c>
      <c r="G47" s="103"/>
      <c r="H47" s="103"/>
      <c r="I47" s="103"/>
      <c r="J47" s="103"/>
      <c r="K47" s="103"/>
    </row>
    <row r="48" spans="1:11" s="1" customFormat="1" ht="21.75" customHeight="1" x14ac:dyDescent="0.25">
      <c r="A48" s="51"/>
      <c r="B48" s="51"/>
      <c r="C48" s="51"/>
      <c r="D48" s="51"/>
      <c r="E48" s="51"/>
      <c r="F48" s="51"/>
      <c r="G48" s="103" t="str">
        <f>'1'!F17</f>
        <v>Տրանսֆերտների տրամադրում</v>
      </c>
      <c r="H48" s="103"/>
      <c r="I48" s="103"/>
      <c r="J48" s="103"/>
      <c r="K48" s="103"/>
    </row>
    <row r="49" spans="1:12" s="1" customFormat="1" ht="65.25" customHeight="1" x14ac:dyDescent="0.25">
      <c r="A49" s="51"/>
      <c r="B49" s="51"/>
      <c r="C49" s="51"/>
      <c r="D49" s="51"/>
      <c r="E49" s="51"/>
      <c r="F49" s="51"/>
      <c r="G49" s="51"/>
      <c r="H49" s="103" t="s">
        <v>161</v>
      </c>
      <c r="I49" s="103"/>
      <c r="J49" s="103"/>
      <c r="K49" s="103"/>
    </row>
    <row r="50" spans="1:12" s="1" customFormat="1" ht="10.5" customHeight="1" x14ac:dyDescent="0.25">
      <c r="A50" s="51"/>
      <c r="B50" s="51"/>
      <c r="C50" s="51"/>
      <c r="D50" s="51"/>
      <c r="E50" s="51"/>
      <c r="F50" s="51"/>
      <c r="G50" s="51"/>
      <c r="H50" s="51"/>
      <c r="I50" s="51"/>
      <c r="J50" s="51"/>
      <c r="K50" s="51"/>
    </row>
    <row r="51" spans="1:12" s="1" customFormat="1" ht="21.75" customHeight="1" x14ac:dyDescent="0.25">
      <c r="B51" s="84" t="str">
        <f>'1'!B18</f>
        <v>1082</v>
      </c>
      <c r="C51" s="103" t="str">
        <f>'1'!D18</f>
        <v>Սոցիալական աջակցություն անաշխատունակության դեպքում</v>
      </c>
      <c r="D51" s="103"/>
      <c r="E51" s="103"/>
      <c r="F51" s="103"/>
      <c r="G51" s="103"/>
      <c r="H51" s="103"/>
      <c r="I51" s="103"/>
      <c r="J51" s="34">
        <f t="shared" ref="J51:K51" si="4">J52+J57</f>
        <v>2627770</v>
      </c>
      <c r="K51" s="34">
        <f t="shared" si="4"/>
        <v>0</v>
      </c>
    </row>
    <row r="52" spans="1:12" s="1" customFormat="1" ht="21.75" customHeight="1" x14ac:dyDescent="0.25">
      <c r="A52" s="51"/>
      <c r="B52" s="51"/>
      <c r="C52" s="51"/>
      <c r="D52" s="84" t="str">
        <f>'1'!C19</f>
        <v>1082 - 12001</v>
      </c>
      <c r="E52" s="100" t="str">
        <f>'1'!D19</f>
        <v>Ժամանակավոր անաշխատունակության դեպքում նպաստ</v>
      </c>
      <c r="F52" s="101"/>
      <c r="G52" s="101"/>
      <c r="H52" s="101"/>
      <c r="I52" s="102"/>
      <c r="J52" s="34">
        <f>'1'!G19</f>
        <v>613700</v>
      </c>
      <c r="K52" s="34">
        <f>'1'!H19</f>
        <v>0</v>
      </c>
    </row>
    <row r="53" spans="1:12" s="1" customFormat="1" ht="62.25" customHeight="1" x14ac:dyDescent="0.25">
      <c r="A53" s="51"/>
      <c r="B53" s="51"/>
      <c r="C53" s="51"/>
      <c r="D53" s="51"/>
      <c r="E53" s="51"/>
      <c r="F53" s="103" t="str">
        <f>'1'!E19</f>
        <v>ժամանակավոր անաշխատունակության դեպքում  (հիվանդության, ընտանիքի հիվանդ անդամի խնամքի և օրենքով սահմանված այլ պատճ. առաջացած) վարձու աշխատողներին, նոտարներին և անհատ ձեռնարկատերերին ժամանակավոր անաշխատունակության նպաստի վճարում</v>
      </c>
      <c r="G53" s="103"/>
      <c r="H53" s="103"/>
      <c r="I53" s="103"/>
      <c r="J53" s="103"/>
      <c r="K53" s="103"/>
    </row>
    <row r="54" spans="1:12" s="1" customFormat="1" ht="21.75" customHeight="1" x14ac:dyDescent="0.25">
      <c r="A54" s="51"/>
      <c r="B54" s="51"/>
      <c r="C54" s="51"/>
      <c r="D54" s="51"/>
      <c r="E54" s="51"/>
      <c r="F54" s="51"/>
      <c r="G54" s="103" t="str">
        <f>'1'!F19</f>
        <v>Տրանսֆերտների տրամադրում</v>
      </c>
      <c r="H54" s="103"/>
      <c r="I54" s="103"/>
      <c r="J54" s="103"/>
      <c r="K54" s="103"/>
    </row>
    <row r="55" spans="1:12" s="1" customFormat="1" ht="56.25" customHeight="1" x14ac:dyDescent="0.25">
      <c r="A55" s="51"/>
      <c r="B55" s="51"/>
      <c r="C55" s="51"/>
      <c r="D55" s="51"/>
      <c r="E55" s="51"/>
      <c r="F55" s="51"/>
      <c r="G55" s="51"/>
      <c r="H55" s="103" t="s">
        <v>162</v>
      </c>
      <c r="I55" s="103"/>
      <c r="J55" s="103"/>
      <c r="K55" s="103"/>
    </row>
    <row r="56" spans="1:12" s="1" customFormat="1" ht="10.5" customHeight="1" x14ac:dyDescent="0.25">
      <c r="A56" s="51"/>
      <c r="B56" s="51"/>
      <c r="C56" s="51"/>
      <c r="D56" s="51"/>
      <c r="E56" s="51"/>
      <c r="F56" s="51"/>
      <c r="G56" s="51"/>
      <c r="H56" s="51"/>
      <c r="I56" s="51"/>
      <c r="J56" s="51"/>
      <c r="K56" s="51"/>
    </row>
    <row r="57" spans="1:12" s="1" customFormat="1" ht="21.75" customHeight="1" x14ac:dyDescent="0.25">
      <c r="A57" s="51"/>
      <c r="B57" s="51"/>
      <c r="C57" s="51"/>
      <c r="D57" s="84" t="str">
        <f>'1'!C20</f>
        <v>1082 - 12002</v>
      </c>
      <c r="E57" s="100" t="str">
        <f>'1'!D20</f>
        <v>Մայրության նպաստ</v>
      </c>
      <c r="F57" s="101"/>
      <c r="G57" s="101"/>
      <c r="H57" s="101"/>
      <c r="I57" s="102"/>
      <c r="J57" s="34">
        <f>'1'!G20</f>
        <v>2014070</v>
      </c>
      <c r="K57" s="34">
        <f>'1'!H20</f>
        <v>0</v>
      </c>
    </row>
    <row r="58" spans="1:12" s="1" customFormat="1" ht="21.75" customHeight="1" x14ac:dyDescent="0.25">
      <c r="A58" s="51"/>
      <c r="B58" s="51"/>
      <c r="C58" s="51"/>
      <c r="D58" s="51"/>
      <c r="E58" s="51"/>
      <c r="F58" s="103" t="str">
        <f>'1'!E20</f>
        <v>Մայրության նպաստի տրամադրում աշխատող և չաշխատող անձանց</v>
      </c>
      <c r="G58" s="103"/>
      <c r="H58" s="103"/>
      <c r="I58" s="103"/>
      <c r="J58" s="103"/>
      <c r="K58" s="103"/>
    </row>
    <row r="59" spans="1:12" s="1" customFormat="1" ht="21.75" customHeight="1" x14ac:dyDescent="0.25">
      <c r="A59" s="51"/>
      <c r="B59" s="51"/>
      <c r="C59" s="51"/>
      <c r="D59" s="51"/>
      <c r="E59" s="51"/>
      <c r="F59" s="51"/>
      <c r="G59" s="103" t="str">
        <f>'1'!F20</f>
        <v>Տրանսֆերտների տրամադրում</v>
      </c>
      <c r="H59" s="103"/>
      <c r="I59" s="103"/>
      <c r="J59" s="103"/>
      <c r="K59" s="103"/>
    </row>
    <row r="60" spans="1:12" s="1" customFormat="1" ht="55.5" customHeight="1" x14ac:dyDescent="0.25">
      <c r="A60" s="51"/>
      <c r="B60" s="51"/>
      <c r="C60" s="51"/>
      <c r="D60" s="51"/>
      <c r="E60" s="51"/>
      <c r="F60" s="51"/>
      <c r="G60" s="51"/>
      <c r="H60" s="103" t="s">
        <v>163</v>
      </c>
      <c r="I60" s="103"/>
      <c r="J60" s="103"/>
      <c r="K60" s="103"/>
    </row>
    <row r="61" spans="1:12" s="1" customFormat="1" ht="9" customHeight="1" x14ac:dyDescent="0.25">
      <c r="F61" s="51"/>
      <c r="G61" s="51"/>
      <c r="H61" s="51"/>
      <c r="I61" s="51"/>
      <c r="J61" s="51"/>
      <c r="K61" s="51"/>
      <c r="L61" s="51"/>
    </row>
    <row r="62" spans="1:12" s="1" customFormat="1" ht="23.25" customHeight="1" x14ac:dyDescent="0.25">
      <c r="A62" s="104" t="s">
        <v>61</v>
      </c>
      <c r="B62" s="104"/>
      <c r="C62" s="104"/>
      <c r="D62" s="104"/>
      <c r="E62" s="104"/>
      <c r="F62" s="104"/>
      <c r="G62" s="104"/>
      <c r="H62" s="104"/>
      <c r="I62" s="104"/>
      <c r="J62" s="34">
        <f t="shared" ref="J62:K62" si="5">J63</f>
        <v>-14807580</v>
      </c>
      <c r="K62" s="34">
        <f t="shared" si="5"/>
        <v>-14807580</v>
      </c>
    </row>
    <row r="63" spans="1:12" s="1" customFormat="1" ht="24" customHeight="1" x14ac:dyDescent="0.25">
      <c r="A63" s="50"/>
      <c r="B63" s="46" t="s">
        <v>62</v>
      </c>
      <c r="C63" s="103" t="s">
        <v>63</v>
      </c>
      <c r="D63" s="103"/>
      <c r="E63" s="103"/>
      <c r="F63" s="103"/>
      <c r="G63" s="103"/>
      <c r="H63" s="103"/>
      <c r="I63" s="103"/>
      <c r="J63" s="34">
        <f>'1'!G25</f>
        <v>-14807580</v>
      </c>
      <c r="K63" s="34">
        <f>'1'!H25</f>
        <v>-14807580</v>
      </c>
    </row>
    <row r="64" spans="1:12" s="1" customFormat="1" ht="24.75" customHeight="1" x14ac:dyDescent="0.25">
      <c r="A64" s="51"/>
      <c r="B64" s="51"/>
      <c r="C64" s="51"/>
      <c r="D64" s="46" t="s">
        <v>176</v>
      </c>
      <c r="E64" s="103" t="str">
        <f>'1'!D26</f>
        <v>Հարկաբյուջետային ռիսկերի կառավարման պահուստ</v>
      </c>
      <c r="F64" s="103"/>
      <c r="G64" s="103"/>
      <c r="H64" s="103"/>
      <c r="I64" s="103"/>
      <c r="J64" s="34">
        <f>'1'!G26</f>
        <v>-14807580</v>
      </c>
      <c r="K64" s="34">
        <f>'1'!H26</f>
        <v>-14807580</v>
      </c>
    </row>
    <row r="65" spans="1:11" s="1" customFormat="1" ht="39.75" customHeight="1" x14ac:dyDescent="0.25">
      <c r="A65" s="51"/>
      <c r="B65" s="51"/>
      <c r="C65" s="51"/>
      <c r="D65" s="51"/>
      <c r="E65" s="51"/>
      <c r="F65" s="107" t="str">
        <f>'1'!E26</f>
        <v>Հարկաբյուջետային ռիսկերի կառավարման նպատակով նախատեսված միջոցներ</v>
      </c>
      <c r="G65" s="107"/>
      <c r="H65" s="107"/>
      <c r="I65" s="107"/>
      <c r="J65" s="103"/>
      <c r="K65" s="103"/>
    </row>
    <row r="66" spans="1:11" s="1" customFormat="1" ht="21" customHeight="1" x14ac:dyDescent="0.25">
      <c r="A66" s="51"/>
      <c r="B66" s="51"/>
      <c r="C66" s="51"/>
      <c r="D66" s="51"/>
      <c r="E66" s="51"/>
      <c r="F66" s="51"/>
      <c r="G66" s="107" t="s">
        <v>60</v>
      </c>
      <c r="H66" s="107"/>
      <c r="I66" s="107"/>
      <c r="J66" s="107"/>
      <c r="K66" s="107"/>
    </row>
    <row r="67" spans="1:11" s="1" customFormat="1" ht="21.75" customHeight="1" x14ac:dyDescent="0.25">
      <c r="A67" s="51"/>
      <c r="B67" s="51"/>
      <c r="C67" s="51"/>
      <c r="D67" s="51"/>
      <c r="E67" s="51"/>
      <c r="F67" s="51"/>
      <c r="G67" s="51"/>
      <c r="H67" s="107" t="s">
        <v>66</v>
      </c>
      <c r="I67" s="107"/>
      <c r="J67" s="107"/>
      <c r="K67" s="107"/>
    </row>
    <row r="68" spans="1:11" s="1" customFormat="1" ht="24.75" customHeight="1" x14ac:dyDescent="0.25">
      <c r="A68" s="51"/>
      <c r="B68" s="51"/>
      <c r="C68" s="51"/>
      <c r="D68" s="88" t="s">
        <v>64</v>
      </c>
      <c r="E68" s="103" t="s">
        <v>12</v>
      </c>
      <c r="F68" s="103"/>
      <c r="G68" s="103"/>
      <c r="H68" s="103"/>
      <c r="I68" s="103"/>
      <c r="J68" s="34">
        <f>'1'!G27</f>
        <v>14807580</v>
      </c>
      <c r="K68" s="34">
        <f>'1'!H27</f>
        <v>14807580</v>
      </c>
    </row>
    <row r="69" spans="1:11" s="1" customFormat="1" ht="48.75" customHeight="1" x14ac:dyDescent="0.25">
      <c r="A69" s="51"/>
      <c r="B69" s="51"/>
      <c r="C69" s="51"/>
      <c r="D69" s="51"/>
      <c r="E69" s="51"/>
      <c r="F69" s="107" t="s">
        <v>65</v>
      </c>
      <c r="G69" s="107"/>
      <c r="H69" s="107"/>
      <c r="I69" s="107"/>
      <c r="J69" s="103"/>
      <c r="K69" s="103"/>
    </row>
    <row r="70" spans="1:11" s="1" customFormat="1" ht="21" customHeight="1" x14ac:dyDescent="0.25">
      <c r="A70" s="51"/>
      <c r="B70" s="51"/>
      <c r="C70" s="51"/>
      <c r="D70" s="51"/>
      <c r="E70" s="51"/>
      <c r="F70" s="51"/>
      <c r="G70" s="107" t="s">
        <v>60</v>
      </c>
      <c r="H70" s="107"/>
      <c r="I70" s="107"/>
      <c r="J70" s="107"/>
      <c r="K70" s="107"/>
    </row>
    <row r="71" spans="1:11" s="1" customFormat="1" ht="21.75" customHeight="1" x14ac:dyDescent="0.25">
      <c r="A71" s="51"/>
      <c r="B71" s="51"/>
      <c r="C71" s="51"/>
      <c r="D71" s="51"/>
      <c r="E71" s="51"/>
      <c r="F71" s="51"/>
      <c r="G71" s="51"/>
      <c r="H71" s="107" t="s">
        <v>66</v>
      </c>
      <c r="I71" s="107"/>
      <c r="J71" s="107"/>
      <c r="K71" s="107"/>
    </row>
    <row r="72" spans="1:11" s="1" customFormat="1" ht="24.75" customHeight="1" x14ac:dyDescent="0.25">
      <c r="A72" s="51"/>
      <c r="B72" s="51"/>
      <c r="C72" s="51"/>
      <c r="D72" s="88" t="s">
        <v>64</v>
      </c>
      <c r="E72" s="103" t="s">
        <v>12</v>
      </c>
      <c r="F72" s="103"/>
      <c r="G72" s="103"/>
      <c r="H72" s="103"/>
      <c r="I72" s="103"/>
      <c r="J72" s="34">
        <f>'1'!G28</f>
        <v>-14807580</v>
      </c>
      <c r="K72" s="34">
        <f>'1'!H28</f>
        <v>-14807580</v>
      </c>
    </row>
    <row r="73" spans="1:11" s="1" customFormat="1" ht="51" customHeight="1" x14ac:dyDescent="0.25">
      <c r="A73" s="51"/>
      <c r="B73" s="51"/>
      <c r="C73" s="51"/>
      <c r="D73" s="51"/>
      <c r="E73" s="51"/>
      <c r="F73" s="107" t="s">
        <v>65</v>
      </c>
      <c r="G73" s="107"/>
      <c r="H73" s="107"/>
      <c r="I73" s="107"/>
      <c r="J73" s="103"/>
      <c r="K73" s="103"/>
    </row>
    <row r="74" spans="1:11" s="1" customFormat="1" ht="21" customHeight="1" x14ac:dyDescent="0.25">
      <c r="A74" s="51"/>
      <c r="B74" s="51"/>
      <c r="C74" s="51"/>
      <c r="D74" s="51"/>
      <c r="E74" s="51"/>
      <c r="F74" s="51"/>
      <c r="G74" s="107" t="s">
        <v>60</v>
      </c>
      <c r="H74" s="107"/>
      <c r="I74" s="107"/>
      <c r="J74" s="107"/>
      <c r="K74" s="107"/>
    </row>
    <row r="75" spans="1:11" s="1" customFormat="1" ht="21.75" customHeight="1" x14ac:dyDescent="0.25">
      <c r="A75" s="51"/>
      <c r="B75" s="51"/>
      <c r="C75" s="51"/>
      <c r="D75" s="51"/>
      <c r="E75" s="51"/>
      <c r="F75" s="51"/>
      <c r="G75" s="51"/>
      <c r="H75" s="107" t="s">
        <v>66</v>
      </c>
      <c r="I75" s="107"/>
      <c r="J75" s="107"/>
      <c r="K75" s="107"/>
    </row>
  </sheetData>
  <mergeCells count="64">
    <mergeCell ref="F73:K73"/>
    <mergeCell ref="G74:K74"/>
    <mergeCell ref="H75:K75"/>
    <mergeCell ref="E68:I68"/>
    <mergeCell ref="F69:K69"/>
    <mergeCell ref="G70:K70"/>
    <mergeCell ref="H71:K71"/>
    <mergeCell ref="E72:I72"/>
    <mergeCell ref="H55:K55"/>
    <mergeCell ref="E57:I57"/>
    <mergeCell ref="F58:K58"/>
    <mergeCell ref="G59:K59"/>
    <mergeCell ref="H60:K60"/>
    <mergeCell ref="H67:K67"/>
    <mergeCell ref="C63:I63"/>
    <mergeCell ref="G15:K15"/>
    <mergeCell ref="G31:K31"/>
    <mergeCell ref="H32:K32"/>
    <mergeCell ref="E64:I64"/>
    <mergeCell ref="F65:K65"/>
    <mergeCell ref="G66:K66"/>
    <mergeCell ref="E18:I18"/>
    <mergeCell ref="E23:I23"/>
    <mergeCell ref="C28:I28"/>
    <mergeCell ref="E29:I29"/>
    <mergeCell ref="F30:K30"/>
    <mergeCell ref="F19:K19"/>
    <mergeCell ref="C40:I40"/>
    <mergeCell ref="E41:I41"/>
    <mergeCell ref="A6:K6"/>
    <mergeCell ref="J7:K7"/>
    <mergeCell ref="H16:K16"/>
    <mergeCell ref="A8:A9"/>
    <mergeCell ref="B8:C8"/>
    <mergeCell ref="D8:G8"/>
    <mergeCell ref="H8:H9"/>
    <mergeCell ref="I8:I9"/>
    <mergeCell ref="A10:I10"/>
    <mergeCell ref="A11:I11"/>
    <mergeCell ref="C12:I12"/>
    <mergeCell ref="E13:I13"/>
    <mergeCell ref="F14:K14"/>
    <mergeCell ref="J8:K8"/>
    <mergeCell ref="G20:K20"/>
    <mergeCell ref="H21:K21"/>
    <mergeCell ref="H26:K26"/>
    <mergeCell ref="G25:K25"/>
    <mergeCell ref="F24:K24"/>
    <mergeCell ref="E34:I34"/>
    <mergeCell ref="F35:K35"/>
    <mergeCell ref="G36:K36"/>
    <mergeCell ref="H37:K37"/>
    <mergeCell ref="A62:I62"/>
    <mergeCell ref="F42:K42"/>
    <mergeCell ref="G43:K43"/>
    <mergeCell ref="H44:K44"/>
    <mergeCell ref="E46:I46"/>
    <mergeCell ref="F47:K47"/>
    <mergeCell ref="G48:K48"/>
    <mergeCell ref="H49:K49"/>
    <mergeCell ref="C51:I51"/>
    <mergeCell ref="E52:I52"/>
    <mergeCell ref="F53:K53"/>
    <mergeCell ref="G54:K54"/>
  </mergeCells>
  <pageMargins left="0.7" right="0.7" top="0.75" bottom="0.75" header="0.3" footer="0.3"/>
  <pageSetup scale="4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view="pageBreakPreview" topLeftCell="A58" zoomScaleNormal="100" zoomScaleSheetLayoutView="100" workbookViewId="0">
      <selection activeCell="D65" sqref="D65"/>
    </sheetView>
  </sheetViews>
  <sheetFormatPr defaultRowHeight="16.5" x14ac:dyDescent="0.3"/>
  <cols>
    <col min="1" max="1" width="6.28515625" style="36" customWidth="1"/>
    <col min="2" max="2" width="9.140625" style="36"/>
    <col min="3" max="3" width="12.7109375" style="36" customWidth="1"/>
    <col min="4" max="4" width="14" style="36" customWidth="1"/>
    <col min="5" max="7" width="9.140625" style="36"/>
    <col min="8" max="8" width="18" style="36" customWidth="1"/>
    <col min="9" max="9" width="34" style="36" customWidth="1"/>
    <col min="10" max="10" width="18" style="36" bestFit="1" customWidth="1"/>
    <col min="11" max="11" width="17.28515625" style="36" bestFit="1" customWidth="1"/>
    <col min="12" max="16384" width="9.140625" style="36"/>
  </cols>
  <sheetData>
    <row r="1" spans="1:11" ht="17.25" x14ac:dyDescent="0.3">
      <c r="J1" s="81"/>
      <c r="K1" s="81" t="s">
        <v>67</v>
      </c>
    </row>
    <row r="2" spans="1:11" ht="17.25" x14ac:dyDescent="0.3">
      <c r="J2" s="81"/>
      <c r="K2" s="81" t="s">
        <v>75</v>
      </c>
    </row>
    <row r="3" spans="1:11" ht="17.25" x14ac:dyDescent="0.3">
      <c r="J3" s="81"/>
      <c r="K3" s="81" t="s">
        <v>19</v>
      </c>
    </row>
    <row r="6" spans="1:11" ht="49.5" customHeight="1" x14ac:dyDescent="0.3">
      <c r="A6" s="105" t="s">
        <v>166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</row>
    <row r="7" spans="1:11" x14ac:dyDescent="0.3">
      <c r="J7" s="106" t="s">
        <v>17</v>
      </c>
      <c r="K7" s="106"/>
    </row>
    <row r="8" spans="1:11" s="1" customFormat="1" ht="108" customHeight="1" x14ac:dyDescent="0.25">
      <c r="A8" s="92" t="s">
        <v>79</v>
      </c>
      <c r="B8" s="92" t="s">
        <v>50</v>
      </c>
      <c r="C8" s="92"/>
      <c r="D8" s="92" t="s">
        <v>51</v>
      </c>
      <c r="E8" s="92"/>
      <c r="F8" s="92"/>
      <c r="G8" s="92"/>
      <c r="H8" s="92" t="s">
        <v>52</v>
      </c>
      <c r="I8" s="92" t="s">
        <v>53</v>
      </c>
      <c r="J8" s="98" t="s">
        <v>23</v>
      </c>
      <c r="K8" s="99"/>
    </row>
    <row r="9" spans="1:11" s="1" customFormat="1" ht="66" x14ac:dyDescent="0.25">
      <c r="A9" s="92"/>
      <c r="B9" s="82" t="s">
        <v>54</v>
      </c>
      <c r="C9" s="82" t="s">
        <v>71</v>
      </c>
      <c r="D9" s="82" t="s">
        <v>54</v>
      </c>
      <c r="E9" s="82" t="s">
        <v>71</v>
      </c>
      <c r="F9" s="82" t="s">
        <v>72</v>
      </c>
      <c r="G9" s="82" t="s">
        <v>55</v>
      </c>
      <c r="H9" s="92"/>
      <c r="I9" s="92"/>
      <c r="J9" s="82" t="s">
        <v>56</v>
      </c>
      <c r="K9" s="82" t="s">
        <v>57</v>
      </c>
    </row>
    <row r="10" spans="1:11" s="1" customFormat="1" ht="20.25" customHeight="1" x14ac:dyDescent="0.25">
      <c r="A10" s="104" t="s">
        <v>58</v>
      </c>
      <c r="B10" s="104"/>
      <c r="C10" s="104"/>
      <c r="D10" s="104"/>
      <c r="E10" s="104"/>
      <c r="F10" s="104"/>
      <c r="G10" s="104"/>
      <c r="H10" s="104"/>
      <c r="I10" s="104"/>
      <c r="J10" s="45">
        <f>J11+J62</f>
        <v>0</v>
      </c>
      <c r="K10" s="45">
        <f>K11+K62</f>
        <v>0</v>
      </c>
    </row>
    <row r="11" spans="1:11" s="1" customFormat="1" x14ac:dyDescent="0.25">
      <c r="A11" s="104" t="s">
        <v>78</v>
      </c>
      <c r="B11" s="104"/>
      <c r="C11" s="104"/>
      <c r="D11" s="104"/>
      <c r="E11" s="104"/>
      <c r="F11" s="104"/>
      <c r="G11" s="104"/>
      <c r="H11" s="104"/>
      <c r="I11" s="104"/>
      <c r="J11" s="34">
        <f t="shared" ref="J11:K11" si="0">J12+J28</f>
        <v>14807580</v>
      </c>
      <c r="K11" s="34">
        <f t="shared" si="0"/>
        <v>14807580</v>
      </c>
    </row>
    <row r="12" spans="1:11" s="1" customFormat="1" ht="30" customHeight="1" x14ac:dyDescent="0.25">
      <c r="B12" s="84" t="str">
        <f>'1'!B11</f>
        <v>1102</v>
      </c>
      <c r="C12" s="103" t="str">
        <f>'1'!D11</f>
        <v>Կենսաթոշակային ապահովություն</v>
      </c>
      <c r="D12" s="103"/>
      <c r="E12" s="103"/>
      <c r="F12" s="103"/>
      <c r="G12" s="103"/>
      <c r="H12" s="103"/>
      <c r="I12" s="103"/>
      <c r="J12" s="34">
        <f t="shared" ref="J12:K12" si="1">J13+J18+J23</f>
        <v>12430200</v>
      </c>
      <c r="K12" s="34">
        <f t="shared" si="1"/>
        <v>12430200</v>
      </c>
    </row>
    <row r="13" spans="1:11" s="1" customFormat="1" ht="41.25" customHeight="1" x14ac:dyDescent="0.25">
      <c r="A13" s="51"/>
      <c r="B13" s="51"/>
      <c r="C13" s="51"/>
      <c r="D13" s="83" t="str">
        <f>'1'!C12</f>
        <v>1102 - 12001</v>
      </c>
      <c r="E13" s="107" t="str">
        <f>'1'!D12</f>
        <v>Սպայական անձնակազմի և նրանց ընտանիքների անդամների կենսաթոշակներ</v>
      </c>
      <c r="F13" s="107"/>
      <c r="G13" s="107"/>
      <c r="H13" s="107"/>
      <c r="I13" s="107"/>
      <c r="J13" s="52">
        <f>'1'!G12</f>
        <v>286700</v>
      </c>
      <c r="K13" s="52">
        <f>'1'!H12</f>
        <v>286700</v>
      </c>
    </row>
    <row r="14" spans="1:11" s="1" customFormat="1" ht="60" customHeight="1" x14ac:dyDescent="0.25">
      <c r="A14" s="51"/>
      <c r="B14" s="51"/>
      <c r="C14" s="51"/>
      <c r="D14" s="51"/>
      <c r="E14" s="51"/>
      <c r="F14" s="107" t="str">
        <f>'1'!E12</f>
        <v>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</v>
      </c>
      <c r="G14" s="107"/>
      <c r="H14" s="107"/>
      <c r="I14" s="107"/>
      <c r="J14" s="107"/>
      <c r="K14" s="107"/>
    </row>
    <row r="15" spans="1:11" s="1" customFormat="1" x14ac:dyDescent="0.25">
      <c r="A15" s="51"/>
      <c r="B15" s="51"/>
      <c r="C15" s="51"/>
      <c r="D15" s="51"/>
      <c r="E15" s="51"/>
      <c r="F15" s="51"/>
      <c r="G15" s="107" t="s">
        <v>74</v>
      </c>
      <c r="H15" s="107"/>
      <c r="I15" s="107"/>
      <c r="J15" s="107"/>
      <c r="K15" s="107"/>
    </row>
    <row r="16" spans="1:11" s="1" customFormat="1" ht="69.75" customHeight="1" x14ac:dyDescent="0.25">
      <c r="A16" s="51"/>
      <c r="B16" s="51"/>
      <c r="C16" s="51"/>
      <c r="D16" s="51"/>
      <c r="E16" s="51"/>
      <c r="F16" s="51"/>
      <c r="G16" s="51"/>
      <c r="H16" s="107" t="s">
        <v>127</v>
      </c>
      <c r="I16" s="107"/>
      <c r="J16" s="107"/>
      <c r="K16" s="107"/>
    </row>
    <row r="17" spans="1:11" s="1" customFormat="1" ht="17.25" customHeight="1" x14ac:dyDescent="0.25">
      <c r="A17" s="51"/>
      <c r="B17" s="51"/>
      <c r="C17" s="51"/>
      <c r="D17" s="51"/>
      <c r="E17" s="51"/>
      <c r="F17" s="51"/>
      <c r="G17" s="51"/>
      <c r="H17" s="51"/>
      <c r="I17" s="51"/>
      <c r="J17" s="78"/>
      <c r="K17" s="78"/>
    </row>
    <row r="18" spans="1:11" s="1" customFormat="1" ht="44.25" customHeight="1" x14ac:dyDescent="0.25">
      <c r="A18" s="51"/>
      <c r="B18" s="51"/>
      <c r="C18" s="51"/>
      <c r="D18" s="84" t="str">
        <f>'1'!C13</f>
        <v>1102 - 12002</v>
      </c>
      <c r="E18" s="100" t="str">
        <f>'1'!D13</f>
        <v>Շարքային զինծառայողների և նրանց ընտանիքների անդամների զինվորական կենսաթոշակներ</v>
      </c>
      <c r="F18" s="101"/>
      <c r="G18" s="101"/>
      <c r="H18" s="101"/>
      <c r="I18" s="102"/>
      <c r="J18" s="34">
        <f>'1'!G13</f>
        <v>38500</v>
      </c>
      <c r="K18" s="34">
        <f>'1'!H13</f>
        <v>38500</v>
      </c>
    </row>
    <row r="19" spans="1:11" s="1" customFormat="1" ht="56.25" customHeight="1" x14ac:dyDescent="0.25">
      <c r="A19" s="51"/>
      <c r="B19" s="51"/>
      <c r="C19" s="51"/>
      <c r="D19" s="51"/>
      <c r="E19" s="51"/>
      <c r="F19" s="103" t="str">
        <f>'1'!E13</f>
        <v>ԽՍՀՄ զինված ուժերի շարքային կազմի զինծառայողներին հաշմանդամության, նրանց մահվան դեպքում ընտանիքների անդամներին կերակրողին կորցնելու դեպքում զինվորական կենսաթոշակների տրամադրում</v>
      </c>
      <c r="G19" s="103"/>
      <c r="H19" s="103"/>
      <c r="I19" s="103"/>
      <c r="J19" s="103"/>
      <c r="K19" s="103"/>
    </row>
    <row r="20" spans="1:11" s="1" customFormat="1" x14ac:dyDescent="0.25">
      <c r="A20" s="51"/>
      <c r="B20" s="51"/>
      <c r="C20" s="51"/>
      <c r="D20" s="51"/>
      <c r="E20" s="51"/>
      <c r="F20" s="51"/>
      <c r="G20" s="103" t="str">
        <f>'1'!F13</f>
        <v>Տրանսֆերտների տրամադրում</v>
      </c>
      <c r="H20" s="103"/>
      <c r="I20" s="103"/>
      <c r="J20" s="103"/>
      <c r="K20" s="103"/>
    </row>
    <row r="21" spans="1:11" s="1" customFormat="1" ht="68.25" customHeight="1" x14ac:dyDescent="0.25">
      <c r="A21" s="51"/>
      <c r="B21" s="51"/>
      <c r="C21" s="51"/>
      <c r="D21" s="51"/>
      <c r="E21" s="51"/>
      <c r="F21" s="51"/>
      <c r="G21" s="51"/>
      <c r="H21" s="103" t="s">
        <v>128</v>
      </c>
      <c r="I21" s="103"/>
      <c r="J21" s="103"/>
      <c r="K21" s="103"/>
    </row>
    <row r="22" spans="1:11" s="1" customFormat="1" ht="15.75" customHeight="1" x14ac:dyDescent="0.25">
      <c r="A22" s="51"/>
      <c r="B22" s="51"/>
      <c r="C22" s="51"/>
      <c r="D22" s="51"/>
      <c r="E22" s="51"/>
      <c r="F22" s="51"/>
      <c r="G22" s="51"/>
      <c r="H22" s="51"/>
      <c r="I22" s="51"/>
      <c r="J22" s="78"/>
      <c r="K22" s="78"/>
    </row>
    <row r="23" spans="1:11" s="1" customFormat="1" ht="16.5" customHeight="1" x14ac:dyDescent="0.25">
      <c r="A23" s="51"/>
      <c r="B23" s="51"/>
      <c r="C23" s="51"/>
      <c r="D23" s="84" t="str">
        <f>'1'!C14</f>
        <v>1102 - 12003</v>
      </c>
      <c r="E23" s="100" t="str">
        <f>'1'!D14</f>
        <v>Աշխատանքային կենսաթոշակներ</v>
      </c>
      <c r="F23" s="101"/>
      <c r="G23" s="101"/>
      <c r="H23" s="101"/>
      <c r="I23" s="102"/>
      <c r="J23" s="34">
        <f>'1'!G14</f>
        <v>12105000</v>
      </c>
      <c r="K23" s="34">
        <f>'1'!H14</f>
        <v>12105000</v>
      </c>
    </row>
    <row r="24" spans="1:11" s="1" customFormat="1" ht="53.25" customHeight="1" x14ac:dyDescent="0.25">
      <c r="A24" s="51"/>
      <c r="B24" s="51"/>
      <c r="C24" s="51"/>
      <c r="D24" s="51"/>
      <c r="E24" s="51"/>
      <c r="F24" s="103" t="str">
        <f>'1'!E14</f>
        <v>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</v>
      </c>
      <c r="G24" s="103"/>
      <c r="H24" s="103"/>
      <c r="I24" s="103"/>
      <c r="J24" s="103"/>
      <c r="K24" s="103"/>
    </row>
    <row r="25" spans="1:11" s="1" customFormat="1" x14ac:dyDescent="0.25">
      <c r="A25" s="51"/>
      <c r="B25" s="51"/>
      <c r="C25" s="51"/>
      <c r="D25" s="51"/>
      <c r="E25" s="51"/>
      <c r="F25" s="51"/>
      <c r="G25" s="103" t="str">
        <f>'1'!F14</f>
        <v>Տրանսֆերտների տրամադրում</v>
      </c>
      <c r="H25" s="103"/>
      <c r="I25" s="103"/>
      <c r="J25" s="103"/>
      <c r="K25" s="103"/>
    </row>
    <row r="26" spans="1:11" s="1" customFormat="1" ht="69" customHeight="1" x14ac:dyDescent="0.25">
      <c r="A26" s="51"/>
      <c r="B26" s="51"/>
      <c r="C26" s="51"/>
      <c r="D26" s="51"/>
      <c r="E26" s="51"/>
      <c r="F26" s="51"/>
      <c r="G26" s="51"/>
      <c r="H26" s="103" t="s">
        <v>92</v>
      </c>
      <c r="I26" s="103"/>
      <c r="J26" s="103"/>
      <c r="K26" s="103"/>
    </row>
    <row r="27" spans="1:11" s="1" customFormat="1" ht="44.25" customHeight="1" x14ac:dyDescent="0.25">
      <c r="A27" s="51"/>
      <c r="B27" s="51"/>
      <c r="C27" s="51"/>
      <c r="D27" s="51"/>
      <c r="E27" s="51"/>
      <c r="F27" s="51"/>
      <c r="G27" s="51"/>
      <c r="H27" s="51"/>
      <c r="I27" s="51"/>
      <c r="J27" s="78"/>
      <c r="K27" s="78"/>
    </row>
    <row r="28" spans="1:11" s="1" customFormat="1" x14ac:dyDescent="0.25">
      <c r="B28" s="84" t="str">
        <f>'1'!B21</f>
        <v>1205</v>
      </c>
      <c r="C28" s="103" t="str">
        <f>'1'!D21</f>
        <v>Սոցիալական ապահովություն</v>
      </c>
      <c r="D28" s="103"/>
      <c r="E28" s="103"/>
      <c r="F28" s="103"/>
      <c r="G28" s="103"/>
      <c r="H28" s="103"/>
      <c r="I28" s="103"/>
      <c r="J28" s="34">
        <f t="shared" ref="J28:K28" si="2">J29+J34</f>
        <v>2377380</v>
      </c>
      <c r="K28" s="34">
        <f t="shared" si="2"/>
        <v>2377380</v>
      </c>
    </row>
    <row r="29" spans="1:11" s="1" customFormat="1" ht="36.75" customHeight="1" x14ac:dyDescent="0.25">
      <c r="A29" s="51"/>
      <c r="B29" s="51"/>
      <c r="C29" s="51"/>
      <c r="D29" s="84" t="str">
        <f>'1'!C22</f>
        <v>1205 - 12001</v>
      </c>
      <c r="E29" s="100" t="str">
        <f>'1'!D22</f>
        <v>Ծերության, հաշմանդամության, կերակրողին կորցնելու դեպքում նպաստներ</v>
      </c>
      <c r="F29" s="101"/>
      <c r="G29" s="101"/>
      <c r="H29" s="101"/>
      <c r="I29" s="102"/>
      <c r="J29" s="34">
        <f>'1'!G22</f>
        <v>1658600</v>
      </c>
      <c r="K29" s="34">
        <f>'1'!H22</f>
        <v>1658600</v>
      </c>
    </row>
    <row r="30" spans="1:11" s="1" customFormat="1" ht="24.75" customHeight="1" x14ac:dyDescent="0.25">
      <c r="A30" s="51"/>
      <c r="B30" s="51"/>
      <c r="C30" s="51"/>
      <c r="D30" s="51"/>
      <c r="E30" s="51"/>
      <c r="F30" s="103" t="str">
        <f>'1'!E22</f>
        <v>Ծերության, հաշմանդամության, կերակրողին կորցնելու դեպքում սոցիալական նպաստների տրամադրում</v>
      </c>
      <c r="G30" s="103"/>
      <c r="H30" s="103"/>
      <c r="I30" s="103"/>
      <c r="J30" s="103"/>
      <c r="K30" s="103"/>
    </row>
    <row r="31" spans="1:11" s="1" customFormat="1" x14ac:dyDescent="0.25">
      <c r="A31" s="51"/>
      <c r="B31" s="51"/>
      <c r="C31" s="51"/>
      <c r="D31" s="51"/>
      <c r="E31" s="51"/>
      <c r="F31" s="51"/>
      <c r="G31" s="103" t="str">
        <f>'1'!F22</f>
        <v>Տրանսֆերտների տրամադրում</v>
      </c>
      <c r="H31" s="103"/>
      <c r="I31" s="103"/>
      <c r="J31" s="103"/>
      <c r="K31" s="103"/>
    </row>
    <row r="32" spans="1:11" s="1" customFormat="1" ht="59.25" customHeight="1" x14ac:dyDescent="0.25">
      <c r="A32" s="51"/>
      <c r="B32" s="51"/>
      <c r="C32" s="51"/>
      <c r="D32" s="51"/>
      <c r="E32" s="51"/>
      <c r="F32" s="51"/>
      <c r="G32" s="51"/>
      <c r="H32" s="103" t="s">
        <v>129</v>
      </c>
      <c r="I32" s="103"/>
      <c r="J32" s="103"/>
      <c r="K32" s="103"/>
    </row>
    <row r="33" spans="1:11" s="1" customFormat="1" ht="9" customHeight="1" x14ac:dyDescent="0.25">
      <c r="A33" s="51"/>
      <c r="B33" s="51"/>
      <c r="C33" s="51"/>
      <c r="D33" s="51"/>
      <c r="E33" s="51"/>
      <c r="F33" s="51"/>
      <c r="G33" s="51"/>
      <c r="H33" s="51"/>
      <c r="I33" s="51"/>
      <c r="J33" s="51"/>
      <c r="K33" s="51"/>
    </row>
    <row r="34" spans="1:11" s="1" customFormat="1" ht="44.25" customHeight="1" x14ac:dyDescent="0.25">
      <c r="A34" s="51"/>
      <c r="B34" s="51"/>
      <c r="C34" s="51"/>
      <c r="D34" s="84" t="str">
        <f>'1'!C23</f>
        <v>1205 - 12029</v>
      </c>
      <c r="E34" s="100" t="str">
        <f>'1'!D23</f>
        <v>Անկանխիկ եղանակով վճարումներից կենսաթոշակառուներին հետվճարի տրամադրում</v>
      </c>
      <c r="F34" s="101"/>
      <c r="G34" s="101"/>
      <c r="H34" s="101"/>
      <c r="I34" s="102"/>
      <c r="J34" s="34">
        <f>'1'!G23</f>
        <v>718780</v>
      </c>
      <c r="K34" s="34">
        <f>'1'!H23</f>
        <v>718780</v>
      </c>
    </row>
    <row r="35" spans="1:11" s="1" customFormat="1" ht="44.25" customHeight="1" x14ac:dyDescent="0.25">
      <c r="A35" s="51"/>
      <c r="B35" s="51"/>
      <c r="C35" s="51"/>
      <c r="D35" s="51"/>
      <c r="E35" s="51"/>
      <c r="F35" s="103" t="str">
        <f>'1'!E23</f>
        <v>Անկանխիկ եղանակով վճարումներից կենսաթոշակառուներին հետվճարի տրամադրում՛ պետություն-մասնավոր սոցիալական փոխգործակցության միջոցառման շրջանակում</v>
      </c>
      <c r="G35" s="103"/>
      <c r="H35" s="103"/>
      <c r="I35" s="103"/>
      <c r="J35" s="103"/>
      <c r="K35" s="103"/>
    </row>
    <row r="36" spans="1:11" s="1" customFormat="1" x14ac:dyDescent="0.25">
      <c r="A36" s="51"/>
      <c r="B36" s="51"/>
      <c r="C36" s="51"/>
      <c r="D36" s="51"/>
      <c r="E36" s="51"/>
      <c r="F36" s="51"/>
      <c r="G36" s="103" t="str">
        <f>'1'!F23</f>
        <v>Տրանսֆերտների տրամադրում</v>
      </c>
      <c r="H36" s="103"/>
      <c r="I36" s="103"/>
      <c r="J36" s="103"/>
      <c r="K36" s="103"/>
    </row>
    <row r="37" spans="1:11" s="1" customFormat="1" ht="44.25" customHeight="1" x14ac:dyDescent="0.25">
      <c r="A37" s="51"/>
      <c r="B37" s="51"/>
      <c r="C37" s="51"/>
      <c r="D37" s="51"/>
      <c r="E37" s="51"/>
      <c r="F37" s="51"/>
      <c r="G37" s="51"/>
      <c r="H37" s="103" t="s">
        <v>130</v>
      </c>
      <c r="I37" s="103"/>
      <c r="J37" s="103"/>
      <c r="K37" s="103"/>
    </row>
    <row r="38" spans="1:11" s="1" customFormat="1" ht="77.25" customHeight="1" x14ac:dyDescent="0.25">
      <c r="A38" s="51"/>
      <c r="B38" s="51"/>
      <c r="C38" s="51"/>
      <c r="D38" s="51"/>
      <c r="E38" s="51"/>
      <c r="F38" s="51"/>
      <c r="G38" s="51"/>
      <c r="H38" s="51"/>
      <c r="I38" s="85" t="str">
        <f>'3'!I38</f>
        <v>Անկանխիկ եղանակով վճարումներ իրականացնող շահառուների թիվ, այդ թվում</v>
      </c>
      <c r="J38" s="85"/>
      <c r="K38" s="34">
        <f>'3'!K38</f>
        <v>4450</v>
      </c>
    </row>
    <row r="39" spans="1:11" s="1" customFormat="1" ht="7.5" customHeight="1" x14ac:dyDescent="0.25">
      <c r="A39" s="51"/>
      <c r="B39" s="51"/>
      <c r="C39" s="51"/>
      <c r="D39" s="51"/>
      <c r="E39" s="51"/>
      <c r="F39" s="51"/>
      <c r="G39" s="51"/>
      <c r="H39" s="51"/>
      <c r="I39" s="51"/>
      <c r="J39" s="51"/>
      <c r="K39" s="51"/>
    </row>
    <row r="40" spans="1:11" s="1" customFormat="1" ht="21.75" customHeight="1" x14ac:dyDescent="0.25">
      <c r="B40" s="84" t="str">
        <f>'1'!B15</f>
        <v>1068</v>
      </c>
      <c r="C40" s="103" t="str">
        <f>'1'!D15</f>
        <v>Ժողովրդագրական վիճակի բարելավում</v>
      </c>
      <c r="D40" s="103"/>
      <c r="E40" s="103"/>
      <c r="F40" s="103"/>
      <c r="G40" s="103"/>
      <c r="H40" s="103"/>
      <c r="I40" s="103"/>
      <c r="J40" s="34">
        <f t="shared" ref="J40:K40" si="3">J41+J46</f>
        <v>-2627770</v>
      </c>
      <c r="K40" s="34">
        <f t="shared" si="3"/>
        <v>0</v>
      </c>
    </row>
    <row r="41" spans="1:11" s="1" customFormat="1" ht="21.75" customHeight="1" x14ac:dyDescent="0.25">
      <c r="A41" s="51"/>
      <c r="B41" s="51"/>
      <c r="C41" s="51"/>
      <c r="D41" s="84" t="str">
        <f>'1'!C16</f>
        <v>1068 - 12002</v>
      </c>
      <c r="E41" s="100" t="str">
        <f>'1'!D16</f>
        <v>Երեխայի ծննդյան միանվագ նպաստ</v>
      </c>
      <c r="F41" s="101"/>
      <c r="G41" s="101"/>
      <c r="H41" s="101"/>
      <c r="I41" s="102"/>
      <c r="J41" s="34">
        <f>'1'!G16</f>
        <v>-1340760</v>
      </c>
      <c r="K41" s="34">
        <f>'1'!H16</f>
        <v>0</v>
      </c>
    </row>
    <row r="42" spans="1:11" s="1" customFormat="1" ht="21.75" customHeight="1" x14ac:dyDescent="0.25">
      <c r="A42" s="51"/>
      <c r="B42" s="51"/>
      <c r="C42" s="51"/>
      <c r="D42" s="51"/>
      <c r="E42" s="51"/>
      <c r="F42" s="103" t="str">
        <f>'1'!E16</f>
        <v>Երեխայի ծննդյան կապակցությամբ միանվագ նպաստի տրամադրում</v>
      </c>
      <c r="G42" s="103"/>
      <c r="H42" s="103"/>
      <c r="I42" s="103"/>
      <c r="J42" s="103"/>
      <c r="K42" s="103"/>
    </row>
    <row r="43" spans="1:11" s="1" customFormat="1" ht="21.75" customHeight="1" x14ac:dyDescent="0.25">
      <c r="A43" s="51"/>
      <c r="B43" s="51"/>
      <c r="C43" s="51"/>
      <c r="D43" s="51"/>
      <c r="E43" s="51"/>
      <c r="F43" s="51"/>
      <c r="G43" s="103" t="str">
        <f>'1'!F16</f>
        <v>Տրանսֆերտների տրամադրում</v>
      </c>
      <c r="H43" s="103"/>
      <c r="I43" s="103"/>
      <c r="J43" s="103"/>
      <c r="K43" s="103"/>
    </row>
    <row r="44" spans="1:11" s="1" customFormat="1" ht="36.75" customHeight="1" x14ac:dyDescent="0.25">
      <c r="A44" s="51"/>
      <c r="B44" s="51"/>
      <c r="C44" s="51"/>
      <c r="D44" s="51"/>
      <c r="E44" s="51"/>
      <c r="F44" s="51"/>
      <c r="G44" s="51"/>
      <c r="H44" s="103" t="s">
        <v>160</v>
      </c>
      <c r="I44" s="103"/>
      <c r="J44" s="103"/>
      <c r="K44" s="103"/>
    </row>
    <row r="45" spans="1:11" s="1" customFormat="1" ht="4.5" customHeight="1" x14ac:dyDescent="0.25">
      <c r="A45" s="51"/>
      <c r="B45" s="51"/>
      <c r="C45" s="51"/>
      <c r="D45" s="51"/>
      <c r="E45" s="51"/>
      <c r="F45" s="51"/>
      <c r="G45" s="51"/>
      <c r="H45" s="51"/>
      <c r="I45" s="51"/>
      <c r="J45" s="51"/>
      <c r="K45" s="51"/>
    </row>
    <row r="46" spans="1:11" s="1" customFormat="1" ht="41.25" customHeight="1" x14ac:dyDescent="0.25">
      <c r="A46" s="51"/>
      <c r="B46" s="51"/>
      <c r="C46" s="51"/>
      <c r="D46" s="84" t="str">
        <f>'1'!C17</f>
        <v>1068 - 12004</v>
      </c>
      <c r="E46" s="100" t="str">
        <f>'1'!D17</f>
        <v>Դրամական աջակցություն ընտանիքում 3 և ավելի երեխա ունեցող ընտանիքներին</v>
      </c>
      <c r="F46" s="101"/>
      <c r="G46" s="101"/>
      <c r="H46" s="101"/>
      <c r="I46" s="102"/>
      <c r="J46" s="34">
        <f>'1'!G17</f>
        <v>-1287010</v>
      </c>
      <c r="K46" s="34">
        <f>'1'!H17</f>
        <v>0</v>
      </c>
    </row>
    <row r="47" spans="1:11" s="1" customFormat="1" ht="54" customHeight="1" x14ac:dyDescent="0.25">
      <c r="A47" s="51"/>
      <c r="B47" s="51"/>
      <c r="C47" s="51"/>
      <c r="D47" s="51"/>
      <c r="E47" s="51"/>
      <c r="F47" s="103" t="str">
        <f>'1'!E17</f>
        <v>Ընտանիքում 3-րդ և յուրաքանչյուր հաջորդ երեխայի ծնվելու կապակցությամբ նոր ծնված երեխային նշանակել և վճարել դրամական աջակցություն՛ ամսական 50000 դրամի չափով, մինչև երեխայի 6 տարեկանը լրանալը</v>
      </c>
      <c r="G47" s="103"/>
      <c r="H47" s="103"/>
      <c r="I47" s="103"/>
      <c r="J47" s="103"/>
      <c r="K47" s="103"/>
    </row>
    <row r="48" spans="1:11" s="1" customFormat="1" ht="21.75" customHeight="1" x14ac:dyDescent="0.25">
      <c r="A48" s="51"/>
      <c r="B48" s="51"/>
      <c r="C48" s="51"/>
      <c r="D48" s="51"/>
      <c r="E48" s="51"/>
      <c r="F48" s="51"/>
      <c r="G48" s="103" t="str">
        <f>'1'!F17</f>
        <v>Տրանսֆերտների տրամադրում</v>
      </c>
      <c r="H48" s="103"/>
      <c r="I48" s="103"/>
      <c r="J48" s="103"/>
      <c r="K48" s="103"/>
    </row>
    <row r="49" spans="1:12" s="1" customFormat="1" ht="65.25" customHeight="1" x14ac:dyDescent="0.25">
      <c r="A49" s="51"/>
      <c r="B49" s="51"/>
      <c r="C49" s="51"/>
      <c r="D49" s="51"/>
      <c r="E49" s="51"/>
      <c r="F49" s="51"/>
      <c r="G49" s="51"/>
      <c r="H49" s="103" t="s">
        <v>161</v>
      </c>
      <c r="I49" s="103"/>
      <c r="J49" s="103"/>
      <c r="K49" s="103"/>
    </row>
    <row r="50" spans="1:12" s="1" customFormat="1" ht="10.5" customHeight="1" x14ac:dyDescent="0.25">
      <c r="A50" s="51"/>
      <c r="B50" s="51"/>
      <c r="C50" s="51"/>
      <c r="D50" s="51"/>
      <c r="E50" s="51"/>
      <c r="F50" s="51"/>
      <c r="G50" s="51"/>
      <c r="H50" s="51"/>
      <c r="I50" s="51"/>
      <c r="J50" s="51"/>
      <c r="K50" s="51"/>
    </row>
    <row r="51" spans="1:12" s="1" customFormat="1" ht="21.75" customHeight="1" x14ac:dyDescent="0.25">
      <c r="B51" s="84" t="str">
        <f>'1'!B18</f>
        <v>1082</v>
      </c>
      <c r="C51" s="103" t="str">
        <f>'1'!D18</f>
        <v>Սոցիալական աջակցություն անաշխատունակության դեպքում</v>
      </c>
      <c r="D51" s="103"/>
      <c r="E51" s="103"/>
      <c r="F51" s="103"/>
      <c r="G51" s="103"/>
      <c r="H51" s="103"/>
      <c r="I51" s="103"/>
      <c r="J51" s="34">
        <f t="shared" ref="J51:K51" si="4">J52+J57</f>
        <v>2627770</v>
      </c>
      <c r="K51" s="34">
        <f t="shared" si="4"/>
        <v>0</v>
      </c>
    </row>
    <row r="52" spans="1:12" s="1" customFormat="1" ht="21.75" customHeight="1" x14ac:dyDescent="0.25">
      <c r="A52" s="51"/>
      <c r="B52" s="51"/>
      <c r="C52" s="51"/>
      <c r="D52" s="84" t="str">
        <f>'1'!C19</f>
        <v>1082 - 12001</v>
      </c>
      <c r="E52" s="100" t="str">
        <f>'1'!D19</f>
        <v>Ժամանակավոր անաշխատունակության դեպքում նպաստ</v>
      </c>
      <c r="F52" s="101"/>
      <c r="G52" s="101"/>
      <c r="H52" s="101"/>
      <c r="I52" s="102"/>
      <c r="J52" s="34">
        <f>'1'!G19</f>
        <v>613700</v>
      </c>
      <c r="K52" s="34">
        <f>'1'!H19</f>
        <v>0</v>
      </c>
    </row>
    <row r="53" spans="1:12" s="1" customFormat="1" ht="62.25" customHeight="1" x14ac:dyDescent="0.25">
      <c r="A53" s="51"/>
      <c r="B53" s="51"/>
      <c r="C53" s="51"/>
      <c r="D53" s="51"/>
      <c r="E53" s="51"/>
      <c r="F53" s="103" t="str">
        <f>'1'!E19</f>
        <v>ժամանակավոր անաշխատունակության դեպքում  (հիվանդության, ընտանիքի հիվանդ անդամի խնամքի և օրենքով սահմանված այլ պատճ. առաջացած) վարձու աշխատողներին, նոտարներին և անհատ ձեռնարկատերերին ժամանակավոր անաշխատունակության նպաստի վճարում</v>
      </c>
      <c r="G53" s="103"/>
      <c r="H53" s="103"/>
      <c r="I53" s="103"/>
      <c r="J53" s="103"/>
      <c r="K53" s="103"/>
    </row>
    <row r="54" spans="1:12" s="1" customFormat="1" ht="21.75" customHeight="1" x14ac:dyDescent="0.25">
      <c r="A54" s="51"/>
      <c r="B54" s="51"/>
      <c r="C54" s="51"/>
      <c r="D54" s="51"/>
      <c r="E54" s="51"/>
      <c r="F54" s="51"/>
      <c r="G54" s="103" t="str">
        <f>'1'!F19</f>
        <v>Տրանսֆերտների տրամադրում</v>
      </c>
      <c r="H54" s="103"/>
      <c r="I54" s="103"/>
      <c r="J54" s="103"/>
      <c r="K54" s="103"/>
    </row>
    <row r="55" spans="1:12" s="1" customFormat="1" ht="56.25" customHeight="1" x14ac:dyDescent="0.25">
      <c r="A55" s="51"/>
      <c r="B55" s="51"/>
      <c r="C55" s="51"/>
      <c r="D55" s="51"/>
      <c r="E55" s="51"/>
      <c r="F55" s="51"/>
      <c r="G55" s="51"/>
      <c r="H55" s="103" t="s">
        <v>162</v>
      </c>
      <c r="I55" s="103"/>
      <c r="J55" s="103"/>
      <c r="K55" s="103"/>
    </row>
    <row r="56" spans="1:12" s="1" customFormat="1" ht="10.5" customHeight="1" x14ac:dyDescent="0.25">
      <c r="A56" s="51"/>
      <c r="B56" s="51"/>
      <c r="C56" s="51"/>
      <c r="D56" s="51"/>
      <c r="E56" s="51"/>
      <c r="F56" s="51"/>
      <c r="G56" s="51"/>
      <c r="H56" s="51"/>
      <c r="I56" s="51"/>
      <c r="J56" s="51"/>
      <c r="K56" s="51"/>
    </row>
    <row r="57" spans="1:12" s="1" customFormat="1" ht="21.75" customHeight="1" x14ac:dyDescent="0.25">
      <c r="A57" s="51"/>
      <c r="B57" s="51"/>
      <c r="C57" s="51"/>
      <c r="D57" s="84" t="str">
        <f>'1'!C20</f>
        <v>1082 - 12002</v>
      </c>
      <c r="E57" s="100" t="str">
        <f>'1'!D20</f>
        <v>Մայրության նպաստ</v>
      </c>
      <c r="F57" s="101"/>
      <c r="G57" s="101"/>
      <c r="H57" s="101"/>
      <c r="I57" s="102"/>
      <c r="J57" s="34">
        <f>'1'!G20</f>
        <v>2014070</v>
      </c>
      <c r="K57" s="34">
        <f>'1'!H20</f>
        <v>0</v>
      </c>
    </row>
    <row r="58" spans="1:12" s="1" customFormat="1" ht="21.75" customHeight="1" x14ac:dyDescent="0.25">
      <c r="A58" s="51"/>
      <c r="B58" s="51"/>
      <c r="C58" s="51"/>
      <c r="D58" s="51"/>
      <c r="E58" s="51"/>
      <c r="F58" s="103" t="str">
        <f>'1'!E20</f>
        <v>Մայրության նպաստի տրամադրում աշխատող և չաշխատող անձանց</v>
      </c>
      <c r="G58" s="103"/>
      <c r="H58" s="103"/>
      <c r="I58" s="103"/>
      <c r="J58" s="103"/>
      <c r="K58" s="103"/>
    </row>
    <row r="59" spans="1:12" s="1" customFormat="1" ht="21.75" customHeight="1" x14ac:dyDescent="0.25">
      <c r="A59" s="51"/>
      <c r="B59" s="51"/>
      <c r="C59" s="51"/>
      <c r="D59" s="51"/>
      <c r="E59" s="51"/>
      <c r="F59" s="51"/>
      <c r="G59" s="103" t="str">
        <f>'1'!F20</f>
        <v>Տրանսֆերտների տրամադրում</v>
      </c>
      <c r="H59" s="103"/>
      <c r="I59" s="103"/>
      <c r="J59" s="103"/>
      <c r="K59" s="103"/>
    </row>
    <row r="60" spans="1:12" s="1" customFormat="1" ht="55.5" customHeight="1" x14ac:dyDescent="0.25">
      <c r="A60" s="51"/>
      <c r="B60" s="51"/>
      <c r="C60" s="51"/>
      <c r="D60" s="51"/>
      <c r="E60" s="51"/>
      <c r="F60" s="51"/>
      <c r="G60" s="51"/>
      <c r="H60" s="103" t="s">
        <v>163</v>
      </c>
      <c r="I60" s="103"/>
      <c r="J60" s="103"/>
      <c r="K60" s="103"/>
    </row>
    <row r="61" spans="1:12" s="1" customFormat="1" ht="9" customHeight="1" x14ac:dyDescent="0.25">
      <c r="F61" s="51"/>
      <c r="G61" s="51"/>
      <c r="H61" s="51"/>
      <c r="I61" s="51"/>
      <c r="J61" s="51"/>
      <c r="K61" s="51"/>
      <c r="L61" s="51"/>
    </row>
    <row r="62" spans="1:12" s="1" customFormat="1" ht="23.25" customHeight="1" x14ac:dyDescent="0.25">
      <c r="A62" s="104" t="s">
        <v>61</v>
      </c>
      <c r="B62" s="104"/>
      <c r="C62" s="104"/>
      <c r="D62" s="104"/>
      <c r="E62" s="104"/>
      <c r="F62" s="104"/>
      <c r="G62" s="104"/>
      <c r="H62" s="104"/>
      <c r="I62" s="104"/>
      <c r="J62" s="34">
        <f t="shared" ref="J62:K63" si="5">J63</f>
        <v>-14807580</v>
      </c>
      <c r="K62" s="34">
        <f t="shared" si="5"/>
        <v>-14807580</v>
      </c>
    </row>
    <row r="63" spans="1:12" s="1" customFormat="1" ht="24" customHeight="1" x14ac:dyDescent="0.25">
      <c r="A63" s="50"/>
      <c r="B63" s="84" t="s">
        <v>62</v>
      </c>
      <c r="C63" s="103" t="s">
        <v>63</v>
      </c>
      <c r="D63" s="103"/>
      <c r="E63" s="103"/>
      <c r="F63" s="103"/>
      <c r="G63" s="103"/>
      <c r="H63" s="103"/>
      <c r="I63" s="103"/>
      <c r="J63" s="34">
        <f t="shared" si="5"/>
        <v>-14807580</v>
      </c>
      <c r="K63" s="34">
        <f t="shared" si="5"/>
        <v>-14807580</v>
      </c>
    </row>
    <row r="64" spans="1:12" s="1" customFormat="1" ht="24.75" customHeight="1" x14ac:dyDescent="0.25">
      <c r="A64" s="51"/>
      <c r="B64" s="51"/>
      <c r="C64" s="51"/>
      <c r="D64" s="84" t="str">
        <f>'1'!C26</f>
        <v>1139 - 11003</v>
      </c>
      <c r="E64" s="103" t="str">
        <f>'1'!D26</f>
        <v>Հարկաբյուջետային ռիսկերի կառավարման պահուստ</v>
      </c>
      <c r="F64" s="103"/>
      <c r="G64" s="103"/>
      <c r="H64" s="103"/>
      <c r="I64" s="103"/>
      <c r="J64" s="34">
        <f>'3'!J64</f>
        <v>-14807580</v>
      </c>
      <c r="K64" s="34">
        <f>'3'!K64</f>
        <v>-14807580</v>
      </c>
    </row>
    <row r="65" spans="1:11" s="1" customFormat="1" ht="39.75" customHeight="1" x14ac:dyDescent="0.25">
      <c r="A65" s="51"/>
      <c r="B65" s="51"/>
      <c r="C65" s="51"/>
      <c r="D65" s="51"/>
      <c r="E65" s="51"/>
      <c r="F65" s="107" t="str">
        <f>'1'!E26</f>
        <v>Հարկաբյուջետային ռիսկերի կառավարման նպատակով նախատեսված միջոցներ</v>
      </c>
      <c r="G65" s="107"/>
      <c r="H65" s="107"/>
      <c r="I65" s="107"/>
      <c r="J65" s="103"/>
      <c r="K65" s="103"/>
    </row>
    <row r="66" spans="1:11" s="1" customFormat="1" ht="21" customHeight="1" x14ac:dyDescent="0.25">
      <c r="A66" s="51"/>
      <c r="B66" s="51"/>
      <c r="C66" s="51"/>
      <c r="D66" s="51"/>
      <c r="E66" s="51"/>
      <c r="F66" s="51"/>
      <c r="G66" s="107" t="s">
        <v>60</v>
      </c>
      <c r="H66" s="107"/>
      <c r="I66" s="107"/>
      <c r="J66" s="107"/>
      <c r="K66" s="107"/>
    </row>
    <row r="67" spans="1:11" s="1" customFormat="1" ht="21.75" customHeight="1" x14ac:dyDescent="0.25">
      <c r="A67" s="51"/>
      <c r="B67" s="51"/>
      <c r="C67" s="51"/>
      <c r="D67" s="51"/>
      <c r="E67" s="51"/>
      <c r="F67" s="51"/>
      <c r="G67" s="51"/>
      <c r="H67" s="107" t="s">
        <v>66</v>
      </c>
      <c r="I67" s="107"/>
      <c r="J67" s="107"/>
      <c r="K67" s="107"/>
    </row>
    <row r="68" spans="1:11" s="1" customFormat="1" ht="24.75" customHeight="1" x14ac:dyDescent="0.25">
      <c r="A68" s="51"/>
      <c r="B68" s="51"/>
      <c r="C68" s="51"/>
      <c r="D68" s="88" t="s">
        <v>64</v>
      </c>
      <c r="E68" s="103" t="s">
        <v>12</v>
      </c>
      <c r="F68" s="103"/>
      <c r="G68" s="103"/>
      <c r="H68" s="103"/>
      <c r="I68" s="103"/>
      <c r="J68" s="34">
        <f>'3'!J68</f>
        <v>14807580</v>
      </c>
      <c r="K68" s="34">
        <f>'3'!K68</f>
        <v>14807580</v>
      </c>
    </row>
    <row r="69" spans="1:11" s="1" customFormat="1" ht="39.75" customHeight="1" x14ac:dyDescent="0.25">
      <c r="A69" s="51"/>
      <c r="B69" s="51"/>
      <c r="C69" s="51"/>
      <c r="D69" s="51"/>
      <c r="E69" s="51"/>
      <c r="F69" s="107" t="s">
        <v>65</v>
      </c>
      <c r="G69" s="107"/>
      <c r="H69" s="107"/>
      <c r="I69" s="107"/>
      <c r="J69" s="103"/>
      <c r="K69" s="103"/>
    </row>
    <row r="70" spans="1:11" s="1" customFormat="1" ht="21" customHeight="1" x14ac:dyDescent="0.25">
      <c r="A70" s="51"/>
      <c r="B70" s="51"/>
      <c r="C70" s="51"/>
      <c r="D70" s="51"/>
      <c r="E70" s="51"/>
      <c r="F70" s="51"/>
      <c r="G70" s="107" t="s">
        <v>60</v>
      </c>
      <c r="H70" s="107"/>
      <c r="I70" s="107"/>
      <c r="J70" s="107"/>
      <c r="K70" s="107"/>
    </row>
    <row r="71" spans="1:11" s="1" customFormat="1" ht="21.75" customHeight="1" x14ac:dyDescent="0.25">
      <c r="A71" s="51"/>
      <c r="B71" s="51"/>
      <c r="C71" s="51"/>
      <c r="D71" s="51"/>
      <c r="E71" s="51"/>
      <c r="F71" s="51"/>
      <c r="G71" s="51"/>
      <c r="H71" s="107" t="s">
        <v>66</v>
      </c>
      <c r="I71" s="107"/>
      <c r="J71" s="107"/>
      <c r="K71" s="107"/>
    </row>
    <row r="72" spans="1:11" s="1" customFormat="1" ht="24.75" customHeight="1" x14ac:dyDescent="0.25">
      <c r="A72" s="51"/>
      <c r="B72" s="51"/>
      <c r="C72" s="51"/>
      <c r="D72" s="88" t="s">
        <v>64</v>
      </c>
      <c r="E72" s="103" t="s">
        <v>12</v>
      </c>
      <c r="F72" s="103"/>
      <c r="G72" s="103"/>
      <c r="H72" s="103"/>
      <c r="I72" s="103"/>
      <c r="J72" s="34">
        <f>'3'!J72</f>
        <v>-14807580</v>
      </c>
      <c r="K72" s="34">
        <f>'3'!K72</f>
        <v>-14807580</v>
      </c>
    </row>
    <row r="73" spans="1:11" s="1" customFormat="1" ht="39.75" customHeight="1" x14ac:dyDescent="0.25">
      <c r="A73" s="51"/>
      <c r="B73" s="51"/>
      <c r="C73" s="51"/>
      <c r="D73" s="51"/>
      <c r="E73" s="51"/>
      <c r="F73" s="107" t="s">
        <v>65</v>
      </c>
      <c r="G73" s="107"/>
      <c r="H73" s="107"/>
      <c r="I73" s="107"/>
      <c r="J73" s="103"/>
      <c r="K73" s="103"/>
    </row>
    <row r="74" spans="1:11" s="1" customFormat="1" ht="21" customHeight="1" x14ac:dyDescent="0.25">
      <c r="A74" s="51"/>
      <c r="B74" s="51"/>
      <c r="C74" s="51"/>
      <c r="D74" s="51"/>
      <c r="E74" s="51"/>
      <c r="F74" s="51"/>
      <c r="G74" s="107" t="s">
        <v>60</v>
      </c>
      <c r="H74" s="107"/>
      <c r="I74" s="107"/>
      <c r="J74" s="107"/>
      <c r="K74" s="107"/>
    </row>
    <row r="75" spans="1:11" s="1" customFormat="1" ht="21.75" customHeight="1" x14ac:dyDescent="0.25">
      <c r="A75" s="51"/>
      <c r="B75" s="51"/>
      <c r="C75" s="51"/>
      <c r="D75" s="51"/>
      <c r="E75" s="51"/>
      <c r="F75" s="51"/>
      <c r="G75" s="51"/>
      <c r="H75" s="107" t="s">
        <v>66</v>
      </c>
      <c r="I75" s="107"/>
      <c r="J75" s="107"/>
      <c r="K75" s="107"/>
    </row>
  </sheetData>
  <mergeCells count="64">
    <mergeCell ref="F73:K73"/>
    <mergeCell ref="G74:K74"/>
    <mergeCell ref="H75:K75"/>
    <mergeCell ref="E68:I68"/>
    <mergeCell ref="F69:K69"/>
    <mergeCell ref="G70:K70"/>
    <mergeCell ref="H71:K71"/>
    <mergeCell ref="E72:I72"/>
    <mergeCell ref="H67:K67"/>
    <mergeCell ref="G54:K54"/>
    <mergeCell ref="H55:K55"/>
    <mergeCell ref="E57:I57"/>
    <mergeCell ref="F58:K58"/>
    <mergeCell ref="G59:K59"/>
    <mergeCell ref="H60:K60"/>
    <mergeCell ref="A62:I62"/>
    <mergeCell ref="C63:I63"/>
    <mergeCell ref="E64:I64"/>
    <mergeCell ref="F65:K65"/>
    <mergeCell ref="G66:K66"/>
    <mergeCell ref="F53:K53"/>
    <mergeCell ref="C40:I40"/>
    <mergeCell ref="E41:I41"/>
    <mergeCell ref="F42:K42"/>
    <mergeCell ref="G43:K43"/>
    <mergeCell ref="H44:K44"/>
    <mergeCell ref="E46:I46"/>
    <mergeCell ref="F47:K47"/>
    <mergeCell ref="G48:K48"/>
    <mergeCell ref="H49:K49"/>
    <mergeCell ref="C51:I51"/>
    <mergeCell ref="E52:I52"/>
    <mergeCell ref="H37:K37"/>
    <mergeCell ref="F24:K24"/>
    <mergeCell ref="G25:K25"/>
    <mergeCell ref="H26:K26"/>
    <mergeCell ref="C28:I28"/>
    <mergeCell ref="E29:I29"/>
    <mergeCell ref="F30:K30"/>
    <mergeCell ref="G31:K31"/>
    <mergeCell ref="H32:K32"/>
    <mergeCell ref="E34:I34"/>
    <mergeCell ref="F35:K35"/>
    <mergeCell ref="G36:K36"/>
    <mergeCell ref="E23:I23"/>
    <mergeCell ref="A10:I10"/>
    <mergeCell ref="A11:I11"/>
    <mergeCell ref="C12:I12"/>
    <mergeCell ref="E13:I13"/>
    <mergeCell ref="F14:K14"/>
    <mergeCell ref="G15:K15"/>
    <mergeCell ref="H16:K16"/>
    <mergeCell ref="E18:I18"/>
    <mergeCell ref="F19:K19"/>
    <mergeCell ref="G20:K20"/>
    <mergeCell ref="H21:K21"/>
    <mergeCell ref="A6:K6"/>
    <mergeCell ref="J7:K7"/>
    <mergeCell ref="A8:A9"/>
    <mergeCell ref="B8:C8"/>
    <mergeCell ref="D8:G8"/>
    <mergeCell ref="H8:H9"/>
    <mergeCell ref="I8:I9"/>
    <mergeCell ref="J8:K8"/>
  </mergeCells>
  <pageMargins left="0.7" right="0.7" top="0.75" bottom="0.75" header="0.3" footer="0.3"/>
  <pageSetup scale="4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"/>
  <sheetViews>
    <sheetView tabSelected="1" view="pageBreakPreview" topLeftCell="A13" zoomScaleNormal="100" zoomScaleSheetLayoutView="100" workbookViewId="0">
      <selection activeCell="G9" sqref="G9:H9"/>
    </sheetView>
  </sheetViews>
  <sheetFormatPr defaultRowHeight="17.25" x14ac:dyDescent="0.3"/>
  <cols>
    <col min="1" max="1" width="9.7109375" style="67" customWidth="1"/>
    <col min="2" max="2" width="10.42578125" style="67" customWidth="1"/>
    <col min="3" max="3" width="8" style="67" customWidth="1"/>
    <col min="4" max="4" width="10.42578125" style="60" customWidth="1"/>
    <col min="5" max="5" width="12.140625" style="62" customWidth="1"/>
    <col min="6" max="6" width="71" style="67" customWidth="1"/>
    <col min="7" max="8" width="17.5703125" style="67" customWidth="1"/>
    <col min="9" max="256" width="9.140625" style="67"/>
    <col min="257" max="257" width="9.7109375" style="67" customWidth="1"/>
    <col min="258" max="258" width="10.42578125" style="67" customWidth="1"/>
    <col min="259" max="259" width="8" style="67" customWidth="1"/>
    <col min="260" max="260" width="10.42578125" style="67" customWidth="1"/>
    <col min="261" max="261" width="12.140625" style="67" customWidth="1"/>
    <col min="262" max="262" width="71" style="67" customWidth="1"/>
    <col min="263" max="264" width="17.5703125" style="67" customWidth="1"/>
    <col min="265" max="512" width="9.140625" style="67"/>
    <col min="513" max="513" width="9.7109375" style="67" customWidth="1"/>
    <col min="514" max="514" width="10.42578125" style="67" customWidth="1"/>
    <col min="515" max="515" width="8" style="67" customWidth="1"/>
    <col min="516" max="516" width="10.42578125" style="67" customWidth="1"/>
    <col min="517" max="517" width="12.140625" style="67" customWidth="1"/>
    <col min="518" max="518" width="71" style="67" customWidth="1"/>
    <col min="519" max="520" width="17.5703125" style="67" customWidth="1"/>
    <col min="521" max="768" width="9.140625" style="67"/>
    <col min="769" max="769" width="9.7109375" style="67" customWidth="1"/>
    <col min="770" max="770" width="10.42578125" style="67" customWidth="1"/>
    <col min="771" max="771" width="8" style="67" customWidth="1"/>
    <col min="772" max="772" width="10.42578125" style="67" customWidth="1"/>
    <col min="773" max="773" width="12.140625" style="67" customWidth="1"/>
    <col min="774" max="774" width="71" style="67" customWidth="1"/>
    <col min="775" max="776" width="17.5703125" style="67" customWidth="1"/>
    <col min="777" max="1024" width="9.140625" style="67"/>
    <col min="1025" max="1025" width="9.7109375" style="67" customWidth="1"/>
    <col min="1026" max="1026" width="10.42578125" style="67" customWidth="1"/>
    <col min="1027" max="1027" width="8" style="67" customWidth="1"/>
    <col min="1028" max="1028" width="10.42578125" style="67" customWidth="1"/>
    <col min="1029" max="1029" width="12.140625" style="67" customWidth="1"/>
    <col min="1030" max="1030" width="71" style="67" customWidth="1"/>
    <col min="1031" max="1032" width="17.5703125" style="67" customWidth="1"/>
    <col min="1033" max="1280" width="9.140625" style="67"/>
    <col min="1281" max="1281" width="9.7109375" style="67" customWidth="1"/>
    <col min="1282" max="1282" width="10.42578125" style="67" customWidth="1"/>
    <col min="1283" max="1283" width="8" style="67" customWidth="1"/>
    <col min="1284" max="1284" width="10.42578125" style="67" customWidth="1"/>
    <col min="1285" max="1285" width="12.140625" style="67" customWidth="1"/>
    <col min="1286" max="1286" width="71" style="67" customWidth="1"/>
    <col min="1287" max="1288" width="17.5703125" style="67" customWidth="1"/>
    <col min="1289" max="1536" width="9.140625" style="67"/>
    <col min="1537" max="1537" width="9.7109375" style="67" customWidth="1"/>
    <col min="1538" max="1538" width="10.42578125" style="67" customWidth="1"/>
    <col min="1539" max="1539" width="8" style="67" customWidth="1"/>
    <col min="1540" max="1540" width="10.42578125" style="67" customWidth="1"/>
    <col min="1541" max="1541" width="12.140625" style="67" customWidth="1"/>
    <col min="1542" max="1542" width="71" style="67" customWidth="1"/>
    <col min="1543" max="1544" width="17.5703125" style="67" customWidth="1"/>
    <col min="1545" max="1792" width="9.140625" style="67"/>
    <col min="1793" max="1793" width="9.7109375" style="67" customWidth="1"/>
    <col min="1794" max="1794" width="10.42578125" style="67" customWidth="1"/>
    <col min="1795" max="1795" width="8" style="67" customWidth="1"/>
    <col min="1796" max="1796" width="10.42578125" style="67" customWidth="1"/>
    <col min="1797" max="1797" width="12.140625" style="67" customWidth="1"/>
    <col min="1798" max="1798" width="71" style="67" customWidth="1"/>
    <col min="1799" max="1800" width="17.5703125" style="67" customWidth="1"/>
    <col min="1801" max="2048" width="9.140625" style="67"/>
    <col min="2049" max="2049" width="9.7109375" style="67" customWidth="1"/>
    <col min="2050" max="2050" width="10.42578125" style="67" customWidth="1"/>
    <col min="2051" max="2051" width="8" style="67" customWidth="1"/>
    <col min="2052" max="2052" width="10.42578125" style="67" customWidth="1"/>
    <col min="2053" max="2053" width="12.140625" style="67" customWidth="1"/>
    <col min="2054" max="2054" width="71" style="67" customWidth="1"/>
    <col min="2055" max="2056" width="17.5703125" style="67" customWidth="1"/>
    <col min="2057" max="2304" width="9.140625" style="67"/>
    <col min="2305" max="2305" width="9.7109375" style="67" customWidth="1"/>
    <col min="2306" max="2306" width="10.42578125" style="67" customWidth="1"/>
    <col min="2307" max="2307" width="8" style="67" customWidth="1"/>
    <col min="2308" max="2308" width="10.42578125" style="67" customWidth="1"/>
    <col min="2309" max="2309" width="12.140625" style="67" customWidth="1"/>
    <col min="2310" max="2310" width="71" style="67" customWidth="1"/>
    <col min="2311" max="2312" width="17.5703125" style="67" customWidth="1"/>
    <col min="2313" max="2560" width="9.140625" style="67"/>
    <col min="2561" max="2561" width="9.7109375" style="67" customWidth="1"/>
    <col min="2562" max="2562" width="10.42578125" style="67" customWidth="1"/>
    <col min="2563" max="2563" width="8" style="67" customWidth="1"/>
    <col min="2564" max="2564" width="10.42578125" style="67" customWidth="1"/>
    <col min="2565" max="2565" width="12.140625" style="67" customWidth="1"/>
    <col min="2566" max="2566" width="71" style="67" customWidth="1"/>
    <col min="2567" max="2568" width="17.5703125" style="67" customWidth="1"/>
    <col min="2569" max="2816" width="9.140625" style="67"/>
    <col min="2817" max="2817" width="9.7109375" style="67" customWidth="1"/>
    <col min="2818" max="2818" width="10.42578125" style="67" customWidth="1"/>
    <col min="2819" max="2819" width="8" style="67" customWidth="1"/>
    <col min="2820" max="2820" width="10.42578125" style="67" customWidth="1"/>
    <col min="2821" max="2821" width="12.140625" style="67" customWidth="1"/>
    <col min="2822" max="2822" width="71" style="67" customWidth="1"/>
    <col min="2823" max="2824" width="17.5703125" style="67" customWidth="1"/>
    <col min="2825" max="3072" width="9.140625" style="67"/>
    <col min="3073" max="3073" width="9.7109375" style="67" customWidth="1"/>
    <col min="3074" max="3074" width="10.42578125" style="67" customWidth="1"/>
    <col min="3075" max="3075" width="8" style="67" customWidth="1"/>
    <col min="3076" max="3076" width="10.42578125" style="67" customWidth="1"/>
    <col min="3077" max="3077" width="12.140625" style="67" customWidth="1"/>
    <col min="3078" max="3078" width="71" style="67" customWidth="1"/>
    <col min="3079" max="3080" width="17.5703125" style="67" customWidth="1"/>
    <col min="3081" max="3328" width="9.140625" style="67"/>
    <col min="3329" max="3329" width="9.7109375" style="67" customWidth="1"/>
    <col min="3330" max="3330" width="10.42578125" style="67" customWidth="1"/>
    <col min="3331" max="3331" width="8" style="67" customWidth="1"/>
    <col min="3332" max="3332" width="10.42578125" style="67" customWidth="1"/>
    <col min="3333" max="3333" width="12.140625" style="67" customWidth="1"/>
    <col min="3334" max="3334" width="71" style="67" customWidth="1"/>
    <col min="3335" max="3336" width="17.5703125" style="67" customWidth="1"/>
    <col min="3337" max="3584" width="9.140625" style="67"/>
    <col min="3585" max="3585" width="9.7109375" style="67" customWidth="1"/>
    <col min="3586" max="3586" width="10.42578125" style="67" customWidth="1"/>
    <col min="3587" max="3587" width="8" style="67" customWidth="1"/>
    <col min="3588" max="3588" width="10.42578125" style="67" customWidth="1"/>
    <col min="3589" max="3589" width="12.140625" style="67" customWidth="1"/>
    <col min="3590" max="3590" width="71" style="67" customWidth="1"/>
    <col min="3591" max="3592" width="17.5703125" style="67" customWidth="1"/>
    <col min="3593" max="3840" width="9.140625" style="67"/>
    <col min="3841" max="3841" width="9.7109375" style="67" customWidth="1"/>
    <col min="3842" max="3842" width="10.42578125" style="67" customWidth="1"/>
    <col min="3843" max="3843" width="8" style="67" customWidth="1"/>
    <col min="3844" max="3844" width="10.42578125" style="67" customWidth="1"/>
    <col min="3845" max="3845" width="12.140625" style="67" customWidth="1"/>
    <col min="3846" max="3846" width="71" style="67" customWidth="1"/>
    <col min="3847" max="3848" width="17.5703125" style="67" customWidth="1"/>
    <col min="3849" max="4096" width="9.140625" style="67"/>
    <col min="4097" max="4097" width="9.7109375" style="67" customWidth="1"/>
    <col min="4098" max="4098" width="10.42578125" style="67" customWidth="1"/>
    <col min="4099" max="4099" width="8" style="67" customWidth="1"/>
    <col min="4100" max="4100" width="10.42578125" style="67" customWidth="1"/>
    <col min="4101" max="4101" width="12.140625" style="67" customWidth="1"/>
    <col min="4102" max="4102" width="71" style="67" customWidth="1"/>
    <col min="4103" max="4104" width="17.5703125" style="67" customWidth="1"/>
    <col min="4105" max="4352" width="9.140625" style="67"/>
    <col min="4353" max="4353" width="9.7109375" style="67" customWidth="1"/>
    <col min="4354" max="4354" width="10.42578125" style="67" customWidth="1"/>
    <col min="4355" max="4355" width="8" style="67" customWidth="1"/>
    <col min="4356" max="4356" width="10.42578125" style="67" customWidth="1"/>
    <col min="4357" max="4357" width="12.140625" style="67" customWidth="1"/>
    <col min="4358" max="4358" width="71" style="67" customWidth="1"/>
    <col min="4359" max="4360" width="17.5703125" style="67" customWidth="1"/>
    <col min="4361" max="4608" width="9.140625" style="67"/>
    <col min="4609" max="4609" width="9.7109375" style="67" customWidth="1"/>
    <col min="4610" max="4610" width="10.42578125" style="67" customWidth="1"/>
    <col min="4611" max="4611" width="8" style="67" customWidth="1"/>
    <col min="4612" max="4612" width="10.42578125" style="67" customWidth="1"/>
    <col min="4613" max="4613" width="12.140625" style="67" customWidth="1"/>
    <col min="4614" max="4614" width="71" style="67" customWidth="1"/>
    <col min="4615" max="4616" width="17.5703125" style="67" customWidth="1"/>
    <col min="4617" max="4864" width="9.140625" style="67"/>
    <col min="4865" max="4865" width="9.7109375" style="67" customWidth="1"/>
    <col min="4866" max="4866" width="10.42578125" style="67" customWidth="1"/>
    <col min="4867" max="4867" width="8" style="67" customWidth="1"/>
    <col min="4868" max="4868" width="10.42578125" style="67" customWidth="1"/>
    <col min="4869" max="4869" width="12.140625" style="67" customWidth="1"/>
    <col min="4870" max="4870" width="71" style="67" customWidth="1"/>
    <col min="4871" max="4872" width="17.5703125" style="67" customWidth="1"/>
    <col min="4873" max="5120" width="9.140625" style="67"/>
    <col min="5121" max="5121" width="9.7109375" style="67" customWidth="1"/>
    <col min="5122" max="5122" width="10.42578125" style="67" customWidth="1"/>
    <col min="5123" max="5123" width="8" style="67" customWidth="1"/>
    <col min="5124" max="5124" width="10.42578125" style="67" customWidth="1"/>
    <col min="5125" max="5125" width="12.140625" style="67" customWidth="1"/>
    <col min="5126" max="5126" width="71" style="67" customWidth="1"/>
    <col min="5127" max="5128" width="17.5703125" style="67" customWidth="1"/>
    <col min="5129" max="5376" width="9.140625" style="67"/>
    <col min="5377" max="5377" width="9.7109375" style="67" customWidth="1"/>
    <col min="5378" max="5378" width="10.42578125" style="67" customWidth="1"/>
    <col min="5379" max="5379" width="8" style="67" customWidth="1"/>
    <col min="5380" max="5380" width="10.42578125" style="67" customWidth="1"/>
    <col min="5381" max="5381" width="12.140625" style="67" customWidth="1"/>
    <col min="5382" max="5382" width="71" style="67" customWidth="1"/>
    <col min="5383" max="5384" width="17.5703125" style="67" customWidth="1"/>
    <col min="5385" max="5632" width="9.140625" style="67"/>
    <col min="5633" max="5633" width="9.7109375" style="67" customWidth="1"/>
    <col min="5634" max="5634" width="10.42578125" style="67" customWidth="1"/>
    <col min="5635" max="5635" width="8" style="67" customWidth="1"/>
    <col min="5636" max="5636" width="10.42578125" style="67" customWidth="1"/>
    <col min="5637" max="5637" width="12.140625" style="67" customWidth="1"/>
    <col min="5638" max="5638" width="71" style="67" customWidth="1"/>
    <col min="5639" max="5640" width="17.5703125" style="67" customWidth="1"/>
    <col min="5641" max="5888" width="9.140625" style="67"/>
    <col min="5889" max="5889" width="9.7109375" style="67" customWidth="1"/>
    <col min="5890" max="5890" width="10.42578125" style="67" customWidth="1"/>
    <col min="5891" max="5891" width="8" style="67" customWidth="1"/>
    <col min="5892" max="5892" width="10.42578125" style="67" customWidth="1"/>
    <col min="5893" max="5893" width="12.140625" style="67" customWidth="1"/>
    <col min="5894" max="5894" width="71" style="67" customWidth="1"/>
    <col min="5895" max="5896" width="17.5703125" style="67" customWidth="1"/>
    <col min="5897" max="6144" width="9.140625" style="67"/>
    <col min="6145" max="6145" width="9.7109375" style="67" customWidth="1"/>
    <col min="6146" max="6146" width="10.42578125" style="67" customWidth="1"/>
    <col min="6147" max="6147" width="8" style="67" customWidth="1"/>
    <col min="6148" max="6148" width="10.42578125" style="67" customWidth="1"/>
    <col min="6149" max="6149" width="12.140625" style="67" customWidth="1"/>
    <col min="6150" max="6150" width="71" style="67" customWidth="1"/>
    <col min="6151" max="6152" width="17.5703125" style="67" customWidth="1"/>
    <col min="6153" max="6400" width="9.140625" style="67"/>
    <col min="6401" max="6401" width="9.7109375" style="67" customWidth="1"/>
    <col min="6402" max="6402" width="10.42578125" style="67" customWidth="1"/>
    <col min="6403" max="6403" width="8" style="67" customWidth="1"/>
    <col min="6404" max="6404" width="10.42578125" style="67" customWidth="1"/>
    <col min="6405" max="6405" width="12.140625" style="67" customWidth="1"/>
    <col min="6406" max="6406" width="71" style="67" customWidth="1"/>
    <col min="6407" max="6408" width="17.5703125" style="67" customWidth="1"/>
    <col min="6409" max="6656" width="9.140625" style="67"/>
    <col min="6657" max="6657" width="9.7109375" style="67" customWidth="1"/>
    <col min="6658" max="6658" width="10.42578125" style="67" customWidth="1"/>
    <col min="6659" max="6659" width="8" style="67" customWidth="1"/>
    <col min="6660" max="6660" width="10.42578125" style="67" customWidth="1"/>
    <col min="6661" max="6661" width="12.140625" style="67" customWidth="1"/>
    <col min="6662" max="6662" width="71" style="67" customWidth="1"/>
    <col min="6663" max="6664" width="17.5703125" style="67" customWidth="1"/>
    <col min="6665" max="6912" width="9.140625" style="67"/>
    <col min="6913" max="6913" width="9.7109375" style="67" customWidth="1"/>
    <col min="6914" max="6914" width="10.42578125" style="67" customWidth="1"/>
    <col min="6915" max="6915" width="8" style="67" customWidth="1"/>
    <col min="6916" max="6916" width="10.42578125" style="67" customWidth="1"/>
    <col min="6917" max="6917" width="12.140625" style="67" customWidth="1"/>
    <col min="6918" max="6918" width="71" style="67" customWidth="1"/>
    <col min="6919" max="6920" width="17.5703125" style="67" customWidth="1"/>
    <col min="6921" max="7168" width="9.140625" style="67"/>
    <col min="7169" max="7169" width="9.7109375" style="67" customWidth="1"/>
    <col min="7170" max="7170" width="10.42578125" style="67" customWidth="1"/>
    <col min="7171" max="7171" width="8" style="67" customWidth="1"/>
    <col min="7172" max="7172" width="10.42578125" style="67" customWidth="1"/>
    <col min="7173" max="7173" width="12.140625" style="67" customWidth="1"/>
    <col min="7174" max="7174" width="71" style="67" customWidth="1"/>
    <col min="7175" max="7176" width="17.5703125" style="67" customWidth="1"/>
    <col min="7177" max="7424" width="9.140625" style="67"/>
    <col min="7425" max="7425" width="9.7109375" style="67" customWidth="1"/>
    <col min="7426" max="7426" width="10.42578125" style="67" customWidth="1"/>
    <col min="7427" max="7427" width="8" style="67" customWidth="1"/>
    <col min="7428" max="7428" width="10.42578125" style="67" customWidth="1"/>
    <col min="7429" max="7429" width="12.140625" style="67" customWidth="1"/>
    <col min="7430" max="7430" width="71" style="67" customWidth="1"/>
    <col min="7431" max="7432" width="17.5703125" style="67" customWidth="1"/>
    <col min="7433" max="7680" width="9.140625" style="67"/>
    <col min="7681" max="7681" width="9.7109375" style="67" customWidth="1"/>
    <col min="7682" max="7682" width="10.42578125" style="67" customWidth="1"/>
    <col min="7683" max="7683" width="8" style="67" customWidth="1"/>
    <col min="7684" max="7684" width="10.42578125" style="67" customWidth="1"/>
    <col min="7685" max="7685" width="12.140625" style="67" customWidth="1"/>
    <col min="7686" max="7686" width="71" style="67" customWidth="1"/>
    <col min="7687" max="7688" width="17.5703125" style="67" customWidth="1"/>
    <col min="7689" max="7936" width="9.140625" style="67"/>
    <col min="7937" max="7937" width="9.7109375" style="67" customWidth="1"/>
    <col min="7938" max="7938" width="10.42578125" style="67" customWidth="1"/>
    <col min="7939" max="7939" width="8" style="67" customWidth="1"/>
    <col min="7940" max="7940" width="10.42578125" style="67" customWidth="1"/>
    <col min="7941" max="7941" width="12.140625" style="67" customWidth="1"/>
    <col min="7942" max="7942" width="71" style="67" customWidth="1"/>
    <col min="7943" max="7944" width="17.5703125" style="67" customWidth="1"/>
    <col min="7945" max="8192" width="9.140625" style="67"/>
    <col min="8193" max="8193" width="9.7109375" style="67" customWidth="1"/>
    <col min="8194" max="8194" width="10.42578125" style="67" customWidth="1"/>
    <col min="8195" max="8195" width="8" style="67" customWidth="1"/>
    <col min="8196" max="8196" width="10.42578125" style="67" customWidth="1"/>
    <col min="8197" max="8197" width="12.140625" style="67" customWidth="1"/>
    <col min="8198" max="8198" width="71" style="67" customWidth="1"/>
    <col min="8199" max="8200" width="17.5703125" style="67" customWidth="1"/>
    <col min="8201" max="8448" width="9.140625" style="67"/>
    <col min="8449" max="8449" width="9.7109375" style="67" customWidth="1"/>
    <col min="8450" max="8450" width="10.42578125" style="67" customWidth="1"/>
    <col min="8451" max="8451" width="8" style="67" customWidth="1"/>
    <col min="8452" max="8452" width="10.42578125" style="67" customWidth="1"/>
    <col min="8453" max="8453" width="12.140625" style="67" customWidth="1"/>
    <col min="8454" max="8454" width="71" style="67" customWidth="1"/>
    <col min="8455" max="8456" width="17.5703125" style="67" customWidth="1"/>
    <col min="8457" max="8704" width="9.140625" style="67"/>
    <col min="8705" max="8705" width="9.7109375" style="67" customWidth="1"/>
    <col min="8706" max="8706" width="10.42578125" style="67" customWidth="1"/>
    <col min="8707" max="8707" width="8" style="67" customWidth="1"/>
    <col min="8708" max="8708" width="10.42578125" style="67" customWidth="1"/>
    <col min="8709" max="8709" width="12.140625" style="67" customWidth="1"/>
    <col min="8710" max="8710" width="71" style="67" customWidth="1"/>
    <col min="8711" max="8712" width="17.5703125" style="67" customWidth="1"/>
    <col min="8713" max="8960" width="9.140625" style="67"/>
    <col min="8961" max="8961" width="9.7109375" style="67" customWidth="1"/>
    <col min="8962" max="8962" width="10.42578125" style="67" customWidth="1"/>
    <col min="8963" max="8963" width="8" style="67" customWidth="1"/>
    <col min="8964" max="8964" width="10.42578125" style="67" customWidth="1"/>
    <col min="8965" max="8965" width="12.140625" style="67" customWidth="1"/>
    <col min="8966" max="8966" width="71" style="67" customWidth="1"/>
    <col min="8967" max="8968" width="17.5703125" style="67" customWidth="1"/>
    <col min="8969" max="9216" width="9.140625" style="67"/>
    <col min="9217" max="9217" width="9.7109375" style="67" customWidth="1"/>
    <col min="9218" max="9218" width="10.42578125" style="67" customWidth="1"/>
    <col min="9219" max="9219" width="8" style="67" customWidth="1"/>
    <col min="9220" max="9220" width="10.42578125" style="67" customWidth="1"/>
    <col min="9221" max="9221" width="12.140625" style="67" customWidth="1"/>
    <col min="9222" max="9222" width="71" style="67" customWidth="1"/>
    <col min="9223" max="9224" width="17.5703125" style="67" customWidth="1"/>
    <col min="9225" max="9472" width="9.140625" style="67"/>
    <col min="9473" max="9473" width="9.7109375" style="67" customWidth="1"/>
    <col min="9474" max="9474" width="10.42578125" style="67" customWidth="1"/>
    <col min="9475" max="9475" width="8" style="67" customWidth="1"/>
    <col min="9476" max="9476" width="10.42578125" style="67" customWidth="1"/>
    <col min="9477" max="9477" width="12.140625" style="67" customWidth="1"/>
    <col min="9478" max="9478" width="71" style="67" customWidth="1"/>
    <col min="9479" max="9480" width="17.5703125" style="67" customWidth="1"/>
    <col min="9481" max="9728" width="9.140625" style="67"/>
    <col min="9729" max="9729" width="9.7109375" style="67" customWidth="1"/>
    <col min="9730" max="9730" width="10.42578125" style="67" customWidth="1"/>
    <col min="9731" max="9731" width="8" style="67" customWidth="1"/>
    <col min="9732" max="9732" width="10.42578125" style="67" customWidth="1"/>
    <col min="9733" max="9733" width="12.140625" style="67" customWidth="1"/>
    <col min="9734" max="9734" width="71" style="67" customWidth="1"/>
    <col min="9735" max="9736" width="17.5703125" style="67" customWidth="1"/>
    <col min="9737" max="9984" width="9.140625" style="67"/>
    <col min="9985" max="9985" width="9.7109375" style="67" customWidth="1"/>
    <col min="9986" max="9986" width="10.42578125" style="67" customWidth="1"/>
    <col min="9987" max="9987" width="8" style="67" customWidth="1"/>
    <col min="9988" max="9988" width="10.42578125" style="67" customWidth="1"/>
    <col min="9989" max="9989" width="12.140625" style="67" customWidth="1"/>
    <col min="9990" max="9990" width="71" style="67" customWidth="1"/>
    <col min="9991" max="9992" width="17.5703125" style="67" customWidth="1"/>
    <col min="9993" max="10240" width="9.140625" style="67"/>
    <col min="10241" max="10241" width="9.7109375" style="67" customWidth="1"/>
    <col min="10242" max="10242" width="10.42578125" style="67" customWidth="1"/>
    <col min="10243" max="10243" width="8" style="67" customWidth="1"/>
    <col min="10244" max="10244" width="10.42578125" style="67" customWidth="1"/>
    <col min="10245" max="10245" width="12.140625" style="67" customWidth="1"/>
    <col min="10246" max="10246" width="71" style="67" customWidth="1"/>
    <col min="10247" max="10248" width="17.5703125" style="67" customWidth="1"/>
    <col min="10249" max="10496" width="9.140625" style="67"/>
    <col min="10497" max="10497" width="9.7109375" style="67" customWidth="1"/>
    <col min="10498" max="10498" width="10.42578125" style="67" customWidth="1"/>
    <col min="10499" max="10499" width="8" style="67" customWidth="1"/>
    <col min="10500" max="10500" width="10.42578125" style="67" customWidth="1"/>
    <col min="10501" max="10501" width="12.140625" style="67" customWidth="1"/>
    <col min="10502" max="10502" width="71" style="67" customWidth="1"/>
    <col min="10503" max="10504" width="17.5703125" style="67" customWidth="1"/>
    <col min="10505" max="10752" width="9.140625" style="67"/>
    <col min="10753" max="10753" width="9.7109375" style="67" customWidth="1"/>
    <col min="10754" max="10754" width="10.42578125" style="67" customWidth="1"/>
    <col min="10755" max="10755" width="8" style="67" customWidth="1"/>
    <col min="10756" max="10756" width="10.42578125" style="67" customWidth="1"/>
    <col min="10757" max="10757" width="12.140625" style="67" customWidth="1"/>
    <col min="10758" max="10758" width="71" style="67" customWidth="1"/>
    <col min="10759" max="10760" width="17.5703125" style="67" customWidth="1"/>
    <col min="10761" max="11008" width="9.140625" style="67"/>
    <col min="11009" max="11009" width="9.7109375" style="67" customWidth="1"/>
    <col min="11010" max="11010" width="10.42578125" style="67" customWidth="1"/>
    <col min="11011" max="11011" width="8" style="67" customWidth="1"/>
    <col min="11012" max="11012" width="10.42578125" style="67" customWidth="1"/>
    <col min="11013" max="11013" width="12.140625" style="67" customWidth="1"/>
    <col min="11014" max="11014" width="71" style="67" customWidth="1"/>
    <col min="11015" max="11016" width="17.5703125" style="67" customWidth="1"/>
    <col min="11017" max="11264" width="9.140625" style="67"/>
    <col min="11265" max="11265" width="9.7109375" style="67" customWidth="1"/>
    <col min="11266" max="11266" width="10.42578125" style="67" customWidth="1"/>
    <col min="11267" max="11267" width="8" style="67" customWidth="1"/>
    <col min="11268" max="11268" width="10.42578125" style="67" customWidth="1"/>
    <col min="11269" max="11269" width="12.140625" style="67" customWidth="1"/>
    <col min="11270" max="11270" width="71" style="67" customWidth="1"/>
    <col min="11271" max="11272" width="17.5703125" style="67" customWidth="1"/>
    <col min="11273" max="11520" width="9.140625" style="67"/>
    <col min="11521" max="11521" width="9.7109375" style="67" customWidth="1"/>
    <col min="11522" max="11522" width="10.42578125" style="67" customWidth="1"/>
    <col min="11523" max="11523" width="8" style="67" customWidth="1"/>
    <col min="11524" max="11524" width="10.42578125" style="67" customWidth="1"/>
    <col min="11525" max="11525" width="12.140625" style="67" customWidth="1"/>
    <col min="11526" max="11526" width="71" style="67" customWidth="1"/>
    <col min="11527" max="11528" width="17.5703125" style="67" customWidth="1"/>
    <col min="11529" max="11776" width="9.140625" style="67"/>
    <col min="11777" max="11777" width="9.7109375" style="67" customWidth="1"/>
    <col min="11778" max="11778" width="10.42578125" style="67" customWidth="1"/>
    <col min="11779" max="11779" width="8" style="67" customWidth="1"/>
    <col min="11780" max="11780" width="10.42578125" style="67" customWidth="1"/>
    <col min="11781" max="11781" width="12.140625" style="67" customWidth="1"/>
    <col min="11782" max="11782" width="71" style="67" customWidth="1"/>
    <col min="11783" max="11784" width="17.5703125" style="67" customWidth="1"/>
    <col min="11785" max="12032" width="9.140625" style="67"/>
    <col min="12033" max="12033" width="9.7109375" style="67" customWidth="1"/>
    <col min="12034" max="12034" width="10.42578125" style="67" customWidth="1"/>
    <col min="12035" max="12035" width="8" style="67" customWidth="1"/>
    <col min="12036" max="12036" width="10.42578125" style="67" customWidth="1"/>
    <col min="12037" max="12037" width="12.140625" style="67" customWidth="1"/>
    <col min="12038" max="12038" width="71" style="67" customWidth="1"/>
    <col min="12039" max="12040" width="17.5703125" style="67" customWidth="1"/>
    <col min="12041" max="12288" width="9.140625" style="67"/>
    <col min="12289" max="12289" width="9.7109375" style="67" customWidth="1"/>
    <col min="12290" max="12290" width="10.42578125" style="67" customWidth="1"/>
    <col min="12291" max="12291" width="8" style="67" customWidth="1"/>
    <col min="12292" max="12292" width="10.42578125" style="67" customWidth="1"/>
    <col min="12293" max="12293" width="12.140625" style="67" customWidth="1"/>
    <col min="12294" max="12294" width="71" style="67" customWidth="1"/>
    <col min="12295" max="12296" width="17.5703125" style="67" customWidth="1"/>
    <col min="12297" max="12544" width="9.140625" style="67"/>
    <col min="12545" max="12545" width="9.7109375" style="67" customWidth="1"/>
    <col min="12546" max="12546" width="10.42578125" style="67" customWidth="1"/>
    <col min="12547" max="12547" width="8" style="67" customWidth="1"/>
    <col min="12548" max="12548" width="10.42578125" style="67" customWidth="1"/>
    <col min="12549" max="12549" width="12.140625" style="67" customWidth="1"/>
    <col min="12550" max="12550" width="71" style="67" customWidth="1"/>
    <col min="12551" max="12552" width="17.5703125" style="67" customWidth="1"/>
    <col min="12553" max="12800" width="9.140625" style="67"/>
    <col min="12801" max="12801" width="9.7109375" style="67" customWidth="1"/>
    <col min="12802" max="12802" width="10.42578125" style="67" customWidth="1"/>
    <col min="12803" max="12803" width="8" style="67" customWidth="1"/>
    <col min="12804" max="12804" width="10.42578125" style="67" customWidth="1"/>
    <col min="12805" max="12805" width="12.140625" style="67" customWidth="1"/>
    <col min="12806" max="12806" width="71" style="67" customWidth="1"/>
    <col min="12807" max="12808" width="17.5703125" style="67" customWidth="1"/>
    <col min="12809" max="13056" width="9.140625" style="67"/>
    <col min="13057" max="13057" width="9.7109375" style="67" customWidth="1"/>
    <col min="13058" max="13058" width="10.42578125" style="67" customWidth="1"/>
    <col min="13059" max="13059" width="8" style="67" customWidth="1"/>
    <col min="13060" max="13060" width="10.42578125" style="67" customWidth="1"/>
    <col min="13061" max="13061" width="12.140625" style="67" customWidth="1"/>
    <col min="13062" max="13062" width="71" style="67" customWidth="1"/>
    <col min="13063" max="13064" width="17.5703125" style="67" customWidth="1"/>
    <col min="13065" max="13312" width="9.140625" style="67"/>
    <col min="13313" max="13313" width="9.7109375" style="67" customWidth="1"/>
    <col min="13314" max="13314" width="10.42578125" style="67" customWidth="1"/>
    <col min="13315" max="13315" width="8" style="67" customWidth="1"/>
    <col min="13316" max="13316" width="10.42578125" style="67" customWidth="1"/>
    <col min="13317" max="13317" width="12.140625" style="67" customWidth="1"/>
    <col min="13318" max="13318" width="71" style="67" customWidth="1"/>
    <col min="13319" max="13320" width="17.5703125" style="67" customWidth="1"/>
    <col min="13321" max="13568" width="9.140625" style="67"/>
    <col min="13569" max="13569" width="9.7109375" style="67" customWidth="1"/>
    <col min="13570" max="13570" width="10.42578125" style="67" customWidth="1"/>
    <col min="13571" max="13571" width="8" style="67" customWidth="1"/>
    <col min="13572" max="13572" width="10.42578125" style="67" customWidth="1"/>
    <col min="13573" max="13573" width="12.140625" style="67" customWidth="1"/>
    <col min="13574" max="13574" width="71" style="67" customWidth="1"/>
    <col min="13575" max="13576" width="17.5703125" style="67" customWidth="1"/>
    <col min="13577" max="13824" width="9.140625" style="67"/>
    <col min="13825" max="13825" width="9.7109375" style="67" customWidth="1"/>
    <col min="13826" max="13826" width="10.42578125" style="67" customWidth="1"/>
    <col min="13827" max="13827" width="8" style="67" customWidth="1"/>
    <col min="13828" max="13828" width="10.42578125" style="67" customWidth="1"/>
    <col min="13829" max="13829" width="12.140625" style="67" customWidth="1"/>
    <col min="13830" max="13830" width="71" style="67" customWidth="1"/>
    <col min="13831" max="13832" width="17.5703125" style="67" customWidth="1"/>
    <col min="13833" max="14080" width="9.140625" style="67"/>
    <col min="14081" max="14081" width="9.7109375" style="67" customWidth="1"/>
    <col min="14082" max="14082" width="10.42578125" style="67" customWidth="1"/>
    <col min="14083" max="14083" width="8" style="67" customWidth="1"/>
    <col min="14084" max="14084" width="10.42578125" style="67" customWidth="1"/>
    <col min="14085" max="14085" width="12.140625" style="67" customWidth="1"/>
    <col min="14086" max="14086" width="71" style="67" customWidth="1"/>
    <col min="14087" max="14088" width="17.5703125" style="67" customWidth="1"/>
    <col min="14089" max="14336" width="9.140625" style="67"/>
    <col min="14337" max="14337" width="9.7109375" style="67" customWidth="1"/>
    <col min="14338" max="14338" width="10.42578125" style="67" customWidth="1"/>
    <col min="14339" max="14339" width="8" style="67" customWidth="1"/>
    <col min="14340" max="14340" width="10.42578125" style="67" customWidth="1"/>
    <col min="14341" max="14341" width="12.140625" style="67" customWidth="1"/>
    <col min="14342" max="14342" width="71" style="67" customWidth="1"/>
    <col min="14343" max="14344" width="17.5703125" style="67" customWidth="1"/>
    <col min="14345" max="14592" width="9.140625" style="67"/>
    <col min="14593" max="14593" width="9.7109375" style="67" customWidth="1"/>
    <col min="14594" max="14594" width="10.42578125" style="67" customWidth="1"/>
    <col min="14595" max="14595" width="8" style="67" customWidth="1"/>
    <col min="14596" max="14596" width="10.42578125" style="67" customWidth="1"/>
    <col min="14597" max="14597" width="12.140625" style="67" customWidth="1"/>
    <col min="14598" max="14598" width="71" style="67" customWidth="1"/>
    <col min="14599" max="14600" width="17.5703125" style="67" customWidth="1"/>
    <col min="14601" max="14848" width="9.140625" style="67"/>
    <col min="14849" max="14849" width="9.7109375" style="67" customWidth="1"/>
    <col min="14850" max="14850" width="10.42578125" style="67" customWidth="1"/>
    <col min="14851" max="14851" width="8" style="67" customWidth="1"/>
    <col min="14852" max="14852" width="10.42578125" style="67" customWidth="1"/>
    <col min="14853" max="14853" width="12.140625" style="67" customWidth="1"/>
    <col min="14854" max="14854" width="71" style="67" customWidth="1"/>
    <col min="14855" max="14856" width="17.5703125" style="67" customWidth="1"/>
    <col min="14857" max="15104" width="9.140625" style="67"/>
    <col min="15105" max="15105" width="9.7109375" style="67" customWidth="1"/>
    <col min="15106" max="15106" width="10.42578125" style="67" customWidth="1"/>
    <col min="15107" max="15107" width="8" style="67" customWidth="1"/>
    <col min="15108" max="15108" width="10.42578125" style="67" customWidth="1"/>
    <col min="15109" max="15109" width="12.140625" style="67" customWidth="1"/>
    <col min="15110" max="15110" width="71" style="67" customWidth="1"/>
    <col min="15111" max="15112" width="17.5703125" style="67" customWidth="1"/>
    <col min="15113" max="15360" width="9.140625" style="67"/>
    <col min="15361" max="15361" width="9.7109375" style="67" customWidth="1"/>
    <col min="15362" max="15362" width="10.42578125" style="67" customWidth="1"/>
    <col min="15363" max="15363" width="8" style="67" customWidth="1"/>
    <col min="15364" max="15364" width="10.42578125" style="67" customWidth="1"/>
    <col min="15365" max="15365" width="12.140625" style="67" customWidth="1"/>
    <col min="15366" max="15366" width="71" style="67" customWidth="1"/>
    <col min="15367" max="15368" width="17.5703125" style="67" customWidth="1"/>
    <col min="15369" max="15616" width="9.140625" style="67"/>
    <col min="15617" max="15617" width="9.7109375" style="67" customWidth="1"/>
    <col min="15618" max="15618" width="10.42578125" style="67" customWidth="1"/>
    <col min="15619" max="15619" width="8" style="67" customWidth="1"/>
    <col min="15620" max="15620" width="10.42578125" style="67" customWidth="1"/>
    <col min="15621" max="15621" width="12.140625" style="67" customWidth="1"/>
    <col min="15622" max="15622" width="71" style="67" customWidth="1"/>
    <col min="15623" max="15624" width="17.5703125" style="67" customWidth="1"/>
    <col min="15625" max="15872" width="9.140625" style="67"/>
    <col min="15873" max="15873" width="9.7109375" style="67" customWidth="1"/>
    <col min="15874" max="15874" width="10.42578125" style="67" customWidth="1"/>
    <col min="15875" max="15875" width="8" style="67" customWidth="1"/>
    <col min="15876" max="15876" width="10.42578125" style="67" customWidth="1"/>
    <col min="15877" max="15877" width="12.140625" style="67" customWidth="1"/>
    <col min="15878" max="15878" width="71" style="67" customWidth="1"/>
    <col min="15879" max="15880" width="17.5703125" style="67" customWidth="1"/>
    <col min="15881" max="16128" width="9.140625" style="67"/>
    <col min="16129" max="16129" width="9.7109375" style="67" customWidth="1"/>
    <col min="16130" max="16130" width="10.42578125" style="67" customWidth="1"/>
    <col min="16131" max="16131" width="8" style="67" customWidth="1"/>
    <col min="16132" max="16132" width="10.42578125" style="67" customWidth="1"/>
    <col min="16133" max="16133" width="12.140625" style="67" customWidth="1"/>
    <col min="16134" max="16134" width="71" style="67" customWidth="1"/>
    <col min="16135" max="16136" width="17.5703125" style="67" customWidth="1"/>
    <col min="16137" max="16384" width="9.140625" style="67"/>
  </cols>
  <sheetData>
    <row r="1" spans="1:8" x14ac:dyDescent="0.3">
      <c r="H1" s="66" t="s">
        <v>131</v>
      </c>
    </row>
    <row r="2" spans="1:8" x14ac:dyDescent="0.3">
      <c r="G2" s="61"/>
      <c r="H2" s="64" t="s">
        <v>75</v>
      </c>
    </row>
    <row r="3" spans="1:8" x14ac:dyDescent="0.3">
      <c r="G3" s="108" t="s">
        <v>19</v>
      </c>
      <c r="H3" s="108"/>
    </row>
    <row r="5" spans="1:8" ht="34.5" customHeight="1" x14ac:dyDescent="0.3">
      <c r="B5" s="109" t="s">
        <v>93</v>
      </c>
      <c r="C5" s="109"/>
      <c r="D5" s="109"/>
      <c r="E5" s="109"/>
      <c r="F5" s="109"/>
      <c r="G5" s="109"/>
      <c r="H5" s="109"/>
    </row>
    <row r="6" spans="1:8" x14ac:dyDescent="0.3">
      <c r="G6" s="110" t="s">
        <v>17</v>
      </c>
      <c r="H6" s="110"/>
    </row>
    <row r="7" spans="1:8" ht="114.75" customHeight="1" x14ac:dyDescent="0.3">
      <c r="A7" s="111" t="s">
        <v>94</v>
      </c>
      <c r="B7" s="111"/>
      <c r="C7" s="111"/>
      <c r="D7" s="111" t="s">
        <v>1</v>
      </c>
      <c r="E7" s="111"/>
      <c r="F7" s="112" t="s">
        <v>95</v>
      </c>
      <c r="G7" s="114" t="s">
        <v>96</v>
      </c>
      <c r="H7" s="115"/>
    </row>
    <row r="8" spans="1:8" ht="34.5" x14ac:dyDescent="0.3">
      <c r="A8" s="63" t="s">
        <v>97</v>
      </c>
      <c r="B8" s="63" t="s">
        <v>98</v>
      </c>
      <c r="C8" s="63" t="s">
        <v>99</v>
      </c>
      <c r="D8" s="63" t="s">
        <v>5</v>
      </c>
      <c r="E8" s="63" t="s">
        <v>28</v>
      </c>
      <c r="F8" s="113"/>
      <c r="G8" s="74" t="s">
        <v>29</v>
      </c>
      <c r="H8" s="74" t="s">
        <v>100</v>
      </c>
    </row>
    <row r="9" spans="1:8" x14ac:dyDescent="0.3">
      <c r="A9" s="72"/>
      <c r="B9" s="72"/>
      <c r="C9" s="72"/>
      <c r="D9" s="70"/>
      <c r="E9" s="70"/>
      <c r="F9" s="70" t="s">
        <v>31</v>
      </c>
      <c r="G9" s="79">
        <f>G11+G29</f>
        <v>0</v>
      </c>
      <c r="H9" s="79">
        <f>H11+H29</f>
        <v>0</v>
      </c>
    </row>
    <row r="10" spans="1:8" x14ac:dyDescent="0.3">
      <c r="A10" s="72"/>
      <c r="B10" s="72"/>
      <c r="C10" s="72"/>
      <c r="D10" s="70"/>
      <c r="E10" s="70"/>
      <c r="F10" s="70" t="s">
        <v>32</v>
      </c>
      <c r="G10" s="79"/>
      <c r="H10" s="79"/>
    </row>
    <row r="11" spans="1:8" ht="34.5" x14ac:dyDescent="0.3">
      <c r="A11" s="72">
        <v>11</v>
      </c>
      <c r="B11" s="72"/>
      <c r="C11" s="72"/>
      <c r="D11" s="70"/>
      <c r="E11" s="70"/>
      <c r="F11" s="70" t="s">
        <v>43</v>
      </c>
      <c r="G11" s="79">
        <f t="shared" ref="G11:H11" si="0">G13</f>
        <v>-14807580</v>
      </c>
      <c r="H11" s="79">
        <f t="shared" si="0"/>
        <v>-14807580</v>
      </c>
    </row>
    <row r="12" spans="1:8" x14ac:dyDescent="0.3">
      <c r="A12" s="72"/>
      <c r="B12" s="72"/>
      <c r="C12" s="72"/>
      <c r="D12" s="70"/>
      <c r="E12" s="70"/>
      <c r="F12" s="70" t="s">
        <v>34</v>
      </c>
      <c r="G12" s="79"/>
      <c r="H12" s="79"/>
    </row>
    <row r="13" spans="1:8" x14ac:dyDescent="0.3">
      <c r="A13" s="72"/>
      <c r="B13" s="72" t="s">
        <v>35</v>
      </c>
      <c r="C13" s="72"/>
      <c r="D13" s="70"/>
      <c r="E13" s="70"/>
      <c r="F13" s="70" t="s">
        <v>44</v>
      </c>
      <c r="G13" s="79">
        <f t="shared" ref="G13:H13" si="1">G15</f>
        <v>-14807580</v>
      </c>
      <c r="H13" s="79">
        <f t="shared" si="1"/>
        <v>-14807580</v>
      </c>
    </row>
    <row r="14" spans="1:8" x14ac:dyDescent="0.3">
      <c r="A14" s="72"/>
      <c r="B14" s="72"/>
      <c r="C14" s="72"/>
      <c r="D14" s="70"/>
      <c r="E14" s="70"/>
      <c r="F14" s="70" t="s">
        <v>34</v>
      </c>
      <c r="G14" s="79"/>
      <c r="H14" s="79"/>
    </row>
    <row r="15" spans="1:8" x14ac:dyDescent="0.3">
      <c r="A15" s="72"/>
      <c r="B15" s="72"/>
      <c r="C15" s="72" t="s">
        <v>35</v>
      </c>
      <c r="D15" s="70"/>
      <c r="E15" s="70"/>
      <c r="F15" s="70" t="s">
        <v>12</v>
      </c>
      <c r="G15" s="79">
        <f t="shared" ref="G15:H15" si="2">G17</f>
        <v>-14807580</v>
      </c>
      <c r="H15" s="79">
        <f t="shared" si="2"/>
        <v>-14807580</v>
      </c>
    </row>
    <row r="16" spans="1:8" x14ac:dyDescent="0.3">
      <c r="A16" s="72"/>
      <c r="B16" s="72"/>
      <c r="C16" s="72"/>
      <c r="D16" s="70"/>
      <c r="E16" s="70"/>
      <c r="F16" s="70" t="s">
        <v>36</v>
      </c>
      <c r="G16" s="79"/>
      <c r="H16" s="79"/>
    </row>
    <row r="17" spans="1:8" x14ac:dyDescent="0.3">
      <c r="A17" s="72"/>
      <c r="B17" s="72"/>
      <c r="C17" s="72"/>
      <c r="D17" s="70"/>
      <c r="E17" s="70"/>
      <c r="F17" s="70" t="s">
        <v>10</v>
      </c>
      <c r="G17" s="79">
        <f t="shared" ref="G17:H17" si="3">G19</f>
        <v>-14807580</v>
      </c>
      <c r="H17" s="79">
        <f t="shared" si="3"/>
        <v>-14807580</v>
      </c>
    </row>
    <row r="18" spans="1:8" x14ac:dyDescent="0.3">
      <c r="A18" s="72"/>
      <c r="B18" s="72"/>
      <c r="C18" s="72"/>
      <c r="D18" s="70"/>
      <c r="E18" s="70"/>
      <c r="F18" s="70" t="s">
        <v>36</v>
      </c>
      <c r="G18" s="68"/>
      <c r="H18" s="68"/>
    </row>
    <row r="19" spans="1:8" x14ac:dyDescent="0.3">
      <c r="A19" s="72"/>
      <c r="B19" s="72"/>
      <c r="C19" s="72"/>
      <c r="D19" s="76">
        <v>1139</v>
      </c>
      <c r="E19" s="76"/>
      <c r="F19" s="76" t="s">
        <v>12</v>
      </c>
      <c r="G19" s="79">
        <f t="shared" ref="G19:H19" si="4">G21</f>
        <v>-14807580</v>
      </c>
      <c r="H19" s="79">
        <f t="shared" si="4"/>
        <v>-14807580</v>
      </c>
    </row>
    <row r="20" spans="1:8" x14ac:dyDescent="0.3">
      <c r="A20" s="73"/>
      <c r="B20" s="71"/>
      <c r="C20" s="73"/>
      <c r="D20" s="76"/>
      <c r="E20" s="76"/>
      <c r="F20" s="76" t="s">
        <v>34</v>
      </c>
      <c r="G20" s="79"/>
      <c r="H20" s="79"/>
    </row>
    <row r="21" spans="1:8" x14ac:dyDescent="0.3">
      <c r="A21" s="73"/>
      <c r="B21" s="73"/>
      <c r="C21" s="71"/>
      <c r="D21" s="76"/>
      <c r="E21" s="76">
        <v>11001</v>
      </c>
      <c r="F21" s="76" t="s">
        <v>12</v>
      </c>
      <c r="G21" s="79">
        <f t="shared" ref="G21:H21" si="5">G23</f>
        <v>-14807580</v>
      </c>
      <c r="H21" s="79">
        <f t="shared" si="5"/>
        <v>-14807580</v>
      </c>
    </row>
    <row r="22" spans="1:8" x14ac:dyDescent="0.3">
      <c r="A22" s="73"/>
      <c r="B22" s="73"/>
      <c r="C22" s="71"/>
      <c r="D22" s="76"/>
      <c r="E22" s="76"/>
      <c r="F22" s="76" t="s">
        <v>38</v>
      </c>
      <c r="G22" s="79"/>
      <c r="H22" s="79"/>
    </row>
    <row r="23" spans="1:8" x14ac:dyDescent="0.3">
      <c r="A23" s="73"/>
      <c r="B23" s="73"/>
      <c r="C23" s="71"/>
      <c r="D23" s="76"/>
      <c r="E23" s="76"/>
      <c r="F23" s="76" t="s">
        <v>10</v>
      </c>
      <c r="G23" s="79">
        <f t="shared" ref="G23:H23" si="6">G25</f>
        <v>-14807580</v>
      </c>
      <c r="H23" s="79">
        <f t="shared" si="6"/>
        <v>-14807580</v>
      </c>
    </row>
    <row r="24" spans="1:8" ht="34.5" x14ac:dyDescent="0.3">
      <c r="A24" s="73"/>
      <c r="B24" s="73"/>
      <c r="C24" s="71"/>
      <c r="D24" s="76"/>
      <c r="E24" s="76"/>
      <c r="F24" s="29" t="s">
        <v>39</v>
      </c>
      <c r="G24" s="79"/>
      <c r="H24" s="79"/>
    </row>
    <row r="25" spans="1:8" x14ac:dyDescent="0.3">
      <c r="A25" s="73"/>
      <c r="B25" s="73"/>
      <c r="C25" s="73"/>
      <c r="D25" s="76"/>
      <c r="E25" s="76"/>
      <c r="F25" s="29" t="s">
        <v>31</v>
      </c>
      <c r="G25" s="79">
        <f t="shared" ref="G25:H27" si="7">G26</f>
        <v>-14807580</v>
      </c>
      <c r="H25" s="79">
        <f t="shared" si="7"/>
        <v>-14807580</v>
      </c>
    </row>
    <row r="26" spans="1:8" x14ac:dyDescent="0.3">
      <c r="A26" s="73"/>
      <c r="B26" s="73"/>
      <c r="C26" s="73"/>
      <c r="D26" s="76"/>
      <c r="E26" s="76"/>
      <c r="F26" s="29" t="s">
        <v>40</v>
      </c>
      <c r="G26" s="79">
        <f t="shared" si="7"/>
        <v>-14807580</v>
      </c>
      <c r="H26" s="79">
        <f t="shared" si="7"/>
        <v>-14807580</v>
      </c>
    </row>
    <row r="27" spans="1:8" x14ac:dyDescent="0.3">
      <c r="A27" s="73"/>
      <c r="B27" s="73"/>
      <c r="C27" s="73"/>
      <c r="D27" s="76"/>
      <c r="E27" s="76"/>
      <c r="F27" s="29" t="s">
        <v>45</v>
      </c>
      <c r="G27" s="79">
        <f t="shared" si="7"/>
        <v>-14807580</v>
      </c>
      <c r="H27" s="79">
        <f t="shared" si="7"/>
        <v>-14807580</v>
      </c>
    </row>
    <row r="28" spans="1:8" x14ac:dyDescent="0.3">
      <c r="A28" s="73"/>
      <c r="B28" s="73"/>
      <c r="C28" s="73"/>
      <c r="D28" s="76"/>
      <c r="E28" s="76"/>
      <c r="F28" s="29" t="s">
        <v>46</v>
      </c>
      <c r="G28" s="79">
        <f>'1'!G28</f>
        <v>-14807580</v>
      </c>
      <c r="H28" s="79">
        <f>'1'!H28</f>
        <v>-14807580</v>
      </c>
    </row>
    <row r="29" spans="1:8" x14ac:dyDescent="0.3">
      <c r="A29" s="75">
        <f>'2'!A13</f>
        <v>10</v>
      </c>
      <c r="B29" s="75"/>
      <c r="C29" s="75"/>
      <c r="D29" s="75"/>
      <c r="E29" s="75"/>
      <c r="F29" s="75" t="str">
        <f>'2'!F13</f>
        <v xml:space="preserve"> ՍՈՑԻԱԼԱԿԱՆ ՊԱՇՏՊԱՆՈՒԹՅՈՒՆ</v>
      </c>
      <c r="G29" s="69">
        <f>'2'!G13</f>
        <v>14807580</v>
      </c>
      <c r="H29" s="69">
        <f>'2'!H13</f>
        <v>14807580</v>
      </c>
    </row>
    <row r="30" spans="1:8" x14ac:dyDescent="0.3">
      <c r="A30" s="75"/>
      <c r="B30" s="75"/>
      <c r="C30" s="75"/>
      <c r="D30" s="75"/>
      <c r="E30" s="75"/>
      <c r="F30" s="75" t="str">
        <f>'2'!F14</f>
        <v>այդ թվում՝</v>
      </c>
      <c r="G30" s="69"/>
      <c r="H30" s="69"/>
    </row>
    <row r="31" spans="1:8" x14ac:dyDescent="0.3">
      <c r="A31" s="75"/>
      <c r="B31" s="75" t="str">
        <f>'2'!B15</f>
        <v>02</v>
      </c>
      <c r="C31" s="75"/>
      <c r="D31" s="75"/>
      <c r="E31" s="75"/>
      <c r="F31" s="75" t="str">
        <f>'2'!F15</f>
        <v xml:space="preserve"> Ծերություն</v>
      </c>
      <c r="G31" s="69">
        <f>'2'!G15</f>
        <v>14807580</v>
      </c>
      <c r="H31" s="69">
        <f>'2'!H15</f>
        <v>14807580</v>
      </c>
    </row>
    <row r="32" spans="1:8" x14ac:dyDescent="0.3">
      <c r="A32" s="75"/>
      <c r="B32" s="75"/>
      <c r="C32" s="75"/>
      <c r="D32" s="75"/>
      <c r="E32" s="75"/>
      <c r="F32" s="75" t="str">
        <f>'2'!F16</f>
        <v>այդ թվում՝</v>
      </c>
      <c r="G32" s="69"/>
      <c r="H32" s="69"/>
    </row>
    <row r="33" spans="1:8" x14ac:dyDescent="0.3">
      <c r="A33" s="75"/>
      <c r="B33" s="75"/>
      <c r="C33" s="75" t="str">
        <f>'2'!C17</f>
        <v>01</v>
      </c>
      <c r="D33" s="75"/>
      <c r="E33" s="75"/>
      <c r="F33" s="75" t="str">
        <f>'2'!F17</f>
        <v xml:space="preserve"> Ծերություն</v>
      </c>
      <c r="G33" s="69">
        <f>'2'!G17</f>
        <v>14807580</v>
      </c>
      <c r="H33" s="69">
        <f>'2'!H17</f>
        <v>14807580</v>
      </c>
    </row>
    <row r="34" spans="1:8" x14ac:dyDescent="0.3">
      <c r="A34" s="75"/>
      <c r="B34" s="75"/>
      <c r="C34" s="75"/>
      <c r="D34" s="75"/>
      <c r="E34" s="75"/>
      <c r="F34" s="75" t="str">
        <f>'2'!F18</f>
        <v xml:space="preserve">այդ թվում՝ </v>
      </c>
      <c r="G34" s="69"/>
      <c r="H34" s="69"/>
    </row>
    <row r="35" spans="1:8" x14ac:dyDescent="0.3">
      <c r="A35" s="75"/>
      <c r="B35" s="75"/>
      <c r="C35" s="75"/>
      <c r="D35" s="75"/>
      <c r="E35" s="75"/>
      <c r="F35" s="75" t="str">
        <f>'2'!F19</f>
        <v xml:space="preserve"> ՀՀ  աշխատանքի և սոցիալական հարցերի նախարարություն</v>
      </c>
      <c r="G35" s="69">
        <f>'2'!G19</f>
        <v>14807580</v>
      </c>
      <c r="H35" s="69">
        <f>'2'!H19</f>
        <v>14807580</v>
      </c>
    </row>
    <row r="36" spans="1:8" x14ac:dyDescent="0.3">
      <c r="A36" s="75"/>
      <c r="B36" s="75"/>
      <c r="C36" s="75"/>
      <c r="D36" s="75"/>
      <c r="E36" s="75"/>
      <c r="F36" s="75" t="str">
        <f>'2'!F20</f>
        <v>այդ թվում՝</v>
      </c>
      <c r="G36" s="69"/>
      <c r="H36" s="69"/>
    </row>
    <row r="37" spans="1:8" x14ac:dyDescent="0.3">
      <c r="A37" s="75"/>
      <c r="B37" s="75"/>
      <c r="C37" s="75"/>
      <c r="D37" s="75" t="str">
        <f>'2'!D21</f>
        <v>1102</v>
      </c>
      <c r="E37" s="75"/>
      <c r="F37" s="75" t="str">
        <f>'2'!F21</f>
        <v>Կենսաթոշակային ապահովություն</v>
      </c>
      <c r="G37" s="69">
        <f>'2'!G21</f>
        <v>12430200</v>
      </c>
      <c r="H37" s="69">
        <f>'2'!H21</f>
        <v>12430200</v>
      </c>
    </row>
    <row r="38" spans="1:8" x14ac:dyDescent="0.3">
      <c r="A38" s="75"/>
      <c r="B38" s="75"/>
      <c r="C38" s="75"/>
      <c r="D38" s="75"/>
      <c r="E38" s="75"/>
      <c r="F38" s="75" t="str">
        <f>'2'!F22</f>
        <v xml:space="preserve"> այդ թվում`</v>
      </c>
      <c r="G38" s="69"/>
      <c r="H38" s="69"/>
    </row>
    <row r="39" spans="1:8" ht="34.5" x14ac:dyDescent="0.3">
      <c r="A39" s="75"/>
      <c r="B39" s="75"/>
      <c r="C39" s="75"/>
      <c r="D39" s="75"/>
      <c r="E39" s="75" t="str">
        <f>'2'!E23</f>
        <v xml:space="preserve"> 12001</v>
      </c>
      <c r="F39" s="29" t="str">
        <f>'2'!F23</f>
        <v xml:space="preserve"> Սպայական անձնակազմի և նրանց ընտանիքների անդամների կենսաթոշակներ</v>
      </c>
      <c r="G39" s="69">
        <f>'2'!G23</f>
        <v>286700</v>
      </c>
      <c r="H39" s="69">
        <f>'2'!H23</f>
        <v>286700</v>
      </c>
    </row>
    <row r="40" spans="1:8" x14ac:dyDescent="0.3">
      <c r="A40" s="75"/>
      <c r="B40" s="75"/>
      <c r="C40" s="75"/>
      <c r="D40" s="75"/>
      <c r="E40" s="75"/>
      <c r="F40" s="29" t="str">
        <f>'2'!F24</f>
        <v xml:space="preserve"> այդ թվում` ըստ կատարողների</v>
      </c>
      <c r="G40" s="69"/>
      <c r="H40" s="69"/>
    </row>
    <row r="41" spans="1:8" ht="34.5" x14ac:dyDescent="0.3">
      <c r="A41" s="75"/>
      <c r="B41" s="75"/>
      <c r="C41" s="75"/>
      <c r="D41" s="75"/>
      <c r="E41" s="75"/>
      <c r="F41" s="29" t="str">
        <f>'2'!F25</f>
        <v xml:space="preserve"> ՀՀ աշխատանքի և սոցիալական հարցերի նախարարության միասնական սոցիալական ծառայություն</v>
      </c>
      <c r="G41" s="69">
        <f>'2'!G25</f>
        <v>286700</v>
      </c>
      <c r="H41" s="69">
        <f>'2'!H25</f>
        <v>286700</v>
      </c>
    </row>
    <row r="42" spans="1:8" ht="17.25" customHeight="1" x14ac:dyDescent="0.3">
      <c r="A42" s="75"/>
      <c r="B42" s="75"/>
      <c r="C42" s="75"/>
      <c r="D42" s="75"/>
      <c r="E42" s="75"/>
      <c r="F42" s="29" t="str">
        <f>'2'!F26</f>
        <v xml:space="preserve"> այդ թվում` բյուջետային ծախսերի տնտեսագիտական դասակարգման հոդվածներ</v>
      </c>
      <c r="G42" s="69"/>
      <c r="H42" s="69"/>
    </row>
    <row r="43" spans="1:8" x14ac:dyDescent="0.3">
      <c r="A43" s="75"/>
      <c r="B43" s="75"/>
      <c r="C43" s="75"/>
      <c r="D43" s="75"/>
      <c r="E43" s="75"/>
      <c r="F43" s="29" t="str">
        <f>'2'!F27</f>
        <v xml:space="preserve"> ԸՆԴԱՄԵՆԸ ԾԱԽՍԵՐ</v>
      </c>
      <c r="G43" s="69">
        <f>'2'!G27</f>
        <v>286700</v>
      </c>
      <c r="H43" s="69">
        <f>'2'!H27</f>
        <v>286700</v>
      </c>
    </row>
    <row r="44" spans="1:8" x14ac:dyDescent="0.3">
      <c r="A44" s="75"/>
      <c r="B44" s="75"/>
      <c r="C44" s="75"/>
      <c r="D44" s="75"/>
      <c r="E44" s="75"/>
      <c r="F44" s="29" t="str">
        <f>'2'!F28</f>
        <v xml:space="preserve"> ԸՆԹԱՑԻԿ ԾԱԽՍԵՐ</v>
      </c>
      <c r="G44" s="69">
        <f>'2'!G28</f>
        <v>286700</v>
      </c>
      <c r="H44" s="69">
        <f>'2'!H28</f>
        <v>286700</v>
      </c>
    </row>
    <row r="45" spans="1:8" x14ac:dyDescent="0.3">
      <c r="A45" s="75"/>
      <c r="B45" s="75"/>
      <c r="C45" s="75"/>
      <c r="D45" s="75"/>
      <c r="E45" s="75"/>
      <c r="F45" s="29" t="str">
        <f>'2'!F29</f>
        <v xml:space="preserve"> ՍՈՑԻԱԼԱԿԱՆ  ՆՊԱՍՏՆԵՐ ԵՎ ԿԵՆՍԱԹՈՇԱԿՆԵՐ</v>
      </c>
      <c r="G45" s="69">
        <f>'2'!G29</f>
        <v>286700</v>
      </c>
      <c r="H45" s="69">
        <f>'2'!H29</f>
        <v>286700</v>
      </c>
    </row>
    <row r="46" spans="1:8" x14ac:dyDescent="0.3">
      <c r="A46" s="75"/>
      <c r="B46" s="75"/>
      <c r="C46" s="75"/>
      <c r="D46" s="75"/>
      <c r="E46" s="75"/>
      <c r="F46" s="29" t="str">
        <f>'2'!F30</f>
        <v xml:space="preserve"> Կենսաթոշակներ</v>
      </c>
      <c r="G46" s="69">
        <f>'2'!G30</f>
        <v>286700</v>
      </c>
      <c r="H46" s="69">
        <f>'2'!H30</f>
        <v>286700</v>
      </c>
    </row>
    <row r="47" spans="1:8" x14ac:dyDescent="0.3">
      <c r="A47" s="75"/>
      <c r="B47" s="75"/>
      <c r="C47" s="75"/>
      <c r="D47" s="75"/>
      <c r="E47" s="75"/>
      <c r="F47" s="29" t="str">
        <f>'2'!F31</f>
        <v xml:space="preserve"> - Կենսաթոշակներ</v>
      </c>
      <c r="G47" s="69">
        <f>'2'!G31</f>
        <v>286700</v>
      </c>
      <c r="H47" s="69">
        <f>'2'!H31</f>
        <v>286700</v>
      </c>
    </row>
    <row r="48" spans="1:8" ht="34.5" x14ac:dyDescent="0.3">
      <c r="A48" s="75"/>
      <c r="B48" s="75"/>
      <c r="C48" s="75"/>
      <c r="D48" s="75"/>
      <c r="E48" s="75" t="str">
        <f>'2'!E32</f>
        <v xml:space="preserve"> 12002</v>
      </c>
      <c r="F48" s="29" t="str">
        <f>'2'!F32</f>
        <v xml:space="preserve"> Շարքային զինծառայողների և նրանց ընտանիքների անդամների զինվորական կենսաթոշակներ</v>
      </c>
      <c r="G48" s="69">
        <f>'2'!G32</f>
        <v>38500</v>
      </c>
      <c r="H48" s="69">
        <f>'2'!H32</f>
        <v>38500</v>
      </c>
    </row>
    <row r="49" spans="1:8" x14ac:dyDescent="0.3">
      <c r="A49" s="75"/>
      <c r="B49" s="75"/>
      <c r="C49" s="75"/>
      <c r="D49" s="75"/>
      <c r="E49" s="75"/>
      <c r="F49" s="29" t="str">
        <f>'2'!F33</f>
        <v xml:space="preserve"> այդ թվում` ըստ կատարողների</v>
      </c>
      <c r="G49" s="69"/>
      <c r="H49" s="69"/>
    </row>
    <row r="50" spans="1:8" ht="34.5" x14ac:dyDescent="0.3">
      <c r="A50" s="75"/>
      <c r="B50" s="75"/>
      <c r="C50" s="75"/>
      <c r="D50" s="75"/>
      <c r="E50" s="75"/>
      <c r="F50" s="29" t="str">
        <f>'2'!F34</f>
        <v xml:space="preserve"> ՀՀ աշխատանքի և սոցիալական հարցերի նախարարության միասնական սոցիալական ծառայություն</v>
      </c>
      <c r="G50" s="69">
        <f>'2'!G34</f>
        <v>38500</v>
      </c>
      <c r="H50" s="69">
        <f>'2'!H34</f>
        <v>38500</v>
      </c>
    </row>
    <row r="51" spans="1:8" ht="34.5" x14ac:dyDescent="0.3">
      <c r="A51" s="75"/>
      <c r="B51" s="75"/>
      <c r="C51" s="75"/>
      <c r="D51" s="75"/>
      <c r="E51" s="75"/>
      <c r="F51" s="29" t="str">
        <f>'2'!F35</f>
        <v xml:space="preserve"> այդ թվում` բյուջետային ծախսերի տնտեսագիտական դասակարգման հոդվածներ</v>
      </c>
      <c r="G51" s="69"/>
      <c r="H51" s="69"/>
    </row>
    <row r="52" spans="1:8" x14ac:dyDescent="0.3">
      <c r="A52" s="75"/>
      <c r="B52" s="75"/>
      <c r="C52" s="75"/>
      <c r="D52" s="75"/>
      <c r="E52" s="75"/>
      <c r="F52" s="29" t="str">
        <f>'2'!F36</f>
        <v xml:space="preserve"> ԸՆԴԱՄԵՆԸ ԾԱԽՍԵՐ</v>
      </c>
      <c r="G52" s="69">
        <f>'2'!G36</f>
        <v>38500</v>
      </c>
      <c r="H52" s="69">
        <f>'2'!H36</f>
        <v>38500</v>
      </c>
    </row>
    <row r="53" spans="1:8" x14ac:dyDescent="0.3">
      <c r="A53" s="75"/>
      <c r="B53" s="75"/>
      <c r="C53" s="75"/>
      <c r="D53" s="75"/>
      <c r="E53" s="75"/>
      <c r="F53" s="29" t="str">
        <f>'2'!F37</f>
        <v xml:space="preserve"> ԸՆԹԱՑԻԿ ԾԱԽՍԵՐ</v>
      </c>
      <c r="G53" s="69">
        <f>'2'!G37</f>
        <v>38500</v>
      </c>
      <c r="H53" s="69">
        <f>'2'!H37</f>
        <v>38500</v>
      </c>
    </row>
    <row r="54" spans="1:8" x14ac:dyDescent="0.3">
      <c r="A54" s="75"/>
      <c r="B54" s="75"/>
      <c r="C54" s="75"/>
      <c r="D54" s="75"/>
      <c r="E54" s="75"/>
      <c r="F54" s="29" t="str">
        <f>'2'!F38</f>
        <v xml:space="preserve"> ՍՈՑԻԱԼԱԿԱՆ  ՆՊԱՍՏՆԵՐ ԵՎ ԿԵՆՍԱԹՈՇԱԿՆԵՐ</v>
      </c>
      <c r="G54" s="69">
        <f>'2'!G38</f>
        <v>38500</v>
      </c>
      <c r="H54" s="69">
        <f>'2'!H38</f>
        <v>38500</v>
      </c>
    </row>
    <row r="55" spans="1:8" x14ac:dyDescent="0.3">
      <c r="A55" s="75"/>
      <c r="B55" s="75"/>
      <c r="C55" s="75"/>
      <c r="D55" s="75"/>
      <c r="E55" s="75"/>
      <c r="F55" s="29" t="str">
        <f>'2'!F39</f>
        <v xml:space="preserve"> Կենսաթոշակներ</v>
      </c>
      <c r="G55" s="69">
        <f>'2'!G39</f>
        <v>38500</v>
      </c>
      <c r="H55" s="69">
        <f>'2'!H39</f>
        <v>38500</v>
      </c>
    </row>
    <row r="56" spans="1:8" x14ac:dyDescent="0.3">
      <c r="A56" s="75"/>
      <c r="B56" s="75"/>
      <c r="C56" s="75"/>
      <c r="D56" s="75"/>
      <c r="E56" s="75"/>
      <c r="F56" s="29" t="str">
        <f>'2'!F40</f>
        <v xml:space="preserve"> - Կենսաթոշակներ</v>
      </c>
      <c r="G56" s="69">
        <f>'2'!G40</f>
        <v>38500</v>
      </c>
      <c r="H56" s="69">
        <f>'2'!H40</f>
        <v>38500</v>
      </c>
    </row>
    <row r="57" spans="1:8" x14ac:dyDescent="0.3">
      <c r="A57" s="75"/>
      <c r="B57" s="75"/>
      <c r="C57" s="75"/>
      <c r="D57" s="75"/>
      <c r="E57" s="75" t="str">
        <f>'2'!E41</f>
        <v xml:space="preserve"> 12003</v>
      </c>
      <c r="F57" s="29" t="str">
        <f>'2'!F41</f>
        <v xml:space="preserve"> Աշխատանքային կենսաթոշակներ</v>
      </c>
      <c r="G57" s="69">
        <f>'2'!G41</f>
        <v>12105000</v>
      </c>
      <c r="H57" s="69">
        <f>'2'!H41</f>
        <v>12105000</v>
      </c>
    </row>
    <row r="58" spans="1:8" x14ac:dyDescent="0.3">
      <c r="A58" s="75"/>
      <c r="B58" s="75"/>
      <c r="C58" s="75"/>
      <c r="D58" s="75"/>
      <c r="E58" s="75"/>
      <c r="F58" s="29" t="str">
        <f>'2'!F42</f>
        <v xml:space="preserve"> այդ թվում` ըստ կատարողների</v>
      </c>
      <c r="G58" s="69"/>
      <c r="H58" s="69"/>
    </row>
    <row r="59" spans="1:8" ht="34.5" x14ac:dyDescent="0.3">
      <c r="A59" s="75"/>
      <c r="B59" s="75"/>
      <c r="C59" s="75"/>
      <c r="D59" s="75"/>
      <c r="E59" s="75"/>
      <c r="F59" s="29" t="str">
        <f>'2'!F43</f>
        <v xml:space="preserve"> ՀՀ աշխատանքի և սոցիալական հարցերի նախարարության միասնական սոցիալական ծառայություն</v>
      </c>
      <c r="G59" s="69">
        <f>'2'!G43</f>
        <v>12105000</v>
      </c>
      <c r="H59" s="69">
        <f>'2'!H43</f>
        <v>12105000</v>
      </c>
    </row>
    <row r="60" spans="1:8" ht="34.5" x14ac:dyDescent="0.3">
      <c r="A60" s="75"/>
      <c r="B60" s="75"/>
      <c r="C60" s="75"/>
      <c r="D60" s="75"/>
      <c r="E60" s="75"/>
      <c r="F60" s="29" t="str">
        <f>'2'!F44</f>
        <v xml:space="preserve"> այդ թվում` բյուջետային ծախսերի տնտեսագիտական դասակարգման հոդվածներ</v>
      </c>
      <c r="G60" s="69"/>
      <c r="H60" s="69"/>
    </row>
    <row r="61" spans="1:8" x14ac:dyDescent="0.3">
      <c r="A61" s="75"/>
      <c r="B61" s="75"/>
      <c r="C61" s="75"/>
      <c r="D61" s="75"/>
      <c r="E61" s="75"/>
      <c r="F61" s="29" t="str">
        <f>'2'!F45</f>
        <v xml:space="preserve"> ԸՆԴԱՄԵՆԸ ԾԱԽՍԵՐ</v>
      </c>
      <c r="G61" s="69">
        <f>'2'!G45</f>
        <v>12105000</v>
      </c>
      <c r="H61" s="69">
        <f>'2'!H45</f>
        <v>12105000</v>
      </c>
    </row>
    <row r="62" spans="1:8" x14ac:dyDescent="0.3">
      <c r="A62" s="75"/>
      <c r="B62" s="75"/>
      <c r="C62" s="75"/>
      <c r="D62" s="75"/>
      <c r="E62" s="75"/>
      <c r="F62" s="29" t="str">
        <f>'2'!F46</f>
        <v xml:space="preserve"> ԸՆԹԱՑԻԿ ԾԱԽՍԵՐ</v>
      </c>
      <c r="G62" s="69">
        <f>'2'!G46</f>
        <v>12105000</v>
      </c>
      <c r="H62" s="69">
        <f>'2'!H46</f>
        <v>12105000</v>
      </c>
    </row>
    <row r="63" spans="1:8" x14ac:dyDescent="0.3">
      <c r="A63" s="75"/>
      <c r="B63" s="75"/>
      <c r="C63" s="75"/>
      <c r="D63" s="75"/>
      <c r="E63" s="75"/>
      <c r="F63" s="29" t="str">
        <f>'2'!F47</f>
        <v xml:space="preserve"> ՍՈՑԻԱԼԱԿԱՆ  ՆՊԱՍՏՆԵՐ ԵՎ ԿԵՆՍԱԹՈՇԱԿՆԵՐ</v>
      </c>
      <c r="G63" s="69">
        <f>'2'!G47</f>
        <v>12105000</v>
      </c>
      <c r="H63" s="69">
        <f>'2'!H47</f>
        <v>12105000</v>
      </c>
    </row>
    <row r="64" spans="1:8" x14ac:dyDescent="0.3">
      <c r="A64" s="75"/>
      <c r="B64" s="75"/>
      <c r="C64" s="75"/>
      <c r="D64" s="75"/>
      <c r="E64" s="75"/>
      <c r="F64" s="29" t="str">
        <f>'2'!F48</f>
        <v xml:space="preserve"> Կենսաթոշակներ</v>
      </c>
      <c r="G64" s="69">
        <f>'2'!G48</f>
        <v>12105000</v>
      </c>
      <c r="H64" s="69">
        <f>'2'!H48</f>
        <v>12105000</v>
      </c>
    </row>
    <row r="65" spans="1:8" x14ac:dyDescent="0.3">
      <c r="A65" s="75"/>
      <c r="B65" s="75"/>
      <c r="C65" s="75"/>
      <c r="D65" s="75"/>
      <c r="E65" s="75"/>
      <c r="F65" s="29" t="str">
        <f>'2'!F49</f>
        <v xml:space="preserve"> - Կենսաթոշակներ</v>
      </c>
      <c r="G65" s="69">
        <f>'2'!G49</f>
        <v>12105000</v>
      </c>
      <c r="H65" s="69">
        <f>'2'!H49</f>
        <v>12105000</v>
      </c>
    </row>
    <row r="66" spans="1:8" x14ac:dyDescent="0.3">
      <c r="A66" s="75"/>
      <c r="B66" s="75"/>
      <c r="C66" s="75"/>
      <c r="D66" s="75">
        <f>'2'!D50</f>
        <v>1205</v>
      </c>
      <c r="E66" s="75"/>
      <c r="F66" s="29" t="str">
        <f>'2'!F50</f>
        <v>Սոցիալական ապահովություն</v>
      </c>
      <c r="G66" s="69">
        <f>'2'!G50</f>
        <v>2377380</v>
      </c>
      <c r="H66" s="69">
        <f>'2'!H50</f>
        <v>2377380</v>
      </c>
    </row>
    <row r="67" spans="1:8" x14ac:dyDescent="0.3">
      <c r="A67" s="75"/>
      <c r="B67" s="75"/>
      <c r="C67" s="75"/>
      <c r="D67" s="75"/>
      <c r="E67" s="75"/>
      <c r="F67" s="29" t="str">
        <f>'2'!F51</f>
        <v xml:space="preserve"> այդ թվում`</v>
      </c>
      <c r="G67" s="69"/>
      <c r="H67" s="69"/>
    </row>
    <row r="68" spans="1:8" ht="34.5" x14ac:dyDescent="0.3">
      <c r="A68" s="75"/>
      <c r="B68" s="75"/>
      <c r="C68" s="75"/>
      <c r="D68" s="75"/>
      <c r="E68" s="75" t="str">
        <f>'2'!E52</f>
        <v xml:space="preserve"> 12001</v>
      </c>
      <c r="F68" s="29" t="str">
        <f>'2'!F52</f>
        <v xml:space="preserve"> Ծերության, հաշմանդամության, կերակրողին կորցնելու դեպքում նպաստներ</v>
      </c>
      <c r="G68" s="69">
        <f>'2'!G52</f>
        <v>1658600</v>
      </c>
      <c r="H68" s="69">
        <f>'2'!H52</f>
        <v>1658600</v>
      </c>
    </row>
    <row r="69" spans="1:8" x14ac:dyDescent="0.3">
      <c r="A69" s="75"/>
      <c r="B69" s="75"/>
      <c r="C69" s="75"/>
      <c r="D69" s="75"/>
      <c r="E69" s="75"/>
      <c r="F69" s="29" t="str">
        <f>'2'!F53</f>
        <v xml:space="preserve"> այդ թվում` ըստ կատարողների</v>
      </c>
      <c r="G69" s="69"/>
      <c r="H69" s="69"/>
    </row>
    <row r="70" spans="1:8" ht="34.5" x14ac:dyDescent="0.3">
      <c r="A70" s="75"/>
      <c r="B70" s="75"/>
      <c r="C70" s="75"/>
      <c r="D70" s="75"/>
      <c r="E70" s="75"/>
      <c r="F70" s="29" t="str">
        <f>'2'!F54</f>
        <v xml:space="preserve"> ՀՀ աշխատանքի և սոցիալական հարցերի նախարարության միասնական սոցիալական ծառայություն</v>
      </c>
      <c r="G70" s="69">
        <f>'2'!G54</f>
        <v>1658600</v>
      </c>
      <c r="H70" s="69">
        <f>'2'!H54</f>
        <v>1658600</v>
      </c>
    </row>
    <row r="71" spans="1:8" ht="34.5" x14ac:dyDescent="0.3">
      <c r="A71" s="75"/>
      <c r="B71" s="75"/>
      <c r="C71" s="75"/>
      <c r="D71" s="75"/>
      <c r="E71" s="75"/>
      <c r="F71" s="29" t="str">
        <f>'2'!F55</f>
        <v xml:space="preserve"> այդ թվում` բյուջետային ծախսերի տնտեսագիտական դասակարգման հոդվածներ</v>
      </c>
      <c r="G71" s="69"/>
      <c r="H71" s="69"/>
    </row>
    <row r="72" spans="1:8" x14ac:dyDescent="0.3">
      <c r="A72" s="75"/>
      <c r="B72" s="75"/>
      <c r="C72" s="75"/>
      <c r="D72" s="75"/>
      <c r="E72" s="75"/>
      <c r="F72" s="29" t="str">
        <f>'2'!F56</f>
        <v xml:space="preserve"> ԸՆԴԱՄԵՆԸ ԾԱԽՍԵՐ</v>
      </c>
      <c r="G72" s="69">
        <f>'2'!G56</f>
        <v>1658600</v>
      </c>
      <c r="H72" s="69">
        <f>'2'!H56</f>
        <v>1658600</v>
      </c>
    </row>
    <row r="73" spans="1:8" x14ac:dyDescent="0.3">
      <c r="A73" s="75"/>
      <c r="B73" s="75"/>
      <c r="C73" s="75"/>
      <c r="D73" s="75"/>
      <c r="E73" s="75"/>
      <c r="F73" s="29" t="str">
        <f>'2'!F57</f>
        <v xml:space="preserve"> ԸՆԹԱՑԻԿ ԾԱԽՍԵՐ</v>
      </c>
      <c r="G73" s="69">
        <f>'2'!G57</f>
        <v>1658600</v>
      </c>
      <c r="H73" s="69">
        <f>'2'!H57</f>
        <v>1658600</v>
      </c>
    </row>
    <row r="74" spans="1:8" x14ac:dyDescent="0.3">
      <c r="A74" s="75"/>
      <c r="B74" s="75"/>
      <c r="C74" s="75"/>
      <c r="D74" s="75"/>
      <c r="E74" s="75"/>
      <c r="F74" s="29" t="str">
        <f>'2'!F58</f>
        <v xml:space="preserve"> ՍՈՑԻԱԼԱԿԱՆ  ՆՊԱՍՏՆԵՐ ԵՎ ԿԵՆՍԱԹՈՇԱԿՆԵՐ</v>
      </c>
      <c r="G74" s="69">
        <f>'2'!G58</f>
        <v>1658600</v>
      </c>
      <c r="H74" s="69">
        <f>'2'!H58</f>
        <v>1658600</v>
      </c>
    </row>
    <row r="75" spans="1:8" ht="34.5" x14ac:dyDescent="0.3">
      <c r="A75" s="75"/>
      <c r="B75" s="75"/>
      <c r="C75" s="75"/>
      <c r="D75" s="75"/>
      <c r="E75" s="75"/>
      <c r="F75" s="29" t="str">
        <f>'2'!F59</f>
        <v xml:space="preserve"> Սոցիալական օգնության դրամական արտահայտությամբ նպաստներ (բյուջեից)</v>
      </c>
      <c r="G75" s="69">
        <f>'2'!G59</f>
        <v>1658600</v>
      </c>
      <c r="H75" s="69">
        <f>'2'!H59</f>
        <v>1658600</v>
      </c>
    </row>
    <row r="76" spans="1:8" x14ac:dyDescent="0.3">
      <c r="A76" s="75"/>
      <c r="B76" s="75"/>
      <c r="C76" s="75"/>
      <c r="D76" s="75"/>
      <c r="E76" s="75"/>
      <c r="F76" s="29" t="str">
        <f>'2'!F60</f>
        <v xml:space="preserve"> - Այլ նպաստներ բյուջեից</v>
      </c>
      <c r="G76" s="69">
        <f>'2'!G60</f>
        <v>1658600</v>
      </c>
      <c r="H76" s="69">
        <f>'2'!H60</f>
        <v>1658600</v>
      </c>
    </row>
    <row r="77" spans="1:8" ht="34.5" x14ac:dyDescent="0.3">
      <c r="A77" s="75"/>
      <c r="B77" s="75"/>
      <c r="C77" s="75"/>
      <c r="D77" s="75"/>
      <c r="E77" s="75" t="str">
        <f>'2'!E61</f>
        <v xml:space="preserve"> 12029</v>
      </c>
      <c r="F77" s="29" t="str">
        <f>'2'!F61</f>
        <v xml:space="preserve"> Անկանխիկ եղանակով վճարումներից կենսաթոշակառուներին հետվճարի տրամադրում</v>
      </c>
      <c r="G77" s="69">
        <f>'2'!G61</f>
        <v>718780</v>
      </c>
      <c r="H77" s="69">
        <f>'2'!H61</f>
        <v>718780</v>
      </c>
    </row>
    <row r="78" spans="1:8" x14ac:dyDescent="0.3">
      <c r="A78" s="75"/>
      <c r="B78" s="75"/>
      <c r="C78" s="75"/>
      <c r="D78" s="75"/>
      <c r="E78" s="75"/>
      <c r="F78" s="29" t="str">
        <f>'2'!F62</f>
        <v xml:space="preserve"> այդ թվում` ըստ կատարողների</v>
      </c>
      <c r="G78" s="69"/>
      <c r="H78" s="69"/>
    </row>
    <row r="79" spans="1:8" ht="34.5" x14ac:dyDescent="0.3">
      <c r="A79" s="75"/>
      <c r="B79" s="75"/>
      <c r="C79" s="75"/>
      <c r="D79" s="75"/>
      <c r="E79" s="75"/>
      <c r="F79" s="29" t="str">
        <f>'2'!F63</f>
        <v xml:space="preserve"> ՀՀ աշխատանքի և սոցիալական հարցերի նախարարության միասնական սոցիալական ծառայություն</v>
      </c>
      <c r="G79" s="69">
        <f>'2'!G63</f>
        <v>718780</v>
      </c>
      <c r="H79" s="69">
        <f>'2'!H63</f>
        <v>718780</v>
      </c>
    </row>
    <row r="80" spans="1:8" ht="34.5" x14ac:dyDescent="0.3">
      <c r="A80" s="75"/>
      <c r="B80" s="75"/>
      <c r="C80" s="75"/>
      <c r="D80" s="75"/>
      <c r="E80" s="75"/>
      <c r="F80" s="29" t="str">
        <f>'2'!F64</f>
        <v xml:space="preserve"> այդ թվում` բյուջետային ծախսերի տնտեսագիտական դասակարգման հոդվածներ</v>
      </c>
      <c r="G80" s="69"/>
      <c r="H80" s="69"/>
    </row>
    <row r="81" spans="1:8" x14ac:dyDescent="0.3">
      <c r="A81" s="75"/>
      <c r="B81" s="75"/>
      <c r="C81" s="75"/>
      <c r="D81" s="75"/>
      <c r="E81" s="75"/>
      <c r="F81" s="29" t="str">
        <f>'2'!F65</f>
        <v xml:space="preserve"> ԸՆԴԱՄԵՆԸ ԾԱԽՍԵՐ</v>
      </c>
      <c r="G81" s="69">
        <f>'2'!G65</f>
        <v>718780</v>
      </c>
      <c r="H81" s="69">
        <f>'2'!H65</f>
        <v>718780</v>
      </c>
    </row>
    <row r="82" spans="1:8" x14ac:dyDescent="0.3">
      <c r="A82" s="75"/>
      <c r="B82" s="75"/>
      <c r="C82" s="75"/>
      <c r="D82" s="75"/>
      <c r="E82" s="75"/>
      <c r="F82" s="29" t="str">
        <f>'2'!F66</f>
        <v xml:space="preserve"> ԸՆԹԱՑԻԿ ԾԱԽՍԵՐ</v>
      </c>
      <c r="G82" s="69">
        <f>'2'!G66</f>
        <v>718780</v>
      </c>
      <c r="H82" s="69">
        <f>'2'!H66</f>
        <v>718780</v>
      </c>
    </row>
    <row r="83" spans="1:8" x14ac:dyDescent="0.3">
      <c r="A83" s="75"/>
      <c r="B83" s="75"/>
      <c r="C83" s="75"/>
      <c r="D83" s="75"/>
      <c r="E83" s="75"/>
      <c r="F83" s="29" t="str">
        <f>'2'!F67</f>
        <v xml:space="preserve"> ՍՈՑԻԱԼԱԿԱՆ  ՆՊԱՍՏՆԵՐ ԵՎ ԿԵՆՍԱԹՈՇԱԿՆԵՐ</v>
      </c>
      <c r="G83" s="69">
        <f>'2'!G67</f>
        <v>718780</v>
      </c>
      <c r="H83" s="69">
        <f>'2'!H67</f>
        <v>718780</v>
      </c>
    </row>
    <row r="84" spans="1:8" ht="34.5" x14ac:dyDescent="0.3">
      <c r="A84" s="75"/>
      <c r="B84" s="75"/>
      <c r="C84" s="75"/>
      <c r="D84" s="75"/>
      <c r="E84" s="75"/>
      <c r="F84" s="29" t="str">
        <f>'2'!F68</f>
        <v xml:space="preserve"> Սոցիալական օգնության դրամական արտահայտությամբ նպաստներ (բյուջեից)</v>
      </c>
      <c r="G84" s="69">
        <f>'2'!G68</f>
        <v>718780</v>
      </c>
      <c r="H84" s="69">
        <f>'2'!H68</f>
        <v>718780</v>
      </c>
    </row>
    <row r="85" spans="1:8" x14ac:dyDescent="0.3">
      <c r="A85" s="75"/>
      <c r="B85" s="75"/>
      <c r="C85" s="75"/>
      <c r="D85" s="75"/>
      <c r="E85" s="75"/>
      <c r="F85" s="29" t="str">
        <f>'2'!F69</f>
        <v xml:space="preserve"> - Այլ նպաստներ բյուջեից</v>
      </c>
      <c r="G85" s="69">
        <f>'2'!G69</f>
        <v>718780</v>
      </c>
      <c r="H85" s="69">
        <f>'2'!H69</f>
        <v>718780</v>
      </c>
    </row>
  </sheetData>
  <mergeCells count="7">
    <mergeCell ref="G3:H3"/>
    <mergeCell ref="B5:H5"/>
    <mergeCell ref="G6:H6"/>
    <mergeCell ref="A7:C7"/>
    <mergeCell ref="D7:E7"/>
    <mergeCell ref="F7:F8"/>
    <mergeCell ref="G7:H7"/>
  </mergeCells>
  <pageMargins left="0.7" right="0.7" top="0.75" bottom="0.75" header="0.3" footer="0.3"/>
  <pageSetup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lastModifiedBy>Gohar.Hayrapetyan</cp:lastModifiedBy>
  <dcterms:created xsi:type="dcterms:W3CDTF">2025-01-21T04:53:39Z</dcterms:created>
  <dcterms:modified xsi:type="dcterms:W3CDTF">2026-08-18T16:37:25Z</dcterms:modified>
</cp:coreProperties>
</file>