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1880" activeTab="3"/>
  </bookViews>
  <sheets>
    <sheet name="Հավելված 1" sheetId="1" r:id="rId1"/>
    <sheet name="Հավելված 2" sheetId="2" r:id="rId2"/>
    <sheet name="Հավելված 3" sheetId="5" r:id="rId3"/>
    <sheet name="Հավելված 4" sheetId="8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2" l="1"/>
  <c r="G7" i="2"/>
  <c r="H9" i="2"/>
  <c r="G9" i="2"/>
  <c r="H11" i="2"/>
  <c r="G11" i="2"/>
  <c r="I7" i="8"/>
  <c r="I6" i="8" s="1"/>
  <c r="I5" i="8" s="1"/>
  <c r="H9" i="1" s="1"/>
  <c r="K10" i="5" s="1"/>
  <c r="J10" i="5" l="1"/>
  <c r="K17" i="5"/>
  <c r="K16" i="5" s="1"/>
  <c r="K9" i="5"/>
  <c r="K8" i="5" s="1"/>
  <c r="H27" i="2"/>
  <c r="H26" i="2" s="1"/>
  <c r="H25" i="2" s="1"/>
  <c r="H24" i="2" s="1"/>
  <c r="H23" i="2" s="1"/>
  <c r="H21" i="2" s="1"/>
  <c r="H19" i="2" s="1"/>
  <c r="H12" i="1"/>
  <c r="H45" i="2" s="1"/>
  <c r="H44" i="2" s="1"/>
  <c r="H43" i="2" s="1"/>
  <c r="H42" i="2" s="1"/>
  <c r="H40" i="2" s="1"/>
  <c r="H38" i="2" s="1"/>
  <c r="H36" i="2" s="1"/>
  <c r="H8" i="1"/>
  <c r="H7" i="1" s="1"/>
  <c r="G9" i="1"/>
  <c r="G8" i="1" s="1"/>
  <c r="G7" i="1" s="1"/>
  <c r="G27" i="2" l="1"/>
  <c r="G45" i="2" s="1"/>
  <c r="G44" i="2" s="1"/>
  <c r="G43" i="2" s="1"/>
  <c r="G42" i="2" s="1"/>
  <c r="G40" i="2" s="1"/>
  <c r="G38" i="2" s="1"/>
  <c r="G36" i="2" s="1"/>
  <c r="G12" i="1"/>
  <c r="G11" i="1" s="1"/>
  <c r="G10" i="1" s="1"/>
  <c r="G6" i="1" s="1"/>
  <c r="J9" i="5"/>
  <c r="J8" i="5" s="1"/>
  <c r="J17" i="5"/>
  <c r="J16" i="5" s="1"/>
  <c r="H11" i="1"/>
  <c r="H10" i="1" s="1"/>
  <c r="H6" i="1" s="1"/>
  <c r="G26" i="2" l="1"/>
  <c r="G25" i="2" s="1"/>
  <c r="G24" i="2" s="1"/>
  <c r="G23" i="2" s="1"/>
  <c r="G21" i="2" s="1"/>
  <c r="G19" i="2" s="1"/>
  <c r="K15" i="5"/>
  <c r="K7" i="5" s="1"/>
  <c r="J15" i="5"/>
  <c r="J7" i="5" s="1"/>
  <c r="H17" i="2" l="1"/>
  <c r="G17" i="2"/>
  <c r="H15" i="2"/>
  <c r="G15" i="2"/>
  <c r="H13" i="2"/>
  <c r="G13" i="2"/>
  <c r="H34" i="2" l="1"/>
  <c r="H32" i="2" s="1"/>
  <c r="H30" i="2" s="1"/>
  <c r="H28" i="2" s="1"/>
  <c r="G34" i="2"/>
  <c r="G32" i="2" s="1"/>
  <c r="G30" i="2" s="1"/>
  <c r="G28" i="2" s="1"/>
</calcChain>
</file>

<file path=xl/sharedStrings.xml><?xml version="1.0" encoding="utf-8"?>
<sst xmlns="http://schemas.openxmlformats.org/spreadsheetml/2006/main" count="153" uniqueCount="114">
  <si>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</si>
  <si>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</si>
  <si>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</si>
  <si>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</si>
  <si>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</si>
  <si>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>Ցուցանիշների փոփոխությունը
 (ավելացումները նշված են դրական նշանով, իսկ նվազեցումները՝ փակագծերում)</t>
  </si>
  <si>
    <t xml:space="preserve"> Ծրագիր</t>
  </si>
  <si>
    <t xml:space="preserve"> Միջոցառում</t>
  </si>
  <si>
    <t>Ինն ամիս</t>
  </si>
  <si>
    <t>Տարի</t>
  </si>
  <si>
    <t>ԸՆԴԱՄԵՆԸ</t>
  </si>
  <si>
    <t>Ծառայությունների մատուցում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</si>
  <si>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</si>
  <si>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</si>
  <si>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Ցուցանիշների փոփոխությունը (ավելացումները նշված են դրական նշանով,նվազեցումները` փակագծերում)  </t>
  </si>
  <si>
    <t xml:space="preserve"> Բաժին</t>
  </si>
  <si>
    <t xml:space="preserve"> Խումբ</t>
  </si>
  <si>
    <t>Դաս</t>
  </si>
  <si>
    <t xml:space="preserve"> ԸՆԴԱՄԵՆԸ ԾԱԽՍԵՐ </t>
  </si>
  <si>
    <t>այդ թվում`</t>
  </si>
  <si>
    <t xml:space="preserve"> 01</t>
  </si>
  <si>
    <t xml:space="preserve"> ԸՆԴՀԱՆՈՒՐ ԲՆՈՒՅԹԻ ՀԱՆՐԱՅԻՆ ԾԱՌԱՅՈՒԹՅՈՒՆՆԵՐ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</si>
  <si>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</si>
  <si>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</si>
  <si>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</si>
  <si>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</si>
  <si>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</si>
  <si>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</si>
  <si>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</si>
  <si>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</si>
  <si>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</si>
  <si>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</si>
  <si>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</si>
  <si>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Անվանումը </t>
  </si>
  <si>
    <t xml:space="preserve"> Նկարագրու-թյունը </t>
  </si>
  <si>
    <t xml:space="preserve"> Տեսակը </t>
  </si>
  <si>
    <t xml:space="preserve"> Ինն ամիս </t>
  </si>
  <si>
    <t xml:space="preserve"> Տարի </t>
  </si>
  <si>
    <t xml:space="preserve"> Ծառայությունների մատուցում </t>
  </si>
  <si>
    <t>1079</t>
  </si>
  <si>
    <t>Պետական գույքի կառավարում</t>
  </si>
  <si>
    <t>Պետական գույքի համալիր և արդյունավետ կառավարման ապահովում</t>
  </si>
  <si>
    <t>Պետական գույքի կառավարման արդյունավետության բարձրացում</t>
  </si>
  <si>
    <t>ՀՀ տարածքային կառավարման և ենթակառուցվածքների նախարարություն</t>
  </si>
  <si>
    <t>03</t>
  </si>
  <si>
    <t xml:space="preserve"> Ընդհանուր բնույթի ծառայություններ</t>
  </si>
  <si>
    <t xml:space="preserve"> Ընդհանուր բնույթի այլ ծառայություններ</t>
  </si>
  <si>
    <t xml:space="preserve"> ՀՀ տարածքային կառավարման և ենթակառուցվածքների նախարարություն</t>
  </si>
  <si>
    <t xml:space="preserve"> Պետական գույքի կառավարում</t>
  </si>
  <si>
    <t xml:space="preserve"> ՀՀ տարածքային կառավարման և ենթակառուցվածքների  նախարարության  պետական գույքի կառավարման կոմիտե</t>
  </si>
  <si>
    <t xml:space="preserve"> ՀՀ տարածքային կառավարման և ենթակառուցվածքների նախարարություն </t>
  </si>
  <si>
    <t xml:space="preserve"> 1079 </t>
  </si>
  <si>
    <t xml:space="preserve"> Պետական գույքի կառավարում </t>
  </si>
  <si>
    <t xml:space="preserve"> ԾԱՌԱՅՈՒԹՅՈՒՆՆԵՐԻ  ԵՎ   ԱՊՐԱՆՔՆԵՐԻ  ՁԵՌՔԲԵՐՈՒՄ</t>
  </si>
  <si>
    <t>Ընդամենը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</si>
  <si>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</si>
  <si>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</si>
  <si>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</si>
  <si>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</si>
  <si>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</si>
  <si>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</si>
  <si>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</si>
  <si>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</si>
  <si>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</si>
  <si>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</si>
  <si>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</si>
  <si>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</si>
  <si>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</si>
  <si>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 xml:space="preserve"> ԱՅԼ  ԾԱԽՍԵՐ</t>
  </si>
  <si>
    <t xml:space="preserve"> Պահուստային միջոցներ</t>
  </si>
  <si>
    <t>-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</si>
  <si>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</si>
  <si>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</si>
  <si>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</si>
  <si>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</si>
  <si>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</si>
  <si>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</si>
  <si>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1079 - 11019</t>
  </si>
  <si>
    <t>Համաժողովի միջոցառման կազմակերպման ծառայությունները Միավորված ազգերի կազմակերպության չափորոշիչներին համապատասխանեցում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</si>
  <si>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</si>
  <si>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</si>
  <si>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1079 - 11019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</si>
  <si>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</si>
  <si>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</si>
  <si>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</si>
  <si>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</si>
  <si>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</si>
  <si>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</si>
  <si>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ՀՀ տարածքային կառավարման և ենթակառուցվածքների նախարարության պետական գույքի կառավարման կոմիտե</t>
  </si>
  <si>
    <t xml:space="preserve"> Բաժին N 01</t>
  </si>
  <si>
    <t xml:space="preserve"> Խումբ N 03</t>
  </si>
  <si>
    <t xml:space="preserve"> Դաս N 03</t>
  </si>
  <si>
    <t xml:space="preserve"> </t>
  </si>
  <si>
    <t xml:space="preserve"> դրամ</t>
  </si>
  <si>
    <t xml:space="preserve"> 1079  11019</t>
  </si>
  <si>
    <t xml:space="preserve"> ՄԱՍ III.  ԾԱՌԱՅՈՒԹՅՈՒՆՆԵՐ</t>
  </si>
  <si>
    <t>79951112-1</t>
  </si>
  <si>
    <t>Համաժողովների կազմակերպման ծառայություններ</t>
  </si>
  <si>
    <t>ՄԱ</t>
  </si>
  <si>
    <t>COP 17 համաժողովի կազմակերպման ծառայություններ</t>
  </si>
  <si>
    <t xml:space="preserve">COP 17 համաշխարհային համաժողովի կազմակերպում </t>
  </si>
  <si>
    <t>ՀԱՅԱՍՏԱՆԻ ՀԱՆՐԱՊԵՏՈՒԹՅԱՆ ԿԱՌԱՎԱՐՈՒԹՅԱՆ 2025 ԹՎԱԿԱՆԻ ԴԵԿՏԵՄԲԵՐԻ 25-Ի N 1910-Ն ՈՐՈՇՄԱՆ
NN 3 ԵՎ 4 ՀԱՎԵԼՎԱԾՆԵՐՈՒՄ ԿԱՏԱՐՎՈՂ ՓՈՓՈԽՈՒԹՅՈՒՆՆԵՐԸ ԵՎ ԼՐԱՑՈՒՄՆԵՐԸ</t>
  </si>
  <si>
    <t>ՀԱՅԱՍՏԱՆԻ ՀԱՆՐԱՊԵՏՈՒԹՅԱՆ ԿԱՌԱՎԱՐՈՒԹՅԱՆ 2025 ԹՎԱԿԱՆԻ ԴԵԿՏԵՄԲԵՐԻ 25-Ի N 1910-Ն ՈՐՈՇՄԱՆ N10 ՀԱՎԵԼՎԱԾՈՒՄ ԿԱՏԱՐՎՈՂ ԼՐԱՑՈՒՄԸ</t>
  </si>
  <si>
    <r>
      <t>Հավելված 1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</si>
  <si>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>«ՀԱՅԱՍՏԱՆԻ  ՀԱՆՐԱՊԵՏՈՒԹՅԱՆ 2026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 ԵՎ ԼՐԱՑՈՒՄՆԵՐԸ</t>
  </si>
  <si>
    <r>
      <t>Հավելված 2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</si>
  <si>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 xml:space="preserve">Ցուցանիշների փոփոխությունը (ավելացումները նշված են դրական նշանով, նվազեցումները` փակագծերում)  </t>
  </si>
  <si>
    <r>
      <t>Հավելված 3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</si>
  <si>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 xml:space="preserve">Ծառայությունը մատուցողի անվանումը` ՀՀ տարածքային  կառավարման և ենթակառուցվածքների նախարարության պետական գույքի կառավարման կոմիտե </t>
  </si>
  <si>
    <t>(հազար դրամ)</t>
  </si>
  <si>
    <r>
      <t>Հավելված 4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</si>
  <si>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 xml:space="preserve"> Գումարը
(հազար դրամով)</t>
  </si>
  <si>
    <t xml:space="preserve"> ԲԳԿ / ԲՍԿ</t>
  </si>
  <si>
    <t>ՀԱՅԱՍՏԱՆԻ ՀԱՆՐԱՊԵՏՈՒԹՅԱՆ ԿԱՌԱՎԱՐՈՒԹՅԱՆ 2025 ԹՎԱԿԱՆԻ ԴԵԿՏԵՄԲԵՐԻ 25-Ի N 1910-Ն ՈՐՈՇՄԱՆ
N N 9 ԵՎ 9.1 ՀԱՎԵԼՎԱԾՆԵՐՈՒՄ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</si>
</sst>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,##0.0;\(##,##0.0\);\-"/>
    <numFmt numFmtId="165" formatCode="##,##0;\(##,##0\);\-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8"/>
      <name val="GHEA Grapalat"/>
      <family val="2"/>
    </font>
    <font>
      <b/>
      <sz val="11"/>
      <name val="GHEA Grapalat"/>
      <family val="3"/>
    </font>
    <font>
      <b/>
      <sz val="12"/>
      <color theme="1"/>
      <name val="GHEA Grapalat"/>
      <family val="3"/>
    </font>
    <font>
      <sz val="11"/>
      <name val="GHEA Grapalat"/>
      <family val="3"/>
    </font>
    <font>
      <sz val="11"/>
      <name val="GHEA Grapalat"/>
      <family val="2"/>
    </font>
    <font>
      <sz val="10"/>
      <color theme="1"/>
      <name val="GHEA Grapalat"/>
      <family val="3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GHEA Grapalat"/>
      <family val="3"/>
    </font>
    <font>
      <i/>
      <sz val="11"/>
      <name val="GHEA Grapalat"/>
      <family val="3"/>
    </font>
    <font>
      <sz val="11"/>
      <color theme="1"/>
      <name val="GHEA Grapalat"/>
      <family val="3"/>
    </font>
    <font>
      <b/>
      <sz val="11"/>
      <name val="GHEA Grapalat"/>
      <family val="2"/>
    </font>
    <font>
      <i/>
      <sz val="12"/>
      <name val="GHEA Grapalat"/>
      <family val="3"/>
    </font>
    <font>
      <sz val="10"/>
      <name val="Arial"/>
      <family val="2"/>
      <charset val="204"/>
    </font>
    <font>
      <b/>
      <u/>
      <sz val="12"/>
      <name val="GHEA Grapalat"/>
      <family val="3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88">
    <xf numFmtId="0" fontId="0" fillId="0" borderId="0"/>
    <xf numFmtId="0" fontId="1" fillId="0" borderId="0"/>
    <xf numFmtId="0" fontId="6" fillId="0" borderId="0">
      <alignment horizontal="left" vertical="top" wrapText="1"/>
    </xf>
    <xf numFmtId="164" fontId="6" fillId="0" borderId="0" applyFill="0" applyBorder="0" applyProtection="0">
      <alignment horizontal="right" vertical="top"/>
    </xf>
    <xf numFmtId="0" fontId="2" fillId="8" borderId="16" applyNumberFormat="0" applyFont="0" applyAlignment="0" applyProtection="0"/>
    <xf numFmtId="0" fontId="6" fillId="0" borderId="0">
      <alignment horizontal="left" vertical="top" wrapText="1"/>
    </xf>
    <xf numFmtId="0" fontId="12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0" borderId="10" applyNumberFormat="0" applyFill="0" applyAlignment="0" applyProtection="0"/>
    <xf numFmtId="0" fontId="15" fillId="0" borderId="11" applyNumberFormat="0" applyFill="0" applyAlignment="0" applyProtection="0"/>
    <xf numFmtId="0" fontId="15" fillId="0" borderId="0" applyNumberFormat="0" applyFill="0" applyBorder="0" applyAlignment="0" applyProtection="0"/>
    <xf numFmtId="0" fontId="16" fillId="2" borderId="0" applyNumberFormat="0" applyBorder="0" applyAlignment="0" applyProtection="0"/>
    <xf numFmtId="0" fontId="17" fillId="3" borderId="0" applyNumberFormat="0" applyBorder="0" applyAlignment="0" applyProtection="0"/>
    <xf numFmtId="0" fontId="18" fillId="4" borderId="0" applyNumberFormat="0" applyBorder="0" applyAlignment="0" applyProtection="0"/>
    <xf numFmtId="0" fontId="19" fillId="5" borderId="12" applyNumberFormat="0" applyAlignment="0" applyProtection="0"/>
    <xf numFmtId="0" fontId="20" fillId="6" borderId="13" applyNumberFormat="0" applyAlignment="0" applyProtection="0"/>
    <xf numFmtId="0" fontId="21" fillId="6" borderId="12" applyNumberFormat="0" applyAlignment="0" applyProtection="0"/>
    <xf numFmtId="0" fontId="22" fillId="0" borderId="14" applyNumberFormat="0" applyFill="0" applyAlignment="0" applyProtection="0"/>
    <xf numFmtId="0" fontId="23" fillId="7" borderId="15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7" applyNumberFormat="0" applyFill="0" applyAlignment="0" applyProtection="0"/>
    <xf numFmtId="0" fontId="27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7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7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7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7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7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0" borderId="10" applyNumberFormat="0" applyFill="0" applyAlignment="0" applyProtection="0"/>
    <xf numFmtId="0" fontId="15" fillId="0" borderId="11" applyNumberFormat="0" applyFill="0" applyAlignment="0" applyProtection="0"/>
    <xf numFmtId="0" fontId="15" fillId="0" borderId="0" applyNumberFormat="0" applyFill="0" applyBorder="0" applyAlignment="0" applyProtection="0"/>
    <xf numFmtId="0" fontId="16" fillId="2" borderId="0" applyNumberFormat="0" applyBorder="0" applyAlignment="0" applyProtection="0"/>
    <xf numFmtId="0" fontId="17" fillId="3" borderId="0" applyNumberFormat="0" applyBorder="0" applyAlignment="0" applyProtection="0"/>
    <xf numFmtId="0" fontId="18" fillId="4" borderId="0" applyNumberFormat="0" applyBorder="0" applyAlignment="0" applyProtection="0"/>
    <xf numFmtId="0" fontId="19" fillId="5" borderId="12" applyNumberFormat="0" applyAlignment="0" applyProtection="0"/>
    <xf numFmtId="0" fontId="20" fillId="6" borderId="13" applyNumberFormat="0" applyAlignment="0" applyProtection="0"/>
    <xf numFmtId="0" fontId="21" fillId="6" borderId="12" applyNumberFormat="0" applyAlignment="0" applyProtection="0"/>
    <xf numFmtId="0" fontId="22" fillId="0" borderId="14" applyNumberFormat="0" applyFill="0" applyAlignment="0" applyProtection="0"/>
    <xf numFmtId="0" fontId="23" fillId="7" borderId="15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7" applyNumberFormat="0" applyFill="0" applyAlignment="0" applyProtection="0"/>
    <xf numFmtId="0" fontId="27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7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7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7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7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7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33" fillId="0" borderId="0"/>
    <xf numFmtId="0" fontId="2" fillId="0" borderId="0"/>
  </cellStyleXfs>
  <cellXfs count="91">
    <xf numFmtId="0" fontId="0" fillId="0" borderId="0" xfId="0"/>
    <xf numFmtId="0" fontId="3" fillId="0" borderId="0" xfId="0" applyFont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top" wrapText="1"/>
    </xf>
    <xf numFmtId="164" fontId="3" fillId="0" borderId="6" xfId="3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top" wrapText="1"/>
    </xf>
    <xf numFmtId="0" fontId="31" fillId="0" borderId="6" xfId="0" applyFont="1" applyBorder="1" applyAlignment="1">
      <alignment horizontal="center" vertical="top" wrapText="1"/>
    </xf>
    <xf numFmtId="0" fontId="31" fillId="0" borderId="6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center" vertical="top" wrapText="1"/>
    </xf>
    <xf numFmtId="0" fontId="3" fillId="0" borderId="0" xfId="86" applyFont="1"/>
    <xf numFmtId="0" fontId="4" fillId="0" borderId="0" xfId="87" applyFont="1"/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3" fillId="0" borderId="0" xfId="2" applyFont="1">
      <alignment horizontal="left" vertical="top" wrapText="1"/>
    </xf>
    <xf numFmtId="0" fontId="5" fillId="0" borderId="0" xfId="2" applyFont="1" applyAlignment="1">
      <alignment horizontal="center" vertical="top" wrapText="1"/>
    </xf>
    <xf numFmtId="0" fontId="3" fillId="0" borderId="6" xfId="2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top" wrapText="1"/>
    </xf>
    <xf numFmtId="164" fontId="5" fillId="0" borderId="6" xfId="3" applyFont="1" applyFill="1" applyBorder="1" applyAlignment="1">
      <alignment horizontal="center" vertical="center"/>
    </xf>
    <xf numFmtId="0" fontId="3" fillId="0" borderId="6" xfId="2" applyFont="1" applyBorder="1" applyAlignment="1">
      <alignment horizontal="center" vertical="top" wrapText="1"/>
    </xf>
    <xf numFmtId="0" fontId="3" fillId="0" borderId="6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top" wrapText="1"/>
    </xf>
    <xf numFmtId="0" fontId="3" fillId="0" borderId="6" xfId="2" applyFont="1" applyBorder="1">
      <alignment horizontal="left" vertical="top" wrapText="1"/>
    </xf>
    <xf numFmtId="0" fontId="3" fillId="0" borderId="2" xfId="0" applyFont="1" applyBorder="1" applyAlignment="1">
      <alignment horizontal="left" vertical="center" wrapText="1"/>
    </xf>
    <xf numFmtId="0" fontId="7" fillId="0" borderId="6" xfId="5" applyFont="1" applyBorder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9" fillId="0" borderId="6" xfId="5" applyFont="1" applyBorder="1">
      <alignment horizontal="left" vertical="top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5" applyFont="1" applyBorder="1">
      <alignment horizontal="left" vertical="top" wrapText="1"/>
    </xf>
    <xf numFmtId="0" fontId="29" fillId="0" borderId="6" xfId="0" applyFont="1" applyBorder="1" applyAlignment="1">
      <alignment horizontal="left" vertical="top" wrapText="1"/>
    </xf>
    <xf numFmtId="0" fontId="5" fillId="0" borderId="0" xfId="2" applyFo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2" fillId="0" borderId="6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top" wrapText="1"/>
    </xf>
    <xf numFmtId="49" fontId="5" fillId="0" borderId="6" xfId="0" applyNumberFormat="1" applyFont="1" applyBorder="1" applyAlignment="1">
      <alignment horizontal="center" vertical="top" wrapText="1"/>
    </xf>
    <xf numFmtId="49" fontId="5" fillId="0" borderId="6" xfId="2" applyNumberFormat="1" applyFont="1" applyBorder="1" applyAlignment="1">
      <alignment horizontal="center" vertical="top" wrapText="1"/>
    </xf>
    <xf numFmtId="0" fontId="5" fillId="0" borderId="6" xfId="2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3" fillId="0" borderId="6" xfId="0" applyNumberFormat="1" applyFont="1" applyBorder="1" applyAlignment="1">
      <alignment horizontal="center" vertical="top" wrapText="1"/>
    </xf>
    <xf numFmtId="0" fontId="11" fillId="0" borderId="0" xfId="0" applyFont="1"/>
    <xf numFmtId="0" fontId="28" fillId="0" borderId="0" xfId="0" applyFont="1" applyAlignment="1">
      <alignment horizontal="left" wrapText="1"/>
    </xf>
    <xf numFmtId="0" fontId="7" fillId="0" borderId="6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164" fontId="7" fillId="0" borderId="6" xfId="0" applyNumberFormat="1" applyFont="1" applyBorder="1" applyAlignment="1">
      <alignment horizontal="center" vertical="center" wrapText="1"/>
    </xf>
    <xf numFmtId="164" fontId="7" fillId="0" borderId="6" xfId="3" applyFont="1" applyFill="1" applyBorder="1" applyAlignment="1">
      <alignment horizontal="center" vertical="center" wrapText="1"/>
    </xf>
    <xf numFmtId="164" fontId="9" fillId="0" borderId="6" xfId="3" applyFont="1" applyFill="1" applyBorder="1" applyAlignment="1">
      <alignment horizontal="center" vertical="center" wrapText="1"/>
    </xf>
    <xf numFmtId="0" fontId="30" fillId="0" borderId="6" xfId="0" applyFont="1" applyBorder="1"/>
    <xf numFmtId="0" fontId="3" fillId="0" borderId="6" xfId="0" applyFont="1" applyBorder="1" applyAlignment="1">
      <alignment vertical="top" wrapText="1"/>
    </xf>
    <xf numFmtId="164" fontId="3" fillId="0" borderId="6" xfId="3" applyFont="1" applyFill="1" applyBorder="1">
      <alignment horizontal="right" vertical="top"/>
    </xf>
    <xf numFmtId="0" fontId="4" fillId="0" borderId="6" xfId="0" applyFont="1" applyBorder="1"/>
    <xf numFmtId="165" fontId="3" fillId="0" borderId="6" xfId="3" applyNumberFormat="1" applyFont="1" applyFill="1" applyBorder="1">
      <alignment horizontal="right" vertical="top"/>
    </xf>
    <xf numFmtId="165" fontId="3" fillId="0" borderId="6" xfId="3" applyNumberFormat="1" applyFont="1" applyFill="1" applyBorder="1" applyAlignment="1">
      <alignment horizontal="center" vertical="top"/>
    </xf>
    <xf numFmtId="164" fontId="3" fillId="0" borderId="6" xfId="3" applyFont="1" applyFill="1" applyBorder="1" applyAlignment="1">
      <alignment horizontal="center" vertical="top" wrapText="1"/>
    </xf>
    <xf numFmtId="0" fontId="5" fillId="0" borderId="0" xfId="86" applyFont="1" applyAlignment="1">
      <alignment horizontal="right" vertical="top" wrapText="1"/>
    </xf>
    <xf numFmtId="0" fontId="5" fillId="0" borderId="0" xfId="0" applyFont="1" applyAlignment="1">
      <alignment horizontal="center" vertical="center" wrapText="1"/>
    </xf>
    <xf numFmtId="0" fontId="31" fillId="0" borderId="2" xfId="0" applyFont="1" applyBorder="1" applyAlignment="1">
      <alignment horizontal="left" vertical="top" wrapText="1"/>
    </xf>
    <xf numFmtId="0" fontId="31" fillId="0" borderId="4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/>
    </xf>
    <xf numFmtId="0" fontId="3" fillId="0" borderId="2" xfId="2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7" xfId="2" applyFont="1" applyBorder="1" applyAlignment="1">
      <alignment horizontal="center" vertical="center" wrapText="1"/>
    </xf>
    <xf numFmtId="0" fontId="3" fillId="0" borderId="8" xfId="2" applyFont="1" applyBorder="1" applyAlignment="1">
      <alignment horizontal="center" vertical="center" wrapText="1"/>
    </xf>
    <xf numFmtId="0" fontId="5" fillId="0" borderId="0" xfId="2" applyFont="1" applyAlignment="1">
      <alignment horizontal="center" vertical="top" wrapText="1"/>
    </xf>
    <xf numFmtId="0" fontId="7" fillId="0" borderId="6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top" wrapText="1"/>
    </xf>
  </cellXfs>
  <cellStyles count="88">
    <cellStyle name="20% - Accent1" xfId="63" builtinId="30" customBuiltin="1"/>
    <cellStyle name="20% - Accent2" xfId="67" builtinId="34" customBuiltin="1"/>
    <cellStyle name="20% - Accent3" xfId="71" builtinId="38" customBuiltin="1"/>
    <cellStyle name="20% - Accent4" xfId="75" builtinId="42" customBuiltin="1"/>
    <cellStyle name="20% - Accent5" xfId="79" builtinId="46" customBuiltin="1"/>
    <cellStyle name="20% - Accent6" xfId="83" builtinId="50" customBuiltin="1"/>
    <cellStyle name="20% — акцент1 2" xfId="23"/>
    <cellStyle name="20% — акцент2 2" xfId="27"/>
    <cellStyle name="20% — акцент3 2" xfId="31"/>
    <cellStyle name="20% — акцент4 2" xfId="35"/>
    <cellStyle name="20% — акцент5 2" xfId="39"/>
    <cellStyle name="20% — акцент6 2" xfId="43"/>
    <cellStyle name="40% - Accent1" xfId="64" builtinId="31" customBuiltin="1"/>
    <cellStyle name="40% - Accent2" xfId="68" builtinId="35" customBuiltin="1"/>
    <cellStyle name="40% - Accent3" xfId="72" builtinId="39" customBuiltin="1"/>
    <cellStyle name="40% - Accent4" xfId="76" builtinId="43" customBuiltin="1"/>
    <cellStyle name="40% - Accent5" xfId="80" builtinId="47" customBuiltin="1"/>
    <cellStyle name="40% - Accent6" xfId="84" builtinId="51" customBuiltin="1"/>
    <cellStyle name="40% — акцент1 2" xfId="24"/>
    <cellStyle name="40% — акцент2 2" xfId="28"/>
    <cellStyle name="40% — акцент3 2" xfId="32"/>
    <cellStyle name="40% — акцент4 2" xfId="36"/>
    <cellStyle name="40% — акцент5 2" xfId="40"/>
    <cellStyle name="40% — акцент6 2" xfId="44"/>
    <cellStyle name="60% - Accent1" xfId="65" builtinId="32" customBuiltin="1"/>
    <cellStyle name="60% - Accent2" xfId="69" builtinId="36" customBuiltin="1"/>
    <cellStyle name="60% - Accent3" xfId="73" builtinId="40" customBuiltin="1"/>
    <cellStyle name="60% - Accent4" xfId="77" builtinId="44" customBuiltin="1"/>
    <cellStyle name="60% - Accent5" xfId="81" builtinId="48" customBuiltin="1"/>
    <cellStyle name="60% - Accent6" xfId="85" builtinId="52" customBuiltin="1"/>
    <cellStyle name="60% — акцент1 2" xfId="25"/>
    <cellStyle name="60% — акцент2 2" xfId="29"/>
    <cellStyle name="60% — акцент3 2" xfId="33"/>
    <cellStyle name="60% — акцент4 2" xfId="37"/>
    <cellStyle name="60% — акцент5 2" xfId="41"/>
    <cellStyle name="60% — акцент6 2" xfId="45"/>
    <cellStyle name="Accent1" xfId="62" builtinId="29" customBuiltin="1"/>
    <cellStyle name="Accent2" xfId="66" builtinId="33" customBuiltin="1"/>
    <cellStyle name="Accent3" xfId="70" builtinId="37" customBuiltin="1"/>
    <cellStyle name="Accent4" xfId="74" builtinId="41" customBuiltin="1"/>
    <cellStyle name="Accent5" xfId="78" builtinId="45" customBuiltin="1"/>
    <cellStyle name="Accent6" xfId="82" builtinId="49" customBuiltin="1"/>
    <cellStyle name="Bad" xfId="52" builtinId="27" customBuiltin="1"/>
    <cellStyle name="Calculation" xfId="56" builtinId="22" customBuiltin="1"/>
    <cellStyle name="Check Cell" xfId="58" builtinId="23" customBuiltin="1"/>
    <cellStyle name="Explanatory Text" xfId="60" builtinId="53" customBuiltin="1"/>
    <cellStyle name="Good" xfId="51" builtinId="26" customBuiltin="1"/>
    <cellStyle name="Heading 1" xfId="47" builtinId="16" customBuiltin="1"/>
    <cellStyle name="Heading 2" xfId="48" builtinId="17" customBuiltin="1"/>
    <cellStyle name="Heading 3" xfId="49" builtinId="18" customBuiltin="1"/>
    <cellStyle name="Heading 4" xfId="50" builtinId="19" customBuiltin="1"/>
    <cellStyle name="Input" xfId="54" builtinId="20" customBuiltin="1"/>
    <cellStyle name="Linked Cell" xfId="57" builtinId="24" customBuiltin="1"/>
    <cellStyle name="Neutral" xfId="53" builtinId="28" customBuiltin="1"/>
    <cellStyle name="Normal" xfId="0" builtinId="0"/>
    <cellStyle name="Normal 2" xfId="1"/>
    <cellStyle name="Normal 3 2 7" xfId="86"/>
    <cellStyle name="Normal 52 2 2" xfId="87"/>
    <cellStyle name="Normal 8 2" xfId="2"/>
    <cellStyle name="Note" xfId="4" builtinId="10" customBuiltin="1"/>
    <cellStyle name="Output" xfId="55" builtinId="21" customBuiltin="1"/>
    <cellStyle name="SN_241" xfId="3"/>
    <cellStyle name="Title" xfId="46" builtinId="15" customBuiltin="1"/>
    <cellStyle name="Total" xfId="61" builtinId="25" customBuiltin="1"/>
    <cellStyle name="Warning Text" xfId="59" builtinId="11" customBuiltin="1"/>
    <cellStyle name="Акцент1 2" xfId="22"/>
    <cellStyle name="Акцент2 2" xfId="26"/>
    <cellStyle name="Акцент3 2" xfId="30"/>
    <cellStyle name="Акцент4 2" xfId="34"/>
    <cellStyle name="Акцент5 2" xfId="38"/>
    <cellStyle name="Акцент6 2" xfId="42"/>
    <cellStyle name="Ввод  2" xfId="14"/>
    <cellStyle name="Вывод 2" xfId="15"/>
    <cellStyle name="Вычисление 2" xfId="16"/>
    <cellStyle name="Заголовок 1 2" xfId="7"/>
    <cellStyle name="Заголовок 2 2" xfId="8"/>
    <cellStyle name="Заголовок 3 2" xfId="9"/>
    <cellStyle name="Заголовок 4 2" xfId="10"/>
    <cellStyle name="Итог 2" xfId="21"/>
    <cellStyle name="Контрольная ячейка 2" xfId="18"/>
    <cellStyle name="Название 2" xfId="6"/>
    <cellStyle name="Нейтральный 2" xfId="13"/>
    <cellStyle name="Обычный 2" xfId="5"/>
    <cellStyle name="Плохой 2" xfId="12"/>
    <cellStyle name="Пояснение 2" xfId="20"/>
    <cellStyle name="Связанная ячейка 2" xfId="17"/>
    <cellStyle name="Текст предупреждения 2" xfId="19"/>
    <cellStyle name="Хороший 2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topLeftCell="A7" zoomScaleNormal="100" workbookViewId="0">
      <selection activeCell="G9" sqref="G9"/>
    </sheetView>
  </sheetViews>
  <sheetFormatPr defaultRowHeight="33" customHeight="1" x14ac:dyDescent="0.25"/>
  <cols>
    <col min="1" max="1" width="8.85546875" customWidth="1"/>
    <col min="2" max="2" width="11" customWidth="1"/>
    <col min="3" max="3" width="15.28515625" customWidth="1"/>
    <col min="4" max="4" width="47.7109375" customWidth="1"/>
    <col min="5" max="5" width="52" customWidth="1"/>
    <col min="6" max="6" width="45.7109375" customWidth="1"/>
    <col min="7" max="7" width="17.7109375" customWidth="1"/>
    <col min="8" max="8" width="20.140625" customWidth="1"/>
  </cols>
  <sheetData>
    <row r="1" spans="1:8" s="16" customFormat="1" ht="63.75" customHeight="1" x14ac:dyDescent="0.3">
      <c r="A1" s="15"/>
      <c r="B1" s="15"/>
      <c r="C1" s="15"/>
      <c r="D1" s="15"/>
      <c r="E1" s="15"/>
      <c r="F1" s="58" t="s">
        <v>103</v>
      </c>
      <c r="G1" s="58"/>
      <c r="H1" s="58"/>
    </row>
    <row r="2" spans="1:8" ht="57" customHeight="1" x14ac:dyDescent="0.25">
      <c r="A2" s="59" t="s">
        <v>104</v>
      </c>
      <c r="B2" s="59"/>
      <c r="C2" s="59"/>
      <c r="D2" s="59"/>
      <c r="E2" s="59"/>
      <c r="F2" s="59"/>
      <c r="G2" s="59"/>
      <c r="H2" s="59"/>
    </row>
    <row r="3" spans="1:8" ht="33" customHeight="1" x14ac:dyDescent="0.3">
      <c r="G3" s="69" t="s">
        <v>109</v>
      </c>
      <c r="H3" s="69"/>
    </row>
    <row r="4" spans="1:8" ht="114" customHeight="1" x14ac:dyDescent="0.25">
      <c r="A4" s="65" t="s">
        <v>0</v>
      </c>
      <c r="B4" s="62" t="s">
        <v>1</v>
      </c>
      <c r="C4" s="63"/>
      <c r="D4" s="65" t="s">
        <v>2</v>
      </c>
      <c r="E4" s="65" t="s">
        <v>3</v>
      </c>
      <c r="F4" s="65" t="s">
        <v>4</v>
      </c>
      <c r="G4" s="67" t="s">
        <v>5</v>
      </c>
      <c r="H4" s="68"/>
    </row>
    <row r="5" spans="1:8" ht="33" customHeight="1" x14ac:dyDescent="0.25">
      <c r="A5" s="66"/>
      <c r="B5" s="2" t="s">
        <v>6</v>
      </c>
      <c r="C5" s="2" t="s">
        <v>7</v>
      </c>
      <c r="D5" s="66"/>
      <c r="E5" s="66"/>
      <c r="F5" s="66"/>
      <c r="G5" s="3" t="s">
        <v>8</v>
      </c>
      <c r="H5" s="4" t="s">
        <v>9</v>
      </c>
    </row>
    <row r="6" spans="1:8" ht="17.25" x14ac:dyDescent="0.25">
      <c r="A6" s="62" t="s">
        <v>10</v>
      </c>
      <c r="B6" s="63"/>
      <c r="C6" s="5"/>
      <c r="D6" s="6"/>
      <c r="E6" s="6"/>
      <c r="F6" s="6"/>
      <c r="G6" s="7">
        <f>G7+G10</f>
        <v>0</v>
      </c>
      <c r="H6" s="7">
        <f>H7+H10</f>
        <v>0</v>
      </c>
    </row>
    <row r="7" spans="1:8" ht="17.25" x14ac:dyDescent="0.25">
      <c r="A7" s="64" t="s">
        <v>43</v>
      </c>
      <c r="B7" s="64"/>
      <c r="C7" s="64"/>
      <c r="D7" s="64"/>
      <c r="E7" s="64"/>
      <c r="F7" s="64"/>
      <c r="G7" s="7">
        <f>G8</f>
        <v>2000000</v>
      </c>
      <c r="H7" s="7">
        <f>H8</f>
        <v>2000000</v>
      </c>
    </row>
    <row r="8" spans="1:8" x14ac:dyDescent="0.25">
      <c r="A8" s="5"/>
      <c r="B8" s="2" t="s">
        <v>39</v>
      </c>
      <c r="C8" s="5"/>
      <c r="D8" s="8" t="s">
        <v>40</v>
      </c>
      <c r="E8" s="8" t="s">
        <v>41</v>
      </c>
      <c r="F8" s="8" t="s">
        <v>42</v>
      </c>
      <c r="G8" s="7">
        <f>G9</f>
        <v>2000000</v>
      </c>
      <c r="H8" s="7">
        <f>H9</f>
        <v>2000000</v>
      </c>
    </row>
    <row r="9" spans="1:8" ht="66" x14ac:dyDescent="0.25">
      <c r="A9" s="5"/>
      <c r="B9" s="5"/>
      <c r="C9" s="9" t="s">
        <v>77</v>
      </c>
      <c r="D9" s="5" t="s">
        <v>99</v>
      </c>
      <c r="E9" s="5" t="s">
        <v>78</v>
      </c>
      <c r="F9" s="10" t="s">
        <v>11</v>
      </c>
      <c r="G9" s="7">
        <f>H9</f>
        <v>2000000</v>
      </c>
      <c r="H9" s="7">
        <f>'Հավելված 4'!I5</f>
        <v>2000000</v>
      </c>
    </row>
    <row r="10" spans="1:8" ht="17.25" x14ac:dyDescent="0.25">
      <c r="A10" s="60" t="s">
        <v>55</v>
      </c>
      <c r="B10" s="61"/>
      <c r="C10" s="61"/>
      <c r="D10" s="61"/>
      <c r="E10" s="61"/>
      <c r="F10" s="61"/>
      <c r="G10" s="7">
        <f>+G11</f>
        <v>-2000000</v>
      </c>
      <c r="H10" s="7">
        <f>+H11</f>
        <v>-2000000</v>
      </c>
    </row>
    <row r="11" spans="1:8" ht="66" x14ac:dyDescent="0.25">
      <c r="A11" s="11"/>
      <c r="B11" s="12" t="s">
        <v>56</v>
      </c>
      <c r="C11" s="11"/>
      <c r="D11" s="13" t="s">
        <v>57</v>
      </c>
      <c r="E11" s="13" t="s">
        <v>58</v>
      </c>
      <c r="F11" s="13" t="s">
        <v>59</v>
      </c>
      <c r="G11" s="7">
        <f>G12</f>
        <v>-2000000</v>
      </c>
      <c r="H11" s="7">
        <f>H12</f>
        <v>-2000000</v>
      </c>
    </row>
    <row r="12" spans="1:8" ht="82.5" x14ac:dyDescent="0.25">
      <c r="A12" s="11"/>
      <c r="B12" s="11"/>
      <c r="C12" s="14" t="s">
        <v>60</v>
      </c>
      <c r="D12" s="11" t="s">
        <v>57</v>
      </c>
      <c r="E12" s="11" t="s">
        <v>61</v>
      </c>
      <c r="F12" s="11" t="s">
        <v>11</v>
      </c>
      <c r="G12" s="7">
        <f>H12</f>
        <v>-2000000</v>
      </c>
      <c r="H12" s="7">
        <f>-H9</f>
        <v>-2000000</v>
      </c>
    </row>
  </sheetData>
  <mergeCells count="12">
    <mergeCell ref="F1:H1"/>
    <mergeCell ref="A2:H2"/>
    <mergeCell ref="A10:F10"/>
    <mergeCell ref="A6:B6"/>
    <mergeCell ref="A7:F7"/>
    <mergeCell ref="A4:A5"/>
    <mergeCell ref="B4:C4"/>
    <mergeCell ref="D4:D5"/>
    <mergeCell ref="E4:E5"/>
    <mergeCell ref="F4:F5"/>
    <mergeCell ref="G4:H4"/>
    <mergeCell ref="G3:H3"/>
  </mergeCells>
  <pageMargins left="0.7" right="0.7" top="0.75" bottom="0.75" header="0.3" footer="0.3"/>
  <pageSetup paperSize="9" scale="53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5"/>
  <sheetViews>
    <sheetView zoomScaleNormal="100" workbookViewId="0">
      <selection activeCell="A2" sqref="A2:H2"/>
    </sheetView>
  </sheetViews>
  <sheetFormatPr defaultRowHeight="17.25" x14ac:dyDescent="0.25"/>
  <cols>
    <col min="1" max="1" width="9.28515625" style="19" bestFit="1" customWidth="1"/>
    <col min="2" max="2" width="8.85546875" style="19" bestFit="1" customWidth="1"/>
    <col min="3" max="3" width="7" style="19" bestFit="1" customWidth="1"/>
    <col min="4" max="4" width="11.28515625" style="19" customWidth="1"/>
    <col min="5" max="5" width="18.85546875" style="19" customWidth="1"/>
    <col min="6" max="6" width="67.140625" style="19" customWidth="1"/>
    <col min="7" max="7" width="20.28515625" style="1" customWidth="1"/>
    <col min="8" max="8" width="21.42578125" style="19" customWidth="1"/>
    <col min="9" max="9" width="9.140625" style="19"/>
    <col min="10" max="10" width="11.140625" style="19" bestFit="1" customWidth="1"/>
    <col min="11" max="16384" width="9.140625" style="19"/>
  </cols>
  <sheetData>
    <row r="1" spans="1:8" s="16" customFormat="1" ht="74.25" customHeight="1" x14ac:dyDescent="0.3">
      <c r="A1" s="15"/>
      <c r="B1" s="15"/>
      <c r="C1" s="15"/>
      <c r="D1" s="15"/>
      <c r="E1" s="15"/>
      <c r="F1" s="58" t="s">
        <v>105</v>
      </c>
      <c r="G1" s="58"/>
      <c r="H1" s="58"/>
    </row>
    <row r="2" spans="1:8" s="18" customFormat="1" ht="54" customHeight="1" x14ac:dyDescent="0.3">
      <c r="A2" s="59" t="s">
        <v>101</v>
      </c>
      <c r="B2" s="59"/>
      <c r="C2" s="59"/>
      <c r="D2" s="59"/>
      <c r="E2" s="59"/>
      <c r="F2" s="59"/>
      <c r="G2" s="59"/>
      <c r="H2" s="59"/>
    </row>
    <row r="3" spans="1:8" x14ac:dyDescent="0.25">
      <c r="G3" s="17"/>
    </row>
    <row r="4" spans="1:8" x14ac:dyDescent="0.3">
      <c r="A4" s="77"/>
      <c r="B4" s="77"/>
      <c r="C4" s="77"/>
      <c r="D4" s="77"/>
      <c r="E4" s="77"/>
      <c r="F4" s="77"/>
      <c r="G4" s="69" t="s">
        <v>109</v>
      </c>
      <c r="H4" s="69"/>
    </row>
    <row r="5" spans="1:8" ht="84.75" customHeight="1" x14ac:dyDescent="0.25">
      <c r="A5" s="70" t="s">
        <v>12</v>
      </c>
      <c r="B5" s="71"/>
      <c r="C5" s="72"/>
      <c r="D5" s="70" t="s">
        <v>1</v>
      </c>
      <c r="E5" s="72"/>
      <c r="F5" s="73" t="s">
        <v>13</v>
      </c>
      <c r="G5" s="75" t="s">
        <v>14</v>
      </c>
      <c r="H5" s="76"/>
    </row>
    <row r="6" spans="1:8" x14ac:dyDescent="0.25">
      <c r="A6" s="21" t="s">
        <v>15</v>
      </c>
      <c r="B6" s="21" t="s">
        <v>16</v>
      </c>
      <c r="C6" s="21" t="s">
        <v>17</v>
      </c>
      <c r="D6" s="21" t="s">
        <v>6</v>
      </c>
      <c r="E6" s="21" t="s">
        <v>7</v>
      </c>
      <c r="F6" s="74"/>
      <c r="G6" s="9" t="s">
        <v>36</v>
      </c>
      <c r="H6" s="9" t="s">
        <v>37</v>
      </c>
    </row>
    <row r="7" spans="1:8" x14ac:dyDescent="0.25">
      <c r="A7" s="41"/>
      <c r="B7" s="41"/>
      <c r="C7" s="41"/>
      <c r="D7" s="41"/>
      <c r="E7" s="41"/>
      <c r="F7" s="22" t="s">
        <v>18</v>
      </c>
      <c r="G7" s="23">
        <f>G9+G28</f>
        <v>0</v>
      </c>
      <c r="H7" s="23">
        <f>H9+H28</f>
        <v>0</v>
      </c>
    </row>
    <row r="8" spans="1:8" x14ac:dyDescent="0.25">
      <c r="A8" s="41"/>
      <c r="B8" s="41"/>
      <c r="C8" s="41"/>
      <c r="D8" s="41"/>
      <c r="E8" s="41"/>
      <c r="F8" s="25" t="s">
        <v>19</v>
      </c>
      <c r="G8" s="26"/>
      <c r="H8" s="7"/>
    </row>
    <row r="9" spans="1:8" ht="34.5" x14ac:dyDescent="0.25">
      <c r="A9" s="38" t="s">
        <v>20</v>
      </c>
      <c r="B9" s="41"/>
      <c r="C9" s="41"/>
      <c r="D9" s="41"/>
      <c r="E9" s="41"/>
      <c r="F9" s="22" t="s">
        <v>21</v>
      </c>
      <c r="G9" s="7">
        <f>G11</f>
        <v>2000000</v>
      </c>
      <c r="H9" s="7">
        <f>H11</f>
        <v>2000000</v>
      </c>
    </row>
    <row r="10" spans="1:8" x14ac:dyDescent="0.25">
      <c r="A10" s="41"/>
      <c r="B10" s="41"/>
      <c r="C10" s="41"/>
      <c r="D10" s="41"/>
      <c r="E10" s="41"/>
      <c r="F10" s="27" t="s">
        <v>22</v>
      </c>
      <c r="G10" s="28"/>
      <c r="H10" s="7"/>
    </row>
    <row r="11" spans="1:8" x14ac:dyDescent="0.25">
      <c r="A11" s="41"/>
      <c r="B11" s="39" t="s">
        <v>44</v>
      </c>
      <c r="C11" s="41"/>
      <c r="D11" s="41"/>
      <c r="E11" s="41"/>
      <c r="F11" s="29" t="s">
        <v>45</v>
      </c>
      <c r="G11" s="7">
        <f>G13</f>
        <v>2000000</v>
      </c>
      <c r="H11" s="7">
        <f>H13</f>
        <v>2000000</v>
      </c>
    </row>
    <row r="12" spans="1:8" x14ac:dyDescent="0.25">
      <c r="A12" s="41"/>
      <c r="B12" s="41"/>
      <c r="C12" s="41"/>
      <c r="D12" s="41"/>
      <c r="E12" s="41"/>
      <c r="F12" s="30" t="s">
        <v>22</v>
      </c>
      <c r="G12" s="28"/>
      <c r="H12" s="7"/>
    </row>
    <row r="13" spans="1:8" x14ac:dyDescent="0.25">
      <c r="A13" s="41"/>
      <c r="B13" s="41"/>
      <c r="C13" s="39" t="s">
        <v>44</v>
      </c>
      <c r="D13" s="41"/>
      <c r="E13" s="41"/>
      <c r="F13" s="29" t="s">
        <v>46</v>
      </c>
      <c r="G13" s="7">
        <f>+G23</f>
        <v>2000000</v>
      </c>
      <c r="H13" s="7">
        <f>+H23</f>
        <v>2000000</v>
      </c>
    </row>
    <row r="14" spans="1:8" x14ac:dyDescent="0.25">
      <c r="A14" s="41"/>
      <c r="B14" s="41"/>
      <c r="C14" s="40"/>
      <c r="D14" s="41"/>
      <c r="E14" s="41"/>
      <c r="F14" s="30" t="s">
        <v>22</v>
      </c>
      <c r="G14" s="28"/>
      <c r="H14" s="7"/>
    </row>
    <row r="15" spans="1:8" ht="33" x14ac:dyDescent="0.25">
      <c r="A15" s="41"/>
      <c r="B15" s="41"/>
      <c r="C15" s="41"/>
      <c r="D15" s="41"/>
      <c r="E15" s="41"/>
      <c r="F15" s="31" t="s">
        <v>47</v>
      </c>
      <c r="G15" s="7">
        <f>+G25</f>
        <v>2000000</v>
      </c>
      <c r="H15" s="7">
        <f>+H25</f>
        <v>2000000</v>
      </c>
    </row>
    <row r="16" spans="1:8" x14ac:dyDescent="0.25">
      <c r="A16" s="41"/>
      <c r="B16" s="41"/>
      <c r="C16" s="41"/>
      <c r="D16" s="41"/>
      <c r="E16" s="20"/>
      <c r="F16" s="30" t="s">
        <v>22</v>
      </c>
      <c r="G16" s="32"/>
      <c r="H16" s="7"/>
    </row>
    <row r="17" spans="1:8" x14ac:dyDescent="0.25">
      <c r="A17" s="41"/>
      <c r="B17" s="41"/>
      <c r="C17" s="41"/>
      <c r="D17" s="43">
        <v>1079</v>
      </c>
      <c r="E17" s="41"/>
      <c r="F17" s="31" t="s">
        <v>48</v>
      </c>
      <c r="G17" s="7">
        <f>+G27</f>
        <v>2000000</v>
      </c>
      <c r="H17" s="7">
        <f>+H27</f>
        <v>2000000</v>
      </c>
    </row>
    <row r="18" spans="1:8" x14ac:dyDescent="0.25">
      <c r="A18" s="41"/>
      <c r="B18" s="41"/>
      <c r="C18" s="40"/>
      <c r="D18" s="41"/>
      <c r="E18" s="41"/>
      <c r="F18" s="30" t="s">
        <v>22</v>
      </c>
      <c r="G18" s="28"/>
      <c r="H18" s="7"/>
    </row>
    <row r="19" spans="1:8" x14ac:dyDescent="0.25">
      <c r="A19" s="41"/>
      <c r="B19" s="41"/>
      <c r="C19" s="40"/>
      <c r="D19" s="41"/>
      <c r="E19" s="24">
        <v>11019</v>
      </c>
      <c r="F19" s="5" t="s">
        <v>99</v>
      </c>
      <c r="G19" s="7">
        <f>G21</f>
        <v>2000000</v>
      </c>
      <c r="H19" s="7">
        <f>H21</f>
        <v>2000000</v>
      </c>
    </row>
    <row r="20" spans="1:8" x14ac:dyDescent="0.25">
      <c r="A20" s="41"/>
      <c r="B20" s="41"/>
      <c r="C20" s="40"/>
      <c r="D20" s="41"/>
      <c r="E20" s="41"/>
      <c r="F20" s="33" t="s">
        <v>23</v>
      </c>
      <c r="G20" s="7"/>
      <c r="H20" s="7"/>
    </row>
    <row r="21" spans="1:8" s="35" customFormat="1" ht="33" x14ac:dyDescent="0.25">
      <c r="A21" s="41"/>
      <c r="B21" s="41"/>
      <c r="C21" s="40"/>
      <c r="D21" s="41"/>
      <c r="E21" s="41"/>
      <c r="F21" s="34" t="s">
        <v>49</v>
      </c>
      <c r="G21" s="7">
        <f>G23</f>
        <v>2000000</v>
      </c>
      <c r="H21" s="7">
        <f>H23</f>
        <v>2000000</v>
      </c>
    </row>
    <row r="22" spans="1:8" ht="34.5" x14ac:dyDescent="0.25">
      <c r="A22" s="41"/>
      <c r="B22" s="41"/>
      <c r="C22" s="40"/>
      <c r="D22" s="41"/>
      <c r="E22" s="41"/>
      <c r="F22" s="33" t="s">
        <v>24</v>
      </c>
      <c r="G22" s="7"/>
      <c r="H22" s="7"/>
    </row>
    <row r="23" spans="1:8" x14ac:dyDescent="0.25">
      <c r="A23" s="41"/>
      <c r="B23" s="41"/>
      <c r="C23" s="40"/>
      <c r="D23" s="41"/>
      <c r="E23" s="41"/>
      <c r="F23" s="33" t="s">
        <v>25</v>
      </c>
      <c r="G23" s="7">
        <f t="shared" ref="G23:H25" si="0">G24</f>
        <v>2000000</v>
      </c>
      <c r="H23" s="7">
        <f t="shared" si="0"/>
        <v>2000000</v>
      </c>
    </row>
    <row r="24" spans="1:8" x14ac:dyDescent="0.25">
      <c r="A24" s="41"/>
      <c r="B24" s="41"/>
      <c r="C24" s="40"/>
      <c r="D24" s="41"/>
      <c r="E24" s="41"/>
      <c r="F24" s="33" t="s">
        <v>26</v>
      </c>
      <c r="G24" s="7">
        <f t="shared" si="0"/>
        <v>2000000</v>
      </c>
      <c r="H24" s="7">
        <f t="shared" si="0"/>
        <v>2000000</v>
      </c>
    </row>
    <row r="25" spans="1:8" ht="20.25" customHeight="1" x14ac:dyDescent="0.25">
      <c r="A25" s="41"/>
      <c r="B25" s="41"/>
      <c r="C25" s="40"/>
      <c r="D25" s="41"/>
      <c r="E25" s="41"/>
      <c r="F25" s="6" t="s">
        <v>53</v>
      </c>
      <c r="G25" s="7">
        <f t="shared" si="0"/>
        <v>2000000</v>
      </c>
      <c r="H25" s="7">
        <f t="shared" si="0"/>
        <v>2000000</v>
      </c>
    </row>
    <row r="26" spans="1:8" x14ac:dyDescent="0.25">
      <c r="A26" s="41"/>
      <c r="B26" s="41"/>
      <c r="C26" s="40"/>
      <c r="D26" s="41"/>
      <c r="E26" s="41"/>
      <c r="F26" s="6" t="s">
        <v>79</v>
      </c>
      <c r="G26" s="7">
        <f>G27</f>
        <v>2000000</v>
      </c>
      <c r="H26" s="7">
        <f>H27</f>
        <v>2000000</v>
      </c>
    </row>
    <row r="27" spans="1:8" x14ac:dyDescent="0.25">
      <c r="A27" s="41"/>
      <c r="B27" s="41"/>
      <c r="C27" s="40"/>
      <c r="D27" s="41"/>
      <c r="E27" s="41"/>
      <c r="F27" s="6" t="s">
        <v>80</v>
      </c>
      <c r="G27" s="7">
        <f>'Հավելված 1'!G9</f>
        <v>2000000</v>
      </c>
      <c r="H27" s="7">
        <f>'Հավելված 1'!H9</f>
        <v>2000000</v>
      </c>
    </row>
    <row r="28" spans="1:8" ht="34.5" x14ac:dyDescent="0.25">
      <c r="A28" s="38" t="s">
        <v>62</v>
      </c>
      <c r="B28" s="38"/>
      <c r="C28" s="38"/>
      <c r="D28" s="38"/>
      <c r="E28" s="38"/>
      <c r="F28" s="22" t="s">
        <v>63</v>
      </c>
      <c r="G28" s="7">
        <f t="shared" ref="G28:H28" si="1">+G30</f>
        <v>-2000000</v>
      </c>
      <c r="H28" s="7">
        <f t="shared" si="1"/>
        <v>-2000000</v>
      </c>
    </row>
    <row r="29" spans="1:8" x14ac:dyDescent="0.25">
      <c r="A29" s="38"/>
      <c r="B29" s="38"/>
      <c r="C29" s="38"/>
      <c r="D29" s="38"/>
      <c r="E29" s="38"/>
      <c r="F29" s="36" t="s">
        <v>22</v>
      </c>
      <c r="G29" s="7"/>
      <c r="H29" s="7"/>
    </row>
    <row r="30" spans="1:8" ht="34.5" x14ac:dyDescent="0.25">
      <c r="A30" s="38"/>
      <c r="B30" s="38" t="s">
        <v>20</v>
      </c>
      <c r="C30" s="38"/>
      <c r="D30" s="38"/>
      <c r="E30" s="38"/>
      <c r="F30" s="22" t="s">
        <v>64</v>
      </c>
      <c r="G30" s="7">
        <f t="shared" ref="G30:H30" si="2">+G32</f>
        <v>-2000000</v>
      </c>
      <c r="H30" s="7">
        <f t="shared" si="2"/>
        <v>-2000000</v>
      </c>
    </row>
    <row r="31" spans="1:8" x14ac:dyDescent="0.25">
      <c r="A31" s="38"/>
      <c r="B31" s="38"/>
      <c r="C31" s="38"/>
      <c r="D31" s="38"/>
      <c r="E31" s="38"/>
      <c r="F31" s="36" t="s">
        <v>22</v>
      </c>
      <c r="G31" s="7"/>
      <c r="H31" s="7"/>
    </row>
    <row r="32" spans="1:8" x14ac:dyDescent="0.25">
      <c r="A32" s="38"/>
      <c r="B32" s="38"/>
      <c r="C32" s="38" t="s">
        <v>20</v>
      </c>
      <c r="D32" s="38"/>
      <c r="E32" s="38"/>
      <c r="F32" s="22" t="s">
        <v>65</v>
      </c>
      <c r="G32" s="7">
        <f t="shared" ref="G32:H32" si="3">+G34</f>
        <v>-2000000</v>
      </c>
      <c r="H32" s="7">
        <f t="shared" si="3"/>
        <v>-2000000</v>
      </c>
    </row>
    <row r="33" spans="1:8" x14ac:dyDescent="0.25">
      <c r="A33" s="38"/>
      <c r="B33" s="38"/>
      <c r="C33" s="38"/>
      <c r="D33" s="38"/>
      <c r="E33" s="38"/>
      <c r="F33" s="36" t="s">
        <v>22</v>
      </c>
      <c r="G33" s="7"/>
      <c r="H33" s="7"/>
    </row>
    <row r="34" spans="1:8" x14ac:dyDescent="0.25">
      <c r="A34" s="38"/>
      <c r="B34" s="38"/>
      <c r="C34" s="38"/>
      <c r="D34" s="38"/>
      <c r="E34" s="38"/>
      <c r="F34" s="36" t="s">
        <v>66</v>
      </c>
      <c r="G34" s="7">
        <f t="shared" ref="G34:H34" si="4">+G36</f>
        <v>-2000000</v>
      </c>
      <c r="H34" s="7">
        <f t="shared" si="4"/>
        <v>-2000000</v>
      </c>
    </row>
    <row r="35" spans="1:8" x14ac:dyDescent="0.25">
      <c r="A35" s="38"/>
      <c r="B35" s="38"/>
      <c r="C35" s="38"/>
      <c r="D35" s="38"/>
      <c r="E35" s="38"/>
      <c r="F35" s="36" t="s">
        <v>19</v>
      </c>
      <c r="G35" s="7"/>
      <c r="H35" s="7"/>
    </row>
    <row r="36" spans="1:8" x14ac:dyDescent="0.25">
      <c r="A36" s="38"/>
      <c r="B36" s="38"/>
      <c r="C36" s="38"/>
      <c r="D36" s="42" t="s">
        <v>67</v>
      </c>
      <c r="E36" s="38"/>
      <c r="F36" s="36" t="s">
        <v>65</v>
      </c>
      <c r="G36" s="7">
        <f>G38</f>
        <v>-2000000</v>
      </c>
      <c r="H36" s="7">
        <f>H38</f>
        <v>-2000000</v>
      </c>
    </row>
    <row r="37" spans="1:8" x14ac:dyDescent="0.25">
      <c r="A37" s="38"/>
      <c r="B37" s="38"/>
      <c r="C37" s="38"/>
      <c r="D37" s="38"/>
      <c r="E37" s="38"/>
      <c r="F37" s="36" t="s">
        <v>19</v>
      </c>
      <c r="G37" s="7"/>
      <c r="H37" s="7"/>
    </row>
    <row r="38" spans="1:8" x14ac:dyDescent="0.25">
      <c r="A38" s="38"/>
      <c r="B38" s="38"/>
      <c r="C38" s="38"/>
      <c r="D38" s="38"/>
      <c r="E38" s="42">
        <v>11001</v>
      </c>
      <c r="F38" s="36" t="s">
        <v>65</v>
      </c>
      <c r="G38" s="7">
        <f>G40</f>
        <v>-2000000</v>
      </c>
      <c r="H38" s="7">
        <f>H40</f>
        <v>-2000000</v>
      </c>
    </row>
    <row r="39" spans="1:8" x14ac:dyDescent="0.25">
      <c r="A39" s="41"/>
      <c r="B39" s="41"/>
      <c r="C39" s="41"/>
      <c r="D39" s="38"/>
      <c r="E39" s="38"/>
      <c r="F39" s="36" t="s">
        <v>23</v>
      </c>
      <c r="G39" s="36"/>
      <c r="H39" s="36"/>
    </row>
    <row r="40" spans="1:8" x14ac:dyDescent="0.25">
      <c r="A40" s="41"/>
      <c r="B40" s="41"/>
      <c r="C40" s="41"/>
      <c r="D40" s="38"/>
      <c r="E40" s="38"/>
      <c r="F40" s="37" t="s">
        <v>66</v>
      </c>
      <c r="G40" s="7">
        <f>G42</f>
        <v>-2000000</v>
      </c>
      <c r="H40" s="7">
        <f>H42</f>
        <v>-2000000</v>
      </c>
    </row>
    <row r="41" spans="1:8" ht="34.5" x14ac:dyDescent="0.25">
      <c r="A41" s="41"/>
      <c r="B41" s="41"/>
      <c r="C41" s="41"/>
      <c r="D41" s="38"/>
      <c r="E41" s="38"/>
      <c r="F41" s="36" t="s">
        <v>24</v>
      </c>
      <c r="G41" s="36"/>
      <c r="H41" s="36"/>
    </row>
    <row r="42" spans="1:8" x14ac:dyDescent="0.25">
      <c r="A42" s="41"/>
      <c r="B42" s="41"/>
      <c r="C42" s="41"/>
      <c r="D42" s="38"/>
      <c r="E42" s="38"/>
      <c r="F42" s="33" t="s">
        <v>25</v>
      </c>
      <c r="G42" s="7">
        <f t="shared" ref="G42:G43" si="5">G43</f>
        <v>-2000000</v>
      </c>
      <c r="H42" s="7">
        <f t="shared" ref="H42:H43" si="6">H43</f>
        <v>-2000000</v>
      </c>
    </row>
    <row r="43" spans="1:8" x14ac:dyDescent="0.25">
      <c r="A43" s="41"/>
      <c r="B43" s="41"/>
      <c r="C43" s="41"/>
      <c r="D43" s="38"/>
      <c r="E43" s="38"/>
      <c r="F43" s="33" t="s">
        <v>26</v>
      </c>
      <c r="G43" s="7">
        <f t="shared" si="5"/>
        <v>-2000000</v>
      </c>
      <c r="H43" s="7">
        <f t="shared" si="6"/>
        <v>-2000000</v>
      </c>
    </row>
    <row r="44" spans="1:8" x14ac:dyDescent="0.25">
      <c r="A44" s="41"/>
      <c r="B44" s="41"/>
      <c r="C44" s="41"/>
      <c r="D44" s="38"/>
      <c r="E44" s="38"/>
      <c r="F44" s="33" t="s">
        <v>68</v>
      </c>
      <c r="G44" s="7">
        <f>G45</f>
        <v>-2000000</v>
      </c>
      <c r="H44" s="7">
        <f>H45</f>
        <v>-2000000</v>
      </c>
    </row>
    <row r="45" spans="1:8" x14ac:dyDescent="0.25">
      <c r="A45" s="41"/>
      <c r="B45" s="41"/>
      <c r="C45" s="41"/>
      <c r="D45" s="41"/>
      <c r="E45" s="41"/>
      <c r="F45" s="5" t="s">
        <v>69</v>
      </c>
      <c r="G45" s="7">
        <f>-G27</f>
        <v>-2000000</v>
      </c>
      <c r="H45" s="7">
        <f>'Հավելված 1'!H12</f>
        <v>-2000000</v>
      </c>
    </row>
  </sheetData>
  <mergeCells count="8">
    <mergeCell ref="F1:H1"/>
    <mergeCell ref="A5:C5"/>
    <mergeCell ref="D5:E5"/>
    <mergeCell ref="F5:F6"/>
    <mergeCell ref="G5:H5"/>
    <mergeCell ref="A2:H2"/>
    <mergeCell ref="A4:F4"/>
    <mergeCell ref="G4:H4"/>
  </mergeCells>
  <pageMargins left="0.7" right="0.7" top="0.75" bottom="0.75" header="0.3" footer="0.3"/>
  <pageSetup paperSize="9" scale="53" fitToHeight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"/>
  <sheetViews>
    <sheetView topLeftCell="A7" workbookViewId="0">
      <selection activeCell="J29" sqref="J29"/>
    </sheetView>
  </sheetViews>
  <sheetFormatPr defaultColWidth="9.140625" defaultRowHeight="13.5" x14ac:dyDescent="0.25"/>
  <cols>
    <col min="1" max="1" width="6.5703125" style="44" customWidth="1"/>
    <col min="2" max="2" width="14.28515625" style="44" customWidth="1"/>
    <col min="3" max="3" width="12.5703125" style="44" customWidth="1"/>
    <col min="4" max="4" width="15.7109375" style="44" customWidth="1"/>
    <col min="5" max="5" width="13.5703125" style="44" customWidth="1"/>
    <col min="6" max="6" width="18.7109375" style="44" customWidth="1"/>
    <col min="7" max="7" width="9.140625" style="44"/>
    <col min="8" max="8" width="18.140625" style="44" customWidth="1"/>
    <col min="9" max="9" width="28.42578125" style="44" customWidth="1"/>
    <col min="10" max="11" width="18.7109375" style="44" customWidth="1"/>
    <col min="12" max="16384" width="9.140625" style="44"/>
  </cols>
  <sheetData>
    <row r="1" spans="1:11" s="16" customFormat="1" ht="74.25" customHeight="1" x14ac:dyDescent="0.3">
      <c r="A1" s="15"/>
      <c r="B1" s="15"/>
      <c r="C1" s="15"/>
      <c r="D1" s="15"/>
      <c r="E1" s="15"/>
      <c r="F1" s="15"/>
      <c r="G1" s="15"/>
      <c r="H1" s="15"/>
      <c r="I1" s="58" t="s">
        <v>107</v>
      </c>
      <c r="J1" s="58"/>
      <c r="K1" s="58"/>
    </row>
    <row r="2" spans="1:11" ht="48.75" customHeight="1" x14ac:dyDescent="0.25">
      <c r="A2" s="83" t="s">
        <v>113</v>
      </c>
      <c r="B2" s="83"/>
      <c r="C2" s="83"/>
      <c r="D2" s="83"/>
      <c r="E2" s="83"/>
      <c r="F2" s="83"/>
      <c r="G2" s="83"/>
      <c r="H2" s="83"/>
      <c r="I2" s="83"/>
      <c r="J2" s="83"/>
      <c r="K2" s="83"/>
    </row>
    <row r="4" spans="1:11" ht="16.5" x14ac:dyDescent="0.3">
      <c r="A4" s="45"/>
      <c r="B4" s="45"/>
      <c r="C4" s="45"/>
      <c r="D4" s="45"/>
      <c r="E4" s="45"/>
      <c r="F4" s="45"/>
      <c r="G4" s="45"/>
      <c r="H4" s="45"/>
      <c r="I4" s="45"/>
      <c r="J4" s="69" t="s">
        <v>109</v>
      </c>
      <c r="K4" s="69"/>
    </row>
    <row r="5" spans="1:11" ht="77.25" customHeight="1" x14ac:dyDescent="0.25">
      <c r="A5" s="84" t="s">
        <v>112</v>
      </c>
      <c r="B5" s="84" t="s">
        <v>27</v>
      </c>
      <c r="C5" s="84"/>
      <c r="D5" s="84" t="s">
        <v>28</v>
      </c>
      <c r="E5" s="84"/>
      <c r="F5" s="84"/>
      <c r="G5" s="84"/>
      <c r="H5" s="84" t="s">
        <v>29</v>
      </c>
      <c r="I5" s="84" t="s">
        <v>30</v>
      </c>
      <c r="J5" s="84" t="s">
        <v>106</v>
      </c>
      <c r="K5" s="84"/>
    </row>
    <row r="6" spans="1:11" ht="40.5" customHeight="1" x14ac:dyDescent="0.25">
      <c r="A6" s="84"/>
      <c r="B6" s="9" t="s">
        <v>31</v>
      </c>
      <c r="C6" s="9" t="s">
        <v>32</v>
      </c>
      <c r="D6" s="9" t="s">
        <v>31</v>
      </c>
      <c r="E6" s="9" t="s">
        <v>33</v>
      </c>
      <c r="F6" s="9" t="s">
        <v>34</v>
      </c>
      <c r="G6" s="9" t="s">
        <v>35</v>
      </c>
      <c r="H6" s="84"/>
      <c r="I6" s="84"/>
      <c r="J6" s="9" t="s">
        <v>36</v>
      </c>
      <c r="K6" s="9" t="s">
        <v>37</v>
      </c>
    </row>
    <row r="7" spans="1:11" ht="16.5" x14ac:dyDescent="0.25">
      <c r="A7" s="78" t="s">
        <v>54</v>
      </c>
      <c r="B7" s="78"/>
      <c r="C7" s="78"/>
      <c r="D7" s="78"/>
      <c r="E7" s="78"/>
      <c r="F7" s="78"/>
      <c r="G7" s="78"/>
      <c r="H7" s="78"/>
      <c r="I7" s="78"/>
      <c r="J7" s="48">
        <f>J8+J15</f>
        <v>0</v>
      </c>
      <c r="K7" s="48">
        <f>K8+K15</f>
        <v>0</v>
      </c>
    </row>
    <row r="8" spans="1:11" ht="16.5" x14ac:dyDescent="0.25">
      <c r="A8" s="78" t="s">
        <v>50</v>
      </c>
      <c r="B8" s="78"/>
      <c r="C8" s="78"/>
      <c r="D8" s="78"/>
      <c r="E8" s="78"/>
      <c r="F8" s="78"/>
      <c r="G8" s="78"/>
      <c r="H8" s="78"/>
      <c r="I8" s="78"/>
      <c r="J8" s="49">
        <f>J9</f>
        <v>2000000</v>
      </c>
      <c r="K8" s="49">
        <f>K9</f>
        <v>2000000</v>
      </c>
    </row>
    <row r="9" spans="1:11" ht="16.5" x14ac:dyDescent="0.25">
      <c r="A9" s="9"/>
      <c r="B9" s="46" t="s">
        <v>51</v>
      </c>
      <c r="C9" s="82" t="s">
        <v>52</v>
      </c>
      <c r="D9" s="82"/>
      <c r="E9" s="82"/>
      <c r="F9" s="82"/>
      <c r="G9" s="82"/>
      <c r="H9" s="82"/>
      <c r="I9" s="82"/>
      <c r="J9" s="49">
        <f>J10</f>
        <v>2000000</v>
      </c>
      <c r="K9" s="49">
        <f>K10</f>
        <v>2000000</v>
      </c>
    </row>
    <row r="10" spans="1:11" ht="16.5" x14ac:dyDescent="0.25">
      <c r="A10" s="9"/>
      <c r="B10" s="6"/>
      <c r="C10" s="6"/>
      <c r="D10" s="46" t="s">
        <v>81</v>
      </c>
      <c r="E10" s="82" t="s">
        <v>99</v>
      </c>
      <c r="F10" s="82"/>
      <c r="G10" s="82"/>
      <c r="H10" s="82"/>
      <c r="I10" s="82"/>
      <c r="J10" s="50">
        <f>K10</f>
        <v>2000000</v>
      </c>
      <c r="K10" s="50">
        <f>'Հավելված 1'!H9</f>
        <v>2000000</v>
      </c>
    </row>
    <row r="11" spans="1:11" ht="40.5" customHeight="1" x14ac:dyDescent="0.25">
      <c r="A11" s="9"/>
      <c r="B11" s="6"/>
      <c r="C11" s="6"/>
      <c r="D11" s="6"/>
      <c r="E11" s="6"/>
      <c r="F11" s="82" t="s">
        <v>78</v>
      </c>
      <c r="G11" s="82"/>
      <c r="H11" s="82"/>
      <c r="I11" s="82"/>
      <c r="J11" s="82"/>
      <c r="K11" s="82"/>
    </row>
    <row r="12" spans="1:11" ht="16.5" x14ac:dyDescent="0.25">
      <c r="A12" s="9"/>
      <c r="B12" s="6"/>
      <c r="C12" s="6"/>
      <c r="D12" s="6"/>
      <c r="E12" s="6"/>
      <c r="F12" s="6"/>
      <c r="G12" s="82" t="s">
        <v>38</v>
      </c>
      <c r="H12" s="82"/>
      <c r="I12" s="82"/>
      <c r="J12" s="82"/>
      <c r="K12" s="82"/>
    </row>
    <row r="13" spans="1:11" ht="57" customHeight="1" x14ac:dyDescent="0.25">
      <c r="A13" s="9"/>
      <c r="B13" s="6"/>
      <c r="C13" s="6"/>
      <c r="D13" s="6"/>
      <c r="E13" s="6"/>
      <c r="F13" s="6"/>
      <c r="G13" s="6"/>
      <c r="H13" s="82" t="s">
        <v>108</v>
      </c>
      <c r="I13" s="82"/>
      <c r="J13" s="82"/>
      <c r="K13" s="82"/>
    </row>
    <row r="14" spans="1:11" ht="49.5" x14ac:dyDescent="0.25">
      <c r="A14" s="9"/>
      <c r="B14" s="6"/>
      <c r="C14" s="6"/>
      <c r="D14" s="6"/>
      <c r="E14" s="6"/>
      <c r="F14" s="6"/>
      <c r="G14" s="6"/>
      <c r="H14" s="47"/>
      <c r="I14" s="6" t="s">
        <v>100</v>
      </c>
      <c r="J14" s="2" t="s">
        <v>70</v>
      </c>
      <c r="K14" s="2" t="s">
        <v>70</v>
      </c>
    </row>
    <row r="15" spans="1:11" ht="16.5" x14ac:dyDescent="0.25">
      <c r="A15" s="78" t="s">
        <v>71</v>
      </c>
      <c r="B15" s="78"/>
      <c r="C15" s="78"/>
      <c r="D15" s="78"/>
      <c r="E15" s="78"/>
      <c r="F15" s="78"/>
      <c r="G15" s="78"/>
      <c r="H15" s="78"/>
      <c r="I15" s="78"/>
      <c r="J15" s="49">
        <f>+J16</f>
        <v>-2000000</v>
      </c>
      <c r="K15" s="49">
        <f>+K16</f>
        <v>-2000000</v>
      </c>
    </row>
    <row r="16" spans="1:11" ht="16.5" x14ac:dyDescent="0.25">
      <c r="A16" s="6"/>
      <c r="B16" s="46" t="s">
        <v>72</v>
      </c>
      <c r="C16" s="82" t="s">
        <v>73</v>
      </c>
      <c r="D16" s="82"/>
      <c r="E16" s="82"/>
      <c r="F16" s="82"/>
      <c r="G16" s="82"/>
      <c r="H16" s="82"/>
      <c r="I16" s="82"/>
      <c r="J16" s="49">
        <f>J17</f>
        <v>-2000000</v>
      </c>
      <c r="K16" s="49">
        <f>K17</f>
        <v>-2000000</v>
      </c>
    </row>
    <row r="17" spans="1:11" ht="16.5" x14ac:dyDescent="0.3">
      <c r="A17" s="51"/>
      <c r="B17" s="51"/>
      <c r="C17" s="51"/>
      <c r="D17" s="46" t="s">
        <v>74</v>
      </c>
      <c r="E17" s="82" t="s">
        <v>57</v>
      </c>
      <c r="F17" s="82"/>
      <c r="G17" s="82"/>
      <c r="H17" s="82"/>
      <c r="I17" s="82"/>
      <c r="J17" s="50">
        <f>-J10</f>
        <v>-2000000</v>
      </c>
      <c r="K17" s="50">
        <f>-K10</f>
        <v>-2000000</v>
      </c>
    </row>
    <row r="18" spans="1:11" ht="56.25" customHeight="1" x14ac:dyDescent="0.3">
      <c r="A18" s="51"/>
      <c r="B18" s="51"/>
      <c r="C18" s="51"/>
      <c r="D18" s="6"/>
      <c r="E18" s="6"/>
      <c r="F18" s="82" t="s">
        <v>75</v>
      </c>
      <c r="G18" s="82"/>
      <c r="H18" s="82"/>
      <c r="I18" s="82"/>
      <c r="J18" s="82"/>
      <c r="K18" s="82"/>
    </row>
    <row r="19" spans="1:11" ht="16.5" x14ac:dyDescent="0.3">
      <c r="A19" s="51"/>
      <c r="B19" s="51"/>
      <c r="C19" s="51"/>
      <c r="D19" s="6"/>
      <c r="E19" s="6"/>
      <c r="F19" s="6"/>
      <c r="G19" s="79" t="s">
        <v>38</v>
      </c>
      <c r="H19" s="80"/>
      <c r="I19" s="80"/>
      <c r="J19" s="80"/>
      <c r="K19" s="81"/>
    </row>
    <row r="20" spans="1:11" ht="16.5" x14ac:dyDescent="0.3">
      <c r="A20" s="51"/>
      <c r="B20" s="51"/>
      <c r="C20" s="51"/>
      <c r="D20" s="6"/>
      <c r="E20" s="6"/>
      <c r="F20" s="6"/>
      <c r="G20" s="6"/>
      <c r="H20" s="79" t="s">
        <v>76</v>
      </c>
      <c r="I20" s="80"/>
      <c r="J20" s="80"/>
      <c r="K20" s="81"/>
    </row>
  </sheetData>
  <mergeCells count="22">
    <mergeCell ref="I1:K1"/>
    <mergeCell ref="A2:K2"/>
    <mergeCell ref="A5:A6"/>
    <mergeCell ref="B5:C5"/>
    <mergeCell ref="D5:G5"/>
    <mergeCell ref="H5:H6"/>
    <mergeCell ref="I5:I6"/>
    <mergeCell ref="J4:K4"/>
    <mergeCell ref="J5:K5"/>
    <mergeCell ref="H13:K13"/>
    <mergeCell ref="A7:I7"/>
    <mergeCell ref="G12:K12"/>
    <mergeCell ref="A8:I8"/>
    <mergeCell ref="C9:I9"/>
    <mergeCell ref="E10:I10"/>
    <mergeCell ref="F11:K11"/>
    <mergeCell ref="A15:I15"/>
    <mergeCell ref="H20:K20"/>
    <mergeCell ref="C16:I16"/>
    <mergeCell ref="E17:I17"/>
    <mergeCell ref="F18:K18"/>
    <mergeCell ref="G19:K19"/>
  </mergeCells>
  <pageMargins left="0.7" right="0.7" top="0.75" bottom="0.75" header="0.3" footer="0.3"/>
  <pageSetup paperSize="9" scale="80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workbookViewId="0">
      <selection activeCell="E9" sqref="E9"/>
    </sheetView>
  </sheetViews>
  <sheetFormatPr defaultRowHeight="17.25" x14ac:dyDescent="0.3"/>
  <cols>
    <col min="1" max="1" width="17.42578125" style="18" customWidth="1"/>
    <col min="2" max="2" width="16.5703125" style="18" customWidth="1"/>
    <col min="3" max="3" width="13.28515625" style="18" customWidth="1"/>
    <col min="4" max="4" width="12.5703125" style="18" customWidth="1"/>
    <col min="5" max="5" width="13.140625" style="18" customWidth="1"/>
    <col min="6" max="6" width="13" style="18" customWidth="1"/>
    <col min="7" max="7" width="20.85546875" style="18" customWidth="1"/>
    <col min="8" max="8" width="15.85546875" style="18" customWidth="1"/>
    <col min="9" max="9" width="21.5703125" style="18" customWidth="1"/>
    <col min="10" max="16384" width="9.140625" style="18"/>
  </cols>
  <sheetData>
    <row r="1" spans="1:9" s="16" customFormat="1" ht="74.25" customHeight="1" x14ac:dyDescent="0.3">
      <c r="A1" s="15"/>
      <c r="B1" s="15"/>
      <c r="C1" s="15"/>
      <c r="D1" s="15"/>
      <c r="E1" s="15"/>
      <c r="F1" s="15"/>
      <c r="G1" s="58" t="s">
        <v>110</v>
      </c>
      <c r="H1" s="58"/>
      <c r="I1" s="58"/>
    </row>
    <row r="2" spans="1:9" ht="51.75" customHeight="1" x14ac:dyDescent="0.3">
      <c r="A2" s="59" t="s">
        <v>102</v>
      </c>
      <c r="B2" s="59"/>
      <c r="C2" s="59"/>
      <c r="D2" s="59"/>
      <c r="E2" s="59"/>
      <c r="F2" s="59"/>
      <c r="G2" s="59"/>
      <c r="H2" s="59"/>
      <c r="I2" s="59"/>
    </row>
    <row r="4" spans="1:9" ht="39" customHeight="1" x14ac:dyDescent="0.3">
      <c r="A4" s="42" t="s">
        <v>82</v>
      </c>
      <c r="B4" s="89" t="s">
        <v>83</v>
      </c>
      <c r="C4" s="89"/>
      <c r="D4" s="89"/>
      <c r="E4" s="42" t="s">
        <v>84</v>
      </c>
      <c r="F4" s="42" t="s">
        <v>85</v>
      </c>
      <c r="G4" s="42" t="s">
        <v>86</v>
      </c>
      <c r="H4" s="42" t="s">
        <v>87</v>
      </c>
      <c r="I4" s="42" t="s">
        <v>111</v>
      </c>
    </row>
    <row r="5" spans="1:9" ht="40.5" customHeight="1" x14ac:dyDescent="0.3">
      <c r="A5" s="89" t="s">
        <v>88</v>
      </c>
      <c r="B5" s="89"/>
      <c r="C5" s="89"/>
      <c r="D5" s="89"/>
      <c r="E5" s="89"/>
      <c r="F5" s="89"/>
      <c r="G5" s="89"/>
      <c r="H5" s="89"/>
      <c r="I5" s="7">
        <f>I6</f>
        <v>2000000</v>
      </c>
    </row>
    <row r="6" spans="1:9" ht="33" customHeight="1" x14ac:dyDescent="0.3">
      <c r="A6" s="30" t="s">
        <v>89</v>
      </c>
      <c r="B6" s="30" t="s">
        <v>90</v>
      </c>
      <c r="C6" s="30" t="s">
        <v>91</v>
      </c>
      <c r="D6" s="90" t="s">
        <v>46</v>
      </c>
      <c r="E6" s="90"/>
      <c r="F6" s="90"/>
      <c r="G6" s="90"/>
      <c r="H6" s="90"/>
      <c r="I6" s="7">
        <f>I7</f>
        <v>2000000</v>
      </c>
    </row>
    <row r="7" spans="1:9" x14ac:dyDescent="0.3">
      <c r="A7" s="36" t="s">
        <v>94</v>
      </c>
      <c r="B7" s="85" t="s">
        <v>99</v>
      </c>
      <c r="C7" s="85"/>
      <c r="D7" s="85"/>
      <c r="E7" s="85"/>
      <c r="F7" s="85"/>
      <c r="G7" s="85"/>
      <c r="H7" s="85"/>
      <c r="I7" s="7">
        <f>SUM(I9)</f>
        <v>2000000</v>
      </c>
    </row>
    <row r="8" spans="1:9" x14ac:dyDescent="0.3">
      <c r="A8" s="52"/>
      <c r="B8" s="85" t="s">
        <v>95</v>
      </c>
      <c r="C8" s="85"/>
      <c r="D8" s="85"/>
      <c r="E8" s="42" t="s">
        <v>92</v>
      </c>
      <c r="F8" s="36" t="s">
        <v>92</v>
      </c>
      <c r="G8" s="36" t="s">
        <v>92</v>
      </c>
      <c r="H8" s="53"/>
      <c r="I8" s="54"/>
    </row>
    <row r="9" spans="1:9" ht="39.75" customHeight="1" x14ac:dyDescent="0.3">
      <c r="A9" s="36" t="s">
        <v>96</v>
      </c>
      <c r="B9" s="86" t="s">
        <v>97</v>
      </c>
      <c r="C9" s="87"/>
      <c r="D9" s="88"/>
      <c r="E9" s="42" t="s">
        <v>98</v>
      </c>
      <c r="F9" s="42" t="s">
        <v>93</v>
      </c>
      <c r="G9" s="55"/>
      <c r="H9" s="56"/>
      <c r="I9" s="57">
        <v>2000000</v>
      </c>
    </row>
  </sheetData>
  <mergeCells count="8">
    <mergeCell ref="G1:I1"/>
    <mergeCell ref="B7:H7"/>
    <mergeCell ref="B8:D8"/>
    <mergeCell ref="B9:D9"/>
    <mergeCell ref="A2:I2"/>
    <mergeCell ref="B4:D4"/>
    <mergeCell ref="A5:H5"/>
    <mergeCell ref="D6:H6"/>
  </mergeCells>
  <pageMargins left="0.7" right="0.7" top="0.75" bottom="0.75" header="0.3" footer="0.3"/>
  <pageSetup paperSize="9" scale="8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Հավելված 1</vt:lpstr>
      <vt:lpstr>Հավելված 2</vt:lpstr>
      <vt:lpstr>Հավելված 3</vt:lpstr>
      <vt:lpstr>Հավելված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https://mul2-spm.gov.am/tasks/501345/oneclick?token=21d7914bba7ebb4189d7a7b8758ed8e3</cp:keywords>
  <cp:lastModifiedBy/>
  <dcterms:created xsi:type="dcterms:W3CDTF">2015-06-05T18:17:20Z</dcterms:created>
  <dcterms:modified xsi:type="dcterms:W3CDTF">2026-08-13T05:09:07Z</dcterms:modified>
</cp:coreProperties>
</file>