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017e5e78afe7a3e5f366426158a15058f5a72b8af30a6a7c136349873a2fc1c8\նախագիծ վարկ\Նախագիծ -\"/>
    </mc:Choice>
  </mc:AlternateContent>
  <bookViews>
    <workbookView xWindow="0" yWindow="0" windowWidth="23040" windowHeight="9072" firstSheet="2" activeTab="7"/>
  </bookViews>
  <sheets>
    <sheet name=".." sheetId="27" state="hidden" r:id="rId1"/>
    <sheet name="..." sheetId="28" state="hidden" r:id="rId2"/>
    <sheet name="1" sheetId="33" r:id="rId3"/>
    <sheet name="2" sheetId="3" r:id="rId4"/>
    <sheet name="3" sheetId="21" r:id="rId5"/>
    <sheet name="4" sheetId="31" r:id="rId6"/>
    <sheet name="5" sheetId="32" r:id="rId7"/>
    <sheet name="6" sheetId="35" r:id="rId8"/>
    <sheet name="8" sheetId="34" state="hidden" r:id="rId9"/>
  </sheets>
  <externalReferences>
    <externalReference r:id="rId10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EUR">'[1]1. 2060-Ն 28.12.2024 արտ'!$W$2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'...'!$B$1:$D$12</definedName>
    <definedName name="_xlnm.Print_Area" localSheetId="3">'2'!$A$1:$H$115</definedName>
    <definedName name="_xlnm.Print_Area" localSheetId="4">'3'!$A$1:$J$71</definedName>
    <definedName name="_xlnm.Print_Area" localSheetId="5">'4'!$A$1:$K$45</definedName>
    <definedName name="_xlnm.Print_Area" localSheetId="8">'8'!$A$1:$J$97</definedName>
    <definedName name="program">#REF!,#REF!,#REF!,#REF!,#REF!,#REF!,#REF!,#REF!,#REF!,#REF!,#REF!,#REF!,#REF!,#REF!,#REF!,#REF!,#REF!,#REF!,#REF!,#REF!</definedName>
    <definedName name="USD">'[1]1. 2060-Ն 28.12.2024 արտ'!$W$1</definedName>
    <definedName name="x">#REF!</definedName>
    <definedName name="Հավելված">#REF!</definedName>
    <definedName name="Մաս">#REF!</definedName>
    <definedName name="շախմատիստ">#REF!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3" l="1"/>
  <c r="E16" i="31"/>
  <c r="E22" i="32"/>
  <c r="F33" i="31"/>
  <c r="E32" i="31"/>
  <c r="F21" i="31"/>
  <c r="I29" i="35"/>
  <c r="I27" i="35"/>
  <c r="I25" i="35"/>
  <c r="I23" i="35"/>
  <c r="I21" i="35"/>
  <c r="I19" i="35"/>
  <c r="I17" i="35"/>
  <c r="I15" i="35"/>
  <c r="I13" i="35"/>
  <c r="H92" i="35"/>
  <c r="H91" i="35"/>
  <c r="H90" i="35"/>
  <c r="H87" i="35"/>
  <c r="H85" i="35"/>
  <c r="H83" i="35"/>
  <c r="H81" i="35"/>
  <c r="H79" i="35"/>
  <c r="H77" i="35"/>
  <c r="H75" i="35"/>
  <c r="H73" i="35"/>
  <c r="H29" i="35"/>
  <c r="H27" i="35"/>
  <c r="H25" i="35"/>
  <c r="H23" i="35"/>
  <c r="H21" i="35"/>
  <c r="H19" i="35"/>
  <c r="H17" i="35"/>
  <c r="H15" i="35"/>
  <c r="H13" i="35"/>
  <c r="H72" i="35"/>
  <c r="H71" i="35"/>
  <c r="H70" i="35"/>
  <c r="H69" i="35"/>
  <c r="H66" i="35"/>
  <c r="H64" i="35"/>
  <c r="H62" i="35"/>
  <c r="H60" i="35"/>
  <c r="H58" i="35"/>
  <c r="H56" i="35"/>
  <c r="H54" i="35"/>
  <c r="H52" i="35"/>
  <c r="H11" i="35"/>
  <c r="K12" i="31"/>
  <c r="K18" i="32"/>
  <c r="K22" i="32"/>
  <c r="K26" i="32"/>
  <c r="K17" i="32"/>
  <c r="K32" i="32"/>
  <c r="K31" i="32"/>
  <c r="K16" i="32"/>
  <c r="K12" i="32"/>
  <c r="K11" i="32"/>
  <c r="K10" i="32"/>
  <c r="K38" i="32"/>
  <c r="K42" i="32"/>
  <c r="K37" i="32"/>
  <c r="K36" i="32"/>
  <c r="K9" i="32"/>
  <c r="J38" i="32"/>
  <c r="J42" i="32"/>
  <c r="J37" i="32"/>
  <c r="J36" i="32"/>
  <c r="J12" i="32"/>
  <c r="J11" i="32"/>
  <c r="J10" i="32"/>
  <c r="J22" i="32"/>
  <c r="J26" i="32"/>
  <c r="J18" i="32"/>
  <c r="J17" i="32"/>
  <c r="J32" i="32"/>
  <c r="J31" i="32"/>
  <c r="J16" i="32"/>
  <c r="J9" i="32"/>
  <c r="J16" i="31"/>
  <c r="J20" i="31"/>
  <c r="J12" i="31"/>
  <c r="J11" i="31"/>
  <c r="J26" i="31"/>
  <c r="J25" i="31"/>
  <c r="J10" i="31"/>
  <c r="J32" i="31"/>
  <c r="J31" i="31"/>
  <c r="J30" i="31"/>
  <c r="J9" i="31"/>
  <c r="K42" i="31"/>
  <c r="K38" i="31"/>
  <c r="J42" i="31"/>
  <c r="J38" i="31"/>
  <c r="I92" i="35"/>
  <c r="I91" i="35"/>
  <c r="I90" i="35"/>
  <c r="I87" i="35"/>
  <c r="I85" i="35"/>
  <c r="I83" i="35"/>
  <c r="I81" i="35"/>
  <c r="I79" i="35"/>
  <c r="I77" i="35"/>
  <c r="I75" i="35"/>
  <c r="I73" i="35"/>
  <c r="I72" i="35"/>
  <c r="I71" i="35"/>
  <c r="I70" i="35"/>
  <c r="I69" i="35"/>
  <c r="I66" i="35"/>
  <c r="I64" i="35"/>
  <c r="I62" i="35"/>
  <c r="I60" i="35"/>
  <c r="I58" i="35"/>
  <c r="I56" i="35"/>
  <c r="I54" i="35"/>
  <c r="I52" i="35"/>
  <c r="I11" i="35"/>
  <c r="H30" i="35"/>
  <c r="I30" i="35"/>
  <c r="H31" i="35"/>
  <c r="I31" i="35"/>
  <c r="H32" i="35"/>
  <c r="I32" i="35"/>
  <c r="I33" i="35"/>
  <c r="H33" i="35"/>
  <c r="H51" i="35"/>
  <c r="I68" i="35"/>
  <c r="H68" i="35"/>
  <c r="H89" i="35"/>
  <c r="I89" i="35"/>
  <c r="K32" i="31"/>
  <c r="K37" i="31"/>
  <c r="J37" i="31"/>
  <c r="K36" i="31"/>
  <c r="J36" i="31"/>
  <c r="E26" i="31"/>
  <c r="K16" i="31"/>
  <c r="K20" i="31"/>
  <c r="K11" i="31"/>
  <c r="K26" i="31"/>
  <c r="K25" i="31"/>
  <c r="K10" i="31"/>
  <c r="K31" i="31"/>
  <c r="K30" i="31"/>
  <c r="K9" i="31"/>
  <c r="D17" i="33"/>
  <c r="D13" i="33"/>
  <c r="F59" i="3"/>
  <c r="E59" i="3"/>
  <c r="F22" i="3"/>
  <c r="D20" i="33"/>
  <c r="H8" i="3"/>
  <c r="E20" i="31"/>
  <c r="F31" i="3"/>
  <c r="D14" i="33"/>
  <c r="F40" i="3"/>
  <c r="E40" i="3"/>
  <c r="G97" i="34"/>
  <c r="H97" i="34"/>
  <c r="G88" i="34"/>
  <c r="H88" i="34"/>
  <c r="F62" i="34"/>
  <c r="E62" i="34"/>
  <c r="F60" i="34"/>
  <c r="D60" i="34"/>
  <c r="F45" i="34"/>
  <c r="E45" i="34"/>
  <c r="G95" i="34"/>
  <c r="G94" i="34"/>
  <c r="G93" i="34"/>
  <c r="G91" i="34"/>
  <c r="G89" i="34"/>
  <c r="G96" i="34"/>
  <c r="H95" i="34"/>
  <c r="H94" i="34"/>
  <c r="H93" i="34"/>
  <c r="H91" i="34"/>
  <c r="H89" i="34"/>
  <c r="H96" i="34"/>
  <c r="I97" i="34"/>
  <c r="I96" i="34"/>
  <c r="H87" i="34"/>
  <c r="H86" i="34"/>
  <c r="H85" i="34"/>
  <c r="H83" i="34"/>
  <c r="H81" i="34"/>
  <c r="I88" i="34"/>
  <c r="G87" i="34"/>
  <c r="G86" i="34"/>
  <c r="G85" i="34"/>
  <c r="G83" i="34"/>
  <c r="G81" i="34"/>
  <c r="G79" i="34"/>
  <c r="G75" i="34"/>
  <c r="G73" i="34"/>
  <c r="G71" i="34"/>
  <c r="H79" i="34"/>
  <c r="H75" i="34"/>
  <c r="H73" i="34"/>
  <c r="H71" i="34"/>
  <c r="G77" i="34"/>
  <c r="H77" i="34"/>
  <c r="G70" i="34"/>
  <c r="G69" i="34"/>
  <c r="G68" i="34"/>
  <c r="G67" i="34"/>
  <c r="G66" i="34"/>
  <c r="G64" i="34"/>
  <c r="G62" i="34"/>
  <c r="G60" i="34"/>
  <c r="G58" i="34"/>
  <c r="G56" i="34"/>
  <c r="G54" i="34"/>
  <c r="H70" i="34"/>
  <c r="H69" i="34"/>
  <c r="H68" i="34"/>
  <c r="H67" i="34"/>
  <c r="H66" i="34"/>
  <c r="H64" i="34"/>
  <c r="H62" i="34"/>
  <c r="H60" i="34"/>
  <c r="H58" i="34"/>
  <c r="H56" i="34"/>
  <c r="H54" i="34"/>
  <c r="I70" i="34"/>
  <c r="I69" i="34"/>
  <c r="I68" i="34"/>
  <c r="I67" i="34"/>
  <c r="I66" i="34"/>
  <c r="I64" i="34"/>
  <c r="I62" i="34"/>
  <c r="I60" i="34"/>
  <c r="I58" i="34"/>
  <c r="I56" i="34"/>
  <c r="I54" i="34"/>
  <c r="J70" i="34"/>
  <c r="J69" i="34"/>
  <c r="J68" i="34"/>
  <c r="J67" i="34"/>
  <c r="J66" i="34"/>
  <c r="J64" i="34"/>
  <c r="J62" i="34"/>
  <c r="J60" i="34"/>
  <c r="J58" i="34"/>
  <c r="J56" i="34"/>
  <c r="J54" i="34"/>
  <c r="J53" i="34"/>
  <c r="J52" i="34"/>
  <c r="J51" i="34"/>
  <c r="J50" i="34"/>
  <c r="J49" i="34"/>
  <c r="J47" i="34"/>
  <c r="J45" i="34"/>
  <c r="J43" i="34"/>
  <c r="I53" i="34"/>
  <c r="I52" i="34"/>
  <c r="I51" i="34"/>
  <c r="I50" i="34"/>
  <c r="I49" i="34"/>
  <c r="I47" i="34"/>
  <c r="I45" i="34"/>
  <c r="I43" i="34"/>
  <c r="H53" i="34"/>
  <c r="H52" i="34"/>
  <c r="H51" i="34"/>
  <c r="H50" i="34"/>
  <c r="H49" i="34"/>
  <c r="H47" i="34"/>
  <c r="H45" i="34"/>
  <c r="H43" i="34"/>
  <c r="G53" i="34"/>
  <c r="G52" i="34"/>
  <c r="G51" i="34"/>
  <c r="G50" i="34"/>
  <c r="G49" i="34"/>
  <c r="G47" i="34"/>
  <c r="G45" i="34"/>
  <c r="G43" i="34"/>
  <c r="G39" i="34"/>
  <c r="G37" i="34"/>
  <c r="G35" i="34"/>
  <c r="G33" i="34"/>
  <c r="G32" i="34"/>
  <c r="G41" i="34"/>
  <c r="H41" i="34"/>
  <c r="H39" i="34"/>
  <c r="H37" i="34"/>
  <c r="H35" i="34"/>
  <c r="H33" i="34"/>
  <c r="H32" i="34"/>
  <c r="F20" i="33"/>
  <c r="H31" i="34"/>
  <c r="H30" i="34"/>
  <c r="H29" i="34"/>
  <c r="H27" i="34"/>
  <c r="H25" i="34"/>
  <c r="H23" i="34"/>
  <c r="H21" i="34"/>
  <c r="H19" i="34"/>
  <c r="H17" i="34"/>
  <c r="H15" i="34"/>
  <c r="H13" i="34"/>
  <c r="H11" i="34"/>
  <c r="G31" i="34"/>
  <c r="G30" i="34"/>
  <c r="G29" i="34"/>
  <c r="G27" i="34"/>
  <c r="G25" i="34"/>
  <c r="G23" i="34"/>
  <c r="G21" i="34"/>
  <c r="G19" i="34"/>
  <c r="G17" i="34"/>
  <c r="G15" i="34"/>
  <c r="G13" i="34"/>
  <c r="G11" i="34"/>
  <c r="J88" i="34"/>
  <c r="J87" i="34"/>
  <c r="J86" i="34"/>
  <c r="J85" i="34"/>
  <c r="J83" i="34"/>
  <c r="J81" i="34"/>
  <c r="F81" i="34"/>
  <c r="E81" i="34"/>
  <c r="I87" i="34"/>
  <c r="I86" i="34"/>
  <c r="I85" i="34"/>
  <c r="I83" i="34"/>
  <c r="I81" i="34"/>
  <c r="F91" i="34"/>
  <c r="F77" i="34"/>
  <c r="J97" i="34"/>
  <c r="I95" i="34"/>
  <c r="I94" i="34"/>
  <c r="I93" i="34"/>
  <c r="I91" i="34"/>
  <c r="I89" i="34"/>
  <c r="I79" i="34"/>
  <c r="F89" i="34"/>
  <c r="E89" i="34"/>
  <c r="I77" i="34"/>
  <c r="J96" i="34"/>
  <c r="J95" i="34"/>
  <c r="J94" i="34"/>
  <c r="J93" i="34"/>
  <c r="J91" i="34"/>
  <c r="J89" i="34"/>
  <c r="J79" i="34"/>
  <c r="I75" i="34"/>
  <c r="I73" i="34"/>
  <c r="I71" i="34"/>
  <c r="I41" i="34"/>
  <c r="I39" i="34"/>
  <c r="I37" i="34"/>
  <c r="I35" i="34"/>
  <c r="I33" i="34"/>
  <c r="I32" i="34"/>
  <c r="J75" i="34"/>
  <c r="J73" i="34"/>
  <c r="J71" i="34"/>
  <c r="J77" i="34"/>
  <c r="J41" i="34"/>
  <c r="J39" i="34"/>
  <c r="J37" i="34"/>
  <c r="J35" i="34"/>
  <c r="J33" i="34"/>
  <c r="J32" i="34"/>
  <c r="I31" i="34"/>
  <c r="I30" i="34"/>
  <c r="I29" i="34"/>
  <c r="I27" i="34"/>
  <c r="I25" i="34"/>
  <c r="I23" i="34"/>
  <c r="I21" i="34"/>
  <c r="I19" i="34"/>
  <c r="I17" i="34"/>
  <c r="I15" i="34"/>
  <c r="I13" i="34"/>
  <c r="I11" i="34"/>
  <c r="J31" i="34"/>
  <c r="J30" i="34"/>
  <c r="J29" i="34"/>
  <c r="J27" i="34"/>
  <c r="J25" i="34"/>
  <c r="J23" i="34"/>
  <c r="J21" i="34"/>
  <c r="J19" i="34"/>
  <c r="J17" i="34"/>
  <c r="J15" i="34"/>
  <c r="J13" i="34"/>
  <c r="J11" i="34"/>
  <c r="C12" i="28"/>
  <c r="C10" i="28"/>
  <c r="D12" i="28"/>
  <c r="D10" i="28"/>
  <c r="C10" i="27"/>
  <c r="C11" i="27"/>
  <c r="C12" i="27"/>
</calcChain>
</file>

<file path=xl/sharedStrings.xml><?xml version="1.0" encoding="utf-8"?>
<sst xmlns="http://schemas.openxmlformats.org/spreadsheetml/2006/main" count="640" uniqueCount="209">
  <si>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</si>
  <si>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</si>
  <si>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</si>
  <si>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</si>
  <si>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</si>
  <si>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</si>
  <si>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</si>
  <si>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</si>
  <si>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</si>
  <si>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</si>
  <si>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</si>
  <si>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</si>
  <si>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</si>
  <si>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</si>
  <si>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</si>
  <si>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</si>
  <si>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</si>
  <si>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</si>
  <si>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</si>
  <si>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</si>
  <si>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</si>
  <si>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</si>
  <si>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</si>
  <si>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</si>
  <si>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</si>
  <si>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</si>
  <si>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</si>
  <si>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</si>
  <si>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ՀՀ ՏԱՐԱԾՔԱՅԻՆ ԿԱՌԱՎԱՐՄԱՆ ԵՎ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</si>
  <si>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</si>
  <si>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</si>
  <si>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1004 </t>
  </si>
  <si>
    <t xml:space="preserve"> ՀՀ  տարածքային կառավարման և ենթակառուցվածքների նախարարության ջրային կոմիտե</t>
  </si>
  <si>
    <t xml:space="preserve"> ԸՆԴԱՄԵՆԸ</t>
  </si>
  <si>
    <t xml:space="preserve"> ԸՆԹԱՑԻԿ ԾԱԽՍԵՐ</t>
  </si>
  <si>
    <t xml:space="preserve"> Ջրամատակարարում</t>
  </si>
  <si>
    <t xml:space="preserve"> ԱՅԼ  ԾԱԽՍԵՐ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</si>
  <si>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</si>
  <si>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</si>
  <si>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</si>
  <si>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Համաֆինան սավորում</t>
  </si>
  <si>
    <t xml:space="preserve"> Ջրամատակարարաման և ջրահեռացման բարելավում</t>
  </si>
  <si>
    <t>06</t>
  </si>
  <si>
    <t xml:space="preserve"> ԲՆԱԿԱՐԱՆԱՅԻՆ ՇԻՆԱՐԱՐՈՒԹՅՈՒՆ ԵՎ ԿՈՄՈՒՆԱԼ ԾԱՌԱՅՈՒԹՅՈՒՆՆԵՐ</t>
  </si>
  <si>
    <t>01</t>
  </si>
  <si>
    <t xml:space="preserve"> 1072</t>
  </si>
  <si>
    <t>Ցուցանիշների փոփոխությունը 
(ավելացումները նշված են դրական նշանով, իսկ նվազեցումները` փակագծերում)</t>
  </si>
  <si>
    <t>Վարկային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</si>
  <si>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</si>
  <si>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</si>
  <si>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Պետական մարմինների կողմից օգտագործվող ոչ ֆինանսական ակտիվների հետ գործառնություններ </t>
  </si>
  <si>
    <t xml:space="preserve"> Տրանսֆերտների տրամադրում </t>
  </si>
  <si>
    <t xml:space="preserve"> Տարի</t>
  </si>
  <si>
    <t>Ցուցանիշների փոփոխությունը
 (ավելացումները նշված են դրական նշանով, իսկ նվազեցումները՝ փակագծերում)</t>
  </si>
  <si>
    <t xml:space="preserve"> Տնտեսական հարաբերություններ (այլ դասերին չպատկանող)</t>
  </si>
  <si>
    <t xml:space="preserve"> - Այլ կապիտալ դրամաշնորհներ</t>
  </si>
  <si>
    <t xml:space="preserve"> ՀՀ  տարածքային կառավարման և ենթակառուցվածքների նախարարություն</t>
  </si>
  <si>
    <t xml:space="preserve"> Այլ ծախսեր</t>
  </si>
  <si>
    <t xml:space="preserve">                                                              Հավելված N 1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</si>
  <si>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</si>
  <si>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</si>
  <si>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</si>
  <si>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</si>
  <si>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</si>
  <si>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                                                              Հավելված N 2</t>
  </si>
  <si>
    <t>Ցուցանիշների փոփոխությունը 
(նվազեցումները նշված են փակագծերում)</t>
  </si>
  <si>
    <t xml:space="preserve">Պաշտոնական դրամաշնորհներ </t>
  </si>
  <si>
    <t xml:space="preserve">Եկամտատեսակ
</t>
  </si>
  <si>
    <t>ՊԵՏԱԿԱՆ ԲՅՈՒՋԵԻ ԵԿԱՄՈՒՏՆԵՐ</t>
  </si>
  <si>
    <t>Ինն ամիս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</si>
  <si>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</si>
  <si>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</si>
  <si>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</si>
  <si>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</si>
  <si>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</si>
  <si>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</si>
  <si>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</si>
  <si>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</si>
  <si>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</si>
  <si>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</si>
  <si>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</si>
  <si>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</si>
  <si>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</si>
  <si>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</si>
  <si>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</si>
  <si>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</si>
  <si>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</si>
  <si>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Հավելված N 5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</si>
  <si>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</si>
  <si>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</si>
  <si>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</si>
  <si>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</si>
  <si>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</si>
  <si>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</si>
  <si>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</si>
  <si>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</si>
  <si>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</si>
  <si>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</si>
  <si>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</si>
  <si>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 xml:space="preserve">«ՀԱՅԱՍՏԱՆԻ ՀԱՆՐԱՊԵՏՈՒԹՅԱՆ 2025 ԹՎԱԿԱՆԻ ՊԵՏԱԿԱՆ ԲՅՈՒՋԵԻ
ՄԱՍԻՆ» ՕՐԵՆՔԻ N 2 ՀՈԴՎԱԾԻ ԱՂՅՈՒՍԱԿՈՒՄ ԿԱՏԱՐՎՈՂ ՓՈՓՈԽՈՒԹՅՈՒՆՆԵՐԸ </t>
  </si>
  <si>
    <t xml:space="preserve">«ՀԱՅԱՍՏԱՆԻ ՀԱՆՐԱՊԵՏՈՒԹՅԱՆ 2025 ԹՎԱԿԱՆԻ ՊԵՏԱԿԱՆ ԲՅՈՒՋԵԻ
ՄԱՍԻՆ» ՕՐԵՆՔԻ N 6 ՀՈԴՎԱԾԻ ԱՂՅՈՒՍԱԿՈՒՄ ԵՎ ՀԱՅԱՍՏԱՆԻ ՀԱՆՐԱՊԵՏՈՒԹՅԱՆ ԿԱՌԱՎԱՐՈՒԹՅԱՆ 2024 ԹՎԱԿԱՆԻ ԴԵԿՏԵՄԲԵՐԻ 27-Ի N 2060-Ն ՈՐՈՇՄԱՆ N 2 ՀԱՎԵԼՎԱԾՈՒՄ ԿԱՏԱՐՎՈՂ ՓՈՓՈԽՈՒԹՅՈՒՆՆԵՐԸ </t>
  </si>
  <si>
    <t xml:space="preserve"> 01</t>
  </si>
  <si>
    <t xml:space="preserve"> 03</t>
  </si>
  <si>
    <t xml:space="preserve"> 06</t>
  </si>
  <si>
    <t xml:space="preserve"> Պահուստային միջոցներ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</si>
  <si>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</si>
  <si>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</si>
  <si>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</si>
  <si>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1139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</si>
  <si>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</si>
  <si>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</si>
  <si>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</si>
  <si>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ՀԱՅԱՍՏԱՆԻ ՀԱՆՐԱՊԵՏՈՒԹՅԱՆ ԿԱՌԱՎԱՐՈՒԹՅԱՆ ՊԱՀՈՒՍՏԱՅԻՆ ՖՈՆԴԻՑ ԿԱՏԱՐՎՈՂ ՀԱՏԿԱՑՈՒՄԸ</t>
  </si>
  <si>
    <t>Առաջին եռամսյակ</t>
  </si>
  <si>
    <t>Առաջին կիսամյակ</t>
  </si>
  <si>
    <t xml:space="preserve">ՀՀ կառավարության  2026 թվականի </t>
  </si>
  <si>
    <t>ԴՐԱՄԱՇՆՈՐՀՆԵՐ</t>
  </si>
  <si>
    <t xml:space="preserve">Կապիտալ դրամաշնորհներ պետական հատվածի այլ մակարդակներին </t>
  </si>
  <si>
    <t xml:space="preserve"> ԱՅԼ ՀԻՄՆԱԿԱՆ ՄԻՋՈՑՆԵՐ</t>
  </si>
  <si>
    <t xml:space="preserve"> - Նախագծահետազոտական ծախսեր</t>
  </si>
  <si>
    <t>Պետական մարմինների կողմից օգտագործվող ոչ ֆինանսական ակտիվների հետ գործառնություններ</t>
  </si>
  <si>
    <t>ՀՀ կառավարության 2026 թվականի</t>
  </si>
  <si>
    <t xml:space="preserve"> 09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</si>
  <si>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</t>
  </si>
  <si>
    <t xml:space="preserve"> Ակտիվն օգտագործող կազմակերպության անվանումը`  Մասնագիտացված միավոր </t>
  </si>
  <si>
    <t>Հավելված  N 8</t>
  </si>
  <si>
    <t>Հավելված N 4</t>
  </si>
  <si>
    <t>Հավելված N 3</t>
  </si>
  <si>
    <t>Հավելված N 2</t>
  </si>
  <si>
    <t xml:space="preserve"> 31004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</si>
  <si>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</si>
  <si>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>1004 - 31004</t>
  </si>
  <si>
    <t>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</si>
  <si>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</si>
  <si>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>Ֆրանսիայի Հանրապետության կառավարության աջակցությամբ իրականացվող Վեդու ջրամբարի  և ոռոգման համակարգի կառուցում</t>
  </si>
  <si>
    <t>Ֆրանսիայի Հանրապետության կառավարության աջակցությամբ իրականացվող Վեդու ջրամբարի  և ոռոգման համակարգի կառուցման ծրագիր</t>
  </si>
  <si>
    <t>1004 - 31001</t>
  </si>
  <si>
    <t xml:space="preserve"> Ֆրանսիայի Հանրապետության կառավարության աջակցությամբ իրականացվող Վեդու ջրամբարի  և ոռոգման համակարգի կառուցման ծրագիր</t>
  </si>
  <si>
    <t xml:space="preserve"> Պետական մարմինների կողմից օգտագործվող ոչ ֆինանսական ակտիվների հետ գործառնություններ</t>
  </si>
  <si>
    <t xml:space="preserve"> Ակտիվն օգտագործող կազմակերպության անվանումը`   Մասնագիտացված միավոր 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</si>
  <si>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</si>
  <si>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</si>
  <si>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</si>
  <si>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Դպրոցների սեյսմիկ անվտանգության մակարդակի բարձրացման ծրագիր </t>
  </si>
  <si>
    <t xml:space="preserve"> 1189 - 12003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</si>
  <si>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</si>
  <si>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</si>
  <si>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Շահառուների ընտրության չափորոշիչները` Մասնագիտացված կազմակերպություն  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</si>
  <si>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ՓՈՓՈԽՈՒԹՅՈՒՆՆԵՐԸ</t>
  </si>
  <si>
    <t>09</t>
  </si>
  <si>
    <t xml:space="preserve"> ԿՐԹՈՒԹՅՈՒՆ</t>
  </si>
  <si>
    <t>Կրթությանը տրամադրվող օժանդակ ծառայություններ</t>
  </si>
  <si>
    <t xml:space="preserve"> Կրթությանը տրամադրվող օժանդակ ծառայություններ</t>
  </si>
  <si>
    <t>12003</t>
  </si>
  <si>
    <t xml:space="preserve"> ՀՀ  կրթության, գիտության, մշակույթի և սպորտի նախարարություն</t>
  </si>
  <si>
    <t>ՀՀ ԿՐԹՈՒԹՅԱՆ, ԳԻՏՈՒԹՅԱՆ, ՄՇԱԿՈՒՅԹԻ ԵՎ ՍՊՈՐՏԻ ՆԱԽԱՐԱՐՈՒԹՅՈՒՆ</t>
  </si>
  <si>
    <t xml:space="preserve">Դպրոցական շենքերի 
սեյսմակայունության 
մակարդակի բարձրացում 
</t>
  </si>
  <si>
    <t>1189 - 12003</t>
  </si>
  <si>
    <t>Թունելների վերակառուցում, մ</t>
  </si>
  <si>
    <t xml:space="preserve"> "Համայնքային ենթակառուցվածքների II ծրագիր, փուլ 3 - Հայաստանի ջրամատակարարման և ջրահեռացման ենթակառուցվածք" ծրագրերի կառավարում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</si>
  <si>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</si>
  <si>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</si>
  <si>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>03</t>
  </si>
  <si>
    <t>1004 - 12002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</si>
  <si>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</si>
  <si>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</si>
  <si>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</si>
  <si>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</si>
  <si>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1072 - 11017</t>
  </si>
  <si>
    <t xml:space="preserve"> Ծառայությունների մատուցում </t>
  </si>
  <si>
    <t xml:space="preserve"> Համայնքային ենթակառուցվածքների  II ծրագիր, փուլ 3 - Հայաստանի ջրամատակարարման և ջրահեռացման ենթակառուցվածքեր ծրագրի համակարգում և ղեկավարում </t>
  </si>
  <si>
    <t xml:space="preserve">Տրանսֆերտների տրամադրում </t>
  </si>
  <si>
    <t xml:space="preserve">Գերմանիայի զարգացման բանկի աջակցությամբ իրականացվող Ախուրյան գետի ջրային ռեսուրսների ինտեգրված կառավարման փուլ 1 ծրագիր </t>
  </si>
  <si>
    <t xml:space="preserve">Նպաստել երկրի սեյսմակայունության ապահովմանը, անհատական և հասարակական անվտանգության մակարդակի բարձրացմանը </t>
  </si>
  <si>
    <t xml:space="preserve"> Շահառուների ընտրության չափորոշիչները`  Տրանսֆերտների տրամադրում </t>
  </si>
  <si>
    <t>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</si>
  <si>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</si>
  <si>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>1004 - 11017</t>
  </si>
  <si>
    <t xml:space="preserve"> Ծառայությունը մատուցողի անվանումը`  Մասնագիտացված միավոր </t>
  </si>
  <si>
    <t>ՀՀ կառավարություն</t>
  </si>
  <si>
    <t xml:space="preserve">ՀՀ կառավարության  պահուստային ֆոնդ </t>
  </si>
  <si>
    <t xml:space="preserve">Պետական բյուջեում 
չկանխատեսված, ինչպես 
նաև բյուջետային երաշխիք
ների ապահովման ծախսերի 
ֆինանսավորման 
ապահովում </t>
  </si>
  <si>
    <t>Պահուստային ֆոնդի կառավարման արդյունավետության և թափանցիկության ապահովում</t>
  </si>
  <si>
    <t>1139 - 11001</t>
  </si>
  <si>
    <t>ՀՀ կառավարության պահուստային ֆոնդ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</si>
  <si>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</si>
  <si>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</si>
  <si>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</t>
  </si>
  <si>
    <t>ՀԻՄՆԱԿԱՆ ԲԱԺԻՆՆԵՐԻՆ ՉԴԱՍՎՈՂ ՊԱՀՈՒՍՏԱՅԻՆ 
ՖՈՆԴԵՐ</t>
  </si>
  <si>
    <t xml:space="preserve">ՀՀ կառավարության և համայնքների պահուստային ֆոնդ </t>
  </si>
  <si>
    <t xml:space="preserve"> ՀՀ կառավարության 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</si>
  <si>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</si>
  <si>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</si>
  <si>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</si>
  <si>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</si>
  <si>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 փակագծերում)</t>
  </si>
  <si>
    <t>Բաժին</t>
  </si>
  <si>
    <t>Խումբ</t>
  </si>
  <si>
    <t xml:space="preserve"> այդ թվում՝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</si>
  <si>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</si>
  <si>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</si>
  <si>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</si>
  <si>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Հավելված N6</t>
  </si>
  <si>
    <t xml:space="preserve"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</t>
  </si>
  <si>
    <t xml:space="preserve">                                                   Հավելված N 1</t>
  </si>
  <si>
    <t>ՀԱՅԱՍՏԱՆԻ ՀԱՆՐԱՊԵՏՈՒԹՅԱՆ ԿԱՌԱՎԱՐՈՒԹՅԱՆ 2025 ԹՎԱԿԱՆԻ ԴԵԿՏԵՄԲԵՐԻ 25-Ի N 1910-Ն ՈՐՈՇՄԱՆ N 9 ՀԱՎԵԼՎԱԾՈՒՄ ԿԱՏԱՐՎՈՂ ՓՈՓՈԽՈՒԹՅՈՒՆՆԵՐԸ ԵՎ ԼՐԱՑՈՒՄՆԵՐԸ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</si>
  <si>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ԼՐԱՑՈՒՄՆԵՐԸ</t>
  </si>
  <si>
    <t>«ՀԱՅԱUՏԱՆԻ ՀԱՆՐԱՊԵՏՈՒԹՅԱՆ 2026 ԹՎԱԿԱՆԻ ՊԵՏԱԿԱՆ ԲՅՈՒՋԵԻ ՄԱUԻՆ» OՐԵՆՔԻ N 1 ՀԱՎԵԼՎԱԾԻ N 4 ԱՂՅՈՒՍԱԿՈՒՄ  ԵՎ ՀԱՅԱՍՏԱՆԻ ՀԱՆՐԱՊԵՏՈՒԹՅԱՆ ԿԱՌԱՎԱՐՈՒԹՅԱՆ 2025 ԹՎԱԿԱՆԻ ԴԵԿՏԵՄԲԵՐԻ 25-Ի N 1910-Ն ՈՐՈՇՄԱՆ N 5 ՀԱՎԵԼՎԱԾԻ N 3 ԱՂՅՈՒՍԱԿՈՒՄ ԿԱՏԱՐՎՈՂ ՓՈՓՈԽՈՒԹՅՈՒՆՆԵՐԸ ԵՎ ԼՐԱՑՈՒՄՆԵՐԸ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</si>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</sst>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\ _դ_ր_._-;\-* #,##0.0\ _դ_ր_._-;_-* &quot;-&quot;??\ _դ_ր_._-;_-@_-"/>
    <numFmt numFmtId="169" formatCode="_-* #,##0.0_-;\-* #,##0.0_-;_-* &quot;-&quot;??_-;_-@_-"/>
  </numFmts>
  <fonts count="59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GHEA Grapalat"/>
      <family val="3"/>
    </font>
    <font>
      <i/>
      <sz val="8"/>
      <name val="GHEA Grapalat"/>
      <family val="2"/>
    </font>
    <font>
      <b/>
      <sz val="11"/>
      <color rgb="FFFA7D00"/>
      <name val="Calibri"/>
      <family val="2"/>
      <scheme val="minor"/>
    </font>
    <font>
      <b/>
      <sz val="12"/>
      <color rgb="FFFA7D00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b/>
      <sz val="12"/>
      <color rgb="FFFF0000"/>
      <name val="GHEA Grapalat"/>
      <family val="3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1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5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0" fontId="22" fillId="0" borderId="0"/>
    <xf numFmtId="43" fontId="22" fillId="0" borderId="0" applyFont="0" applyFill="0" applyBorder="0" applyAlignment="0" applyProtection="0"/>
    <xf numFmtId="165" fontId="31" fillId="0" borderId="0" applyFill="0" applyBorder="0" applyProtection="0">
      <alignment horizontal="right" vertical="top"/>
    </xf>
    <xf numFmtId="0" fontId="29" fillId="0" borderId="0"/>
    <xf numFmtId="43" fontId="29" fillId="0" borderId="0" applyFont="0" applyFill="0" applyBorder="0" applyAlignment="0" applyProtection="0"/>
    <xf numFmtId="0" fontId="18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3" fillId="0" borderId="0" applyFill="0" applyBorder="0" applyProtection="0">
      <alignment horizontal="right" vertical="top"/>
    </xf>
    <xf numFmtId="0" fontId="34" fillId="6" borderId="4" applyNumberFormat="0" applyAlignment="0" applyProtection="0"/>
    <xf numFmtId="43" fontId="18" fillId="0" borderId="0" applyFont="0" applyFill="0" applyBorder="0" applyAlignment="0" applyProtection="0"/>
    <xf numFmtId="0" fontId="18" fillId="0" borderId="0">
      <alignment horizontal="left" vertical="top" wrapText="1"/>
    </xf>
    <xf numFmtId="0" fontId="22" fillId="0" borderId="0"/>
    <xf numFmtId="0" fontId="44" fillId="0" borderId="0" applyNumberFormat="0" applyFill="0" applyBorder="0" applyAlignment="0" applyProtection="0"/>
    <xf numFmtId="0" fontId="45" fillId="0" borderId="1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2" borderId="0" applyNumberFormat="0" applyBorder="0" applyAlignment="0" applyProtection="0"/>
    <xf numFmtId="0" fontId="49" fillId="3" borderId="0" applyNumberFormat="0" applyBorder="0" applyAlignment="0" applyProtection="0"/>
    <xf numFmtId="0" fontId="50" fillId="4" borderId="0" applyNumberFormat="0" applyBorder="0" applyAlignment="0" applyProtection="0"/>
    <xf numFmtId="0" fontId="51" fillId="5" borderId="4" applyNumberFormat="0" applyAlignment="0" applyProtection="0"/>
    <xf numFmtId="0" fontId="52" fillId="6" borderId="5" applyNumberFormat="0" applyAlignment="0" applyProtection="0"/>
    <xf numFmtId="0" fontId="53" fillId="0" borderId="6" applyNumberFormat="0" applyFill="0" applyAlignment="0" applyProtection="0"/>
    <xf numFmtId="0" fontId="54" fillId="7" borderId="7" applyNumberFormat="0" applyAlignment="0" applyProtection="0"/>
    <xf numFmtId="0" fontId="55" fillId="0" borderId="0" applyNumberFormat="0" applyFill="0" applyBorder="0" applyAlignment="0" applyProtection="0"/>
    <xf numFmtId="0" fontId="43" fillId="8" borderId="8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9" applyNumberFormat="0" applyFill="0" applyAlignment="0" applyProtection="0"/>
    <xf numFmtId="0" fontId="58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58" fillId="13" borderId="0" applyNumberFormat="0" applyBorder="0" applyAlignment="0" applyProtection="0"/>
    <xf numFmtId="0" fontId="43" fillId="14" borderId="0" applyNumberFormat="0" applyBorder="0" applyAlignment="0" applyProtection="0"/>
    <xf numFmtId="0" fontId="43" fillId="15" borderId="0" applyNumberFormat="0" applyBorder="0" applyAlignment="0" applyProtection="0"/>
    <xf numFmtId="0" fontId="43" fillId="16" borderId="0" applyNumberFormat="0" applyBorder="0" applyAlignment="0" applyProtection="0"/>
    <xf numFmtId="0" fontId="58" fillId="17" borderId="0" applyNumberFormat="0" applyBorder="0" applyAlignment="0" applyProtection="0"/>
    <xf numFmtId="0" fontId="43" fillId="18" borderId="0" applyNumberFormat="0" applyBorder="0" applyAlignment="0" applyProtection="0"/>
    <xf numFmtId="0" fontId="43" fillId="19" borderId="0" applyNumberFormat="0" applyBorder="0" applyAlignment="0" applyProtection="0"/>
    <xf numFmtId="0" fontId="43" fillId="20" borderId="0" applyNumberFormat="0" applyBorder="0" applyAlignment="0" applyProtection="0"/>
    <xf numFmtId="0" fontId="58" fillId="21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58" fillId="25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43" fillId="28" borderId="0" applyNumberFormat="0" applyBorder="0" applyAlignment="0" applyProtection="0"/>
    <xf numFmtId="0" fontId="58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</cellStyleXfs>
  <cellXfs count="312">
    <xf numFmtId="0" fontId="0" fillId="0" borderId="0" xfId="0">
      <alignment horizontal="left" vertical="top" wrapText="1"/>
    </xf>
    <xf numFmtId="0" fontId="24" fillId="0" borderId="0" xfId="0" applyFont="1" applyAlignment="1">
      <alignment vertical="center" wrapText="1"/>
    </xf>
    <xf numFmtId="165" fontId="24" fillId="0" borderId="21" xfId="49" applyFont="1" applyFill="1" applyBorder="1">
      <alignment horizontal="right" vertical="top"/>
    </xf>
    <xf numFmtId="165" fontId="24" fillId="0" borderId="21" xfId="49" applyFont="1" applyFill="1" applyBorder="1" applyAlignment="1">
      <alignment horizontal="right" vertical="center"/>
    </xf>
    <xf numFmtId="0" fontId="30" fillId="0" borderId="0" xfId="63" applyFont="1"/>
    <xf numFmtId="0" fontId="30" fillId="0" borderId="0" xfId="63" applyFont="1" applyAlignment="1">
      <alignment horizontal="right"/>
    </xf>
    <xf numFmtId="0" fontId="30" fillId="0" borderId="0" xfId="63" applyFont="1" applyAlignment="1">
      <alignment horizontal="center" vertical="center"/>
    </xf>
    <xf numFmtId="0" fontId="35" fillId="0" borderId="0" xfId="67" applyFont="1" applyFill="1" applyBorder="1"/>
    <xf numFmtId="0" fontId="28" fillId="0" borderId="0" xfId="63" applyFont="1" applyAlignment="1">
      <alignment vertical="center" wrapText="1"/>
    </xf>
    <xf numFmtId="167" fontId="30" fillId="0" borderId="0" xfId="63" applyNumberFormat="1" applyFont="1"/>
    <xf numFmtId="0" fontId="24" fillId="0" borderId="0" xfId="63" applyFont="1" applyAlignment="1">
      <alignment horizontal="left" vertical="top" wrapText="1"/>
    </xf>
    <xf numFmtId="0" fontId="24" fillId="0" borderId="0" xfId="63" applyFont="1" applyAlignment="1">
      <alignment vertical="center" wrapText="1"/>
    </xf>
    <xf numFmtId="0" fontId="36" fillId="0" borderId="0" xfId="63" applyFont="1" applyAlignment="1">
      <alignment horizontal="left" vertical="top" wrapText="1"/>
    </xf>
    <xf numFmtId="0" fontId="27" fillId="0" borderId="0" xfId="63" applyFont="1" applyAlignment="1">
      <alignment horizontal="center" vertical="top" wrapText="1"/>
    </xf>
    <xf numFmtId="0" fontId="24" fillId="0" borderId="0" xfId="63" applyFont="1" applyAlignment="1">
      <alignment horizontal="center" vertical="top" wrapText="1"/>
    </xf>
    <xf numFmtId="43" fontId="36" fillId="0" borderId="0" xfId="63" applyNumberFormat="1" applyFont="1" applyAlignment="1">
      <alignment horizontal="left" vertical="top" wrapText="1"/>
    </xf>
    <xf numFmtId="43" fontId="36" fillId="0" borderId="0" xfId="64" applyFont="1" applyAlignment="1">
      <alignment horizontal="left" vertical="top" wrapText="1"/>
    </xf>
    <xf numFmtId="0" fontId="32" fillId="0" borderId="0" xfId="63" applyFont="1"/>
    <xf numFmtId="167" fontId="32" fillId="0" borderId="0" xfId="58" applyNumberFormat="1" applyFont="1" applyFill="1" applyAlignment="1">
      <alignment horizontal="right"/>
    </xf>
    <xf numFmtId="0" fontId="32" fillId="0" borderId="0" xfId="63" applyFont="1" applyAlignment="1">
      <alignment horizontal="center" vertical="center"/>
    </xf>
    <xf numFmtId="165" fontId="25" fillId="0" borderId="21" xfId="49" applyFont="1" applyFill="1" applyBorder="1" applyAlignment="1">
      <alignment horizontal="right" vertical="center"/>
    </xf>
    <xf numFmtId="0" fontId="28" fillId="0" borderId="0" xfId="63" applyFont="1"/>
    <xf numFmtId="0" fontId="28" fillId="0" borderId="0" xfId="63" applyFont="1" applyAlignment="1">
      <alignment vertical="center"/>
    </xf>
    <xf numFmtId="0" fontId="32" fillId="0" borderId="26" xfId="63" applyFont="1" applyBorder="1" applyAlignment="1">
      <alignment vertical="center"/>
    </xf>
    <xf numFmtId="167" fontId="32" fillId="0" borderId="27" xfId="64" applyNumberFormat="1" applyFont="1" applyFill="1" applyBorder="1" applyAlignment="1">
      <alignment horizontal="right" vertical="center"/>
    </xf>
    <xf numFmtId="0" fontId="32" fillId="0" borderId="29" xfId="63" applyFont="1" applyBorder="1" applyAlignment="1">
      <alignment vertical="center"/>
    </xf>
    <xf numFmtId="167" fontId="32" fillId="0" borderId="36" xfId="64" applyNumberFormat="1" applyFont="1" applyFill="1" applyBorder="1" applyAlignment="1">
      <alignment horizontal="right" vertical="center"/>
    </xf>
    <xf numFmtId="164" fontId="36" fillId="0" borderId="0" xfId="1" applyFont="1" applyAlignment="1">
      <alignment horizontal="left" vertical="top" wrapText="1"/>
    </xf>
    <xf numFmtId="43" fontId="32" fillId="0" borderId="0" xfId="63" applyNumberFormat="1" applyFont="1" applyAlignment="1">
      <alignment horizontal="center" vertical="center"/>
    </xf>
    <xf numFmtId="0" fontId="24" fillId="0" borderId="21" xfId="63" applyFont="1" applyBorder="1" applyAlignment="1">
      <alignment horizontal="left" vertical="top" wrapText="1"/>
    </xf>
    <xf numFmtId="167" fontId="25" fillId="0" borderId="21" xfId="64" applyNumberFormat="1" applyFont="1" applyBorder="1" applyAlignment="1">
      <alignment horizontal="right" vertical="top"/>
    </xf>
    <xf numFmtId="0" fontId="37" fillId="0" borderId="0" xfId="63" applyFont="1" applyAlignment="1">
      <alignment horizontal="left" vertical="top" wrapText="1"/>
    </xf>
    <xf numFmtId="0" fontId="24" fillId="0" borderId="0" xfId="0" applyFont="1">
      <alignment horizontal="left" vertical="top" wrapText="1"/>
    </xf>
    <xf numFmtId="0" fontId="24" fillId="0" borderId="21" xfId="0" applyFont="1" applyBorder="1">
      <alignment horizontal="left" vertical="top" wrapText="1"/>
    </xf>
    <xf numFmtId="0" fontId="25" fillId="0" borderId="0" xfId="0" applyFont="1">
      <alignment horizontal="left" vertical="top" wrapText="1"/>
    </xf>
    <xf numFmtId="0" fontId="24" fillId="0" borderId="26" xfId="0" applyFont="1" applyBorder="1">
      <alignment horizontal="left" vertical="top" wrapText="1"/>
    </xf>
    <xf numFmtId="0" fontId="24" fillId="0" borderId="0" xfId="55" applyFont="1" applyAlignment="1">
      <alignment vertical="center" wrapText="1"/>
    </xf>
    <xf numFmtId="0" fontId="30" fillId="0" borderId="21" xfId="0" applyFont="1" applyBorder="1">
      <alignment horizontal="left" vertical="top" wrapText="1"/>
    </xf>
    <xf numFmtId="0" fontId="30" fillId="0" borderId="21" xfId="0" applyFont="1" applyBorder="1" applyAlignment="1">
      <alignment horizontal="left" vertical="center" wrapText="1"/>
    </xf>
    <xf numFmtId="0" fontId="24" fillId="0" borderId="42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34" xfId="0" applyFont="1" applyBorder="1">
      <alignment horizontal="left" vertical="top" wrapText="1"/>
    </xf>
    <xf numFmtId="0" fontId="24" fillId="0" borderId="22" xfId="0" applyFont="1" applyBorder="1">
      <alignment horizontal="left" vertical="top" wrapText="1"/>
    </xf>
    <xf numFmtId="0" fontId="24" fillId="0" borderId="14" xfId="0" applyFont="1" applyBorder="1">
      <alignment horizontal="left" vertical="top" wrapText="1"/>
    </xf>
    <xf numFmtId="0" fontId="24" fillId="0" borderId="42" xfId="0" applyFont="1" applyBorder="1">
      <alignment horizontal="left" vertical="top" wrapText="1"/>
    </xf>
    <xf numFmtId="0" fontId="24" fillId="0" borderId="11" xfId="0" applyFont="1" applyBorder="1">
      <alignment horizontal="left" vertical="top" wrapText="1"/>
    </xf>
    <xf numFmtId="0" fontId="24" fillId="0" borderId="12" xfId="0" applyFont="1" applyBorder="1">
      <alignment horizontal="left" vertical="top" wrapText="1"/>
    </xf>
    <xf numFmtId="0" fontId="24" fillId="0" borderId="13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49" fontId="25" fillId="0" borderId="42" xfId="0" applyNumberFormat="1" applyFont="1" applyBorder="1">
      <alignment horizontal="left" vertical="top" wrapText="1"/>
    </xf>
    <xf numFmtId="49" fontId="25" fillId="0" borderId="13" xfId="0" applyNumberFormat="1" applyFont="1" applyBorder="1" applyAlignment="1">
      <alignment horizontal="left" vertical="center" wrapText="1"/>
    </xf>
    <xf numFmtId="49" fontId="25" fillId="0" borderId="11" xfId="0" applyNumberFormat="1" applyFont="1" applyBorder="1">
      <alignment horizontal="left" vertical="top" wrapText="1"/>
    </xf>
    <xf numFmtId="0" fontId="25" fillId="0" borderId="11" xfId="0" applyFont="1" applyBorder="1">
      <alignment horizontal="left" vertical="top" wrapText="1"/>
    </xf>
    <xf numFmtId="0" fontId="25" fillId="0" borderId="19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43" xfId="0" applyFont="1" applyBorder="1">
      <alignment horizontal="left" vertical="top" wrapText="1"/>
    </xf>
    <xf numFmtId="0" fontId="24" fillId="0" borderId="16" xfId="0" applyFont="1" applyBorder="1">
      <alignment horizontal="left" vertical="top" wrapText="1"/>
    </xf>
    <xf numFmtId="0" fontId="24" fillId="0" borderId="14" xfId="0" applyFont="1" applyBorder="1" applyAlignment="1">
      <alignment horizontal="left" vertical="center" wrapText="1"/>
    </xf>
    <xf numFmtId="49" fontId="25" fillId="0" borderId="11" xfId="0" applyNumberFormat="1" applyFont="1" applyBorder="1" applyAlignment="1">
      <alignment horizontal="center" vertical="center" wrapText="1"/>
    </xf>
    <xf numFmtId="0" fontId="24" fillId="0" borderId="18" xfId="0" applyFont="1" applyBorder="1">
      <alignment horizontal="left" vertical="top" wrapText="1"/>
    </xf>
    <xf numFmtId="49" fontId="30" fillId="0" borderId="21" xfId="0" applyNumberFormat="1" applyFont="1" applyBorder="1" applyAlignment="1">
      <alignment horizontal="center" vertical="center" wrapText="1"/>
    </xf>
    <xf numFmtId="0" fontId="24" fillId="0" borderId="0" xfId="0" applyFont="1" applyAlignment="1"/>
    <xf numFmtId="0" fontId="25" fillId="0" borderId="22" xfId="0" applyFont="1" applyBorder="1" applyAlignment="1">
      <alignment horizontal="left" vertical="center" wrapText="1"/>
    </xf>
    <xf numFmtId="0" fontId="24" fillId="0" borderId="21" xfId="63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6" fillId="0" borderId="21" xfId="0" applyFont="1" applyBorder="1" applyAlignment="1">
      <alignment horizontal="left" vertical="center" wrapText="1"/>
    </xf>
    <xf numFmtId="0" fontId="24" fillId="0" borderId="21" xfId="0" applyFont="1" applyBorder="1" applyAlignment="1">
      <alignment horizontal="left" vertical="center" wrapText="1"/>
    </xf>
    <xf numFmtId="165" fontId="24" fillId="0" borderId="21" xfId="66" applyFont="1" applyFill="1" applyBorder="1" applyAlignment="1">
      <alignment horizontal="right" vertical="center"/>
    </xf>
    <xf numFmtId="0" fontId="30" fillId="0" borderId="21" xfId="0" applyFont="1" applyBorder="1" applyAlignment="1">
      <alignment horizontal="right" vertical="center" wrapText="1"/>
    </xf>
    <xf numFmtId="165" fontId="25" fillId="0" borderId="21" xfId="0" applyNumberFormat="1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5" fillId="0" borderId="47" xfId="0" applyFont="1" applyBorder="1" applyAlignment="1">
      <alignment horizontal="left" vertical="center" wrapText="1"/>
    </xf>
    <xf numFmtId="0" fontId="23" fillId="0" borderId="40" xfId="48" applyFont="1" applyBorder="1" applyAlignment="1">
      <alignment horizontal="center" vertical="center" wrapText="1"/>
    </xf>
    <xf numFmtId="167" fontId="32" fillId="0" borderId="40" xfId="64" applyNumberFormat="1" applyFont="1" applyFill="1" applyBorder="1" applyAlignment="1">
      <alignment horizontal="right" vertical="center"/>
    </xf>
    <xf numFmtId="0" fontId="24" fillId="0" borderId="27" xfId="48" applyFont="1" applyBorder="1" applyAlignment="1">
      <alignment horizontal="center" vertical="center" wrapText="1"/>
    </xf>
    <xf numFmtId="0" fontId="25" fillId="0" borderId="26" xfId="63" applyFont="1" applyBorder="1" applyAlignment="1">
      <alignment horizontal="center" vertical="center" wrapText="1"/>
    </xf>
    <xf numFmtId="167" fontId="25" fillId="0" borderId="27" xfId="64" applyNumberFormat="1" applyFont="1" applyBorder="1" applyAlignment="1">
      <alignment horizontal="right" vertical="top"/>
    </xf>
    <xf numFmtId="0" fontId="24" fillId="0" borderId="26" xfId="63" applyFont="1" applyBorder="1" applyAlignment="1">
      <alignment horizontal="left" vertical="top" wrapText="1"/>
    </xf>
    <xf numFmtId="0" fontId="24" fillId="0" borderId="27" xfId="63" applyFont="1" applyBorder="1" applyAlignment="1">
      <alignment horizontal="left" vertical="top" wrapText="1"/>
    </xf>
    <xf numFmtId="0" fontId="24" fillId="0" borderId="29" xfId="63" applyFont="1" applyBorder="1" applyAlignment="1">
      <alignment horizontal="left" vertical="center" wrapText="1"/>
    </xf>
    <xf numFmtId="167" fontId="24" fillId="0" borderId="28" xfId="68" applyNumberFormat="1" applyFont="1" applyFill="1" applyBorder="1" applyAlignment="1">
      <alignment horizontal="center" vertical="center" wrapText="1"/>
    </xf>
    <xf numFmtId="167" fontId="24" fillId="0" borderId="36" xfId="68" applyNumberFormat="1" applyFont="1" applyFill="1" applyBorder="1" applyAlignment="1">
      <alignment horizontal="center" vertical="center" wrapText="1"/>
    </xf>
    <xf numFmtId="0" fontId="24" fillId="0" borderId="28" xfId="0" applyFont="1" applyBorder="1">
      <alignment horizontal="left" vertical="top" wrapText="1"/>
    </xf>
    <xf numFmtId="164" fontId="30" fillId="0" borderId="0" xfId="1" applyFont="1" applyAlignment="1"/>
    <xf numFmtId="0" fontId="28" fillId="0" borderId="0" xfId="63" applyFont="1" applyAlignment="1">
      <alignment horizontal="right" vertical="center"/>
    </xf>
    <xf numFmtId="0" fontId="38" fillId="0" borderId="0" xfId="63" applyFont="1" applyAlignment="1">
      <alignment horizontal="right" vertical="center"/>
    </xf>
    <xf numFmtId="165" fontId="24" fillId="33" borderId="21" xfId="49" applyFont="1" applyFill="1" applyBorder="1">
      <alignment horizontal="right" vertical="top"/>
    </xf>
    <xf numFmtId="0" fontId="24" fillId="33" borderId="21" xfId="0" applyFont="1" applyFill="1" applyBorder="1" applyAlignment="1">
      <alignment horizontal="center" vertical="center" wrapText="1"/>
    </xf>
    <xf numFmtId="165" fontId="24" fillId="0" borderId="21" xfId="49" applyFont="1" applyBorder="1">
      <alignment horizontal="right" vertical="top"/>
    </xf>
    <xf numFmtId="0" fontId="24" fillId="33" borderId="21" xfId="0" applyFont="1" applyFill="1" applyBorder="1">
      <alignment horizontal="left" vertical="top" wrapText="1"/>
    </xf>
    <xf numFmtId="0" fontId="25" fillId="33" borderId="0" xfId="0" applyFont="1" applyFill="1" applyAlignment="1">
      <alignment horizontal="center" vertical="center" wrapText="1"/>
    </xf>
    <xf numFmtId="0" fontId="24" fillId="33" borderId="26" xfId="0" applyFont="1" applyFill="1" applyBorder="1" applyAlignment="1">
      <alignment horizontal="center" vertical="center" wrapText="1"/>
    </xf>
    <xf numFmtId="0" fontId="24" fillId="33" borderId="27" xfId="0" applyFont="1" applyFill="1" applyBorder="1">
      <alignment horizontal="left" vertical="top" wrapText="1"/>
    </xf>
    <xf numFmtId="165" fontId="24" fillId="0" borderId="27" xfId="49" applyFont="1" applyBorder="1">
      <alignment horizontal="right" vertical="top"/>
    </xf>
    <xf numFmtId="0" fontId="24" fillId="0" borderId="27" xfId="0" applyFont="1" applyBorder="1">
      <alignment horizontal="left" vertical="top" wrapText="1"/>
    </xf>
    <xf numFmtId="165" fontId="24" fillId="33" borderId="27" xfId="49" applyFont="1" applyFill="1" applyBorder="1">
      <alignment horizontal="right" vertical="top"/>
    </xf>
    <xf numFmtId="0" fontId="24" fillId="33" borderId="29" xfId="0" applyFont="1" applyFill="1" applyBorder="1" applyAlignment="1">
      <alignment horizontal="center" vertical="center" wrapText="1"/>
    </xf>
    <xf numFmtId="0" fontId="24" fillId="33" borderId="28" xfId="0" applyFont="1" applyFill="1" applyBorder="1" applyAlignment="1">
      <alignment horizontal="center" vertical="center" wrapText="1"/>
    </xf>
    <xf numFmtId="165" fontId="25" fillId="0" borderId="21" xfId="59" applyFont="1" applyFill="1" applyBorder="1" applyAlignment="1">
      <alignment horizontal="right" vertical="center"/>
    </xf>
    <xf numFmtId="0" fontId="32" fillId="0" borderId="39" xfId="63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top" wrapText="1"/>
    </xf>
    <xf numFmtId="0" fontId="25" fillId="0" borderId="0" xfId="0" applyFont="1" applyAlignment="1"/>
    <xf numFmtId="0" fontId="25" fillId="0" borderId="18" xfId="0" applyFont="1" applyBorder="1" applyAlignment="1">
      <alignment horizontal="center" vertical="center" wrapText="1"/>
    </xf>
    <xf numFmtId="0" fontId="28" fillId="0" borderId="21" xfId="0" applyFont="1" applyBorder="1">
      <alignment horizontal="left" vertical="top" wrapText="1"/>
    </xf>
    <xf numFmtId="167" fontId="25" fillId="0" borderId="21" xfId="59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 wrapText="1"/>
    </xf>
    <xf numFmtId="0" fontId="25" fillId="34" borderId="0" xfId="44" applyFont="1" applyFill="1" applyAlignment="1">
      <alignment vertical="center"/>
    </xf>
    <xf numFmtId="0" fontId="24" fillId="34" borderId="0" xfId="0" applyFont="1" applyFill="1" applyAlignment="1">
      <alignment vertical="center" wrapText="1"/>
    </xf>
    <xf numFmtId="0" fontId="25" fillId="34" borderId="0" xfId="44" applyFont="1" applyFill="1" applyAlignment="1">
      <alignment horizontal="right" vertical="center"/>
    </xf>
    <xf numFmtId="0" fontId="25" fillId="0" borderId="13" xfId="0" applyFont="1" applyBorder="1">
      <alignment horizontal="left" vertical="top" wrapText="1"/>
    </xf>
    <xf numFmtId="165" fontId="25" fillId="0" borderId="21" xfId="49" applyFont="1" applyFill="1" applyBorder="1">
      <alignment horizontal="right" vertical="top"/>
    </xf>
    <xf numFmtId="165" fontId="25" fillId="0" borderId="27" xfId="49" applyFont="1" applyFill="1" applyBorder="1">
      <alignment horizontal="right" vertical="top"/>
    </xf>
    <xf numFmtId="0" fontId="24" fillId="34" borderId="42" xfId="0" applyFont="1" applyFill="1" applyBorder="1">
      <alignment horizontal="left" vertical="top" wrapText="1"/>
    </xf>
    <xf numFmtId="0" fontId="24" fillId="34" borderId="11" xfId="0" applyFont="1" applyFill="1" applyBorder="1">
      <alignment horizontal="left" vertical="top" wrapText="1"/>
    </xf>
    <xf numFmtId="0" fontId="24" fillId="34" borderId="12" xfId="0" applyFont="1" applyFill="1" applyBorder="1">
      <alignment horizontal="left" vertical="top" wrapText="1"/>
    </xf>
    <xf numFmtId="0" fontId="24" fillId="34" borderId="13" xfId="0" applyFont="1" applyFill="1" applyBorder="1">
      <alignment horizontal="left" vertical="top" wrapText="1"/>
    </xf>
    <xf numFmtId="0" fontId="24" fillId="33" borderId="26" xfId="0" applyFont="1" applyFill="1" applyBorder="1">
      <alignment horizontal="left" vertical="top" wrapText="1"/>
    </xf>
    <xf numFmtId="0" fontId="25" fillId="33" borderId="21" xfId="0" applyFont="1" applyFill="1" applyBorder="1">
      <alignment horizontal="left" vertical="top" wrapText="1"/>
    </xf>
    <xf numFmtId="0" fontId="24" fillId="33" borderId="0" xfId="0" applyFont="1" applyFill="1" applyAlignment="1"/>
    <xf numFmtId="0" fontId="25" fillId="33" borderId="26" xfId="0" applyFont="1" applyFill="1" applyBorder="1">
      <alignment horizontal="left" vertical="top" wrapText="1"/>
    </xf>
    <xf numFmtId="0" fontId="24" fillId="33" borderId="50" xfId="0" applyFont="1" applyFill="1" applyBorder="1">
      <alignment horizontal="left" vertical="top" wrapText="1"/>
    </xf>
    <xf numFmtId="0" fontId="24" fillId="33" borderId="15" xfId="0" applyFont="1" applyFill="1" applyBorder="1">
      <alignment horizontal="left" vertical="top" wrapText="1"/>
    </xf>
    <xf numFmtId="0" fontId="39" fillId="33" borderId="21" xfId="0" applyFont="1" applyFill="1" applyBorder="1">
      <alignment horizontal="left" vertical="top" wrapText="1"/>
    </xf>
    <xf numFmtId="0" fontId="24" fillId="33" borderId="17" xfId="0" applyFont="1" applyFill="1" applyBorder="1">
      <alignment horizontal="left" vertical="top" wrapText="1"/>
    </xf>
    <xf numFmtId="0" fontId="26" fillId="33" borderId="21" xfId="0" applyFont="1" applyFill="1" applyBorder="1">
      <alignment horizontal="left" vertical="top" wrapText="1"/>
    </xf>
    <xf numFmtId="0" fontId="24" fillId="33" borderId="21" xfId="43" applyFont="1" applyFill="1" applyBorder="1">
      <alignment horizontal="left" vertical="top" wrapText="1"/>
    </xf>
    <xf numFmtId="0" fontId="25" fillId="34" borderId="12" xfId="0" applyFont="1" applyFill="1" applyBorder="1">
      <alignment horizontal="left" vertical="top" wrapText="1"/>
    </xf>
    <xf numFmtId="0" fontId="24" fillId="33" borderId="0" xfId="0" applyFont="1" applyFill="1">
      <alignment horizontal="left" vertical="top" wrapText="1"/>
    </xf>
    <xf numFmtId="0" fontId="25" fillId="33" borderId="26" xfId="0" applyFont="1" applyFill="1" applyBorder="1" applyAlignment="1">
      <alignment horizontal="center" vertical="center" wrapText="1"/>
    </xf>
    <xf numFmtId="0" fontId="25" fillId="33" borderId="21" xfId="0" applyFont="1" applyFill="1" applyBorder="1" applyAlignment="1">
      <alignment horizontal="center" vertical="center" wrapText="1"/>
    </xf>
    <xf numFmtId="165" fontId="25" fillId="33" borderId="21" xfId="59" applyFont="1" applyFill="1" applyBorder="1">
      <alignment horizontal="right" vertical="top"/>
    </xf>
    <xf numFmtId="165" fontId="25" fillId="33" borderId="27" xfId="59" applyFont="1" applyFill="1" applyBorder="1">
      <alignment horizontal="right" vertical="top"/>
    </xf>
    <xf numFmtId="0" fontId="24" fillId="0" borderId="0" xfId="0" applyFont="1" applyAlignment="1">
      <alignment horizontal="right" vertical="top"/>
    </xf>
    <xf numFmtId="165" fontId="25" fillId="0" borderId="21" xfId="59" applyFont="1" applyFill="1" applyBorder="1">
      <alignment horizontal="right" vertical="top"/>
    </xf>
    <xf numFmtId="0" fontId="24" fillId="0" borderId="0" xfId="0" applyFont="1" applyAlignment="1">
      <alignment horizontal="right" vertical="center"/>
    </xf>
    <xf numFmtId="167" fontId="30" fillId="0" borderId="0" xfId="58" applyNumberFormat="1" applyFont="1" applyFill="1" applyAlignment="1">
      <alignment horizontal="right"/>
    </xf>
    <xf numFmtId="166" fontId="36" fillId="0" borderId="0" xfId="63" applyNumberFormat="1" applyFont="1" applyAlignment="1">
      <alignment horizontal="left" vertical="top" wrapText="1"/>
    </xf>
    <xf numFmtId="0" fontId="30" fillId="0" borderId="0" xfId="0" applyFont="1" applyAlignment="1">
      <alignment vertical="center"/>
    </xf>
    <xf numFmtId="165" fontId="25" fillId="33" borderId="27" xfId="49" applyFont="1" applyFill="1" applyBorder="1">
      <alignment horizontal="right" vertical="top"/>
    </xf>
    <xf numFmtId="0" fontId="25" fillId="33" borderId="27" xfId="0" applyFont="1" applyFill="1" applyBorder="1">
      <alignment horizontal="left" vertical="top" wrapText="1"/>
    </xf>
    <xf numFmtId="165" fontId="24" fillId="33" borderId="21" xfId="0" applyNumberFormat="1" applyFont="1" applyFill="1" applyBorder="1" applyAlignment="1">
      <alignment horizontal="right" vertical="top" wrapText="1"/>
    </xf>
    <xf numFmtId="0" fontId="24" fillId="33" borderId="34" xfId="0" applyFont="1" applyFill="1" applyBorder="1" applyAlignment="1">
      <alignment horizontal="center" vertical="center" wrapText="1"/>
    </xf>
    <xf numFmtId="0" fontId="24" fillId="33" borderId="22" xfId="0" applyFont="1" applyFill="1" applyBorder="1" applyAlignment="1">
      <alignment horizontal="center" vertical="center" wrapText="1"/>
    </xf>
    <xf numFmtId="0" fontId="24" fillId="33" borderId="50" xfId="0" applyFont="1" applyFill="1" applyBorder="1" applyAlignment="1">
      <alignment horizontal="center" vertical="center" wrapText="1"/>
    </xf>
    <xf numFmtId="0" fontId="24" fillId="33" borderId="15" xfId="0" applyFont="1" applyFill="1" applyBorder="1" applyAlignment="1">
      <alignment horizontal="center" vertical="center" wrapText="1"/>
    </xf>
    <xf numFmtId="0" fontId="24" fillId="0" borderId="15" xfId="0" applyFont="1" applyBorder="1">
      <alignment horizontal="left" vertical="top" wrapText="1"/>
    </xf>
    <xf numFmtId="0" fontId="30" fillId="0" borderId="28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21" xfId="0" applyFont="1" applyBorder="1">
      <alignment horizontal="left" vertical="top" wrapText="1"/>
    </xf>
    <xf numFmtId="0" fontId="25" fillId="0" borderId="27" xfId="0" applyFont="1" applyBorder="1">
      <alignment horizontal="left" vertical="top" wrapText="1"/>
    </xf>
    <xf numFmtId="165" fontId="24" fillId="33" borderId="27" xfId="49" applyFont="1" applyFill="1" applyBorder="1" applyAlignment="1">
      <alignment horizontal="right" vertical="center"/>
    </xf>
    <xf numFmtId="165" fontId="25" fillId="33" borderId="21" xfId="49" applyFont="1" applyFill="1" applyBorder="1" applyAlignment="1">
      <alignment horizontal="right" vertical="center"/>
    </xf>
    <xf numFmtId="165" fontId="25" fillId="33" borderId="27" xfId="49" applyFont="1" applyFill="1" applyBorder="1" applyAlignment="1">
      <alignment horizontal="right" vertical="center"/>
    </xf>
    <xf numFmtId="165" fontId="24" fillId="33" borderId="21" xfId="49" applyFont="1" applyFill="1" applyBorder="1" applyAlignment="1">
      <alignment horizontal="right" vertical="center"/>
    </xf>
    <xf numFmtId="165" fontId="25" fillId="0" borderId="21" xfId="49" applyFont="1" applyBorder="1">
      <alignment horizontal="right" vertical="top"/>
    </xf>
    <xf numFmtId="165" fontId="25" fillId="0" borderId="27" xfId="49" applyFont="1" applyBorder="1">
      <alignment horizontal="right" vertical="top"/>
    </xf>
    <xf numFmtId="165" fontId="24" fillId="33" borderId="15" xfId="49" applyFont="1" applyFill="1" applyBorder="1" applyAlignment="1">
      <alignment horizontal="right" vertical="center"/>
    </xf>
    <xf numFmtId="165" fontId="24" fillId="33" borderId="51" xfId="49" applyFont="1" applyFill="1" applyBorder="1" applyAlignment="1">
      <alignment horizontal="right" vertical="center"/>
    </xf>
    <xf numFmtId="165" fontId="24" fillId="33" borderId="28" xfId="49" applyFont="1" applyFill="1" applyBorder="1" applyAlignment="1">
      <alignment horizontal="right" vertical="center"/>
    </xf>
    <xf numFmtId="165" fontId="24" fillId="33" borderId="36" xfId="49" applyFont="1" applyFill="1" applyBorder="1" applyAlignment="1">
      <alignment horizontal="right" vertical="center"/>
    </xf>
    <xf numFmtId="0" fontId="24" fillId="0" borderId="41" xfId="0" applyFont="1" applyBorder="1">
      <alignment horizontal="left" vertical="top" wrapText="1"/>
    </xf>
    <xf numFmtId="0" fontId="25" fillId="0" borderId="18" xfId="0" applyFont="1" applyBorder="1">
      <alignment horizontal="left" vertical="top" wrapText="1"/>
    </xf>
    <xf numFmtId="165" fontId="25" fillId="0" borderId="22" xfId="49" applyFont="1" applyBorder="1" applyAlignment="1">
      <alignment horizontal="right" vertical="center"/>
    </xf>
    <xf numFmtId="165" fontId="25" fillId="0" borderId="35" xfId="49" applyFont="1" applyBorder="1" applyAlignment="1">
      <alignment horizontal="right" vertical="center"/>
    </xf>
    <xf numFmtId="165" fontId="25" fillId="33" borderId="21" xfId="59" applyFont="1" applyFill="1" applyBorder="1" applyAlignment="1">
      <alignment horizontal="right" vertical="center"/>
    </xf>
    <xf numFmtId="165" fontId="25" fillId="33" borderId="27" xfId="59" applyFont="1" applyFill="1" applyBorder="1" applyAlignment="1">
      <alignment horizontal="right" vertical="center"/>
    </xf>
    <xf numFmtId="165" fontId="25" fillId="33" borderId="21" xfId="49" applyFont="1" applyFill="1" applyBorder="1">
      <alignment horizontal="right" vertical="top"/>
    </xf>
    <xf numFmtId="49" fontId="28" fillId="0" borderId="21" xfId="0" applyNumberFormat="1" applyFont="1" applyBorder="1" applyAlignment="1">
      <alignment horizontal="center" vertical="center" wrapText="1"/>
    </xf>
    <xf numFmtId="167" fontId="28" fillId="0" borderId="21" xfId="0" applyNumberFormat="1" applyFont="1" applyBorder="1" applyAlignment="1">
      <alignment horizontal="right" vertical="center" wrapText="1"/>
    </xf>
    <xf numFmtId="0" fontId="24" fillId="35" borderId="22" xfId="0" applyFont="1" applyFill="1" applyBorder="1" applyAlignment="1">
      <alignment horizontal="center" vertical="center" wrapText="1"/>
    </xf>
    <xf numFmtId="0" fontId="30" fillId="35" borderId="22" xfId="0" applyFont="1" applyFill="1" applyBorder="1" applyAlignment="1">
      <alignment horizontal="left" vertical="center" wrapText="1"/>
    </xf>
    <xf numFmtId="165" fontId="24" fillId="35" borderId="22" xfId="49" applyFont="1" applyFill="1" applyBorder="1" applyAlignment="1">
      <alignment horizontal="right" vertical="center"/>
    </xf>
    <xf numFmtId="165" fontId="24" fillId="35" borderId="35" xfId="49" applyFont="1" applyFill="1" applyBorder="1" applyAlignment="1">
      <alignment horizontal="right" vertical="center"/>
    </xf>
    <xf numFmtId="0" fontId="24" fillId="0" borderId="53" xfId="0" applyFont="1" applyBorder="1">
      <alignment horizontal="left" vertical="top" wrapText="1"/>
    </xf>
    <xf numFmtId="0" fontId="24" fillId="0" borderId="53" xfId="0" applyFont="1" applyBorder="1" applyAlignment="1">
      <alignment horizontal="left" vertical="center" wrapText="1"/>
    </xf>
    <xf numFmtId="165" fontId="24" fillId="33" borderId="27" xfId="0" applyNumberFormat="1" applyFont="1" applyFill="1" applyBorder="1" applyAlignment="1">
      <alignment horizontal="right" vertical="top" wrapText="1"/>
    </xf>
    <xf numFmtId="0" fontId="25" fillId="0" borderId="2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165" fontId="25" fillId="0" borderId="21" xfId="59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right"/>
    </xf>
    <xf numFmtId="0" fontId="24" fillId="0" borderId="0" xfId="51" applyFont="1" applyAlignment="1">
      <alignment horizontal="right" vertical="center"/>
    </xf>
    <xf numFmtId="0" fontId="25" fillId="0" borderId="17" xfId="0" applyFont="1" applyBorder="1" applyAlignment="1">
      <alignment horizontal="center" vertical="center" wrapText="1"/>
    </xf>
    <xf numFmtId="167" fontId="25" fillId="0" borderId="21" xfId="64" applyNumberFormat="1" applyFont="1" applyFill="1" applyBorder="1" applyAlignment="1">
      <alignment horizontal="right" vertical="center" wrapText="1"/>
    </xf>
    <xf numFmtId="0" fontId="24" fillId="0" borderId="21" xfId="0" applyFont="1" applyBorder="1" applyAlignment="1">
      <alignment vertical="center" wrapText="1"/>
    </xf>
    <xf numFmtId="167" fontId="24" fillId="0" borderId="21" xfId="64" applyNumberFormat="1" applyFont="1" applyFill="1" applyBorder="1" applyAlignment="1">
      <alignment horizontal="right" vertical="center" wrapText="1"/>
    </xf>
    <xf numFmtId="166" fontId="25" fillId="0" borderId="21" xfId="64" applyNumberFormat="1" applyFont="1" applyFill="1" applyBorder="1" applyAlignment="1">
      <alignment horizontal="right" vertical="center" wrapText="1"/>
    </xf>
    <xf numFmtId="0" fontId="24" fillId="0" borderId="17" xfId="0" applyFont="1" applyBorder="1">
      <alignment horizontal="left" vertical="top" wrapText="1"/>
    </xf>
    <xf numFmtId="49" fontId="25" fillId="0" borderId="21" xfId="0" applyNumberFormat="1" applyFont="1" applyBorder="1" applyAlignment="1">
      <alignment vertical="top" wrapText="1"/>
    </xf>
    <xf numFmtId="0" fontId="24" fillId="0" borderId="21" xfId="0" applyFont="1" applyBorder="1" applyAlignment="1">
      <alignment vertical="top" wrapText="1"/>
    </xf>
    <xf numFmtId="0" fontId="25" fillId="0" borderId="21" xfId="0" applyFont="1" applyBorder="1" applyAlignment="1">
      <alignment vertical="top" wrapText="1"/>
    </xf>
    <xf numFmtId="166" fontId="24" fillId="0" borderId="21" xfId="64" applyNumberFormat="1" applyFont="1" applyFill="1" applyBorder="1" applyAlignment="1">
      <alignment horizontal="right" vertical="center" wrapText="1"/>
    </xf>
    <xf numFmtId="0" fontId="25" fillId="0" borderId="21" xfId="0" applyFont="1" applyBorder="1" applyAlignment="1">
      <alignment horizontal="center"/>
    </xf>
    <xf numFmtId="166" fontId="25" fillId="0" borderId="21" xfId="64" applyNumberFormat="1" applyFont="1" applyFill="1" applyBorder="1" applyAlignment="1">
      <alignment horizontal="center" vertical="center" wrapText="1"/>
    </xf>
    <xf numFmtId="166" fontId="24" fillId="0" borderId="21" xfId="64" applyNumberFormat="1" applyFont="1" applyFill="1" applyBorder="1" applyAlignment="1">
      <alignment horizontal="center" vertical="center" wrapText="1"/>
    </xf>
    <xf numFmtId="167" fontId="24" fillId="0" borderId="21" xfId="64" applyNumberFormat="1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vertical="center" wrapText="1"/>
    </xf>
    <xf numFmtId="0" fontId="28" fillId="0" borderId="21" xfId="0" applyFont="1" applyBorder="1" applyAlignment="1">
      <alignment horizontal="center" vertical="center" wrapText="1"/>
    </xf>
    <xf numFmtId="0" fontId="30" fillId="0" borderId="13" xfId="0" applyFont="1" applyBorder="1" applyAlignment="1">
      <alignment vertical="center" wrapText="1"/>
    </xf>
    <xf numFmtId="0" fontId="28" fillId="0" borderId="21" xfId="0" applyFont="1" applyBorder="1" applyAlignment="1">
      <alignment vertical="center" wrapText="1"/>
    </xf>
    <xf numFmtId="0" fontId="30" fillId="0" borderId="14" xfId="0" applyFont="1" applyBorder="1" applyAlignment="1">
      <alignment vertical="center" wrapText="1"/>
    </xf>
    <xf numFmtId="0" fontId="30" fillId="0" borderId="0" xfId="0" applyFont="1" applyAlignment="1">
      <alignment vertical="center" wrapText="1"/>
    </xf>
    <xf numFmtId="0" fontId="25" fillId="0" borderId="0" xfId="0" applyFont="1" applyAlignment="1">
      <alignment horizontal="center" wrapText="1"/>
    </xf>
    <xf numFmtId="169" fontId="25" fillId="0" borderId="21" xfId="64" applyNumberFormat="1" applyFont="1" applyFill="1" applyBorder="1" applyAlignment="1">
      <alignment horizontal="center" vertical="center"/>
    </xf>
    <xf numFmtId="169" fontId="25" fillId="0" borderId="21" xfId="64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left" vertical="top"/>
    </xf>
    <xf numFmtId="0" fontId="25" fillId="0" borderId="0" xfId="0" applyFont="1" applyAlignment="1">
      <alignment vertical="top"/>
    </xf>
    <xf numFmtId="0" fontId="25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30" fillId="0" borderId="0" xfId="0" applyFont="1" applyAlignment="1">
      <alignment horizontal="center" vertical="center" wrapText="1"/>
    </xf>
    <xf numFmtId="49" fontId="25" fillId="0" borderId="21" xfId="0" applyNumberFormat="1" applyFont="1" applyBorder="1">
      <alignment horizontal="left" vertical="top" wrapText="1"/>
    </xf>
    <xf numFmtId="49" fontId="25" fillId="0" borderId="21" xfId="0" applyNumberFormat="1" applyFont="1" applyBorder="1" applyAlignment="1">
      <alignment horizontal="left" vertical="center" wrapText="1"/>
    </xf>
    <xf numFmtId="49" fontId="25" fillId="0" borderId="21" xfId="0" applyNumberFormat="1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wrapText="1"/>
    </xf>
    <xf numFmtId="0" fontId="41" fillId="0" borderId="21" xfId="0" applyFont="1" applyBorder="1">
      <alignment horizontal="left" vertical="top" wrapText="1"/>
    </xf>
    <xf numFmtId="0" fontId="24" fillId="0" borderId="0" xfId="55" applyFont="1" applyAlignment="1">
      <alignment horizontal="center" vertical="center" wrapText="1"/>
    </xf>
    <xf numFmtId="49" fontId="24" fillId="0" borderId="0" xfId="55" applyNumberFormat="1" applyFont="1" applyAlignment="1">
      <alignment horizontal="center" vertical="center" wrapText="1"/>
    </xf>
    <xf numFmtId="0" fontId="24" fillId="0" borderId="0" xfId="51" applyFont="1" applyAlignment="1">
      <alignment horizontal="right" wrapText="1"/>
    </xf>
    <xf numFmtId="0" fontId="26" fillId="0" borderId="0" xfId="55" applyFont="1" applyAlignment="1">
      <alignment vertical="center" wrapText="1"/>
    </xf>
    <xf numFmtId="0" fontId="41" fillId="0" borderId="0" xfId="55" applyFont="1" applyAlignment="1">
      <alignment vertical="center" wrapText="1"/>
    </xf>
    <xf numFmtId="167" fontId="30" fillId="0" borderId="21" xfId="0" applyNumberFormat="1" applyFont="1" applyBorder="1" applyAlignment="1">
      <alignment horizontal="left" vertical="center" wrapText="1"/>
    </xf>
    <xf numFmtId="0" fontId="25" fillId="0" borderId="0" xfId="55" applyFont="1" applyAlignment="1">
      <alignment vertical="center" wrapText="1"/>
    </xf>
    <xf numFmtId="165" fontId="25" fillId="0" borderId="21" xfId="49" applyFont="1" applyFill="1" applyBorder="1" applyAlignment="1">
      <alignment horizontal="center" vertical="center"/>
    </xf>
    <xf numFmtId="165" fontId="25" fillId="0" borderId="21" xfId="49" applyFont="1" applyFill="1" applyBorder="1" applyAlignment="1">
      <alignment vertical="center"/>
    </xf>
    <xf numFmtId="165" fontId="25" fillId="0" borderId="21" xfId="59" applyFont="1" applyFill="1" applyBorder="1" applyAlignment="1">
      <alignment vertical="center"/>
    </xf>
    <xf numFmtId="165" fontId="24" fillId="0" borderId="21" xfId="49" applyFont="1" applyFill="1" applyBorder="1" applyAlignment="1">
      <alignment vertical="top"/>
    </xf>
    <xf numFmtId="165" fontId="24" fillId="0" borderId="21" xfId="49" applyFont="1" applyFill="1" applyBorder="1" applyAlignment="1">
      <alignment horizontal="center" vertical="top"/>
    </xf>
    <xf numFmtId="165" fontId="25" fillId="0" borderId="22" xfId="59" applyFont="1" applyFill="1" applyBorder="1">
      <alignment horizontal="right" vertical="top"/>
    </xf>
    <xf numFmtId="165" fontId="24" fillId="0" borderId="21" xfId="59" applyFont="1" applyFill="1" applyBorder="1" applyAlignment="1">
      <alignment horizontal="right" vertical="center"/>
    </xf>
    <xf numFmtId="0" fontId="25" fillId="0" borderId="0" xfId="0" applyFont="1" applyAlignment="1">
      <alignment vertical="top" wrapText="1"/>
    </xf>
    <xf numFmtId="168" fontId="25" fillId="0" borderId="21" xfId="1" applyNumberFormat="1" applyFont="1" applyFill="1" applyBorder="1" applyAlignment="1">
      <alignment horizontal="left" vertical="center" wrapText="1"/>
    </xf>
    <xf numFmtId="166" fontId="30" fillId="0" borderId="0" xfId="0" applyNumberFormat="1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4" fillId="0" borderId="54" xfId="0" applyFont="1" applyBorder="1" applyAlignment="1">
      <alignment vertical="top" wrapText="1"/>
    </xf>
    <xf numFmtId="0" fontId="42" fillId="0" borderId="20" xfId="0" applyFont="1" applyBorder="1" applyAlignment="1">
      <alignment vertical="center" wrapText="1"/>
    </xf>
    <xf numFmtId="0" fontId="40" fillId="0" borderId="22" xfId="0" applyFont="1" applyBorder="1" applyAlignment="1">
      <alignment vertical="top" wrapText="1"/>
    </xf>
    <xf numFmtId="0" fontId="25" fillId="0" borderId="55" xfId="0" applyFont="1" applyBorder="1" applyAlignment="1">
      <alignment vertical="top" wrapText="1"/>
    </xf>
    <xf numFmtId="167" fontId="24" fillId="0" borderId="0" xfId="1" applyNumberFormat="1" applyFont="1" applyFill="1" applyBorder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25" fillId="0" borderId="21" xfId="0" applyFont="1" applyBorder="1" applyAlignment="1">
      <alignment vertical="center" wrapText="1"/>
    </xf>
    <xf numFmtId="0" fontId="25" fillId="0" borderId="21" xfId="0" applyFont="1" applyBorder="1" applyAlignment="1">
      <alignment horizontal="left" wrapText="1"/>
    </xf>
    <xf numFmtId="165" fontId="40" fillId="0" borderId="0" xfId="0" applyNumberFormat="1" applyFont="1" applyAlignment="1">
      <alignment horizontal="center" vertical="center" wrapText="1"/>
    </xf>
    <xf numFmtId="165" fontId="42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 wrapText="1"/>
    </xf>
    <xf numFmtId="0" fontId="24" fillId="0" borderId="21" xfId="0" applyFont="1" applyBorder="1" applyAlignment="1">
      <alignment horizontal="center" vertical="top" wrapText="1"/>
    </xf>
    <xf numFmtId="0" fontId="42" fillId="0" borderId="21" xfId="0" applyFont="1" applyBorder="1" applyAlignment="1">
      <alignment vertical="center" wrapText="1"/>
    </xf>
    <xf numFmtId="0" fontId="40" fillId="0" borderId="21" xfId="0" applyFont="1" applyBorder="1" applyAlignment="1">
      <alignment vertical="top" wrapText="1"/>
    </xf>
    <xf numFmtId="167" fontId="25" fillId="0" borderId="21" xfId="58" applyNumberFormat="1" applyFont="1" applyFill="1" applyBorder="1" applyAlignment="1">
      <alignment horizontal="center" vertical="center"/>
    </xf>
    <xf numFmtId="0" fontId="28" fillId="0" borderId="0" xfId="63" applyFont="1" applyAlignment="1">
      <alignment horizontal="center" vertical="center" wrapText="1"/>
    </xf>
    <xf numFmtId="0" fontId="32" fillId="0" borderId="38" xfId="63" applyFont="1" applyBorder="1" applyAlignment="1">
      <alignment horizontal="center"/>
    </xf>
    <xf numFmtId="0" fontId="32" fillId="0" borderId="34" xfId="63" applyFont="1" applyBorder="1" applyAlignment="1">
      <alignment horizontal="center"/>
    </xf>
    <xf numFmtId="0" fontId="24" fillId="0" borderId="0" xfId="51" applyFont="1" applyAlignment="1">
      <alignment horizontal="center" vertical="top" wrapText="1"/>
    </xf>
    <xf numFmtId="0" fontId="27" fillId="0" borderId="0" xfId="63" applyFont="1" applyAlignment="1">
      <alignment horizontal="center" vertical="center" wrapText="1"/>
    </xf>
    <xf numFmtId="0" fontId="24" fillId="0" borderId="23" xfId="63" applyFont="1" applyBorder="1" applyAlignment="1">
      <alignment horizontal="center" vertical="center" wrapText="1"/>
    </xf>
    <xf numFmtId="0" fontId="24" fillId="0" borderId="26" xfId="63" applyFont="1" applyBorder="1" applyAlignment="1">
      <alignment horizontal="center" vertical="center" wrapText="1"/>
    </xf>
    <xf numFmtId="0" fontId="24" fillId="0" borderId="33" xfId="63" applyFont="1" applyBorder="1" applyAlignment="1">
      <alignment horizontal="center" vertical="center" wrapText="1"/>
    </xf>
    <xf numFmtId="0" fontId="24" fillId="0" borderId="25" xfId="63" applyFont="1" applyBorder="1" applyAlignment="1">
      <alignment horizontal="center" vertical="center" wrapText="1"/>
    </xf>
    <xf numFmtId="0" fontId="25" fillId="0" borderId="21" xfId="0" applyFont="1" applyBorder="1" applyAlignment="1">
      <alignment horizontal="left" vertical="center" wrapText="1"/>
    </xf>
    <xf numFmtId="167" fontId="24" fillId="0" borderId="0" xfId="1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top"/>
    </xf>
    <xf numFmtId="0" fontId="25" fillId="0" borderId="2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6" fontId="25" fillId="0" borderId="21" xfId="55" applyNumberFormat="1" applyFont="1" applyBorder="1" applyAlignment="1">
      <alignment horizontal="center" vertical="center" wrapText="1"/>
    </xf>
    <xf numFmtId="0" fontId="24" fillId="0" borderId="0" xfId="51" applyFont="1" applyAlignment="1">
      <alignment horizontal="right" vertical="center"/>
    </xf>
    <xf numFmtId="0" fontId="24" fillId="0" borderId="0" xfId="44" applyFont="1" applyAlignment="1">
      <alignment horizontal="right" vertical="center"/>
    </xf>
    <xf numFmtId="0" fontId="24" fillId="0" borderId="0" xfId="0" applyFont="1" applyAlignment="1">
      <alignment horizontal="right"/>
    </xf>
    <xf numFmtId="0" fontId="25" fillId="0" borderId="0" xfId="51" applyFont="1" applyAlignment="1">
      <alignment horizontal="center" vertical="center" wrapText="1"/>
    </xf>
    <xf numFmtId="0" fontId="25" fillId="0" borderId="21" xfId="55" applyFont="1" applyBorder="1" applyAlignment="1">
      <alignment horizontal="center" vertical="center" wrapText="1"/>
    </xf>
    <xf numFmtId="0" fontId="24" fillId="0" borderId="0" xfId="51" applyFont="1" applyAlignment="1">
      <alignment horizontal="right" wrapText="1"/>
    </xf>
    <xf numFmtId="0" fontId="24" fillId="0" borderId="0" xfId="51" applyFont="1" applyAlignment="1">
      <alignment horizontal="right" vertical="center" wrapText="1"/>
    </xf>
    <xf numFmtId="0" fontId="25" fillId="0" borderId="13" xfId="0" applyFont="1" applyBorder="1">
      <alignment horizontal="left" vertical="top" wrapText="1"/>
    </xf>
    <xf numFmtId="0" fontId="25" fillId="0" borderId="56" xfId="0" applyFont="1" applyBorder="1">
      <alignment horizontal="left" vertical="top" wrapText="1"/>
    </xf>
    <xf numFmtId="0" fontId="25" fillId="0" borderId="17" xfId="0" applyFont="1" applyBorder="1">
      <alignment horizontal="left" vertical="top" wrapText="1"/>
    </xf>
    <xf numFmtId="0" fontId="25" fillId="0" borderId="21" xfId="0" applyFont="1" applyBorder="1">
      <alignment horizontal="left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56" xfId="0" applyFont="1" applyBorder="1" applyAlignment="1">
      <alignment horizontal="center" vertical="top" wrapText="1"/>
    </xf>
    <xf numFmtId="0" fontId="25" fillId="0" borderId="17" xfId="0" applyFont="1" applyBorder="1" applyAlignment="1">
      <alignment horizontal="center" vertical="top" wrapText="1"/>
    </xf>
    <xf numFmtId="0" fontId="25" fillId="0" borderId="14" xfId="0" applyFont="1" applyBorder="1">
      <alignment horizontal="left" vertical="top" wrapText="1"/>
    </xf>
    <xf numFmtId="0" fontId="25" fillId="0" borderId="10" xfId="0" applyFont="1" applyBorder="1">
      <alignment horizontal="left" vertical="top" wrapText="1"/>
    </xf>
    <xf numFmtId="0" fontId="25" fillId="0" borderId="20" xfId="0" applyFont="1" applyBorder="1">
      <alignment horizontal="left" vertical="top" wrapText="1"/>
    </xf>
    <xf numFmtId="0" fontId="25" fillId="0" borderId="21" xfId="0" applyFont="1" applyBorder="1" applyAlignment="1">
      <alignment horizontal="left" vertical="center"/>
    </xf>
    <xf numFmtId="0" fontId="24" fillId="0" borderId="0" xfId="44" applyFont="1" applyAlignment="1">
      <alignment horizontal="right"/>
    </xf>
    <xf numFmtId="0" fontId="24" fillId="0" borderId="0" xfId="0" applyFont="1" applyAlignment="1">
      <alignment horizontal="right" vertical="top"/>
    </xf>
    <xf numFmtId="0" fontId="25" fillId="0" borderId="0" xfId="0" applyFont="1" applyAlignment="1">
      <alignment horizont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0" xfId="46" applyFont="1" applyAlignment="1">
      <alignment horizontal="right" vertical="center"/>
    </xf>
    <xf numFmtId="0" fontId="24" fillId="34" borderId="0" xfId="44" applyFont="1" applyFill="1" applyAlignment="1">
      <alignment horizontal="right" vertical="center"/>
    </xf>
    <xf numFmtId="0" fontId="25" fillId="33" borderId="0" xfId="0" applyFont="1" applyFill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0" fontId="24" fillId="0" borderId="30" xfId="0" applyFont="1" applyBorder="1" applyAlignment="1">
      <alignment horizontal="right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</cellXfs>
  <cellStyles count="111">
    <cellStyle name="20% - Accent1" xfId="20" builtinId="30" customBuiltin="1"/>
    <cellStyle name="20% - Accent1 2" xfId="88"/>
    <cellStyle name="20% - Accent2" xfId="24" builtinId="34" customBuiltin="1"/>
    <cellStyle name="20% - Accent2 2" xfId="92"/>
    <cellStyle name="20% - Accent3" xfId="28" builtinId="38" customBuiltin="1"/>
    <cellStyle name="20% - Accent3 2" xfId="96"/>
    <cellStyle name="20% - Accent4" xfId="32" builtinId="42" customBuiltin="1"/>
    <cellStyle name="20% - Accent4 2" xfId="100"/>
    <cellStyle name="20% - Accent5" xfId="36" builtinId="46" customBuiltin="1"/>
    <cellStyle name="20% - Accent5 2" xfId="104"/>
    <cellStyle name="20% - Accent6" xfId="40" builtinId="50" customBuiltin="1"/>
    <cellStyle name="20% - Accent6 2" xfId="108"/>
    <cellStyle name="40% - Accent1" xfId="21" builtinId="31" customBuiltin="1"/>
    <cellStyle name="40% - Accent1 2" xfId="89"/>
    <cellStyle name="40% - Accent2" xfId="25" builtinId="35" customBuiltin="1"/>
    <cellStyle name="40% - Accent2 2" xfId="93"/>
    <cellStyle name="40% - Accent3" xfId="29" builtinId="39" customBuiltin="1"/>
    <cellStyle name="40% - Accent3 2" xfId="97"/>
    <cellStyle name="40% - Accent4" xfId="33" builtinId="43" customBuiltin="1"/>
    <cellStyle name="40% - Accent4 2" xfId="101"/>
    <cellStyle name="40% - Accent5" xfId="37" builtinId="47" customBuiltin="1"/>
    <cellStyle name="40% - Accent5 2" xfId="105"/>
    <cellStyle name="40% - Accent6" xfId="41" builtinId="51" customBuiltin="1"/>
    <cellStyle name="40% - Accent6 2" xfId="109"/>
    <cellStyle name="60% - Accent1" xfId="22" builtinId="32" customBuiltin="1"/>
    <cellStyle name="60% - Accent1 2" xfId="90"/>
    <cellStyle name="60% - Accent2" xfId="26" builtinId="36" customBuiltin="1"/>
    <cellStyle name="60% - Accent2 2" xfId="94"/>
    <cellStyle name="60% - Accent3" xfId="30" builtinId="40" customBuiltin="1"/>
    <cellStyle name="60% - Accent3 2" xfId="98"/>
    <cellStyle name="60% - Accent4" xfId="34" builtinId="44" customBuiltin="1"/>
    <cellStyle name="60% - Accent4 2" xfId="102"/>
    <cellStyle name="60% - Accent5" xfId="38" builtinId="48" customBuiltin="1"/>
    <cellStyle name="60% - Accent5 2" xfId="106"/>
    <cellStyle name="60% - Accent6" xfId="42" builtinId="52" customBuiltin="1"/>
    <cellStyle name="60% - Accent6 2" xfId="110"/>
    <cellStyle name="Accent1" xfId="19" builtinId="29" customBuiltin="1"/>
    <cellStyle name="Accent1 2" xfId="87"/>
    <cellStyle name="Accent2" xfId="23" builtinId="33" customBuiltin="1"/>
    <cellStyle name="Accent2 2" xfId="91"/>
    <cellStyle name="Accent3" xfId="27" builtinId="37" customBuiltin="1"/>
    <cellStyle name="Accent3 2" xfId="95"/>
    <cellStyle name="Accent4" xfId="31" builtinId="41" customBuiltin="1"/>
    <cellStyle name="Accent4 2" xfId="99"/>
    <cellStyle name="Accent5" xfId="35" builtinId="45" customBuiltin="1"/>
    <cellStyle name="Accent5 2" xfId="103"/>
    <cellStyle name="Accent6" xfId="39" builtinId="49" customBuiltin="1"/>
    <cellStyle name="Accent6 2" xfId="107"/>
    <cellStyle name="Bad" xfId="8" builtinId="27" customBuiltin="1"/>
    <cellStyle name="Bad 2" xfId="77"/>
    <cellStyle name="Calculation" xfId="12" builtinId="22" customBuiltin="1"/>
    <cellStyle name="Calculation 2" xfId="67"/>
    <cellStyle name="Check Cell" xfId="14" builtinId="23" customBuiltin="1"/>
    <cellStyle name="Check Cell 2" xfId="82"/>
    <cellStyle name="Comma" xfId="1" builtinId="3" customBuiltin="1"/>
    <cellStyle name="Comma 11" xfId="68"/>
    <cellStyle name="Comma 15" xfId="58"/>
    <cellStyle name="Comma 2" xfId="64"/>
    <cellStyle name="Comma 4 2" xfId="61"/>
    <cellStyle name="Explanatory Text" xfId="17" builtinId="53" customBuiltin="1"/>
    <cellStyle name="Explanatory Text 2" xfId="85"/>
    <cellStyle name="Good" xfId="7" builtinId="26" customBuiltin="1"/>
    <cellStyle name="Good 2" xfId="76"/>
    <cellStyle name="Heading 1" xfId="3" builtinId="16" customBuiltin="1"/>
    <cellStyle name="Heading 1 2" xfId="72"/>
    <cellStyle name="Heading 2" xfId="4" builtinId="17" customBuiltin="1"/>
    <cellStyle name="Heading 2 2" xfId="73"/>
    <cellStyle name="Heading 3" xfId="5" builtinId="18" customBuiltin="1"/>
    <cellStyle name="Heading 3 2" xfId="74"/>
    <cellStyle name="Heading 4" xfId="6" builtinId="19" customBuiltin="1"/>
    <cellStyle name="Heading 4 2" xfId="75"/>
    <cellStyle name="Input" xfId="10" builtinId="20" customBuiltin="1"/>
    <cellStyle name="Input 2" xfId="79"/>
    <cellStyle name="Linked Cell" xfId="13" builtinId="24" customBuiltin="1"/>
    <cellStyle name="Linked Cell 2" xfId="81"/>
    <cellStyle name="Neutral" xfId="9" builtinId="28" customBuiltin="1"/>
    <cellStyle name="Neutral 2" xfId="78"/>
    <cellStyle name="Normal" xfId="0" builtinId="0" customBuiltin="1"/>
    <cellStyle name="Normal 11 2" xfId="60"/>
    <cellStyle name="Normal 12" xfId="54"/>
    <cellStyle name="Normal 12 3" xfId="62"/>
    <cellStyle name="Normal 2" xfId="43"/>
    <cellStyle name="Normal 2 2" xfId="52"/>
    <cellStyle name="Normal 2 3" xfId="44"/>
    <cellStyle name="Normal 2 3 2 2" xfId="57"/>
    <cellStyle name="Normal 2 4" xfId="70"/>
    <cellStyle name="Normal 2 5 3" xfId="69"/>
    <cellStyle name="Normal 2_IV-ՀՐԱՏԱՊ ՓՈՒԼԵՐՈՎ" xfId="45"/>
    <cellStyle name="Normal 3" xfId="63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te" xfId="16" builtinId="10" customBuiltin="1"/>
    <cellStyle name="Note 2" xfId="84"/>
    <cellStyle name="Output" xfId="11" builtinId="21" customBuiltin="1"/>
    <cellStyle name="Output 2" xfId="80"/>
    <cellStyle name="Percent 2" xfId="65"/>
    <cellStyle name="SN_241" xfId="49"/>
    <cellStyle name="SN_b" xfId="59"/>
    <cellStyle name="SN_it" xfId="66"/>
    <cellStyle name="Title" xfId="2" builtinId="15" customBuiltin="1"/>
    <cellStyle name="Title 2" xfId="71"/>
    <cellStyle name="Total" xfId="18" builtinId="25" customBuiltin="1"/>
    <cellStyle name="Total 2" xfId="86"/>
    <cellStyle name="Warning Text" xfId="15" builtinId="11" customBuiltin="1"/>
    <cellStyle name="Warning Text 2" xfId="83"/>
    <cellStyle name="Обычный 2 2" xfId="50"/>
    <cellStyle name="Обычный_+JRVEG-DZOR" xfId="53"/>
  </cellStyles>
  <dxfs count="0"/>
  <tableStyles count="0" defaultTableStyle="TableStyleMedium9" defaultPivotStyle="PivotStyleLight16"/>
  <colors>
    <mruColors>
      <color rgb="FFFFCC99"/>
      <color rgb="FFFFFF99"/>
      <color rgb="FFFFCCCC"/>
      <color rgb="FFFFFFCC"/>
      <color rgb="FF99CCFF"/>
      <color rgb="FF66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df\005.&#1366;&#1387;&#1398;-&#1344;&#1377;&#1399;&#1406;%20&#1358;&#1377;&#1408;&#1401;&#1400;&#1410;&#1385;&#1397;&#1400;&#1410;&#1398;\Private\ADB_Finance\2025\1.%20Budget%202025\1.%20BUDGET%202025%20-%20&#1406;&#1377;&#1408;&#1391;,%20&#1380;&#1408;&#1377;&#1396;&#1377;&#1399;&#1398;&#1400;&#1408;&#13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Նոր կրճատում"/>
      <sheetName val="Նոր կրճատում արտ"/>
      <sheetName val="1. 2060-Ն 28.12.2024"/>
      <sheetName val="1. 2060-Ն 28.12.2024 արտ"/>
      <sheetName val="2. Ծանուցագրով վերաբաշխում"/>
      <sheetName val="2. Ծանուցագրով վերաբաշխում արտ"/>
      <sheetName val="3. ՀՀ կառ. որոշում 265-Ն 06.03"/>
      <sheetName val="3. ՀՀ կառ. որոշ.265-Ն 06.03 արտ"/>
      <sheetName val="4. ՀՀ կառ. որոշում 481-Ն 23.04"/>
      <sheetName val="4. ՀՀ կառ. որոշ.481-Ն 23.04 արտ"/>
      <sheetName val="5. ՀՀ կառ. որոշ. 533-Ն 30.04.25"/>
      <sheetName val="5. ՀՀ կառ. որոշ․ 533-Ն արտ"/>
      <sheetName val="6. ՀՀ կառ. որոշ. 568-Ն 08.05.25"/>
      <sheetName val="6. ՀՀ կառ. որոշ. 568-Ն արտ"/>
      <sheetName val="4. ՀՀ կառ. որոշում 1072 "/>
      <sheetName val="4. ՀՀ կառ. որոշ. արտ 1072"/>
      <sheetName val="5. ՀՀ կառ. որոշում SILD  "/>
      <sheetName val="5. ՀՀ կառ. որոշ. արտ SILD"/>
      <sheetName val="3. Որոշում"/>
      <sheetName val="3. Որոշում արտ"/>
      <sheetName val="նոր վերաբաշխում"/>
      <sheetName val="նոր վեր արտ"/>
      <sheetName val="ՀՀ կառ որոշում"/>
      <sheetName val="ՀՀ կառ. որոշում արտ"/>
      <sheetName val="Պահպանման ծախսերի ամփոփ"/>
      <sheetName val="Պահպանման ծախսերի ամփոփ 2024"/>
      <sheetName val="Պահպանման ծախսերի ամփոփ 2023թ."/>
      <sheetName val="Պահպանման ծախսերի 2024+"/>
      <sheetName val="Sheet7"/>
      <sheetName val="Պահպանման ծախսերի ամփոփ 2023"/>
      <sheetName val="7. SILD ծանուցագրով վերաբաշխում"/>
      <sheetName val="7. SILD ծանուցագրով վերաբ. արտ"/>
      <sheetName val="8. 847-Ն 26.06.2025"/>
      <sheetName val="8. 847-Ն արտ"/>
      <sheetName val="9. Ծանուցագրով վեր. 09.07.2025"/>
      <sheetName val="9. Ծանուց. վեր. արտ"/>
      <sheetName val="10. 1173-Ն 21.08.2025"/>
      <sheetName val="10. 1173-Ն 21.08.2025 արտ"/>
      <sheetName val="11. 1312-Ն որոշ. 11.09.2025"/>
      <sheetName val="11. 1312-Ն որոշ. 11.09 արտ"/>
      <sheetName val="12. Ծանուցագրով վերաբաշխ 23,10"/>
      <sheetName val="12. Ծան վերաբաշխ արտ 23,10"/>
      <sheetName val="13. Draft "/>
      <sheetName val="13. Draft արտ"/>
      <sheetName val="12. 1575-Ն որոշ. 06.11.2025"/>
      <sheetName val="12. 1575-Ն որոշ. 06.11.25 արտ "/>
      <sheetName val="13. Ջրաձոր  վերաբաշխում"/>
      <sheetName val="13. Ջրաձոր վերաբաշխում արտ"/>
      <sheetName val="14. 1692-Ն որոշում 27.11"/>
      <sheetName val="14.  1692-Ն.որոշում 27.11 արտ"/>
      <sheetName val="......"/>
      <sheetName val="...... արտ"/>
      <sheetName val="15. Վերաբաշխում SSIP "/>
      <sheetName val="15. Վերաբաշխում SSIP արտ"/>
      <sheetName val="16. 1845-Ն 18.11.25"/>
      <sheetName val="16. 1845-Ն 18.11.2025 արտ"/>
      <sheetName val="17. ՀՀ կառ. որ. 1879-Ն 18.12.25"/>
      <sheetName val="17. ՀՀ կառ. 1879-Ն արտ"/>
      <sheetName val="... leid"/>
      <sheetName val="...Leid արտ"/>
      <sheetName val="Sheet1"/>
    </sheetNames>
    <sheetDataSet>
      <sheetData sheetId="0"/>
      <sheetData sheetId="1"/>
      <sheetData sheetId="2"/>
      <sheetData sheetId="3">
        <row r="1">
          <cell r="W1">
            <v>387.17</v>
          </cell>
        </row>
        <row r="2">
          <cell r="W2">
            <v>420.51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zoomScaleNormal="100" workbookViewId="0">
      <selection activeCell="C21" sqref="C21"/>
    </sheetView>
  </sheetViews>
  <sheetFormatPr defaultRowHeight="17.399999999999999" x14ac:dyDescent="0.25"/>
  <cols>
    <col min="1" max="1" width="6.75" style="10" customWidth="1"/>
    <col min="2" max="2" width="50.625" style="10" customWidth="1"/>
    <col min="3" max="3" width="36.375" style="10" customWidth="1"/>
    <col min="4" max="4" width="18" style="10" customWidth="1"/>
    <col min="5" max="5" width="16.125" style="10" customWidth="1"/>
    <col min="6" max="6" width="17.625" style="10" customWidth="1"/>
    <col min="7" max="7" width="15.375" style="10" customWidth="1"/>
    <col min="8" max="8" width="13.75" style="10" customWidth="1"/>
    <col min="9" max="10" width="12.125" style="10" customWidth="1"/>
    <col min="11" max="254" width="9.125" style="10"/>
    <col min="255" max="255" width="3" style="10" customWidth="1"/>
    <col min="256" max="256" width="36.75" style="10" customWidth="1"/>
    <col min="257" max="257" width="58.375" style="10" customWidth="1"/>
    <col min="258" max="258" width="21.875" style="10" customWidth="1"/>
    <col min="259" max="510" width="9.125" style="10"/>
    <col min="511" max="511" width="3" style="10" customWidth="1"/>
    <col min="512" max="512" width="36.75" style="10" customWidth="1"/>
    <col min="513" max="513" width="58.375" style="10" customWidth="1"/>
    <col min="514" max="514" width="21.875" style="10" customWidth="1"/>
    <col min="515" max="766" width="9.125" style="10"/>
    <col min="767" max="767" width="3" style="10" customWidth="1"/>
    <col min="768" max="768" width="36.75" style="10" customWidth="1"/>
    <col min="769" max="769" width="58.375" style="10" customWidth="1"/>
    <col min="770" max="770" width="21.875" style="10" customWidth="1"/>
    <col min="771" max="1022" width="9.125" style="10"/>
    <col min="1023" max="1023" width="3" style="10" customWidth="1"/>
    <col min="1024" max="1024" width="36.75" style="10" customWidth="1"/>
    <col min="1025" max="1025" width="58.375" style="10" customWidth="1"/>
    <col min="1026" max="1026" width="21.875" style="10" customWidth="1"/>
    <col min="1027" max="1278" width="9.125" style="10"/>
    <col min="1279" max="1279" width="3" style="10" customWidth="1"/>
    <col min="1280" max="1280" width="36.75" style="10" customWidth="1"/>
    <col min="1281" max="1281" width="58.375" style="10" customWidth="1"/>
    <col min="1282" max="1282" width="21.875" style="10" customWidth="1"/>
    <col min="1283" max="1534" width="9.125" style="10"/>
    <col min="1535" max="1535" width="3" style="10" customWidth="1"/>
    <col min="1536" max="1536" width="36.75" style="10" customWidth="1"/>
    <col min="1537" max="1537" width="58.375" style="10" customWidth="1"/>
    <col min="1538" max="1538" width="21.875" style="10" customWidth="1"/>
    <col min="1539" max="1790" width="9.125" style="10"/>
    <col min="1791" max="1791" width="3" style="10" customWidth="1"/>
    <col min="1792" max="1792" width="36.75" style="10" customWidth="1"/>
    <col min="1793" max="1793" width="58.375" style="10" customWidth="1"/>
    <col min="1794" max="1794" width="21.875" style="10" customWidth="1"/>
    <col min="1795" max="2046" width="9.125" style="10"/>
    <col min="2047" max="2047" width="3" style="10" customWidth="1"/>
    <col min="2048" max="2048" width="36.75" style="10" customWidth="1"/>
    <col min="2049" max="2049" width="58.375" style="10" customWidth="1"/>
    <col min="2050" max="2050" width="21.875" style="10" customWidth="1"/>
    <col min="2051" max="2302" width="9.125" style="10"/>
    <col min="2303" max="2303" width="3" style="10" customWidth="1"/>
    <col min="2304" max="2304" width="36.75" style="10" customWidth="1"/>
    <col min="2305" max="2305" width="58.375" style="10" customWidth="1"/>
    <col min="2306" max="2306" width="21.875" style="10" customWidth="1"/>
    <col min="2307" max="2558" width="9.125" style="10"/>
    <col min="2559" max="2559" width="3" style="10" customWidth="1"/>
    <col min="2560" max="2560" width="36.75" style="10" customWidth="1"/>
    <col min="2561" max="2561" width="58.375" style="10" customWidth="1"/>
    <col min="2562" max="2562" width="21.875" style="10" customWidth="1"/>
    <col min="2563" max="2814" width="9.125" style="10"/>
    <col min="2815" max="2815" width="3" style="10" customWidth="1"/>
    <col min="2816" max="2816" width="36.75" style="10" customWidth="1"/>
    <col min="2817" max="2817" width="58.375" style="10" customWidth="1"/>
    <col min="2818" max="2818" width="21.875" style="10" customWidth="1"/>
    <col min="2819" max="3070" width="9.125" style="10"/>
    <col min="3071" max="3071" width="3" style="10" customWidth="1"/>
    <col min="3072" max="3072" width="36.75" style="10" customWidth="1"/>
    <col min="3073" max="3073" width="58.375" style="10" customWidth="1"/>
    <col min="3074" max="3074" width="21.875" style="10" customWidth="1"/>
    <col min="3075" max="3326" width="9.125" style="10"/>
    <col min="3327" max="3327" width="3" style="10" customWidth="1"/>
    <col min="3328" max="3328" width="36.75" style="10" customWidth="1"/>
    <col min="3329" max="3329" width="58.375" style="10" customWidth="1"/>
    <col min="3330" max="3330" width="21.875" style="10" customWidth="1"/>
    <col min="3331" max="3582" width="9.125" style="10"/>
    <col min="3583" max="3583" width="3" style="10" customWidth="1"/>
    <col min="3584" max="3584" width="36.75" style="10" customWidth="1"/>
    <col min="3585" max="3585" width="58.375" style="10" customWidth="1"/>
    <col min="3586" max="3586" width="21.875" style="10" customWidth="1"/>
    <col min="3587" max="3838" width="9.125" style="10"/>
    <col min="3839" max="3839" width="3" style="10" customWidth="1"/>
    <col min="3840" max="3840" width="36.75" style="10" customWidth="1"/>
    <col min="3841" max="3841" width="58.375" style="10" customWidth="1"/>
    <col min="3842" max="3842" width="21.875" style="10" customWidth="1"/>
    <col min="3843" max="4094" width="9.125" style="10"/>
    <col min="4095" max="4095" width="3" style="10" customWidth="1"/>
    <col min="4096" max="4096" width="36.75" style="10" customWidth="1"/>
    <col min="4097" max="4097" width="58.375" style="10" customWidth="1"/>
    <col min="4098" max="4098" width="21.875" style="10" customWidth="1"/>
    <col min="4099" max="4350" width="9.125" style="10"/>
    <col min="4351" max="4351" width="3" style="10" customWidth="1"/>
    <col min="4352" max="4352" width="36.75" style="10" customWidth="1"/>
    <col min="4353" max="4353" width="58.375" style="10" customWidth="1"/>
    <col min="4354" max="4354" width="21.875" style="10" customWidth="1"/>
    <col min="4355" max="4606" width="9.125" style="10"/>
    <col min="4607" max="4607" width="3" style="10" customWidth="1"/>
    <col min="4608" max="4608" width="36.75" style="10" customWidth="1"/>
    <col min="4609" max="4609" width="58.375" style="10" customWidth="1"/>
    <col min="4610" max="4610" width="21.875" style="10" customWidth="1"/>
    <col min="4611" max="4862" width="9.125" style="10"/>
    <col min="4863" max="4863" width="3" style="10" customWidth="1"/>
    <col min="4864" max="4864" width="36.75" style="10" customWidth="1"/>
    <col min="4865" max="4865" width="58.375" style="10" customWidth="1"/>
    <col min="4866" max="4866" width="21.875" style="10" customWidth="1"/>
    <col min="4867" max="5118" width="9.125" style="10"/>
    <col min="5119" max="5119" width="3" style="10" customWidth="1"/>
    <col min="5120" max="5120" width="36.75" style="10" customWidth="1"/>
    <col min="5121" max="5121" width="58.375" style="10" customWidth="1"/>
    <col min="5122" max="5122" width="21.875" style="10" customWidth="1"/>
    <col min="5123" max="5374" width="9.125" style="10"/>
    <col min="5375" max="5375" width="3" style="10" customWidth="1"/>
    <col min="5376" max="5376" width="36.75" style="10" customWidth="1"/>
    <col min="5377" max="5377" width="58.375" style="10" customWidth="1"/>
    <col min="5378" max="5378" width="21.875" style="10" customWidth="1"/>
    <col min="5379" max="5630" width="9.125" style="10"/>
    <col min="5631" max="5631" width="3" style="10" customWidth="1"/>
    <col min="5632" max="5632" width="36.75" style="10" customWidth="1"/>
    <col min="5633" max="5633" width="58.375" style="10" customWidth="1"/>
    <col min="5634" max="5634" width="21.875" style="10" customWidth="1"/>
    <col min="5635" max="5886" width="9.125" style="10"/>
    <col min="5887" max="5887" width="3" style="10" customWidth="1"/>
    <col min="5888" max="5888" width="36.75" style="10" customWidth="1"/>
    <col min="5889" max="5889" width="58.375" style="10" customWidth="1"/>
    <col min="5890" max="5890" width="21.875" style="10" customWidth="1"/>
    <col min="5891" max="6142" width="9.125" style="10"/>
    <col min="6143" max="6143" width="3" style="10" customWidth="1"/>
    <col min="6144" max="6144" width="36.75" style="10" customWidth="1"/>
    <col min="6145" max="6145" width="58.375" style="10" customWidth="1"/>
    <col min="6146" max="6146" width="21.875" style="10" customWidth="1"/>
    <col min="6147" max="6398" width="9.125" style="10"/>
    <col min="6399" max="6399" width="3" style="10" customWidth="1"/>
    <col min="6400" max="6400" width="36.75" style="10" customWidth="1"/>
    <col min="6401" max="6401" width="58.375" style="10" customWidth="1"/>
    <col min="6402" max="6402" width="21.875" style="10" customWidth="1"/>
    <col min="6403" max="6654" width="9.125" style="10"/>
    <col min="6655" max="6655" width="3" style="10" customWidth="1"/>
    <col min="6656" max="6656" width="36.75" style="10" customWidth="1"/>
    <col min="6657" max="6657" width="58.375" style="10" customWidth="1"/>
    <col min="6658" max="6658" width="21.875" style="10" customWidth="1"/>
    <col min="6659" max="6910" width="9.125" style="10"/>
    <col min="6911" max="6911" width="3" style="10" customWidth="1"/>
    <col min="6912" max="6912" width="36.75" style="10" customWidth="1"/>
    <col min="6913" max="6913" width="58.375" style="10" customWidth="1"/>
    <col min="6914" max="6914" width="21.875" style="10" customWidth="1"/>
    <col min="6915" max="7166" width="9.125" style="10"/>
    <col min="7167" max="7167" width="3" style="10" customWidth="1"/>
    <col min="7168" max="7168" width="36.75" style="10" customWidth="1"/>
    <col min="7169" max="7169" width="58.375" style="10" customWidth="1"/>
    <col min="7170" max="7170" width="21.875" style="10" customWidth="1"/>
    <col min="7171" max="7422" width="9.125" style="10"/>
    <col min="7423" max="7423" width="3" style="10" customWidth="1"/>
    <col min="7424" max="7424" width="36.75" style="10" customWidth="1"/>
    <col min="7425" max="7425" width="58.375" style="10" customWidth="1"/>
    <col min="7426" max="7426" width="21.875" style="10" customWidth="1"/>
    <col min="7427" max="7678" width="9.125" style="10"/>
    <col min="7679" max="7679" width="3" style="10" customWidth="1"/>
    <col min="7680" max="7680" width="36.75" style="10" customWidth="1"/>
    <col min="7681" max="7681" width="58.375" style="10" customWidth="1"/>
    <col min="7682" max="7682" width="21.875" style="10" customWidth="1"/>
    <col min="7683" max="7934" width="9.125" style="10"/>
    <col min="7935" max="7935" width="3" style="10" customWidth="1"/>
    <col min="7936" max="7936" width="36.75" style="10" customWidth="1"/>
    <col min="7937" max="7937" width="58.375" style="10" customWidth="1"/>
    <col min="7938" max="7938" width="21.875" style="10" customWidth="1"/>
    <col min="7939" max="8190" width="9.125" style="10"/>
    <col min="8191" max="8191" width="3" style="10" customWidth="1"/>
    <col min="8192" max="8192" width="36.75" style="10" customWidth="1"/>
    <col min="8193" max="8193" width="58.375" style="10" customWidth="1"/>
    <col min="8194" max="8194" width="21.875" style="10" customWidth="1"/>
    <col min="8195" max="8446" width="9.125" style="10"/>
    <col min="8447" max="8447" width="3" style="10" customWidth="1"/>
    <col min="8448" max="8448" width="36.75" style="10" customWidth="1"/>
    <col min="8449" max="8449" width="58.375" style="10" customWidth="1"/>
    <col min="8450" max="8450" width="21.875" style="10" customWidth="1"/>
    <col min="8451" max="8702" width="9.125" style="10"/>
    <col min="8703" max="8703" width="3" style="10" customWidth="1"/>
    <col min="8704" max="8704" width="36.75" style="10" customWidth="1"/>
    <col min="8705" max="8705" width="58.375" style="10" customWidth="1"/>
    <col min="8706" max="8706" width="21.875" style="10" customWidth="1"/>
    <col min="8707" max="8958" width="9.125" style="10"/>
    <col min="8959" max="8959" width="3" style="10" customWidth="1"/>
    <col min="8960" max="8960" width="36.75" style="10" customWidth="1"/>
    <col min="8961" max="8961" width="58.375" style="10" customWidth="1"/>
    <col min="8962" max="8962" width="21.875" style="10" customWidth="1"/>
    <col min="8963" max="9214" width="9.125" style="10"/>
    <col min="9215" max="9215" width="3" style="10" customWidth="1"/>
    <col min="9216" max="9216" width="36.75" style="10" customWidth="1"/>
    <col min="9217" max="9217" width="58.375" style="10" customWidth="1"/>
    <col min="9218" max="9218" width="21.875" style="10" customWidth="1"/>
    <col min="9219" max="9470" width="9.125" style="10"/>
    <col min="9471" max="9471" width="3" style="10" customWidth="1"/>
    <col min="9472" max="9472" width="36.75" style="10" customWidth="1"/>
    <col min="9473" max="9473" width="58.375" style="10" customWidth="1"/>
    <col min="9474" max="9474" width="21.875" style="10" customWidth="1"/>
    <col min="9475" max="9726" width="9.125" style="10"/>
    <col min="9727" max="9727" width="3" style="10" customWidth="1"/>
    <col min="9728" max="9728" width="36.75" style="10" customWidth="1"/>
    <col min="9729" max="9729" width="58.375" style="10" customWidth="1"/>
    <col min="9730" max="9730" width="21.875" style="10" customWidth="1"/>
    <col min="9731" max="9982" width="9.125" style="10"/>
    <col min="9983" max="9983" width="3" style="10" customWidth="1"/>
    <col min="9984" max="9984" width="36.75" style="10" customWidth="1"/>
    <col min="9985" max="9985" width="58.375" style="10" customWidth="1"/>
    <col min="9986" max="9986" width="21.875" style="10" customWidth="1"/>
    <col min="9987" max="10238" width="9.125" style="10"/>
    <col min="10239" max="10239" width="3" style="10" customWidth="1"/>
    <col min="10240" max="10240" width="36.75" style="10" customWidth="1"/>
    <col min="10241" max="10241" width="58.375" style="10" customWidth="1"/>
    <col min="10242" max="10242" width="21.875" style="10" customWidth="1"/>
    <col min="10243" max="10494" width="9.125" style="10"/>
    <col min="10495" max="10495" width="3" style="10" customWidth="1"/>
    <col min="10496" max="10496" width="36.75" style="10" customWidth="1"/>
    <col min="10497" max="10497" width="58.375" style="10" customWidth="1"/>
    <col min="10498" max="10498" width="21.875" style="10" customWidth="1"/>
    <col min="10499" max="10750" width="9.125" style="10"/>
    <col min="10751" max="10751" width="3" style="10" customWidth="1"/>
    <col min="10752" max="10752" width="36.75" style="10" customWidth="1"/>
    <col min="10753" max="10753" width="58.375" style="10" customWidth="1"/>
    <col min="10754" max="10754" width="21.875" style="10" customWidth="1"/>
    <col min="10755" max="11006" width="9.125" style="10"/>
    <col min="11007" max="11007" width="3" style="10" customWidth="1"/>
    <col min="11008" max="11008" width="36.75" style="10" customWidth="1"/>
    <col min="11009" max="11009" width="58.375" style="10" customWidth="1"/>
    <col min="11010" max="11010" width="21.875" style="10" customWidth="1"/>
    <col min="11011" max="11262" width="9.125" style="10"/>
    <col min="11263" max="11263" width="3" style="10" customWidth="1"/>
    <col min="11264" max="11264" width="36.75" style="10" customWidth="1"/>
    <col min="11265" max="11265" width="58.375" style="10" customWidth="1"/>
    <col min="11266" max="11266" width="21.875" style="10" customWidth="1"/>
    <col min="11267" max="11518" width="9.125" style="10"/>
    <col min="11519" max="11519" width="3" style="10" customWidth="1"/>
    <col min="11520" max="11520" width="36.75" style="10" customWidth="1"/>
    <col min="11521" max="11521" width="58.375" style="10" customWidth="1"/>
    <col min="11522" max="11522" width="21.875" style="10" customWidth="1"/>
    <col min="11523" max="11774" width="9.125" style="10"/>
    <col min="11775" max="11775" width="3" style="10" customWidth="1"/>
    <col min="11776" max="11776" width="36.75" style="10" customWidth="1"/>
    <col min="11777" max="11777" width="58.375" style="10" customWidth="1"/>
    <col min="11778" max="11778" width="21.875" style="10" customWidth="1"/>
    <col min="11779" max="12030" width="9.125" style="10"/>
    <col min="12031" max="12031" width="3" style="10" customWidth="1"/>
    <col min="12032" max="12032" width="36.75" style="10" customWidth="1"/>
    <col min="12033" max="12033" width="58.375" style="10" customWidth="1"/>
    <col min="12034" max="12034" width="21.875" style="10" customWidth="1"/>
    <col min="12035" max="12286" width="9.125" style="10"/>
    <col min="12287" max="12287" width="3" style="10" customWidth="1"/>
    <col min="12288" max="12288" width="36.75" style="10" customWidth="1"/>
    <col min="12289" max="12289" width="58.375" style="10" customWidth="1"/>
    <col min="12290" max="12290" width="21.875" style="10" customWidth="1"/>
    <col min="12291" max="12542" width="9.125" style="10"/>
    <col min="12543" max="12543" width="3" style="10" customWidth="1"/>
    <col min="12544" max="12544" width="36.75" style="10" customWidth="1"/>
    <col min="12545" max="12545" width="58.375" style="10" customWidth="1"/>
    <col min="12546" max="12546" width="21.875" style="10" customWidth="1"/>
    <col min="12547" max="12798" width="9.125" style="10"/>
    <col min="12799" max="12799" width="3" style="10" customWidth="1"/>
    <col min="12800" max="12800" width="36.75" style="10" customWidth="1"/>
    <col min="12801" max="12801" width="58.375" style="10" customWidth="1"/>
    <col min="12802" max="12802" width="21.875" style="10" customWidth="1"/>
    <col min="12803" max="13054" width="9.125" style="10"/>
    <col min="13055" max="13055" width="3" style="10" customWidth="1"/>
    <col min="13056" max="13056" width="36.75" style="10" customWidth="1"/>
    <col min="13057" max="13057" width="58.375" style="10" customWidth="1"/>
    <col min="13058" max="13058" width="21.875" style="10" customWidth="1"/>
    <col min="13059" max="13310" width="9.125" style="10"/>
    <col min="13311" max="13311" width="3" style="10" customWidth="1"/>
    <col min="13312" max="13312" width="36.75" style="10" customWidth="1"/>
    <col min="13313" max="13313" width="58.375" style="10" customWidth="1"/>
    <col min="13314" max="13314" width="21.875" style="10" customWidth="1"/>
    <col min="13315" max="13566" width="9.125" style="10"/>
    <col min="13567" max="13567" width="3" style="10" customWidth="1"/>
    <col min="13568" max="13568" width="36.75" style="10" customWidth="1"/>
    <col min="13569" max="13569" width="58.375" style="10" customWidth="1"/>
    <col min="13570" max="13570" width="21.875" style="10" customWidth="1"/>
    <col min="13571" max="13822" width="9.125" style="10"/>
    <col min="13823" max="13823" width="3" style="10" customWidth="1"/>
    <col min="13824" max="13824" width="36.75" style="10" customWidth="1"/>
    <col min="13825" max="13825" width="58.375" style="10" customWidth="1"/>
    <col min="13826" max="13826" width="21.875" style="10" customWidth="1"/>
    <col min="13827" max="14078" width="9.125" style="10"/>
    <col min="14079" max="14079" width="3" style="10" customWidth="1"/>
    <col min="14080" max="14080" width="36.75" style="10" customWidth="1"/>
    <col min="14081" max="14081" width="58.375" style="10" customWidth="1"/>
    <col min="14082" max="14082" width="21.875" style="10" customWidth="1"/>
    <col min="14083" max="14334" width="9.125" style="10"/>
    <col min="14335" max="14335" width="3" style="10" customWidth="1"/>
    <col min="14336" max="14336" width="36.75" style="10" customWidth="1"/>
    <col min="14337" max="14337" width="58.375" style="10" customWidth="1"/>
    <col min="14338" max="14338" width="21.875" style="10" customWidth="1"/>
    <col min="14339" max="14590" width="9.125" style="10"/>
    <col min="14591" max="14591" width="3" style="10" customWidth="1"/>
    <col min="14592" max="14592" width="36.75" style="10" customWidth="1"/>
    <col min="14593" max="14593" width="58.375" style="10" customWidth="1"/>
    <col min="14594" max="14594" width="21.875" style="10" customWidth="1"/>
    <col min="14595" max="14846" width="9.125" style="10"/>
    <col min="14847" max="14847" width="3" style="10" customWidth="1"/>
    <col min="14848" max="14848" width="36.75" style="10" customWidth="1"/>
    <col min="14849" max="14849" width="58.375" style="10" customWidth="1"/>
    <col min="14850" max="14850" width="21.875" style="10" customWidth="1"/>
    <col min="14851" max="15102" width="9.125" style="10"/>
    <col min="15103" max="15103" width="3" style="10" customWidth="1"/>
    <col min="15104" max="15104" width="36.75" style="10" customWidth="1"/>
    <col min="15105" max="15105" width="58.375" style="10" customWidth="1"/>
    <col min="15106" max="15106" width="21.875" style="10" customWidth="1"/>
    <col min="15107" max="15358" width="9.125" style="10"/>
    <col min="15359" max="15359" width="3" style="10" customWidth="1"/>
    <col min="15360" max="15360" width="36.75" style="10" customWidth="1"/>
    <col min="15361" max="15361" width="58.375" style="10" customWidth="1"/>
    <col min="15362" max="15362" width="21.875" style="10" customWidth="1"/>
    <col min="15363" max="15614" width="9.125" style="10"/>
    <col min="15615" max="15615" width="3" style="10" customWidth="1"/>
    <col min="15616" max="15616" width="36.75" style="10" customWidth="1"/>
    <col min="15617" max="15617" width="58.375" style="10" customWidth="1"/>
    <col min="15618" max="15618" width="21.875" style="10" customWidth="1"/>
    <col min="15619" max="15870" width="9.125" style="10"/>
    <col min="15871" max="15871" width="3" style="10" customWidth="1"/>
    <col min="15872" max="15872" width="36.75" style="10" customWidth="1"/>
    <col min="15873" max="15873" width="58.375" style="10" customWidth="1"/>
    <col min="15874" max="15874" width="21.875" style="10" customWidth="1"/>
    <col min="15875" max="16126" width="9.125" style="10"/>
    <col min="16127" max="16127" width="3" style="10" customWidth="1"/>
    <col min="16128" max="16128" width="36.75" style="10" customWidth="1"/>
    <col min="16129" max="16129" width="58.375" style="10" customWidth="1"/>
    <col min="16130" max="16130" width="21.875" style="10" customWidth="1"/>
    <col min="16131" max="16384" width="9.125" style="10"/>
  </cols>
  <sheetData>
    <row r="1" spans="2:9" s="4" customFormat="1" x14ac:dyDescent="0.4">
      <c r="C1" s="85" t="s">
        <v>58</v>
      </c>
      <c r="D1" s="6"/>
    </row>
    <row r="2" spans="2:9" s="4" customFormat="1" ht="18" x14ac:dyDescent="0.4">
      <c r="B2" s="5"/>
      <c r="C2" s="85" t="s">
        <v>70</v>
      </c>
      <c r="D2" s="6"/>
      <c r="E2" s="5"/>
      <c r="I2" s="7"/>
    </row>
    <row r="3" spans="2:9" s="4" customFormat="1" x14ac:dyDescent="0.4">
      <c r="B3" s="5"/>
      <c r="C3" s="85" t="s">
        <v>37</v>
      </c>
      <c r="D3" s="6"/>
      <c r="E3" s="5"/>
    </row>
    <row r="4" spans="2:9" s="4" customFormat="1" x14ac:dyDescent="0.4">
      <c r="D4" s="6"/>
    </row>
    <row r="5" spans="2:9" s="4" customFormat="1" ht="106.5" customHeight="1" x14ac:dyDescent="0.4">
      <c r="B5" s="253" t="s">
        <v>99</v>
      </c>
      <c r="C5" s="253"/>
      <c r="D5" s="8"/>
    </row>
    <row r="6" spans="2:9" s="4" customFormat="1" x14ac:dyDescent="0.4">
      <c r="D6" s="6"/>
    </row>
    <row r="7" spans="2:9" s="4" customFormat="1" ht="18" thickBot="1" x14ac:dyDescent="0.45">
      <c r="B7" s="17"/>
      <c r="C7" s="18"/>
      <c r="D7" s="19"/>
    </row>
    <row r="8" spans="2:9" s="4" customFormat="1" ht="61.5" customHeight="1" x14ac:dyDescent="0.4">
      <c r="B8" s="254"/>
      <c r="C8" s="99" t="s">
        <v>60</v>
      </c>
      <c r="D8" s="19"/>
    </row>
    <row r="9" spans="2:9" s="4" customFormat="1" ht="19.5" customHeight="1" x14ac:dyDescent="0.4">
      <c r="B9" s="255"/>
      <c r="C9" s="72" t="s">
        <v>17</v>
      </c>
      <c r="D9" s="19"/>
    </row>
    <row r="10" spans="2:9" s="4" customFormat="1" ht="24" customHeight="1" x14ac:dyDescent="0.4">
      <c r="B10" s="23" t="s">
        <v>61</v>
      </c>
      <c r="C10" s="73" t="e">
        <f>+'...'!D10</f>
        <v>#REF!</v>
      </c>
      <c r="D10" s="19"/>
    </row>
    <row r="11" spans="2:9" s="4" customFormat="1" ht="24" customHeight="1" x14ac:dyDescent="0.4">
      <c r="B11" s="23" t="s">
        <v>62</v>
      </c>
      <c r="C11" s="24">
        <f>+'2'!H8</f>
        <v>0</v>
      </c>
      <c r="D11" s="28"/>
    </row>
    <row r="12" spans="2:9" s="4" customFormat="1" ht="24" customHeight="1" thickBot="1" x14ac:dyDescent="0.45">
      <c r="B12" s="25" t="s">
        <v>63</v>
      </c>
      <c r="C12" s="26" t="e">
        <f>-C10+C11</f>
        <v>#REF!</v>
      </c>
      <c r="D12" s="17"/>
      <c r="E12" s="6"/>
    </row>
    <row r="13" spans="2:9" s="4" customFormat="1" x14ac:dyDescent="0.4">
      <c r="C13" s="9"/>
      <c r="D13" s="6"/>
    </row>
    <row r="14" spans="2:9" s="4" customFormat="1" x14ac:dyDescent="0.4">
      <c r="D14" s="6"/>
    </row>
    <row r="15" spans="2:9" s="4" customFormat="1" x14ac:dyDescent="0.4"/>
    <row r="16" spans="2:9" s="4" customFormat="1" x14ac:dyDescent="0.4">
      <c r="C16" s="83"/>
    </row>
    <row r="17" spans="4:4" s="4" customFormat="1" x14ac:dyDescent="0.4"/>
    <row r="18" spans="4:4" s="4" customFormat="1" x14ac:dyDescent="0.4">
      <c r="D18" s="6"/>
    </row>
    <row r="19" spans="4:4" s="4" customFormat="1" x14ac:dyDescent="0.4">
      <c r="D19" s="6"/>
    </row>
    <row r="20" spans="4:4" s="4" customFormat="1" x14ac:dyDescent="0.4">
      <c r="D20" s="6"/>
    </row>
    <row r="21" spans="4:4" s="4" customFormat="1" x14ac:dyDescent="0.4">
      <c r="D21" s="6"/>
    </row>
    <row r="22" spans="4:4" s="4" customFormat="1" x14ac:dyDescent="0.4">
      <c r="D22" s="6"/>
    </row>
    <row r="23" spans="4:4" s="4" customFormat="1" x14ac:dyDescent="0.4">
      <c r="D23" s="6"/>
    </row>
  </sheetData>
  <mergeCells count="2">
    <mergeCell ref="B5:C5"/>
    <mergeCell ref="B8:B9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zoomScaleNormal="100" workbookViewId="0">
      <selection activeCell="B21" sqref="B21"/>
    </sheetView>
  </sheetViews>
  <sheetFormatPr defaultRowHeight="15.6" x14ac:dyDescent="0.25"/>
  <cols>
    <col min="1" max="1" width="5.25" style="12" customWidth="1"/>
    <col min="2" max="2" width="51.875" style="12" customWidth="1"/>
    <col min="3" max="3" width="22.25" style="12" customWidth="1"/>
    <col min="4" max="4" width="23" style="12" customWidth="1"/>
    <col min="5" max="256" width="9.125" style="12"/>
    <col min="257" max="257" width="51.875" style="12" customWidth="1"/>
    <col min="258" max="258" width="17.875" style="12" customWidth="1"/>
    <col min="259" max="259" width="19.375" style="12" customWidth="1"/>
    <col min="260" max="512" width="9.125" style="12"/>
    <col min="513" max="513" width="51.875" style="12" customWidth="1"/>
    <col min="514" max="514" width="17.875" style="12" customWidth="1"/>
    <col min="515" max="515" width="19.375" style="12" customWidth="1"/>
    <col min="516" max="768" width="9.125" style="12"/>
    <col min="769" max="769" width="51.875" style="12" customWidth="1"/>
    <col min="770" max="770" width="17.875" style="12" customWidth="1"/>
    <col min="771" max="771" width="19.375" style="12" customWidth="1"/>
    <col min="772" max="1024" width="9.125" style="12"/>
    <col min="1025" max="1025" width="51.875" style="12" customWidth="1"/>
    <col min="1026" max="1026" width="17.875" style="12" customWidth="1"/>
    <col min="1027" max="1027" width="19.375" style="12" customWidth="1"/>
    <col min="1028" max="1280" width="9.125" style="12"/>
    <col min="1281" max="1281" width="51.875" style="12" customWidth="1"/>
    <col min="1282" max="1282" width="17.875" style="12" customWidth="1"/>
    <col min="1283" max="1283" width="19.375" style="12" customWidth="1"/>
    <col min="1284" max="1536" width="9.125" style="12"/>
    <col min="1537" max="1537" width="51.875" style="12" customWidth="1"/>
    <col min="1538" max="1538" width="17.875" style="12" customWidth="1"/>
    <col min="1539" max="1539" width="19.375" style="12" customWidth="1"/>
    <col min="1540" max="1792" width="9.125" style="12"/>
    <col min="1793" max="1793" width="51.875" style="12" customWidth="1"/>
    <col min="1794" max="1794" width="17.875" style="12" customWidth="1"/>
    <col min="1795" max="1795" width="19.375" style="12" customWidth="1"/>
    <col min="1796" max="2048" width="9.125" style="12"/>
    <col min="2049" max="2049" width="51.875" style="12" customWidth="1"/>
    <col min="2050" max="2050" width="17.875" style="12" customWidth="1"/>
    <col min="2051" max="2051" width="19.375" style="12" customWidth="1"/>
    <col min="2052" max="2304" width="9.125" style="12"/>
    <col min="2305" max="2305" width="51.875" style="12" customWidth="1"/>
    <col min="2306" max="2306" width="17.875" style="12" customWidth="1"/>
    <col min="2307" max="2307" width="19.375" style="12" customWidth="1"/>
    <col min="2308" max="2560" width="9.125" style="12"/>
    <col min="2561" max="2561" width="51.875" style="12" customWidth="1"/>
    <col min="2562" max="2562" width="17.875" style="12" customWidth="1"/>
    <col min="2563" max="2563" width="19.375" style="12" customWidth="1"/>
    <col min="2564" max="2816" width="9.125" style="12"/>
    <col min="2817" max="2817" width="51.875" style="12" customWidth="1"/>
    <col min="2818" max="2818" width="17.875" style="12" customWidth="1"/>
    <col min="2819" max="2819" width="19.375" style="12" customWidth="1"/>
    <col min="2820" max="3072" width="9.125" style="12"/>
    <col min="3073" max="3073" width="51.875" style="12" customWidth="1"/>
    <col min="3074" max="3074" width="17.875" style="12" customWidth="1"/>
    <col min="3075" max="3075" width="19.375" style="12" customWidth="1"/>
    <col min="3076" max="3328" width="9.125" style="12"/>
    <col min="3329" max="3329" width="51.875" style="12" customWidth="1"/>
    <col min="3330" max="3330" width="17.875" style="12" customWidth="1"/>
    <col min="3331" max="3331" width="19.375" style="12" customWidth="1"/>
    <col min="3332" max="3584" width="9.125" style="12"/>
    <col min="3585" max="3585" width="51.875" style="12" customWidth="1"/>
    <col min="3586" max="3586" width="17.875" style="12" customWidth="1"/>
    <col min="3587" max="3587" width="19.375" style="12" customWidth="1"/>
    <col min="3588" max="3840" width="9.125" style="12"/>
    <col min="3841" max="3841" width="51.875" style="12" customWidth="1"/>
    <col min="3842" max="3842" width="17.875" style="12" customWidth="1"/>
    <col min="3843" max="3843" width="19.375" style="12" customWidth="1"/>
    <col min="3844" max="4096" width="9.125" style="12"/>
    <col min="4097" max="4097" width="51.875" style="12" customWidth="1"/>
    <col min="4098" max="4098" width="17.875" style="12" customWidth="1"/>
    <col min="4099" max="4099" width="19.375" style="12" customWidth="1"/>
    <col min="4100" max="4352" width="9.125" style="12"/>
    <col min="4353" max="4353" width="51.875" style="12" customWidth="1"/>
    <col min="4354" max="4354" width="17.875" style="12" customWidth="1"/>
    <col min="4355" max="4355" width="19.375" style="12" customWidth="1"/>
    <col min="4356" max="4608" width="9.125" style="12"/>
    <col min="4609" max="4609" width="51.875" style="12" customWidth="1"/>
    <col min="4610" max="4610" width="17.875" style="12" customWidth="1"/>
    <col min="4611" max="4611" width="19.375" style="12" customWidth="1"/>
    <col min="4612" max="4864" width="9.125" style="12"/>
    <col min="4865" max="4865" width="51.875" style="12" customWidth="1"/>
    <col min="4866" max="4866" width="17.875" style="12" customWidth="1"/>
    <col min="4867" max="4867" width="19.375" style="12" customWidth="1"/>
    <col min="4868" max="5120" width="9.125" style="12"/>
    <col min="5121" max="5121" width="51.875" style="12" customWidth="1"/>
    <col min="5122" max="5122" width="17.875" style="12" customWidth="1"/>
    <col min="5123" max="5123" width="19.375" style="12" customWidth="1"/>
    <col min="5124" max="5376" width="9.125" style="12"/>
    <col min="5377" max="5377" width="51.875" style="12" customWidth="1"/>
    <col min="5378" max="5378" width="17.875" style="12" customWidth="1"/>
    <col min="5379" max="5379" width="19.375" style="12" customWidth="1"/>
    <col min="5380" max="5632" width="9.125" style="12"/>
    <col min="5633" max="5633" width="51.875" style="12" customWidth="1"/>
    <col min="5634" max="5634" width="17.875" style="12" customWidth="1"/>
    <col min="5635" max="5635" width="19.375" style="12" customWidth="1"/>
    <col min="5636" max="5888" width="9.125" style="12"/>
    <col min="5889" max="5889" width="51.875" style="12" customWidth="1"/>
    <col min="5890" max="5890" width="17.875" style="12" customWidth="1"/>
    <col min="5891" max="5891" width="19.375" style="12" customWidth="1"/>
    <col min="5892" max="6144" width="9.125" style="12"/>
    <col min="6145" max="6145" width="51.875" style="12" customWidth="1"/>
    <col min="6146" max="6146" width="17.875" style="12" customWidth="1"/>
    <col min="6147" max="6147" width="19.375" style="12" customWidth="1"/>
    <col min="6148" max="6400" width="9.125" style="12"/>
    <col min="6401" max="6401" width="51.875" style="12" customWidth="1"/>
    <col min="6402" max="6402" width="17.875" style="12" customWidth="1"/>
    <col min="6403" max="6403" width="19.375" style="12" customWidth="1"/>
    <col min="6404" max="6656" width="9.125" style="12"/>
    <col min="6657" max="6657" width="51.875" style="12" customWidth="1"/>
    <col min="6658" max="6658" width="17.875" style="12" customWidth="1"/>
    <col min="6659" max="6659" width="19.375" style="12" customWidth="1"/>
    <col min="6660" max="6912" width="9.125" style="12"/>
    <col min="6913" max="6913" width="51.875" style="12" customWidth="1"/>
    <col min="6914" max="6914" width="17.875" style="12" customWidth="1"/>
    <col min="6915" max="6915" width="19.375" style="12" customWidth="1"/>
    <col min="6916" max="7168" width="9.125" style="12"/>
    <col min="7169" max="7169" width="51.875" style="12" customWidth="1"/>
    <col min="7170" max="7170" width="17.875" style="12" customWidth="1"/>
    <col min="7171" max="7171" width="19.375" style="12" customWidth="1"/>
    <col min="7172" max="7424" width="9.125" style="12"/>
    <col min="7425" max="7425" width="51.875" style="12" customWidth="1"/>
    <col min="7426" max="7426" width="17.875" style="12" customWidth="1"/>
    <col min="7427" max="7427" width="19.375" style="12" customWidth="1"/>
    <col min="7428" max="7680" width="9.125" style="12"/>
    <col min="7681" max="7681" width="51.875" style="12" customWidth="1"/>
    <col min="7682" max="7682" width="17.875" style="12" customWidth="1"/>
    <col min="7683" max="7683" width="19.375" style="12" customWidth="1"/>
    <col min="7684" max="7936" width="9.125" style="12"/>
    <col min="7937" max="7937" width="51.875" style="12" customWidth="1"/>
    <col min="7938" max="7938" width="17.875" style="12" customWidth="1"/>
    <col min="7939" max="7939" width="19.375" style="12" customWidth="1"/>
    <col min="7940" max="8192" width="9.125" style="12"/>
    <col min="8193" max="8193" width="51.875" style="12" customWidth="1"/>
    <col min="8194" max="8194" width="17.875" style="12" customWidth="1"/>
    <col min="8195" max="8195" width="19.375" style="12" customWidth="1"/>
    <col min="8196" max="8448" width="9.125" style="12"/>
    <col min="8449" max="8449" width="51.875" style="12" customWidth="1"/>
    <col min="8450" max="8450" width="17.875" style="12" customWidth="1"/>
    <col min="8451" max="8451" width="19.375" style="12" customWidth="1"/>
    <col min="8452" max="8704" width="9.125" style="12"/>
    <col min="8705" max="8705" width="51.875" style="12" customWidth="1"/>
    <col min="8706" max="8706" width="17.875" style="12" customWidth="1"/>
    <col min="8707" max="8707" width="19.375" style="12" customWidth="1"/>
    <col min="8708" max="8960" width="9.125" style="12"/>
    <col min="8961" max="8961" width="51.875" style="12" customWidth="1"/>
    <col min="8962" max="8962" width="17.875" style="12" customWidth="1"/>
    <col min="8963" max="8963" width="19.375" style="12" customWidth="1"/>
    <col min="8964" max="9216" width="9.125" style="12"/>
    <col min="9217" max="9217" width="51.875" style="12" customWidth="1"/>
    <col min="9218" max="9218" width="17.875" style="12" customWidth="1"/>
    <col min="9219" max="9219" width="19.375" style="12" customWidth="1"/>
    <col min="9220" max="9472" width="9.125" style="12"/>
    <col min="9473" max="9473" width="51.875" style="12" customWidth="1"/>
    <col min="9474" max="9474" width="17.875" style="12" customWidth="1"/>
    <col min="9475" max="9475" width="19.375" style="12" customWidth="1"/>
    <col min="9476" max="9728" width="9.125" style="12"/>
    <col min="9729" max="9729" width="51.875" style="12" customWidth="1"/>
    <col min="9730" max="9730" width="17.875" style="12" customWidth="1"/>
    <col min="9731" max="9731" width="19.375" style="12" customWidth="1"/>
    <col min="9732" max="9984" width="9.125" style="12"/>
    <col min="9985" max="9985" width="51.875" style="12" customWidth="1"/>
    <col min="9986" max="9986" width="17.875" style="12" customWidth="1"/>
    <col min="9987" max="9987" width="19.375" style="12" customWidth="1"/>
    <col min="9988" max="10240" width="9.125" style="12"/>
    <col min="10241" max="10241" width="51.875" style="12" customWidth="1"/>
    <col min="10242" max="10242" width="17.875" style="12" customWidth="1"/>
    <col min="10243" max="10243" width="19.375" style="12" customWidth="1"/>
    <col min="10244" max="10496" width="9.125" style="12"/>
    <col min="10497" max="10497" width="51.875" style="12" customWidth="1"/>
    <col min="10498" max="10498" width="17.875" style="12" customWidth="1"/>
    <col min="10499" max="10499" width="19.375" style="12" customWidth="1"/>
    <col min="10500" max="10752" width="9.125" style="12"/>
    <col min="10753" max="10753" width="51.875" style="12" customWidth="1"/>
    <col min="10754" max="10754" width="17.875" style="12" customWidth="1"/>
    <col min="10755" max="10755" width="19.375" style="12" customWidth="1"/>
    <col min="10756" max="11008" width="9.125" style="12"/>
    <col min="11009" max="11009" width="51.875" style="12" customWidth="1"/>
    <col min="11010" max="11010" width="17.875" style="12" customWidth="1"/>
    <col min="11011" max="11011" width="19.375" style="12" customWidth="1"/>
    <col min="11012" max="11264" width="9.125" style="12"/>
    <col min="11265" max="11265" width="51.875" style="12" customWidth="1"/>
    <col min="11266" max="11266" width="17.875" style="12" customWidth="1"/>
    <col min="11267" max="11267" width="19.375" style="12" customWidth="1"/>
    <col min="11268" max="11520" width="9.125" style="12"/>
    <col min="11521" max="11521" width="51.875" style="12" customWidth="1"/>
    <col min="11522" max="11522" width="17.875" style="12" customWidth="1"/>
    <col min="11523" max="11523" width="19.375" style="12" customWidth="1"/>
    <col min="11524" max="11776" width="9.125" style="12"/>
    <col min="11777" max="11777" width="51.875" style="12" customWidth="1"/>
    <col min="11778" max="11778" width="17.875" style="12" customWidth="1"/>
    <col min="11779" max="11779" width="19.375" style="12" customWidth="1"/>
    <col min="11780" max="12032" width="9.125" style="12"/>
    <col min="12033" max="12033" width="51.875" style="12" customWidth="1"/>
    <col min="12034" max="12034" width="17.875" style="12" customWidth="1"/>
    <col min="12035" max="12035" width="19.375" style="12" customWidth="1"/>
    <col min="12036" max="12288" width="9.125" style="12"/>
    <col min="12289" max="12289" width="51.875" style="12" customWidth="1"/>
    <col min="12290" max="12290" width="17.875" style="12" customWidth="1"/>
    <col min="12291" max="12291" width="19.375" style="12" customWidth="1"/>
    <col min="12292" max="12544" width="9.125" style="12"/>
    <col min="12545" max="12545" width="51.875" style="12" customWidth="1"/>
    <col min="12546" max="12546" width="17.875" style="12" customWidth="1"/>
    <col min="12547" max="12547" width="19.375" style="12" customWidth="1"/>
    <col min="12548" max="12800" width="9.125" style="12"/>
    <col min="12801" max="12801" width="51.875" style="12" customWidth="1"/>
    <col min="12802" max="12802" width="17.875" style="12" customWidth="1"/>
    <col min="12803" max="12803" width="19.375" style="12" customWidth="1"/>
    <col min="12804" max="13056" width="9.125" style="12"/>
    <col min="13057" max="13057" width="51.875" style="12" customWidth="1"/>
    <col min="13058" max="13058" width="17.875" style="12" customWidth="1"/>
    <col min="13059" max="13059" width="19.375" style="12" customWidth="1"/>
    <col min="13060" max="13312" width="9.125" style="12"/>
    <col min="13313" max="13313" width="51.875" style="12" customWidth="1"/>
    <col min="13314" max="13314" width="17.875" style="12" customWidth="1"/>
    <col min="13315" max="13315" width="19.375" style="12" customWidth="1"/>
    <col min="13316" max="13568" width="9.125" style="12"/>
    <col min="13569" max="13569" width="51.875" style="12" customWidth="1"/>
    <col min="13570" max="13570" width="17.875" style="12" customWidth="1"/>
    <col min="13571" max="13571" width="19.375" style="12" customWidth="1"/>
    <col min="13572" max="13824" width="9.125" style="12"/>
    <col min="13825" max="13825" width="51.875" style="12" customWidth="1"/>
    <col min="13826" max="13826" width="17.875" style="12" customWidth="1"/>
    <col min="13827" max="13827" width="19.375" style="12" customWidth="1"/>
    <col min="13828" max="14080" width="9.125" style="12"/>
    <col min="14081" max="14081" width="51.875" style="12" customWidth="1"/>
    <col min="14082" max="14082" width="17.875" style="12" customWidth="1"/>
    <col min="14083" max="14083" width="19.375" style="12" customWidth="1"/>
    <col min="14084" max="14336" width="9.125" style="12"/>
    <col min="14337" max="14337" width="51.875" style="12" customWidth="1"/>
    <col min="14338" max="14338" width="17.875" style="12" customWidth="1"/>
    <col min="14339" max="14339" width="19.375" style="12" customWidth="1"/>
    <col min="14340" max="14592" width="9.125" style="12"/>
    <col min="14593" max="14593" width="51.875" style="12" customWidth="1"/>
    <col min="14594" max="14594" width="17.875" style="12" customWidth="1"/>
    <col min="14595" max="14595" width="19.375" style="12" customWidth="1"/>
    <col min="14596" max="14848" width="9.125" style="12"/>
    <col min="14849" max="14849" width="51.875" style="12" customWidth="1"/>
    <col min="14850" max="14850" width="17.875" style="12" customWidth="1"/>
    <col min="14851" max="14851" width="19.375" style="12" customWidth="1"/>
    <col min="14852" max="15104" width="9.125" style="12"/>
    <col min="15105" max="15105" width="51.875" style="12" customWidth="1"/>
    <col min="15106" max="15106" width="17.875" style="12" customWidth="1"/>
    <col min="15107" max="15107" width="19.375" style="12" customWidth="1"/>
    <col min="15108" max="15360" width="9.125" style="12"/>
    <col min="15361" max="15361" width="51.875" style="12" customWidth="1"/>
    <col min="15362" max="15362" width="17.875" style="12" customWidth="1"/>
    <col min="15363" max="15363" width="19.375" style="12" customWidth="1"/>
    <col min="15364" max="15616" width="9.125" style="12"/>
    <col min="15617" max="15617" width="51.875" style="12" customWidth="1"/>
    <col min="15618" max="15618" width="17.875" style="12" customWidth="1"/>
    <col min="15619" max="15619" width="19.375" style="12" customWidth="1"/>
    <col min="15620" max="15872" width="9.125" style="12"/>
    <col min="15873" max="15873" width="51.875" style="12" customWidth="1"/>
    <col min="15874" max="15874" width="17.875" style="12" customWidth="1"/>
    <col min="15875" max="15875" width="19.375" style="12" customWidth="1"/>
    <col min="15876" max="16128" width="9.125" style="12"/>
    <col min="16129" max="16129" width="51.875" style="12" customWidth="1"/>
    <col min="16130" max="16130" width="17.875" style="12" customWidth="1"/>
    <col min="16131" max="16131" width="19.375" style="12" customWidth="1"/>
    <col min="16132" max="16384" width="9.125" style="12"/>
  </cols>
  <sheetData>
    <row r="1" spans="2:9" s="4" customFormat="1" ht="18" x14ac:dyDescent="0.4">
      <c r="B1" s="21"/>
      <c r="C1" s="21"/>
      <c r="D1" s="84" t="s">
        <v>64</v>
      </c>
      <c r="E1" s="22"/>
      <c r="F1" s="21"/>
    </row>
    <row r="2" spans="2:9" s="4" customFormat="1" ht="18" x14ac:dyDescent="0.4">
      <c r="B2" s="21"/>
      <c r="C2" s="21"/>
      <c r="D2" s="84" t="s">
        <v>70</v>
      </c>
      <c r="E2" s="21"/>
      <c r="F2" s="21"/>
    </row>
    <row r="3" spans="2:9" s="4" customFormat="1" ht="18" x14ac:dyDescent="0.4">
      <c r="B3" s="22"/>
      <c r="C3" s="22"/>
      <c r="D3" s="84" t="s">
        <v>37</v>
      </c>
      <c r="E3" s="21"/>
      <c r="F3" s="21"/>
    </row>
    <row r="4" spans="2:9" s="4" customFormat="1" ht="18" x14ac:dyDescent="0.4">
      <c r="B4" s="21"/>
      <c r="C4" s="21"/>
      <c r="D4" s="21"/>
      <c r="E4" s="21"/>
      <c r="F4" s="21"/>
    </row>
    <row r="5" spans="2:9" s="4" customFormat="1" ht="109.5" customHeight="1" x14ac:dyDescent="0.4">
      <c r="B5" s="253" t="s">
        <v>100</v>
      </c>
      <c r="C5" s="253"/>
      <c r="D5" s="253"/>
      <c r="H5" s="256"/>
      <c r="I5" s="256"/>
    </row>
    <row r="6" spans="2:9" ht="17.399999999999999" x14ac:dyDescent="0.25">
      <c r="B6" s="257"/>
      <c r="C6" s="257"/>
      <c r="D6" s="257"/>
      <c r="E6" s="11"/>
    </row>
    <row r="7" spans="2:9" ht="18" thickBot="1" x14ac:dyDescent="0.45">
      <c r="B7" s="13"/>
      <c r="C7" s="13"/>
      <c r="D7" s="135" t="s">
        <v>59</v>
      </c>
      <c r="E7" s="14"/>
    </row>
    <row r="8" spans="2:9" ht="84.75" customHeight="1" x14ac:dyDescent="0.25">
      <c r="B8" s="258" t="s">
        <v>67</v>
      </c>
      <c r="C8" s="260" t="s">
        <v>65</v>
      </c>
      <c r="D8" s="261"/>
      <c r="E8" s="14"/>
    </row>
    <row r="9" spans="2:9" ht="24.75" customHeight="1" x14ac:dyDescent="0.25">
      <c r="B9" s="259"/>
      <c r="C9" s="63" t="s">
        <v>69</v>
      </c>
      <c r="D9" s="74" t="s">
        <v>17</v>
      </c>
    </row>
    <row r="10" spans="2:9" s="31" customFormat="1" ht="18.75" customHeight="1" x14ac:dyDescent="0.25">
      <c r="B10" s="75" t="s">
        <v>68</v>
      </c>
      <c r="C10" s="30" t="e">
        <f>+C12</f>
        <v>#REF!</v>
      </c>
      <c r="D10" s="76" t="e">
        <f>+D12</f>
        <v>#REF!</v>
      </c>
    </row>
    <row r="11" spans="2:9" ht="20.25" customHeight="1" x14ac:dyDescent="0.25">
      <c r="B11" s="77" t="s">
        <v>14</v>
      </c>
      <c r="C11" s="29"/>
      <c r="D11" s="78"/>
    </row>
    <row r="12" spans="2:9" ht="24.75" customHeight="1" thickBot="1" x14ac:dyDescent="0.3">
      <c r="B12" s="79" t="s">
        <v>66</v>
      </c>
      <c r="C12" s="80" t="e">
        <f>+#REF!</f>
        <v>#REF!</v>
      </c>
      <c r="D12" s="81" t="e">
        <f>+#REF!</f>
        <v>#REF!</v>
      </c>
    </row>
    <row r="13" spans="2:9" x14ac:dyDescent="0.25">
      <c r="D13" s="136"/>
    </row>
    <row r="14" spans="2:9" x14ac:dyDescent="0.25">
      <c r="D14" s="27"/>
    </row>
    <row r="15" spans="2:9" x14ac:dyDescent="0.25">
      <c r="D15" s="15"/>
    </row>
    <row r="17" spans="4:4" x14ac:dyDescent="0.25">
      <c r="D17" s="16"/>
    </row>
  </sheetData>
  <mergeCells count="5">
    <mergeCell ref="B5:D5"/>
    <mergeCell ref="H5:I5"/>
    <mergeCell ref="B6:D6"/>
    <mergeCell ref="B8:B9"/>
    <mergeCell ref="C8:D8"/>
  </mergeCells>
  <pageMargins left="0.7" right="0.7" top="0.75" bottom="0.75" header="0.3" footer="0.3"/>
  <pageSetup paperSize="9" scale="98" orientation="portrait" verticalDpi="30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4"/>
  <sheetViews>
    <sheetView view="pageBreakPreview" zoomScale="60" zoomScaleNormal="80" workbookViewId="0">
      <selection sqref="A1:A1048576"/>
    </sheetView>
  </sheetViews>
  <sheetFormatPr defaultColWidth="9.125" defaultRowHeight="17.399999999999999" x14ac:dyDescent="0.25"/>
  <cols>
    <col min="1" max="1" width="7.625" style="32" customWidth="1"/>
    <col min="2" max="2" width="11.625" style="32" customWidth="1"/>
    <col min="3" max="3" width="17.25" style="32" customWidth="1"/>
    <col min="4" max="4" width="51.375" style="32" customWidth="1"/>
    <col min="5" max="5" width="49.75" style="32" customWidth="1"/>
    <col min="6" max="6" width="45.375" style="32" customWidth="1"/>
    <col min="7" max="7" width="17.875" style="181" customWidth="1"/>
    <col min="8" max="8" width="15.375" style="181" customWidth="1"/>
    <col min="9" max="9" width="12" style="32" customWidth="1"/>
    <col min="10" max="10" width="15.25" style="32" bestFit="1" customWidth="1"/>
    <col min="11" max="16384" width="9.125" style="32"/>
  </cols>
  <sheetData>
    <row r="1" spans="1:68" s="137" customFormat="1" x14ac:dyDescent="0.25">
      <c r="G1" s="263" t="s">
        <v>204</v>
      </c>
      <c r="H1" s="263"/>
    </row>
    <row r="2" spans="1:68" s="137" customFormat="1" x14ac:dyDescent="0.25">
      <c r="G2" s="242"/>
      <c r="H2" s="241" t="s">
        <v>115</v>
      </c>
    </row>
    <row r="3" spans="1:68" s="137" customFormat="1" x14ac:dyDescent="0.25">
      <c r="G3" s="242"/>
      <c r="H3" s="241" t="s">
        <v>37</v>
      </c>
    </row>
    <row r="4" spans="1:68" s="137" customFormat="1" x14ac:dyDescent="0.25">
      <c r="G4" s="179"/>
      <c r="H4" s="179"/>
    </row>
    <row r="5" spans="1:68" s="137" customFormat="1" ht="67.5" customHeight="1" x14ac:dyDescent="0.25">
      <c r="A5" s="266" t="s">
        <v>203</v>
      </c>
      <c r="B5" s="266"/>
      <c r="C5" s="266"/>
      <c r="D5" s="266"/>
      <c r="E5" s="266"/>
      <c r="F5" s="266"/>
      <c r="G5" s="266"/>
      <c r="H5" s="266"/>
    </row>
    <row r="6" spans="1:68" s="137" customFormat="1" ht="21" customHeight="1" x14ac:dyDescent="0.25">
      <c r="B6" s="105"/>
      <c r="C6" s="105"/>
      <c r="D6" s="105"/>
      <c r="E6" s="105"/>
      <c r="F6" s="105"/>
      <c r="G6" s="264" t="s">
        <v>88</v>
      </c>
      <c r="H6" s="264"/>
    </row>
    <row r="7" spans="1:68" s="137" customFormat="1" ht="106.5" customHeight="1" x14ac:dyDescent="0.25">
      <c r="A7" s="265" t="s">
        <v>89</v>
      </c>
      <c r="B7" s="265" t="s">
        <v>6</v>
      </c>
      <c r="C7" s="265"/>
      <c r="D7" s="265" t="s">
        <v>90</v>
      </c>
      <c r="E7" s="265" t="s">
        <v>91</v>
      </c>
      <c r="F7" s="265" t="s">
        <v>92</v>
      </c>
      <c r="G7" s="265" t="s">
        <v>53</v>
      </c>
      <c r="H7" s="265"/>
    </row>
    <row r="8" spans="1:68" ht="16.5" customHeight="1" x14ac:dyDescent="0.25">
      <c r="A8" s="265"/>
      <c r="B8" s="265"/>
      <c r="C8" s="265"/>
      <c r="D8" s="265"/>
      <c r="E8" s="265"/>
      <c r="F8" s="265"/>
      <c r="G8" s="267" t="s">
        <v>80</v>
      </c>
      <c r="H8" s="265" t="s">
        <v>52</v>
      </c>
    </row>
    <row r="9" spans="1:68" ht="17.25" customHeight="1" x14ac:dyDescent="0.25">
      <c r="A9" s="265"/>
      <c r="B9" s="177" t="s">
        <v>1</v>
      </c>
      <c r="C9" s="177" t="s">
        <v>2</v>
      </c>
      <c r="D9" s="265"/>
      <c r="E9" s="265"/>
      <c r="F9" s="265"/>
      <c r="G9" s="267"/>
      <c r="H9" s="265"/>
      <c r="J9" s="245"/>
      <c r="K9" s="245"/>
    </row>
    <row r="10" spans="1:68" s="64" customFormat="1" ht="24" customHeight="1" x14ac:dyDescent="0.25">
      <c r="A10" s="262" t="s">
        <v>94</v>
      </c>
      <c r="B10" s="262"/>
      <c r="C10" s="262"/>
      <c r="D10" s="262"/>
      <c r="E10" s="262"/>
      <c r="F10" s="262"/>
      <c r="G10" s="180">
        <v>0</v>
      </c>
      <c r="H10" s="180">
        <v>0</v>
      </c>
      <c r="J10" s="245"/>
      <c r="K10" s="245"/>
    </row>
    <row r="11" spans="1:68" s="64" customFormat="1" ht="25.5" customHeight="1" x14ac:dyDescent="0.25">
      <c r="A11" s="262" t="s">
        <v>4</v>
      </c>
      <c r="B11" s="262"/>
      <c r="C11" s="262"/>
      <c r="D11" s="262"/>
      <c r="E11" s="262"/>
      <c r="F11" s="262"/>
      <c r="G11" s="180">
        <v>-4470</v>
      </c>
      <c r="H11" s="180">
        <v>-4470</v>
      </c>
    </row>
    <row r="12" spans="1:68" ht="72.75" customHeight="1" x14ac:dyDescent="0.25">
      <c r="A12" s="33"/>
      <c r="B12" s="177" t="s">
        <v>95</v>
      </c>
      <c r="C12" s="66"/>
      <c r="D12" s="148" t="s">
        <v>96</v>
      </c>
      <c r="E12" s="148" t="s">
        <v>97</v>
      </c>
      <c r="F12" s="148" t="s">
        <v>98</v>
      </c>
      <c r="G12" s="180">
        <v>-8470</v>
      </c>
      <c r="H12" s="180">
        <v>-8470</v>
      </c>
      <c r="J12" s="245"/>
      <c r="K12" s="245"/>
    </row>
    <row r="13" spans="1:68" s="149" customFormat="1" ht="144" x14ac:dyDescent="0.25">
      <c r="B13" s="100"/>
      <c r="C13" s="177" t="s">
        <v>163</v>
      </c>
      <c r="D13" s="148" t="str">
        <f>+'3'!D18</f>
        <v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v>
      </c>
      <c r="E13" s="148" t="s">
        <v>172</v>
      </c>
      <c r="F13" s="148" t="s">
        <v>171</v>
      </c>
      <c r="G13" s="180">
        <v>-4000</v>
      </c>
      <c r="H13" s="180">
        <v>-4000</v>
      </c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</row>
    <row r="14" spans="1:68" s="149" customFormat="1" ht="90" x14ac:dyDescent="0.25">
      <c r="B14" s="100"/>
      <c r="C14" s="177" t="s">
        <v>136</v>
      </c>
      <c r="D14" s="148" t="str">
        <f>'3'!D27</f>
        <v>Ֆրանսիայի Հանրապետության կառավարության աջակցությամբ իրականացվող Վեդու ջրամբարի  և ոռոգման համակարգի կառուցում</v>
      </c>
      <c r="E14" s="148" t="s">
        <v>135</v>
      </c>
      <c r="F14" s="148" t="s">
        <v>120</v>
      </c>
      <c r="G14" s="180">
        <v>207000</v>
      </c>
      <c r="H14" s="180">
        <v>650352</v>
      </c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</row>
    <row r="15" spans="1:68" s="149" customFormat="1" ht="126" x14ac:dyDescent="0.25">
      <c r="B15" s="100"/>
      <c r="C15" s="177" t="s">
        <v>131</v>
      </c>
      <c r="D15" s="148" t="s">
        <v>132</v>
      </c>
      <c r="E15" s="148" t="s">
        <v>133</v>
      </c>
      <c r="F15" s="148" t="s">
        <v>50</v>
      </c>
      <c r="G15" s="180">
        <v>-211470</v>
      </c>
      <c r="H15" s="180">
        <v>-654822</v>
      </c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</row>
    <row r="16" spans="1:68" s="149" customFormat="1" ht="72" x14ac:dyDescent="0.25">
      <c r="B16" s="177" t="s">
        <v>164</v>
      </c>
      <c r="C16" s="148"/>
      <c r="D16" s="148" t="s">
        <v>165</v>
      </c>
      <c r="E16" s="148" t="s">
        <v>166</v>
      </c>
      <c r="F16" s="148" t="s">
        <v>167</v>
      </c>
      <c r="G16" s="180">
        <v>4000</v>
      </c>
      <c r="H16" s="180">
        <v>4000</v>
      </c>
      <c r="I16" s="34"/>
      <c r="J16" s="246"/>
      <c r="K16" s="246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</row>
    <row r="17" spans="1:68" s="149" customFormat="1" ht="126" x14ac:dyDescent="0.25">
      <c r="B17" s="100"/>
      <c r="C17" s="177" t="s">
        <v>168</v>
      </c>
      <c r="D17" s="148" t="str">
        <f>+'3'!D47</f>
        <v xml:space="preserve"> "Համայնքային ենթակառուցվածքների II ծրագիր, փուլ 3 - Հայաստանի ջրամատակարարման և ջրահեռացման ենթակառուցվածք" ծրագրերի կառավարում</v>
      </c>
      <c r="E17" s="148" t="s">
        <v>170</v>
      </c>
      <c r="F17" s="148" t="s">
        <v>169</v>
      </c>
      <c r="G17" s="180">
        <v>4000</v>
      </c>
      <c r="H17" s="180">
        <v>4000</v>
      </c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</row>
    <row r="18" spans="1:68" s="148" customFormat="1" ht="18" x14ac:dyDescent="0.25">
      <c r="A18" s="262" t="s">
        <v>154</v>
      </c>
      <c r="B18" s="262"/>
      <c r="C18" s="262"/>
      <c r="D18" s="262"/>
      <c r="E18" s="262"/>
      <c r="F18" s="262"/>
      <c r="G18" s="180">
        <v>4470</v>
      </c>
      <c r="H18" s="180">
        <v>4470</v>
      </c>
      <c r="I18" s="247"/>
      <c r="J18" s="247"/>
      <c r="K18" s="247"/>
      <c r="L18" s="247"/>
      <c r="M18" s="247"/>
      <c r="N18" s="247"/>
      <c r="O18" s="247"/>
      <c r="P18" s="247"/>
      <c r="Q18" s="247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  <c r="AU18" s="247"/>
      <c r="AV18" s="247"/>
      <c r="AW18" s="247"/>
      <c r="AX18" s="247"/>
      <c r="AY18" s="247"/>
      <c r="AZ18" s="247"/>
      <c r="BA18" s="247"/>
      <c r="BB18" s="247"/>
      <c r="BC18" s="247"/>
      <c r="BD18" s="247"/>
      <c r="BE18" s="247"/>
      <c r="BF18" s="247"/>
      <c r="BG18" s="247"/>
      <c r="BH18" s="247"/>
      <c r="BI18" s="247"/>
      <c r="BJ18" s="247"/>
      <c r="BK18" s="247"/>
      <c r="BL18" s="247"/>
      <c r="BM18" s="247"/>
      <c r="BN18" s="247"/>
      <c r="BO18" s="247"/>
      <c r="BP18" s="247"/>
    </row>
    <row r="19" spans="1:68" s="149" customFormat="1" ht="71.25" customHeight="1" x14ac:dyDescent="0.25">
      <c r="B19" s="177">
        <v>1189</v>
      </c>
      <c r="C19" s="148"/>
      <c r="D19" s="148" t="s">
        <v>143</v>
      </c>
      <c r="E19" s="148" t="s">
        <v>173</v>
      </c>
      <c r="F19" s="148" t="s">
        <v>156</v>
      </c>
      <c r="G19" s="180">
        <v>4470</v>
      </c>
      <c r="H19" s="180">
        <v>4470</v>
      </c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</row>
    <row r="20" spans="1:68" s="149" customFormat="1" ht="162" x14ac:dyDescent="0.25">
      <c r="C20" s="177" t="s">
        <v>157</v>
      </c>
      <c r="D20" s="148" t="str">
        <f>+'2'!F79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E20" s="148" t="s">
        <v>146</v>
      </c>
      <c r="F20" s="148" t="str">
        <f>'4'!G34</f>
        <v xml:space="preserve"> Տրանսֆերտների տրամադրում </v>
      </c>
      <c r="G20" s="226">
        <v>4470</v>
      </c>
      <c r="H20" s="226">
        <v>4470</v>
      </c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</row>
    <row r="21" spans="1:68" s="149" customFormat="1" ht="18" x14ac:dyDescent="0.25">
      <c r="A21" s="262" t="s">
        <v>179</v>
      </c>
      <c r="B21" s="262"/>
      <c r="C21" s="262"/>
      <c r="D21" s="262"/>
      <c r="E21" s="262"/>
      <c r="F21" s="262"/>
      <c r="G21" s="185">
        <v>0</v>
      </c>
      <c r="H21" s="185">
        <v>0</v>
      </c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</row>
    <row r="22" spans="1:68" s="149" customFormat="1" ht="108" x14ac:dyDescent="0.4">
      <c r="A22" s="243"/>
      <c r="B22" s="177">
        <v>1139</v>
      </c>
      <c r="C22" s="148"/>
      <c r="D22" s="148" t="s">
        <v>180</v>
      </c>
      <c r="E22" s="244" t="s">
        <v>181</v>
      </c>
      <c r="F22" s="148" t="s">
        <v>182</v>
      </c>
      <c r="G22" s="185">
        <v>0</v>
      </c>
      <c r="H22" s="185">
        <v>0</v>
      </c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</row>
    <row r="23" spans="1:68" s="149" customFormat="1" ht="103.5" customHeight="1" x14ac:dyDescent="0.25">
      <c r="A23" s="243"/>
      <c r="B23" s="243"/>
      <c r="C23" s="100" t="s">
        <v>183</v>
      </c>
      <c r="D23" s="149" t="s">
        <v>184</v>
      </c>
      <c r="E23" s="149" t="s">
        <v>185</v>
      </c>
      <c r="F23" s="149" t="s">
        <v>186</v>
      </c>
      <c r="G23" s="185">
        <v>-46670</v>
      </c>
      <c r="H23" s="185">
        <v>-174670</v>
      </c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</row>
    <row r="24" spans="1:68" s="149" customFormat="1" ht="105.75" customHeight="1" x14ac:dyDescent="0.25">
      <c r="A24" s="243"/>
      <c r="B24" s="243"/>
      <c r="C24" s="100" t="s">
        <v>183</v>
      </c>
      <c r="D24" s="149" t="s">
        <v>184</v>
      </c>
      <c r="E24" s="149" t="s">
        <v>185</v>
      </c>
      <c r="F24" s="149" t="s">
        <v>186</v>
      </c>
      <c r="G24" s="185">
        <v>46670</v>
      </c>
      <c r="H24" s="185">
        <v>174670</v>
      </c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</row>
  </sheetData>
  <mergeCells count="15">
    <mergeCell ref="A21:F21"/>
    <mergeCell ref="A18:F18"/>
    <mergeCell ref="A10:F10"/>
    <mergeCell ref="A11:F11"/>
    <mergeCell ref="G1:H1"/>
    <mergeCell ref="G6:H6"/>
    <mergeCell ref="A7:A9"/>
    <mergeCell ref="B7:C8"/>
    <mergeCell ref="D7:D9"/>
    <mergeCell ref="E7:E9"/>
    <mergeCell ref="F7:F9"/>
    <mergeCell ref="A5:H5"/>
    <mergeCell ref="G8:G9"/>
    <mergeCell ref="H8:H9"/>
    <mergeCell ref="G7:H7"/>
  </mergeCells>
  <pageMargins left="0.70866141732283472" right="0.70866141732283472" top="0.74803149606299213" bottom="0.74803149606299213" header="0.31496062992125984" footer="0.31496062992125984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view="pageBreakPreview" topLeftCell="A49" zoomScale="90" zoomScaleNormal="100" zoomScaleSheetLayoutView="90" workbookViewId="0">
      <selection activeCell="O60" sqref="O60"/>
    </sheetView>
  </sheetViews>
  <sheetFormatPr defaultColWidth="8" defaultRowHeight="16.5" customHeight="1" x14ac:dyDescent="0.4"/>
  <cols>
    <col min="1" max="1" width="8.875" style="61" customWidth="1"/>
    <col min="2" max="2" width="8.125" style="61" customWidth="1"/>
    <col min="3" max="3" width="8" style="61"/>
    <col min="4" max="4" width="10.625" style="61" customWidth="1"/>
    <col min="5" max="5" width="15.25" style="61" customWidth="1"/>
    <col min="6" max="6" width="69.375" style="61" customWidth="1"/>
    <col min="7" max="7" width="17.25" style="70" customWidth="1"/>
    <col min="8" max="8" width="17" style="70" customWidth="1"/>
    <col min="9" max="16384" width="8" style="61"/>
  </cols>
  <sheetData>
    <row r="1" spans="1:9" s="36" customFormat="1" ht="20.25" customHeight="1" x14ac:dyDescent="0.25">
      <c r="A1" s="268" t="s">
        <v>128</v>
      </c>
      <c r="B1" s="268"/>
      <c r="C1" s="268"/>
      <c r="D1" s="268"/>
      <c r="E1" s="268"/>
      <c r="F1" s="268"/>
      <c r="G1" s="268"/>
      <c r="H1" s="268"/>
    </row>
    <row r="2" spans="1:9" s="1" customFormat="1" ht="20.25" customHeight="1" x14ac:dyDescent="0.25">
      <c r="A2" s="269" t="s">
        <v>121</v>
      </c>
      <c r="B2" s="269"/>
      <c r="C2" s="269"/>
      <c r="D2" s="269"/>
      <c r="E2" s="269"/>
      <c r="F2" s="269"/>
      <c r="G2" s="269"/>
      <c r="H2" s="269"/>
    </row>
    <row r="3" spans="1:9" s="1" customFormat="1" ht="20.25" customHeight="1" x14ac:dyDescent="0.25">
      <c r="A3" s="269" t="s">
        <v>0</v>
      </c>
      <c r="B3" s="269"/>
      <c r="C3" s="269"/>
      <c r="D3" s="269"/>
      <c r="E3" s="269"/>
      <c r="F3" s="269"/>
      <c r="G3" s="269"/>
      <c r="H3" s="269"/>
    </row>
    <row r="4" spans="1:9" s="1" customFormat="1" ht="52.5" customHeight="1" x14ac:dyDescent="0.25">
      <c r="A4" s="266" t="s">
        <v>148</v>
      </c>
      <c r="B4" s="266"/>
      <c r="C4" s="266"/>
      <c r="D4" s="266"/>
      <c r="E4" s="266"/>
      <c r="F4" s="266"/>
      <c r="G4" s="266"/>
      <c r="H4" s="266"/>
      <c r="I4" s="248"/>
    </row>
    <row r="5" spans="1:9" s="32" customFormat="1" ht="20.25" customHeight="1" x14ac:dyDescent="0.4">
      <c r="G5" s="270" t="s">
        <v>88</v>
      </c>
      <c r="H5" s="270"/>
    </row>
    <row r="6" spans="1:9" s="32" customFormat="1" ht="87" customHeight="1" x14ac:dyDescent="0.25">
      <c r="A6" s="265" t="s">
        <v>5</v>
      </c>
      <c r="B6" s="265"/>
      <c r="C6" s="265"/>
      <c r="D6" s="265" t="s">
        <v>6</v>
      </c>
      <c r="E6" s="265"/>
      <c r="F6" s="265" t="s">
        <v>7</v>
      </c>
      <c r="G6" s="265" t="s">
        <v>46</v>
      </c>
      <c r="H6" s="265"/>
    </row>
    <row r="7" spans="1:9" s="32" customFormat="1" ht="43.5" customHeight="1" x14ac:dyDescent="0.25">
      <c r="A7" s="100" t="s">
        <v>8</v>
      </c>
      <c r="B7" s="100" t="s">
        <v>9</v>
      </c>
      <c r="C7" s="177" t="s">
        <v>10</v>
      </c>
      <c r="D7" s="177" t="s">
        <v>11</v>
      </c>
      <c r="E7" s="177" t="s">
        <v>12</v>
      </c>
      <c r="F7" s="265"/>
      <c r="G7" s="252" t="s">
        <v>69</v>
      </c>
      <c r="H7" s="252" t="s">
        <v>17</v>
      </c>
    </row>
    <row r="8" spans="1:9" s="32" customFormat="1" ht="21.75" customHeight="1" x14ac:dyDescent="0.25">
      <c r="A8" s="33"/>
      <c r="B8" s="33"/>
      <c r="C8" s="33"/>
      <c r="D8" s="33"/>
      <c r="E8" s="33"/>
      <c r="F8" s="148" t="s">
        <v>13</v>
      </c>
      <c r="G8" s="20">
        <f>+G10+G67</f>
        <v>0</v>
      </c>
      <c r="H8" s="20">
        <f>+H10+H67</f>
        <v>0</v>
      </c>
    </row>
    <row r="9" spans="1:9" s="32" customFormat="1" ht="16.5" customHeight="1" x14ac:dyDescent="0.25">
      <c r="A9" s="33"/>
      <c r="B9" s="33"/>
      <c r="C9" s="33"/>
      <c r="D9" s="33"/>
      <c r="E9" s="33"/>
      <c r="F9" s="66" t="s">
        <v>14</v>
      </c>
      <c r="G9" s="66"/>
      <c r="H9" s="66"/>
    </row>
    <row r="10" spans="1:9" s="32" customFormat="1" ht="38.25" customHeight="1" x14ac:dyDescent="0.25">
      <c r="A10" s="33"/>
      <c r="B10" s="33"/>
      <c r="C10" s="33"/>
      <c r="D10" s="33"/>
      <c r="E10" s="33"/>
      <c r="F10" s="148" t="s">
        <v>4</v>
      </c>
      <c r="G10" s="20">
        <v>-4470</v>
      </c>
      <c r="H10" s="20">
        <v>-4470</v>
      </c>
    </row>
    <row r="11" spans="1:9" s="32" customFormat="1" ht="18" customHeight="1" x14ac:dyDescent="0.25">
      <c r="A11" s="33"/>
      <c r="B11" s="33"/>
      <c r="C11" s="33"/>
      <c r="D11" s="33"/>
      <c r="E11" s="33"/>
      <c r="F11" s="66" t="s">
        <v>14</v>
      </c>
      <c r="G11" s="20"/>
      <c r="H11" s="20"/>
    </row>
    <row r="12" spans="1:9" s="32" customFormat="1" ht="18" customHeight="1" x14ac:dyDescent="0.25">
      <c r="A12" s="214" t="s">
        <v>21</v>
      </c>
      <c r="B12" s="33"/>
      <c r="C12" s="33"/>
      <c r="D12" s="33"/>
      <c r="E12" s="33"/>
      <c r="F12" s="215" t="s">
        <v>22</v>
      </c>
      <c r="G12" s="20">
        <v>-8470</v>
      </c>
      <c r="H12" s="20">
        <v>-8470</v>
      </c>
    </row>
    <row r="13" spans="1:9" s="32" customFormat="1" ht="16.5" customHeight="1" x14ac:dyDescent="0.25">
      <c r="A13" s="33"/>
      <c r="B13" s="33"/>
      <c r="C13" s="33"/>
      <c r="D13" s="33"/>
      <c r="E13" s="33"/>
      <c r="F13" s="66" t="s">
        <v>14</v>
      </c>
      <c r="G13" s="66"/>
      <c r="H13" s="66"/>
    </row>
    <row r="14" spans="1:9" s="32" customFormat="1" ht="33.75" customHeight="1" x14ac:dyDescent="0.25">
      <c r="A14" s="33"/>
      <c r="B14" s="214" t="s">
        <v>23</v>
      </c>
      <c r="C14" s="33"/>
      <c r="D14" s="33"/>
      <c r="E14" s="33"/>
      <c r="F14" s="215" t="s">
        <v>24</v>
      </c>
      <c r="G14" s="20">
        <v>-8470</v>
      </c>
      <c r="H14" s="20">
        <v>-8470</v>
      </c>
    </row>
    <row r="15" spans="1:9" s="32" customFormat="1" ht="16.5" customHeight="1" x14ac:dyDescent="0.25">
      <c r="A15" s="33"/>
      <c r="B15" s="33"/>
      <c r="C15" s="33"/>
      <c r="D15" s="33"/>
      <c r="E15" s="33"/>
      <c r="F15" s="66" t="s">
        <v>14</v>
      </c>
      <c r="G15" s="66"/>
      <c r="H15" s="66"/>
    </row>
    <row r="16" spans="1:9" s="32" customFormat="1" ht="16.5" customHeight="1" x14ac:dyDescent="0.25">
      <c r="A16" s="33"/>
      <c r="B16" s="33"/>
      <c r="C16" s="149" t="s">
        <v>21</v>
      </c>
      <c r="D16" s="33"/>
      <c r="E16" s="33"/>
      <c r="F16" s="148" t="s">
        <v>25</v>
      </c>
      <c r="G16" s="69">
        <v>-8470</v>
      </c>
      <c r="H16" s="69">
        <v>-8470</v>
      </c>
    </row>
    <row r="17" spans="1:8" s="32" customFormat="1" ht="16.5" customHeight="1" x14ac:dyDescent="0.25">
      <c r="A17" s="33"/>
      <c r="B17" s="33"/>
      <c r="C17" s="33"/>
      <c r="D17" s="33"/>
      <c r="E17" s="33"/>
      <c r="F17" s="66" t="s">
        <v>14</v>
      </c>
      <c r="G17" s="66"/>
      <c r="H17" s="66"/>
    </row>
    <row r="18" spans="1:8" s="32" customFormat="1" ht="34.5" customHeight="1" x14ac:dyDescent="0.25">
      <c r="A18" s="33"/>
      <c r="B18" s="33"/>
      <c r="C18" s="33"/>
      <c r="D18" s="33"/>
      <c r="E18" s="33"/>
      <c r="F18" s="148" t="s">
        <v>4</v>
      </c>
      <c r="G18" s="20">
        <v>-8470</v>
      </c>
      <c r="H18" s="20">
        <v>-8470</v>
      </c>
    </row>
    <row r="19" spans="1:8" s="32" customFormat="1" ht="16.5" customHeight="1" x14ac:dyDescent="0.25">
      <c r="A19" s="33"/>
      <c r="B19" s="33"/>
      <c r="C19" s="33"/>
      <c r="D19" s="33"/>
      <c r="E19" s="33"/>
      <c r="F19" s="66" t="s">
        <v>14</v>
      </c>
      <c r="G19" s="66"/>
      <c r="H19" s="66"/>
    </row>
    <row r="20" spans="1:8" s="32" customFormat="1" ht="18.75" customHeight="1" x14ac:dyDescent="0.25">
      <c r="A20" s="33"/>
      <c r="B20" s="33"/>
      <c r="C20" s="33"/>
      <c r="D20" s="149" t="s">
        <v>26</v>
      </c>
      <c r="E20" s="149"/>
      <c r="F20" s="148" t="s">
        <v>20</v>
      </c>
      <c r="G20" s="20">
        <v>-8470</v>
      </c>
      <c r="H20" s="20">
        <v>-8470</v>
      </c>
    </row>
    <row r="21" spans="1:8" s="32" customFormat="1" ht="16.5" customHeight="1" x14ac:dyDescent="0.25">
      <c r="A21" s="33"/>
      <c r="B21" s="33"/>
      <c r="C21" s="33"/>
      <c r="D21" s="33"/>
      <c r="E21" s="33"/>
      <c r="F21" s="66" t="s">
        <v>14</v>
      </c>
      <c r="G21" s="66"/>
      <c r="H21" s="66"/>
    </row>
    <row r="22" spans="1:8" s="34" customFormat="1" ht="93" customHeight="1" x14ac:dyDescent="0.25">
      <c r="A22" s="148"/>
      <c r="B22" s="148"/>
      <c r="C22" s="148"/>
      <c r="D22" s="148"/>
      <c r="E22" s="177">
        <v>12002</v>
      </c>
      <c r="F22" s="148" t="str">
        <f>'3'!D18</f>
        <v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v>
      </c>
      <c r="G22" s="20">
        <v>-4000</v>
      </c>
      <c r="H22" s="20">
        <v>-4000</v>
      </c>
    </row>
    <row r="23" spans="1:8" s="32" customFormat="1" ht="16.5" customHeight="1" x14ac:dyDescent="0.25">
      <c r="A23" s="33"/>
      <c r="B23" s="33"/>
      <c r="C23" s="33"/>
      <c r="D23" s="33"/>
      <c r="E23" s="33"/>
      <c r="F23" s="66" t="s">
        <v>15</v>
      </c>
      <c r="G23" s="3"/>
      <c r="H23" s="3"/>
    </row>
    <row r="24" spans="1:8" s="32" customFormat="1" ht="39.75" customHeight="1" x14ac:dyDescent="0.25">
      <c r="A24" s="33"/>
      <c r="B24" s="33"/>
      <c r="C24" s="33"/>
      <c r="D24" s="33"/>
      <c r="E24" s="33"/>
      <c r="F24" s="65" t="s">
        <v>32</v>
      </c>
      <c r="G24" s="3">
        <v>-4000</v>
      </c>
      <c r="H24" s="3">
        <v>-4000</v>
      </c>
    </row>
    <row r="25" spans="1:8" s="32" customFormat="1" ht="38.25" customHeight="1" x14ac:dyDescent="0.25">
      <c r="A25" s="33"/>
      <c r="B25" s="33"/>
      <c r="C25" s="33"/>
      <c r="D25" s="33"/>
      <c r="E25" s="33"/>
      <c r="F25" s="66" t="s">
        <v>16</v>
      </c>
      <c r="G25" s="3"/>
      <c r="H25" s="3"/>
    </row>
    <row r="26" spans="1:8" s="32" customFormat="1" ht="16.5" customHeight="1" x14ac:dyDescent="0.25">
      <c r="A26" s="33"/>
      <c r="B26" s="33"/>
      <c r="C26" s="33"/>
      <c r="D26" s="33"/>
      <c r="E26" s="33"/>
      <c r="F26" s="66" t="s">
        <v>13</v>
      </c>
      <c r="G26" s="3">
        <v>-4000</v>
      </c>
      <c r="H26" s="3">
        <v>-4000</v>
      </c>
    </row>
    <row r="27" spans="1:8" s="32" customFormat="1" ht="16.5" customHeight="1" x14ac:dyDescent="0.25">
      <c r="A27" s="33"/>
      <c r="B27" s="33"/>
      <c r="C27" s="33"/>
      <c r="D27" s="33"/>
      <c r="E27" s="33"/>
      <c r="F27" s="66" t="s">
        <v>29</v>
      </c>
      <c r="G27" s="3">
        <v>-4000</v>
      </c>
      <c r="H27" s="3">
        <v>-4000</v>
      </c>
    </row>
    <row r="28" spans="1:8" s="32" customFormat="1" ht="16.5" customHeight="1" x14ac:dyDescent="0.25">
      <c r="A28" s="33"/>
      <c r="B28" s="33"/>
      <c r="C28" s="33"/>
      <c r="D28" s="33"/>
      <c r="E28" s="33"/>
      <c r="F28" s="66" t="s">
        <v>30</v>
      </c>
      <c r="G28" s="3">
        <v>-4000</v>
      </c>
      <c r="H28" s="3">
        <v>-4000</v>
      </c>
    </row>
    <row r="29" spans="1:8" s="32" customFormat="1" ht="16.5" customHeight="1" x14ac:dyDescent="0.25">
      <c r="A29" s="33"/>
      <c r="B29" s="33"/>
      <c r="C29" s="33"/>
      <c r="D29" s="33"/>
      <c r="E29" s="33"/>
      <c r="F29" s="66" t="s">
        <v>48</v>
      </c>
      <c r="G29" s="3">
        <v>-4000</v>
      </c>
      <c r="H29" s="3">
        <v>-4000</v>
      </c>
    </row>
    <row r="30" spans="1:8" s="32" customFormat="1" ht="16.5" customHeight="1" x14ac:dyDescent="0.25">
      <c r="A30" s="33"/>
      <c r="B30" s="33"/>
      <c r="C30" s="33"/>
      <c r="D30" s="33"/>
      <c r="E30" s="33"/>
      <c r="F30" s="66" t="s">
        <v>49</v>
      </c>
      <c r="G30" s="3">
        <v>-4000</v>
      </c>
      <c r="H30" s="3">
        <v>-4000</v>
      </c>
    </row>
    <row r="31" spans="1:8" s="34" customFormat="1" ht="57.75" customHeight="1" x14ac:dyDescent="0.25">
      <c r="A31" s="148"/>
      <c r="B31" s="148"/>
      <c r="C31" s="148"/>
      <c r="D31" s="148"/>
      <c r="E31" s="177">
        <v>31001</v>
      </c>
      <c r="F31" s="148" t="str">
        <f>'3'!D27</f>
        <v>Ֆրանսիայի Հանրապետության կառավարության աջակցությամբ իրականացվող Վեդու ջրամբարի  և ոռոգման համակարգի կառուցում</v>
      </c>
      <c r="G31" s="20">
        <v>207000</v>
      </c>
      <c r="H31" s="20">
        <v>650352</v>
      </c>
    </row>
    <row r="32" spans="1:8" s="32" customFormat="1" ht="16.5" customHeight="1" x14ac:dyDescent="0.25">
      <c r="A32" s="33"/>
      <c r="B32" s="33"/>
      <c r="C32" s="33"/>
      <c r="D32" s="33"/>
      <c r="E32" s="33"/>
      <c r="F32" s="66" t="s">
        <v>15</v>
      </c>
      <c r="G32" s="3"/>
      <c r="H32" s="3"/>
    </row>
    <row r="33" spans="1:8" s="32" customFormat="1" ht="39.75" customHeight="1" x14ac:dyDescent="0.25">
      <c r="A33" s="33"/>
      <c r="B33" s="33"/>
      <c r="C33" s="33"/>
      <c r="D33" s="33"/>
      <c r="E33" s="33"/>
      <c r="F33" s="65" t="s">
        <v>32</v>
      </c>
      <c r="G33" s="3">
        <v>207000</v>
      </c>
      <c r="H33" s="3">
        <v>650352</v>
      </c>
    </row>
    <row r="34" spans="1:8" s="32" customFormat="1" ht="38.25" customHeight="1" x14ac:dyDescent="0.25">
      <c r="A34" s="33"/>
      <c r="B34" s="33"/>
      <c r="C34" s="33"/>
      <c r="D34" s="33"/>
      <c r="E34" s="33"/>
      <c r="F34" s="66" t="s">
        <v>16</v>
      </c>
      <c r="G34" s="3"/>
      <c r="H34" s="3"/>
    </row>
    <row r="35" spans="1:8" s="32" customFormat="1" ht="16.5" customHeight="1" x14ac:dyDescent="0.25">
      <c r="A35" s="33"/>
      <c r="B35" s="33"/>
      <c r="C35" s="33"/>
      <c r="D35" s="33"/>
      <c r="E35" s="33"/>
      <c r="F35" s="66" t="s">
        <v>13</v>
      </c>
      <c r="G35" s="3">
        <v>207000</v>
      </c>
      <c r="H35" s="3">
        <v>650352</v>
      </c>
    </row>
    <row r="36" spans="1:8" s="32" customFormat="1" ht="16.5" customHeight="1" x14ac:dyDescent="0.25">
      <c r="A36" s="33"/>
      <c r="B36" s="33"/>
      <c r="C36" s="33"/>
      <c r="D36" s="33"/>
      <c r="E36" s="33"/>
      <c r="F36" s="66" t="s">
        <v>29</v>
      </c>
      <c r="G36" s="3">
        <v>207000</v>
      </c>
      <c r="H36" s="3">
        <v>650352</v>
      </c>
    </row>
    <row r="37" spans="1:8" s="32" customFormat="1" ht="16.5" customHeight="1" x14ac:dyDescent="0.25">
      <c r="A37" s="33"/>
      <c r="B37" s="33"/>
      <c r="C37" s="33"/>
      <c r="D37" s="33"/>
      <c r="E37" s="33"/>
      <c r="F37" s="66" t="s">
        <v>30</v>
      </c>
      <c r="G37" s="3">
        <v>207000</v>
      </c>
      <c r="H37" s="3">
        <v>650352</v>
      </c>
    </row>
    <row r="38" spans="1:8" s="32" customFormat="1" ht="16.5" customHeight="1" x14ac:dyDescent="0.25">
      <c r="A38" s="33"/>
      <c r="B38" s="33"/>
      <c r="C38" s="33"/>
      <c r="D38" s="33"/>
      <c r="E38" s="33"/>
      <c r="F38" s="66" t="s">
        <v>48</v>
      </c>
      <c r="G38" s="3">
        <v>207000</v>
      </c>
      <c r="H38" s="3">
        <v>650352</v>
      </c>
    </row>
    <row r="39" spans="1:8" s="32" customFormat="1" ht="16.5" customHeight="1" x14ac:dyDescent="0.25">
      <c r="A39" s="33"/>
      <c r="B39" s="33"/>
      <c r="C39" s="33"/>
      <c r="D39" s="33"/>
      <c r="E39" s="33"/>
      <c r="F39" s="66" t="s">
        <v>49</v>
      </c>
      <c r="G39" s="3">
        <v>207000</v>
      </c>
      <c r="H39" s="3">
        <v>650352</v>
      </c>
    </row>
    <row r="40" spans="1:8" s="34" customFormat="1" ht="71.25" customHeight="1" x14ac:dyDescent="0.25">
      <c r="A40" s="148"/>
      <c r="B40" s="148"/>
      <c r="C40" s="148"/>
      <c r="D40" s="148"/>
      <c r="E40" s="177" t="str">
        <f>+'3'!C36</f>
        <v xml:space="preserve"> 31004</v>
      </c>
      <c r="F40" s="148" t="str">
        <f>+'3'!D36</f>
        <v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v>
      </c>
      <c r="G40" s="20">
        <v>-211470</v>
      </c>
      <c r="H40" s="20">
        <v>-654822</v>
      </c>
    </row>
    <row r="41" spans="1:8" s="32" customFormat="1" ht="16.5" customHeight="1" x14ac:dyDescent="0.25">
      <c r="A41" s="33"/>
      <c r="B41" s="33"/>
      <c r="C41" s="33"/>
      <c r="D41" s="33"/>
      <c r="E41" s="33"/>
      <c r="F41" s="66" t="s">
        <v>15</v>
      </c>
      <c r="G41" s="3"/>
      <c r="H41" s="3"/>
    </row>
    <row r="42" spans="1:8" s="32" customFormat="1" ht="39.75" customHeight="1" x14ac:dyDescent="0.25">
      <c r="A42" s="33"/>
      <c r="B42" s="33"/>
      <c r="C42" s="33"/>
      <c r="D42" s="33"/>
      <c r="E42" s="33"/>
      <c r="F42" s="65" t="s">
        <v>32</v>
      </c>
      <c r="G42" s="3">
        <v>-211470</v>
      </c>
      <c r="H42" s="3">
        <v>-654822</v>
      </c>
    </row>
    <row r="43" spans="1:8" s="32" customFormat="1" ht="34.799999999999997" x14ac:dyDescent="0.25">
      <c r="A43" s="33"/>
      <c r="B43" s="33"/>
      <c r="C43" s="33"/>
      <c r="D43" s="33"/>
      <c r="E43" s="33"/>
      <c r="F43" s="66" t="s">
        <v>16</v>
      </c>
      <c r="G43" s="3"/>
      <c r="H43" s="3"/>
    </row>
    <row r="44" spans="1:8" s="32" customFormat="1" ht="16.5" customHeight="1" x14ac:dyDescent="0.25">
      <c r="A44" s="33"/>
      <c r="B44" s="33"/>
      <c r="C44" s="33"/>
      <c r="D44" s="33"/>
      <c r="E44" s="33"/>
      <c r="F44" s="66" t="s">
        <v>13</v>
      </c>
      <c r="G44" s="3">
        <v>-211470</v>
      </c>
      <c r="H44" s="3">
        <v>-654822</v>
      </c>
    </row>
    <row r="45" spans="1:8" s="32" customFormat="1" ht="16.5" customHeight="1" x14ac:dyDescent="0.25">
      <c r="A45" s="33"/>
      <c r="B45" s="33"/>
      <c r="C45" s="33"/>
      <c r="D45" s="33"/>
      <c r="E45" s="33"/>
      <c r="F45" s="66" t="s">
        <v>29</v>
      </c>
      <c r="G45" s="3">
        <v>-211470</v>
      </c>
      <c r="H45" s="3">
        <v>-654822</v>
      </c>
    </row>
    <row r="46" spans="1:8" s="32" customFormat="1" ht="16.5" customHeight="1" x14ac:dyDescent="0.25">
      <c r="A46" s="33"/>
      <c r="B46" s="33"/>
      <c r="C46" s="33"/>
      <c r="D46" s="33"/>
      <c r="E46" s="33"/>
      <c r="F46" s="66" t="s">
        <v>30</v>
      </c>
      <c r="G46" s="3">
        <v>-211470</v>
      </c>
      <c r="H46" s="3">
        <v>-654822</v>
      </c>
    </row>
    <row r="47" spans="1:8" s="32" customFormat="1" ht="16.5" customHeight="1" x14ac:dyDescent="0.25">
      <c r="A47" s="33"/>
      <c r="B47" s="33"/>
      <c r="C47" s="33"/>
      <c r="D47" s="33"/>
      <c r="E47" s="33"/>
      <c r="F47" s="66" t="s">
        <v>48</v>
      </c>
      <c r="G47" s="3">
        <v>-211470</v>
      </c>
      <c r="H47" s="3">
        <v>-654822</v>
      </c>
    </row>
    <row r="48" spans="1:8" s="32" customFormat="1" ht="22.5" customHeight="1" x14ac:dyDescent="0.25">
      <c r="A48" s="33"/>
      <c r="B48" s="33"/>
      <c r="C48" s="33"/>
      <c r="D48" s="33"/>
      <c r="E48" s="33"/>
      <c r="F48" s="66" t="s">
        <v>49</v>
      </c>
      <c r="G48" s="3">
        <v>-211470</v>
      </c>
      <c r="H48" s="3">
        <v>-654822</v>
      </c>
    </row>
    <row r="49" spans="1:8" s="32" customFormat="1" ht="39" customHeight="1" x14ac:dyDescent="0.25">
      <c r="A49" s="216" t="s">
        <v>42</v>
      </c>
      <c r="B49" s="33"/>
      <c r="C49" s="33"/>
      <c r="D49" s="33"/>
      <c r="E49" s="33"/>
      <c r="F49" s="148" t="s">
        <v>43</v>
      </c>
      <c r="G49" s="20">
        <v>4000</v>
      </c>
      <c r="H49" s="20">
        <v>4000</v>
      </c>
    </row>
    <row r="50" spans="1:8" s="32" customFormat="1" ht="17.399999999999999" x14ac:dyDescent="0.25">
      <c r="A50" s="33"/>
      <c r="B50" s="33"/>
      <c r="C50" s="33"/>
      <c r="D50" s="33"/>
      <c r="E50" s="33"/>
      <c r="F50" s="66" t="s">
        <v>14</v>
      </c>
      <c r="G50" s="3"/>
      <c r="H50" s="3"/>
    </row>
    <row r="51" spans="1:8" s="32" customFormat="1" ht="18" x14ac:dyDescent="0.25">
      <c r="A51" s="33"/>
      <c r="B51" s="216" t="s">
        <v>162</v>
      </c>
      <c r="C51" s="33"/>
      <c r="D51" s="33"/>
      <c r="E51" s="33"/>
      <c r="F51" s="148" t="s">
        <v>35</v>
      </c>
      <c r="G51" s="20">
        <v>4000</v>
      </c>
      <c r="H51" s="20">
        <v>4000</v>
      </c>
    </row>
    <row r="52" spans="1:8" s="32" customFormat="1" ht="17.399999999999999" x14ac:dyDescent="0.25">
      <c r="A52" s="33"/>
      <c r="B52" s="33"/>
      <c r="C52" s="33"/>
      <c r="D52" s="33"/>
      <c r="E52" s="33"/>
      <c r="F52" s="66" t="s">
        <v>14</v>
      </c>
      <c r="G52" s="3"/>
      <c r="H52" s="3"/>
    </row>
    <row r="53" spans="1:8" s="32" customFormat="1" ht="18" x14ac:dyDescent="0.25">
      <c r="A53" s="33"/>
      <c r="B53" s="33"/>
      <c r="C53" s="216" t="s">
        <v>44</v>
      </c>
      <c r="D53" s="33"/>
      <c r="E53" s="33"/>
      <c r="F53" s="148" t="s">
        <v>35</v>
      </c>
      <c r="G53" s="20">
        <v>4000</v>
      </c>
      <c r="H53" s="20">
        <v>4000</v>
      </c>
    </row>
    <row r="54" spans="1:8" s="32" customFormat="1" ht="17.399999999999999" x14ac:dyDescent="0.25">
      <c r="A54" s="33"/>
      <c r="B54" s="33"/>
      <c r="C54" s="33"/>
      <c r="D54" s="33"/>
      <c r="E54" s="33"/>
      <c r="F54" s="66" t="s">
        <v>14</v>
      </c>
      <c r="G54" s="3"/>
      <c r="H54" s="3"/>
    </row>
    <row r="55" spans="1:8" s="32" customFormat="1" ht="36" x14ac:dyDescent="0.25">
      <c r="A55" s="33"/>
      <c r="B55" s="33"/>
      <c r="C55" s="33"/>
      <c r="D55" s="33"/>
      <c r="E55" s="33"/>
      <c r="F55" s="148" t="s">
        <v>4</v>
      </c>
      <c r="G55" s="20">
        <v>4000</v>
      </c>
      <c r="H55" s="20">
        <v>4000</v>
      </c>
    </row>
    <row r="56" spans="1:8" s="32" customFormat="1" ht="17.399999999999999" x14ac:dyDescent="0.25">
      <c r="A56" s="33"/>
      <c r="B56" s="33"/>
      <c r="C56" s="33"/>
      <c r="D56" s="33"/>
      <c r="E56" s="33"/>
      <c r="F56" s="66" t="s">
        <v>14</v>
      </c>
      <c r="G56" s="66"/>
      <c r="H56" s="66"/>
    </row>
    <row r="57" spans="1:8" s="32" customFormat="1" ht="18.75" customHeight="1" x14ac:dyDescent="0.25">
      <c r="A57" s="33"/>
      <c r="B57" s="33"/>
      <c r="C57" s="33"/>
      <c r="D57" s="177">
        <v>1072</v>
      </c>
      <c r="E57" s="149"/>
      <c r="F57" s="148" t="s">
        <v>41</v>
      </c>
      <c r="G57" s="20">
        <v>4000</v>
      </c>
      <c r="H57" s="20">
        <v>4000</v>
      </c>
    </row>
    <row r="58" spans="1:8" s="32" customFormat="1" ht="17.399999999999999" x14ac:dyDescent="0.25">
      <c r="A58" s="33"/>
      <c r="B58" s="33"/>
      <c r="C58" s="33"/>
      <c r="D58" s="33"/>
      <c r="E58" s="33"/>
      <c r="F58" s="66" t="s">
        <v>14</v>
      </c>
      <c r="G58" s="66"/>
      <c r="H58" s="66"/>
    </row>
    <row r="59" spans="1:8" s="34" customFormat="1" ht="61.5" customHeight="1" x14ac:dyDescent="0.25">
      <c r="A59" s="148"/>
      <c r="B59" s="148"/>
      <c r="C59" s="148"/>
      <c r="D59" s="148"/>
      <c r="E59" s="177">
        <f>+'3'!C47</f>
        <v>11017</v>
      </c>
      <c r="F59" s="148" t="str">
        <f>+'3'!D47</f>
        <v xml:space="preserve"> "Համայնքային ենթակառուցվածքների II ծրագիր, փուլ 3 - Հայաստանի ջրամատակարարման և ջրահեռացման ենթակառուցվածք" ծրագրերի կառավարում</v>
      </c>
      <c r="G59" s="169">
        <v>4000</v>
      </c>
      <c r="H59" s="169">
        <v>4000</v>
      </c>
    </row>
    <row r="60" spans="1:8" s="32" customFormat="1" ht="20.25" customHeight="1" x14ac:dyDescent="0.25">
      <c r="A60" s="33"/>
      <c r="B60" s="33"/>
      <c r="C60" s="33"/>
      <c r="D60" s="33"/>
      <c r="E60" s="33"/>
      <c r="F60" s="33" t="s">
        <v>15</v>
      </c>
      <c r="G60" s="3"/>
      <c r="H60" s="3"/>
    </row>
    <row r="61" spans="1:8" s="32" customFormat="1" ht="42.75" customHeight="1" x14ac:dyDescent="0.25">
      <c r="A61" s="37"/>
      <c r="B61" s="37"/>
      <c r="C61" s="37"/>
      <c r="D61" s="37"/>
      <c r="E61" s="37"/>
      <c r="F61" s="65" t="s">
        <v>141</v>
      </c>
      <c r="G61" s="67">
        <v>4000</v>
      </c>
      <c r="H61" s="67">
        <v>4000</v>
      </c>
    </row>
    <row r="62" spans="1:8" s="32" customFormat="1" ht="36" customHeight="1" x14ac:dyDescent="0.25">
      <c r="A62" s="37"/>
      <c r="B62" s="37"/>
      <c r="C62" s="37"/>
      <c r="D62" s="37"/>
      <c r="E62" s="37"/>
      <c r="F62" s="37" t="s">
        <v>16</v>
      </c>
      <c r="G62" s="68"/>
      <c r="H62" s="68"/>
    </row>
    <row r="63" spans="1:8" s="32" customFormat="1" ht="20.25" customHeight="1" x14ac:dyDescent="0.25">
      <c r="A63" s="37"/>
      <c r="B63" s="37"/>
      <c r="C63" s="37"/>
      <c r="D63" s="37"/>
      <c r="E63" s="37"/>
      <c r="F63" s="37" t="s">
        <v>13</v>
      </c>
      <c r="G63" s="3">
        <v>4000</v>
      </c>
      <c r="H63" s="3">
        <v>4000</v>
      </c>
    </row>
    <row r="64" spans="1:8" s="32" customFormat="1" ht="20.25" customHeight="1" x14ac:dyDescent="0.25">
      <c r="A64" s="37"/>
      <c r="B64" s="37"/>
      <c r="C64" s="37"/>
      <c r="D64" s="37"/>
      <c r="E64" s="37"/>
      <c r="F64" s="37" t="s">
        <v>34</v>
      </c>
      <c r="G64" s="3">
        <v>4000</v>
      </c>
      <c r="H64" s="3">
        <v>4000</v>
      </c>
    </row>
    <row r="65" spans="1:8" s="32" customFormat="1" ht="19.5" customHeight="1" x14ac:dyDescent="0.25">
      <c r="A65" s="37"/>
      <c r="B65" s="37"/>
      <c r="C65" s="37"/>
      <c r="D65" s="37"/>
      <c r="E65" s="37"/>
      <c r="F65" s="66" t="s">
        <v>36</v>
      </c>
      <c r="G65" s="3">
        <v>4000</v>
      </c>
      <c r="H65" s="3">
        <v>4000</v>
      </c>
    </row>
    <row r="66" spans="1:8" s="32" customFormat="1" ht="58.5" customHeight="1" x14ac:dyDescent="0.25">
      <c r="A66" s="37"/>
      <c r="B66" s="37"/>
      <c r="C66" s="37"/>
      <c r="D66" s="37"/>
      <c r="E66" s="37"/>
      <c r="F66" s="66" t="s">
        <v>160</v>
      </c>
      <c r="G66" s="187">
        <v>4000</v>
      </c>
      <c r="H66" s="187">
        <v>4000</v>
      </c>
    </row>
    <row r="67" spans="1:8" s="32" customFormat="1" ht="38.25" customHeight="1" x14ac:dyDescent="0.25">
      <c r="A67" s="33"/>
      <c r="B67" s="33"/>
      <c r="C67" s="33"/>
      <c r="D67" s="33"/>
      <c r="E67" s="33"/>
      <c r="F67" s="148" t="s">
        <v>154</v>
      </c>
      <c r="G67" s="20">
        <v>4470</v>
      </c>
      <c r="H67" s="20">
        <v>4470</v>
      </c>
    </row>
    <row r="68" spans="1:8" s="32" customFormat="1" ht="21.75" customHeight="1" x14ac:dyDescent="0.25">
      <c r="A68" s="33"/>
      <c r="B68" s="33"/>
      <c r="C68" s="33"/>
      <c r="D68" s="33"/>
      <c r="E68" s="33"/>
      <c r="F68" s="66" t="s">
        <v>14</v>
      </c>
      <c r="G68" s="20"/>
      <c r="H68" s="20"/>
    </row>
    <row r="69" spans="1:8" s="32" customFormat="1" ht="21.75" customHeight="1" x14ac:dyDescent="0.25">
      <c r="A69" s="216" t="s">
        <v>149</v>
      </c>
      <c r="B69" s="33"/>
      <c r="C69" s="33"/>
      <c r="D69" s="33"/>
      <c r="E69" s="33"/>
      <c r="F69" s="148" t="s">
        <v>150</v>
      </c>
      <c r="G69" s="3">
        <v>4470</v>
      </c>
      <c r="H69" s="3">
        <v>4470</v>
      </c>
    </row>
    <row r="70" spans="1:8" s="32" customFormat="1" ht="17.399999999999999" x14ac:dyDescent="0.25">
      <c r="A70" s="33"/>
      <c r="B70" s="33"/>
      <c r="C70" s="33"/>
      <c r="D70" s="33"/>
      <c r="E70" s="33"/>
      <c r="F70" s="66" t="s">
        <v>14</v>
      </c>
      <c r="G70" s="3"/>
      <c r="H70" s="3"/>
    </row>
    <row r="71" spans="1:8" s="32" customFormat="1" ht="36" x14ac:dyDescent="0.25">
      <c r="A71" s="33"/>
      <c r="B71" s="216" t="s">
        <v>42</v>
      </c>
      <c r="C71" s="178"/>
      <c r="D71" s="33"/>
      <c r="E71" s="33"/>
      <c r="F71" s="148" t="s">
        <v>151</v>
      </c>
      <c r="G71" s="3">
        <v>4470</v>
      </c>
      <c r="H71" s="3">
        <v>4470</v>
      </c>
    </row>
    <row r="72" spans="1:8" s="32" customFormat="1" ht="17.399999999999999" x14ac:dyDescent="0.25">
      <c r="A72" s="33"/>
      <c r="B72" s="178"/>
      <c r="C72" s="178"/>
      <c r="D72" s="33"/>
      <c r="E72" s="33"/>
      <c r="F72" s="66" t="s">
        <v>14</v>
      </c>
      <c r="G72" s="3"/>
      <c r="H72" s="3"/>
    </row>
    <row r="73" spans="1:8" s="32" customFormat="1" ht="36" x14ac:dyDescent="0.25">
      <c r="A73" s="33"/>
      <c r="B73" s="178"/>
      <c r="C73" s="216" t="s">
        <v>44</v>
      </c>
      <c r="D73" s="33"/>
      <c r="E73" s="33"/>
      <c r="F73" s="148" t="s">
        <v>152</v>
      </c>
      <c r="G73" s="3">
        <v>4470</v>
      </c>
      <c r="H73" s="3">
        <v>4470</v>
      </c>
    </row>
    <row r="74" spans="1:8" s="32" customFormat="1" ht="17.399999999999999" x14ac:dyDescent="0.25">
      <c r="A74" s="33"/>
      <c r="B74" s="33"/>
      <c r="C74" s="33"/>
      <c r="D74" s="33"/>
      <c r="E74" s="33"/>
      <c r="F74" s="66" t="s">
        <v>14</v>
      </c>
      <c r="G74" s="3"/>
      <c r="H74" s="3"/>
    </row>
    <row r="75" spans="1:8" s="32" customFormat="1" ht="36" x14ac:dyDescent="0.25">
      <c r="A75" s="33"/>
      <c r="B75" s="33"/>
      <c r="C75" s="33"/>
      <c r="D75" s="33"/>
      <c r="E75" s="33"/>
      <c r="F75" s="148" t="s">
        <v>154</v>
      </c>
      <c r="G75" s="3">
        <v>4470</v>
      </c>
      <c r="H75" s="3">
        <v>4470</v>
      </c>
    </row>
    <row r="76" spans="1:8" s="32" customFormat="1" ht="17.399999999999999" x14ac:dyDescent="0.25">
      <c r="A76" s="33"/>
      <c r="B76" s="33"/>
      <c r="C76" s="33"/>
      <c r="D76" s="33"/>
      <c r="E76" s="33"/>
      <c r="F76" s="66" t="s">
        <v>14</v>
      </c>
      <c r="G76" s="66"/>
      <c r="H76" s="66"/>
    </row>
    <row r="77" spans="1:8" s="32" customFormat="1" ht="36.75" customHeight="1" x14ac:dyDescent="0.25">
      <c r="A77" s="33"/>
      <c r="B77" s="33"/>
      <c r="C77" s="33"/>
      <c r="D77" s="177">
        <v>1189</v>
      </c>
      <c r="E77" s="149"/>
      <c r="F77" s="148" t="s">
        <v>140</v>
      </c>
      <c r="G77" s="20">
        <v>4470</v>
      </c>
      <c r="H77" s="20">
        <v>4470</v>
      </c>
    </row>
    <row r="78" spans="1:8" s="32" customFormat="1" ht="18" customHeight="1" x14ac:dyDescent="0.25">
      <c r="A78" s="33"/>
      <c r="B78" s="33"/>
      <c r="C78" s="33"/>
      <c r="D78" s="33"/>
      <c r="E78" s="33"/>
      <c r="F78" s="66" t="s">
        <v>14</v>
      </c>
      <c r="G78" s="66"/>
      <c r="H78" s="66"/>
    </row>
    <row r="79" spans="1:8" s="34" customFormat="1" ht="90.75" customHeight="1" x14ac:dyDescent="0.25">
      <c r="A79" s="103"/>
      <c r="B79" s="103"/>
      <c r="C79" s="103"/>
      <c r="D79" s="103"/>
      <c r="E79" s="168" t="s">
        <v>153</v>
      </c>
      <c r="F79" s="217" t="s">
        <v>142</v>
      </c>
      <c r="G79" s="169">
        <v>4470</v>
      </c>
      <c r="H79" s="169">
        <v>4470</v>
      </c>
    </row>
    <row r="80" spans="1:8" s="32" customFormat="1" ht="20.25" customHeight="1" x14ac:dyDescent="0.25">
      <c r="A80" s="37"/>
      <c r="B80" s="37"/>
      <c r="C80" s="37"/>
      <c r="D80" s="37"/>
      <c r="E80" s="60"/>
      <c r="F80" s="38" t="s">
        <v>15</v>
      </c>
      <c r="G80" s="3"/>
      <c r="H80" s="3"/>
    </row>
    <row r="81" spans="1:8" s="32" customFormat="1" ht="36.75" customHeight="1" x14ac:dyDescent="0.25">
      <c r="A81" s="37"/>
      <c r="B81" s="37"/>
      <c r="C81" s="37"/>
      <c r="D81" s="37"/>
      <c r="E81" s="37"/>
      <c r="F81" s="65" t="s">
        <v>141</v>
      </c>
      <c r="G81" s="67">
        <v>4470</v>
      </c>
      <c r="H81" s="67">
        <v>4470</v>
      </c>
    </row>
    <row r="82" spans="1:8" s="32" customFormat="1" ht="36" customHeight="1" x14ac:dyDescent="0.25">
      <c r="A82" s="37"/>
      <c r="B82" s="37"/>
      <c r="C82" s="37"/>
      <c r="D82" s="37"/>
      <c r="E82" s="37"/>
      <c r="F82" s="37" t="s">
        <v>16</v>
      </c>
      <c r="G82" s="68"/>
      <c r="H82" s="68"/>
    </row>
    <row r="83" spans="1:8" s="32" customFormat="1" ht="20.25" customHeight="1" x14ac:dyDescent="0.25">
      <c r="A83" s="37"/>
      <c r="B83" s="37"/>
      <c r="C83" s="37"/>
      <c r="D83" s="37"/>
      <c r="E83" s="37"/>
      <c r="F83" s="37" t="s">
        <v>13</v>
      </c>
      <c r="G83" s="3">
        <v>4470</v>
      </c>
      <c r="H83" s="3">
        <v>4470</v>
      </c>
    </row>
    <row r="84" spans="1:8" s="32" customFormat="1" ht="20.25" customHeight="1" x14ac:dyDescent="0.25">
      <c r="A84" s="37"/>
      <c r="B84" s="37"/>
      <c r="C84" s="37"/>
      <c r="D84" s="37"/>
      <c r="E84" s="37"/>
      <c r="F84" s="37" t="s">
        <v>29</v>
      </c>
      <c r="G84" s="3">
        <v>4470</v>
      </c>
      <c r="H84" s="3">
        <v>4470</v>
      </c>
    </row>
    <row r="85" spans="1:8" s="32" customFormat="1" ht="20.25" customHeight="1" x14ac:dyDescent="0.25">
      <c r="A85" s="37"/>
      <c r="B85" s="37"/>
      <c r="C85" s="37"/>
      <c r="D85" s="37"/>
      <c r="E85" s="37"/>
      <c r="F85" s="37" t="s">
        <v>30</v>
      </c>
      <c r="G85" s="3">
        <v>4470</v>
      </c>
      <c r="H85" s="3">
        <v>4470</v>
      </c>
    </row>
    <row r="86" spans="1:8" s="32" customFormat="1" ht="19.5" customHeight="1" x14ac:dyDescent="0.25">
      <c r="A86" s="37"/>
      <c r="B86" s="37"/>
      <c r="C86" s="37"/>
      <c r="D86" s="37"/>
      <c r="E86" s="37"/>
      <c r="F86" s="66" t="s">
        <v>118</v>
      </c>
      <c r="G86" s="3">
        <v>4470</v>
      </c>
      <c r="H86" s="3">
        <v>4470</v>
      </c>
    </row>
    <row r="87" spans="1:8" s="32" customFormat="1" ht="20.25" customHeight="1" x14ac:dyDescent="0.25">
      <c r="A87" s="37"/>
      <c r="B87" s="37"/>
      <c r="C87" s="37"/>
      <c r="D87" s="37"/>
      <c r="E87" s="37"/>
      <c r="F87" s="66" t="s">
        <v>119</v>
      </c>
      <c r="G87" s="187">
        <v>4470</v>
      </c>
      <c r="H87" s="187">
        <v>4470</v>
      </c>
    </row>
    <row r="88" spans="1:8" ht="16.5" customHeight="1" x14ac:dyDescent="0.4">
      <c r="A88" s="33"/>
      <c r="B88" s="33"/>
      <c r="C88" s="33"/>
      <c r="D88" s="186"/>
      <c r="E88" s="186"/>
      <c r="F88" s="149" t="s">
        <v>179</v>
      </c>
      <c r="G88" s="185">
        <v>0</v>
      </c>
      <c r="H88" s="185">
        <v>0</v>
      </c>
    </row>
    <row r="89" spans="1:8" ht="16.5" customHeight="1" x14ac:dyDescent="0.4">
      <c r="A89" s="33"/>
      <c r="B89" s="33"/>
      <c r="C89" s="191"/>
      <c r="D89" s="186"/>
      <c r="E89" s="186"/>
      <c r="F89" s="33" t="s">
        <v>14</v>
      </c>
      <c r="G89" s="187"/>
      <c r="H89" s="185"/>
    </row>
    <row r="90" spans="1:8" ht="16.5" customHeight="1" x14ac:dyDescent="0.4">
      <c r="A90" s="190" t="s">
        <v>187</v>
      </c>
      <c r="B90" s="191"/>
      <c r="C90" s="191"/>
      <c r="D90" s="186"/>
      <c r="E90" s="186"/>
      <c r="F90" s="149" t="s">
        <v>188</v>
      </c>
      <c r="G90" s="187">
        <v>0</v>
      </c>
      <c r="H90" s="187">
        <v>0</v>
      </c>
    </row>
    <row r="91" spans="1:8" ht="16.5" customHeight="1" x14ac:dyDescent="0.4">
      <c r="A91" s="190"/>
      <c r="B91" s="191"/>
      <c r="C91" s="191"/>
      <c r="D91" s="186"/>
      <c r="E91" s="186"/>
      <c r="F91" s="33" t="s">
        <v>14</v>
      </c>
      <c r="G91" s="187"/>
      <c r="H91" s="187"/>
    </row>
    <row r="92" spans="1:8" ht="16.5" customHeight="1" x14ac:dyDescent="0.4">
      <c r="A92" s="190"/>
      <c r="B92" s="190" t="s">
        <v>44</v>
      </c>
      <c r="C92" s="192"/>
      <c r="D92" s="186"/>
      <c r="E92" s="186"/>
      <c r="F92" s="149" t="s">
        <v>189</v>
      </c>
      <c r="G92" s="187">
        <v>0</v>
      </c>
      <c r="H92" s="187">
        <v>0</v>
      </c>
    </row>
    <row r="93" spans="1:8" ht="16.5" customHeight="1" x14ac:dyDescent="0.4">
      <c r="A93" s="190"/>
      <c r="B93" s="190"/>
      <c r="C93" s="192"/>
      <c r="D93" s="186"/>
      <c r="E93" s="186"/>
      <c r="F93" s="33" t="s">
        <v>14</v>
      </c>
      <c r="G93" s="187"/>
      <c r="H93" s="187"/>
    </row>
    <row r="94" spans="1:8" ht="16.5" customHeight="1" x14ac:dyDescent="0.4">
      <c r="A94" s="190"/>
      <c r="B94" s="190"/>
      <c r="C94" s="190" t="s">
        <v>44</v>
      </c>
      <c r="D94" s="186"/>
      <c r="E94" s="186"/>
      <c r="F94" s="149" t="s">
        <v>180</v>
      </c>
      <c r="G94" s="187">
        <v>0</v>
      </c>
      <c r="H94" s="187">
        <v>0</v>
      </c>
    </row>
    <row r="95" spans="1:8" ht="16.5" customHeight="1" x14ac:dyDescent="0.4">
      <c r="A95" s="190"/>
      <c r="B95" s="190"/>
      <c r="C95" s="190"/>
      <c r="D95" s="186"/>
      <c r="E95" s="186"/>
      <c r="F95" s="33" t="s">
        <v>14</v>
      </c>
      <c r="G95" s="187"/>
      <c r="H95" s="187"/>
    </row>
    <row r="96" spans="1:8" ht="16.5" customHeight="1" x14ac:dyDescent="0.4">
      <c r="A96" s="190"/>
      <c r="B96" s="190"/>
      <c r="C96" s="190"/>
      <c r="D96" s="186"/>
      <c r="E96" s="186"/>
      <c r="F96" s="149" t="s">
        <v>179</v>
      </c>
      <c r="G96" s="187">
        <v>0</v>
      </c>
      <c r="H96" s="187">
        <v>0</v>
      </c>
    </row>
    <row r="97" spans="1:8" ht="16.5" customHeight="1" x14ac:dyDescent="0.4">
      <c r="A97" s="190"/>
      <c r="B97" s="190"/>
      <c r="C97" s="190"/>
      <c r="D97" s="250"/>
      <c r="E97" s="251"/>
      <c r="F97" s="33" t="s">
        <v>14</v>
      </c>
      <c r="G97" s="187"/>
      <c r="H97" s="193"/>
    </row>
    <row r="98" spans="1:8" ht="16.5" customHeight="1" x14ac:dyDescent="0.4">
      <c r="A98" s="190"/>
      <c r="B98" s="190"/>
      <c r="C98" s="190"/>
      <c r="D98" s="177">
        <v>1139</v>
      </c>
      <c r="E98" s="100"/>
      <c r="F98" s="192" t="s">
        <v>180</v>
      </c>
      <c r="G98" s="187">
        <v>0</v>
      </c>
      <c r="H98" s="187">
        <v>0</v>
      </c>
    </row>
    <row r="99" spans="1:8" ht="16.5" customHeight="1" x14ac:dyDescent="0.4">
      <c r="A99" s="190"/>
      <c r="B99" s="190"/>
      <c r="C99" s="190"/>
      <c r="D99" s="192"/>
      <c r="E99" s="194"/>
      <c r="F99" s="33" t="s">
        <v>14</v>
      </c>
      <c r="G99" s="195"/>
      <c r="H99" s="195"/>
    </row>
    <row r="100" spans="1:8" s="101" customFormat="1" ht="16.5" customHeight="1" x14ac:dyDescent="0.4">
      <c r="A100" s="190"/>
      <c r="B100" s="190"/>
      <c r="C100" s="190"/>
      <c r="D100" s="192"/>
      <c r="E100" s="100" t="s">
        <v>107</v>
      </c>
      <c r="F100" s="149" t="s">
        <v>106</v>
      </c>
      <c r="G100" s="188">
        <v>-46670</v>
      </c>
      <c r="H100" s="188">
        <v>-174670</v>
      </c>
    </row>
    <row r="101" spans="1:8" ht="16.5" customHeight="1" x14ac:dyDescent="0.4">
      <c r="A101" s="190"/>
      <c r="B101" s="190"/>
      <c r="C101" s="190"/>
      <c r="D101" s="192"/>
      <c r="E101" s="249"/>
      <c r="F101" s="33" t="s">
        <v>15</v>
      </c>
      <c r="G101" s="196"/>
      <c r="H101" s="196"/>
    </row>
    <row r="102" spans="1:8" ht="18" customHeight="1" x14ac:dyDescent="0.4">
      <c r="A102" s="190"/>
      <c r="B102" s="190"/>
      <c r="C102" s="190"/>
      <c r="D102" s="192"/>
      <c r="E102" s="249"/>
      <c r="F102" s="218" t="s">
        <v>105</v>
      </c>
      <c r="G102" s="188">
        <v>-46670</v>
      </c>
      <c r="H102" s="188">
        <v>-174670</v>
      </c>
    </row>
    <row r="103" spans="1:8" ht="37.5" customHeight="1" x14ac:dyDescent="0.4">
      <c r="A103" s="190"/>
      <c r="B103" s="190"/>
      <c r="C103" s="190"/>
      <c r="D103" s="192"/>
      <c r="E103" s="249"/>
      <c r="F103" s="33" t="s">
        <v>16</v>
      </c>
      <c r="G103" s="193"/>
      <c r="H103" s="193"/>
    </row>
    <row r="104" spans="1:8" ht="16.5" customHeight="1" x14ac:dyDescent="0.4">
      <c r="A104" s="190"/>
      <c r="B104" s="190"/>
      <c r="C104" s="190"/>
      <c r="D104" s="192"/>
      <c r="E104" s="249"/>
      <c r="F104" s="33" t="s">
        <v>13</v>
      </c>
      <c r="G104" s="197">
        <v>-46670</v>
      </c>
      <c r="H104" s="197">
        <v>-174670</v>
      </c>
    </row>
    <row r="105" spans="1:8" ht="16.5" customHeight="1" x14ac:dyDescent="0.4">
      <c r="A105" s="190"/>
      <c r="B105" s="190"/>
      <c r="C105" s="190"/>
      <c r="D105" s="192"/>
      <c r="E105" s="249"/>
      <c r="F105" s="33" t="s">
        <v>34</v>
      </c>
      <c r="G105" s="193">
        <v>-46670</v>
      </c>
      <c r="H105" s="193">
        <v>-174670</v>
      </c>
    </row>
    <row r="106" spans="1:8" ht="19.5" customHeight="1" x14ac:dyDescent="0.4">
      <c r="A106" s="190"/>
      <c r="B106" s="190"/>
      <c r="C106" s="190"/>
      <c r="D106" s="192"/>
      <c r="E106" s="249"/>
      <c r="F106" s="33" t="s">
        <v>36</v>
      </c>
      <c r="G106" s="187">
        <v>-46670</v>
      </c>
      <c r="H106" s="187">
        <v>-174670</v>
      </c>
    </row>
    <row r="107" spans="1:8" ht="16.5" customHeight="1" x14ac:dyDescent="0.4">
      <c r="A107" s="190"/>
      <c r="B107" s="190"/>
      <c r="C107" s="190"/>
      <c r="D107" s="192"/>
      <c r="E107" s="249"/>
      <c r="F107" s="33" t="s">
        <v>104</v>
      </c>
      <c r="G107" s="187">
        <v>-46670</v>
      </c>
      <c r="H107" s="187">
        <v>-174670</v>
      </c>
    </row>
    <row r="108" spans="1:8" s="101" customFormat="1" ht="16.5" customHeight="1" x14ac:dyDescent="0.4">
      <c r="A108" s="190"/>
      <c r="B108" s="190"/>
      <c r="C108" s="190"/>
      <c r="D108" s="192"/>
      <c r="E108" s="100" t="s">
        <v>107</v>
      </c>
      <c r="F108" s="149" t="s">
        <v>106</v>
      </c>
      <c r="G108" s="188">
        <v>46670</v>
      </c>
      <c r="H108" s="188">
        <v>174670</v>
      </c>
    </row>
    <row r="109" spans="1:8" ht="16.5" customHeight="1" x14ac:dyDescent="0.4">
      <c r="A109" s="190"/>
      <c r="B109" s="190"/>
      <c r="C109" s="190"/>
      <c r="D109" s="192"/>
      <c r="E109" s="249"/>
      <c r="F109" s="33" t="s">
        <v>15</v>
      </c>
      <c r="G109" s="196"/>
      <c r="H109" s="196"/>
    </row>
    <row r="110" spans="1:8" ht="16.5" customHeight="1" x14ac:dyDescent="0.4">
      <c r="A110" s="190"/>
      <c r="B110" s="190"/>
      <c r="C110" s="190"/>
      <c r="D110" s="192"/>
      <c r="E110" s="249"/>
      <c r="F110" s="218" t="s">
        <v>105</v>
      </c>
      <c r="G110" s="188">
        <v>46670</v>
      </c>
      <c r="H110" s="188">
        <v>174670</v>
      </c>
    </row>
    <row r="111" spans="1:8" ht="16.5" customHeight="1" x14ac:dyDescent="0.4">
      <c r="A111" s="190"/>
      <c r="B111" s="190"/>
      <c r="C111" s="190"/>
      <c r="D111" s="192"/>
      <c r="E111" s="249"/>
      <c r="F111" s="33" t="s">
        <v>16</v>
      </c>
      <c r="G111" s="193"/>
      <c r="H111" s="193"/>
    </row>
    <row r="112" spans="1:8" ht="16.5" customHeight="1" x14ac:dyDescent="0.4">
      <c r="A112" s="190"/>
      <c r="B112" s="190"/>
      <c r="C112" s="190"/>
      <c r="D112" s="192"/>
      <c r="E112" s="249"/>
      <c r="F112" s="33" t="s">
        <v>13</v>
      </c>
      <c r="G112" s="197">
        <v>46670</v>
      </c>
      <c r="H112" s="197">
        <v>174670</v>
      </c>
    </row>
    <row r="113" spans="1:8" ht="16.5" customHeight="1" x14ac:dyDescent="0.4">
      <c r="A113" s="190"/>
      <c r="B113" s="190"/>
      <c r="C113" s="190"/>
      <c r="D113" s="192"/>
      <c r="E113" s="249"/>
      <c r="F113" s="33" t="s">
        <v>34</v>
      </c>
      <c r="G113" s="193">
        <v>46670</v>
      </c>
      <c r="H113" s="193">
        <v>174670</v>
      </c>
    </row>
    <row r="114" spans="1:8" ht="16.5" customHeight="1" x14ac:dyDescent="0.4">
      <c r="A114" s="190"/>
      <c r="B114" s="190"/>
      <c r="C114" s="190"/>
      <c r="D114" s="192"/>
      <c r="E114" s="33"/>
      <c r="F114" s="33" t="s">
        <v>36</v>
      </c>
      <c r="G114" s="187">
        <v>46670</v>
      </c>
      <c r="H114" s="187">
        <v>174670</v>
      </c>
    </row>
    <row r="115" spans="1:8" ht="16.5" customHeight="1" x14ac:dyDescent="0.4">
      <c r="A115" s="190"/>
      <c r="B115" s="190"/>
      <c r="C115" s="190"/>
      <c r="D115" s="192"/>
      <c r="E115" s="33"/>
      <c r="F115" s="33" t="s">
        <v>104</v>
      </c>
      <c r="G115" s="187">
        <v>46670</v>
      </c>
      <c r="H115" s="187">
        <v>174670</v>
      </c>
    </row>
  </sheetData>
  <mergeCells count="9">
    <mergeCell ref="A6:C6"/>
    <mergeCell ref="D6:E6"/>
    <mergeCell ref="F6:F7"/>
    <mergeCell ref="A1:H1"/>
    <mergeCell ref="A2:H2"/>
    <mergeCell ref="A3:H3"/>
    <mergeCell ref="A4:H4"/>
    <mergeCell ref="G5:H5"/>
    <mergeCell ref="G6:H6"/>
  </mergeCells>
  <pageMargins left="0.15748031496062992" right="0.23622047244094491" top="0.15748031496062992" bottom="0.15748031496062992" header="0.15748031496062992" footer="0.15748031496062992"/>
  <pageSetup scale="69" orientation="portrait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6"/>
  <sheetViews>
    <sheetView view="pageBreakPreview" topLeftCell="A64" zoomScale="60" zoomScaleNormal="90" workbookViewId="0">
      <selection activeCell="M5" sqref="M5"/>
    </sheetView>
  </sheetViews>
  <sheetFormatPr defaultColWidth="9.125" defaultRowHeight="17.399999999999999" x14ac:dyDescent="0.25"/>
  <cols>
    <col min="1" max="1" width="9.125" style="36"/>
    <col min="2" max="2" width="12.625" style="219" customWidth="1"/>
    <col min="3" max="3" width="16.125" style="219" customWidth="1"/>
    <col min="4" max="4" width="68.375" style="36" customWidth="1"/>
    <col min="5" max="8" width="16.75" style="36" customWidth="1"/>
    <col min="9" max="9" width="17.75" style="36" customWidth="1"/>
    <col min="10" max="10" width="16.75" style="36" customWidth="1"/>
    <col min="11" max="16384" width="9.125" style="36"/>
  </cols>
  <sheetData>
    <row r="1" spans="2:10" x14ac:dyDescent="0.25">
      <c r="G1" s="183"/>
      <c r="J1" s="183" t="s">
        <v>127</v>
      </c>
    </row>
    <row r="2" spans="2:10" ht="25.5" customHeight="1" x14ac:dyDescent="0.25">
      <c r="E2" s="268"/>
      <c r="F2" s="268"/>
      <c r="G2" s="268"/>
      <c r="H2" s="268" t="s">
        <v>115</v>
      </c>
      <c r="I2" s="268"/>
      <c r="J2" s="268"/>
    </row>
    <row r="3" spans="2:10" ht="25.5" customHeight="1" x14ac:dyDescent="0.25">
      <c r="E3" s="268"/>
      <c r="F3" s="268"/>
      <c r="G3" s="268"/>
      <c r="H3" s="268" t="s">
        <v>37</v>
      </c>
      <c r="I3" s="268"/>
      <c r="J3" s="268"/>
    </row>
    <row r="4" spans="2:10" x14ac:dyDescent="0.25">
      <c r="B4" s="274"/>
      <c r="C4" s="274"/>
      <c r="D4" s="274"/>
    </row>
    <row r="5" spans="2:10" ht="82.5" customHeight="1" x14ac:dyDescent="0.25">
      <c r="B5" s="271" t="s">
        <v>207</v>
      </c>
      <c r="C5" s="271"/>
      <c r="D5" s="271"/>
      <c r="E5" s="271"/>
      <c r="F5" s="271"/>
      <c r="G5" s="271"/>
      <c r="H5" s="271"/>
      <c r="I5" s="271"/>
      <c r="J5" s="271"/>
    </row>
    <row r="6" spans="2:10" x14ac:dyDescent="0.4">
      <c r="B6" s="220"/>
      <c r="C6" s="220"/>
      <c r="D6" s="219"/>
      <c r="G6" s="221"/>
      <c r="I6" s="273" t="s">
        <v>59</v>
      </c>
      <c r="J6" s="273"/>
    </row>
    <row r="7" spans="2:10" s="219" customFormat="1" ht="45" customHeight="1" x14ac:dyDescent="0.25">
      <c r="B7" s="265" t="s">
        <v>6</v>
      </c>
      <c r="C7" s="265"/>
      <c r="D7" s="272" t="s">
        <v>38</v>
      </c>
      <c r="E7" s="267" t="s">
        <v>46</v>
      </c>
      <c r="F7" s="267"/>
      <c r="G7" s="267"/>
      <c r="H7" s="267"/>
      <c r="I7" s="267"/>
      <c r="J7" s="267"/>
    </row>
    <row r="8" spans="2:10" s="219" customFormat="1" ht="28.5" customHeight="1" x14ac:dyDescent="0.25">
      <c r="B8" s="265"/>
      <c r="C8" s="265"/>
      <c r="D8" s="272"/>
      <c r="E8" s="267" t="s">
        <v>69</v>
      </c>
      <c r="F8" s="267"/>
      <c r="G8" s="267"/>
      <c r="H8" s="267" t="s">
        <v>17</v>
      </c>
      <c r="I8" s="267"/>
      <c r="J8" s="267"/>
    </row>
    <row r="9" spans="2:10" ht="24" customHeight="1" x14ac:dyDescent="0.25">
      <c r="B9" s="265"/>
      <c r="C9" s="265"/>
      <c r="D9" s="272"/>
      <c r="E9" s="265" t="s">
        <v>39</v>
      </c>
      <c r="F9" s="265" t="s">
        <v>14</v>
      </c>
      <c r="G9" s="265"/>
      <c r="H9" s="265" t="s">
        <v>39</v>
      </c>
      <c r="I9" s="265" t="s">
        <v>14</v>
      </c>
      <c r="J9" s="265"/>
    </row>
    <row r="10" spans="2:10" s="222" customFormat="1" ht="44.25" customHeight="1" x14ac:dyDescent="0.25">
      <c r="B10" s="177" t="s">
        <v>11</v>
      </c>
      <c r="C10" s="177" t="s">
        <v>12</v>
      </c>
      <c r="D10" s="272"/>
      <c r="E10" s="265"/>
      <c r="F10" s="177" t="s">
        <v>47</v>
      </c>
      <c r="G10" s="100" t="s">
        <v>40</v>
      </c>
      <c r="H10" s="265"/>
      <c r="I10" s="177" t="s">
        <v>47</v>
      </c>
      <c r="J10" s="100" t="s">
        <v>40</v>
      </c>
    </row>
    <row r="11" spans="2:10" s="223" customFormat="1" ht="24" customHeight="1" x14ac:dyDescent="0.25">
      <c r="B11" s="149"/>
      <c r="C11" s="149"/>
      <c r="D11" s="148" t="s">
        <v>33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</row>
    <row r="12" spans="2:10" s="32" customFormat="1" x14ac:dyDescent="0.25">
      <c r="B12" s="37"/>
      <c r="C12" s="37"/>
      <c r="D12" s="38" t="s">
        <v>14</v>
      </c>
      <c r="E12" s="224"/>
      <c r="F12" s="224"/>
      <c r="G12" s="224"/>
      <c r="H12" s="224"/>
      <c r="I12" s="224"/>
      <c r="J12" s="224"/>
    </row>
    <row r="13" spans="2:10" s="34" customFormat="1" ht="18" x14ac:dyDescent="0.25">
      <c r="B13" s="103"/>
      <c r="C13" s="103"/>
      <c r="D13" s="148" t="s">
        <v>34</v>
      </c>
      <c r="E13" s="104">
        <v>4000</v>
      </c>
      <c r="F13" s="104">
        <v>0</v>
      </c>
      <c r="G13" s="104">
        <v>4000</v>
      </c>
      <c r="H13" s="104">
        <v>4000</v>
      </c>
      <c r="I13" s="104">
        <v>0</v>
      </c>
      <c r="J13" s="104">
        <v>4000</v>
      </c>
    </row>
    <row r="14" spans="2:10" s="34" customFormat="1" ht="18" x14ac:dyDescent="0.25">
      <c r="B14" s="103"/>
      <c r="C14" s="103"/>
      <c r="D14" s="148" t="s">
        <v>29</v>
      </c>
      <c r="E14" s="104">
        <v>-4000</v>
      </c>
      <c r="F14" s="104">
        <v>0</v>
      </c>
      <c r="G14" s="104">
        <v>-4000</v>
      </c>
      <c r="H14" s="104">
        <v>-4000</v>
      </c>
      <c r="I14" s="104">
        <v>0</v>
      </c>
      <c r="J14" s="104">
        <v>-4000</v>
      </c>
    </row>
    <row r="15" spans="2:10" s="225" customFormat="1" ht="39" customHeight="1" x14ac:dyDescent="0.25">
      <c r="B15" s="149"/>
      <c r="C15" s="149"/>
      <c r="D15" s="148" t="s">
        <v>28</v>
      </c>
      <c r="E15" s="228">
        <v>-4470</v>
      </c>
      <c r="F15" s="228">
        <v>-3800</v>
      </c>
      <c r="G15" s="228">
        <v>-670</v>
      </c>
      <c r="H15" s="228">
        <v>-4470</v>
      </c>
      <c r="I15" s="228">
        <v>-3800</v>
      </c>
      <c r="J15" s="228">
        <v>-670</v>
      </c>
    </row>
    <row r="16" spans="2:10" s="225" customFormat="1" ht="24" customHeight="1" x14ac:dyDescent="0.25">
      <c r="B16" s="199">
        <v>1004</v>
      </c>
      <c r="C16" s="199"/>
      <c r="D16" s="217" t="s">
        <v>20</v>
      </c>
      <c r="E16" s="227">
        <v>-8470</v>
      </c>
      <c r="F16" s="227">
        <v>-3800</v>
      </c>
      <c r="G16" s="227">
        <v>-4670</v>
      </c>
      <c r="H16" s="227">
        <v>-8470</v>
      </c>
      <c r="I16" s="227">
        <v>-3800</v>
      </c>
      <c r="J16" s="227">
        <v>-4670</v>
      </c>
    </row>
    <row r="17" spans="2:10" x14ac:dyDescent="0.25">
      <c r="B17" s="37"/>
      <c r="C17" s="37"/>
      <c r="D17" s="38" t="s">
        <v>14</v>
      </c>
      <c r="E17" s="2"/>
      <c r="F17" s="2"/>
      <c r="G17" s="2"/>
      <c r="H17" s="2"/>
      <c r="I17" s="2"/>
      <c r="J17" s="2"/>
    </row>
    <row r="18" spans="2:10" s="225" customFormat="1" ht="108.75" customHeight="1" x14ac:dyDescent="0.25">
      <c r="B18" s="103"/>
      <c r="C18" s="177">
        <v>12002</v>
      </c>
      <c r="D18" s="148" t="s">
        <v>161</v>
      </c>
      <c r="E18" s="20">
        <v>-4000</v>
      </c>
      <c r="F18" s="20">
        <v>0</v>
      </c>
      <c r="G18" s="20">
        <v>-4000</v>
      </c>
      <c r="H18" s="20">
        <v>-4000</v>
      </c>
      <c r="I18" s="20">
        <v>0</v>
      </c>
      <c r="J18" s="20">
        <v>-4000</v>
      </c>
    </row>
    <row r="19" spans="2:10" x14ac:dyDescent="0.25">
      <c r="B19" s="37"/>
      <c r="C19" s="37"/>
      <c r="D19" s="38" t="s">
        <v>15</v>
      </c>
      <c r="E19" s="3"/>
      <c r="F19" s="3"/>
      <c r="G19" s="3"/>
      <c r="H19" s="3"/>
      <c r="I19" s="3"/>
      <c r="J19" s="3"/>
    </row>
    <row r="20" spans="2:10" ht="43.5" customHeight="1" x14ac:dyDescent="0.25">
      <c r="B20" s="37"/>
      <c r="C20" s="37"/>
      <c r="D20" s="65" t="s">
        <v>32</v>
      </c>
      <c r="E20" s="3">
        <v>-4000</v>
      </c>
      <c r="F20" s="3">
        <v>0</v>
      </c>
      <c r="G20" s="3">
        <v>-4000</v>
      </c>
      <c r="H20" s="3">
        <v>-4000</v>
      </c>
      <c r="I20" s="3">
        <v>0</v>
      </c>
      <c r="J20" s="3">
        <v>-4000</v>
      </c>
    </row>
    <row r="21" spans="2:10" ht="36.75" customHeight="1" x14ac:dyDescent="0.25">
      <c r="B21" s="37"/>
      <c r="C21" s="37"/>
      <c r="D21" s="38" t="s">
        <v>16</v>
      </c>
      <c r="E21" s="3"/>
      <c r="F21" s="3"/>
      <c r="G21" s="3"/>
      <c r="H21" s="3"/>
      <c r="I21" s="3"/>
      <c r="J21" s="3"/>
    </row>
    <row r="22" spans="2:10" x14ac:dyDescent="0.25">
      <c r="B22" s="37"/>
      <c r="C22" s="37"/>
      <c r="D22" s="33" t="s">
        <v>13</v>
      </c>
      <c r="E22" s="3">
        <v>-4000</v>
      </c>
      <c r="F22" s="3">
        <v>0</v>
      </c>
      <c r="G22" s="3">
        <v>-4000</v>
      </c>
      <c r="H22" s="3">
        <v>-4000</v>
      </c>
      <c r="I22" s="3">
        <v>0</v>
      </c>
      <c r="J22" s="3">
        <v>-4000</v>
      </c>
    </row>
    <row r="23" spans="2:10" x14ac:dyDescent="0.25">
      <c r="B23" s="37"/>
      <c r="C23" s="37"/>
      <c r="D23" s="33" t="s">
        <v>29</v>
      </c>
      <c r="E23" s="3">
        <v>-4000</v>
      </c>
      <c r="F23" s="3">
        <v>0</v>
      </c>
      <c r="G23" s="3">
        <v>-4000</v>
      </c>
      <c r="H23" s="3">
        <v>-4000</v>
      </c>
      <c r="I23" s="3">
        <v>0</v>
      </c>
      <c r="J23" s="3">
        <v>-4000</v>
      </c>
    </row>
    <row r="24" spans="2:10" x14ac:dyDescent="0.25">
      <c r="B24" s="37"/>
      <c r="C24" s="37"/>
      <c r="D24" s="33" t="s">
        <v>30</v>
      </c>
      <c r="E24" s="3">
        <v>-4000</v>
      </c>
      <c r="F24" s="3">
        <v>0</v>
      </c>
      <c r="G24" s="3">
        <v>-4000</v>
      </c>
      <c r="H24" s="3">
        <v>-4000</v>
      </c>
      <c r="I24" s="3">
        <v>0</v>
      </c>
      <c r="J24" s="3">
        <v>-4000</v>
      </c>
    </row>
    <row r="25" spans="2:10" x14ac:dyDescent="0.25">
      <c r="B25" s="37"/>
      <c r="C25" s="37"/>
      <c r="D25" s="33" t="s">
        <v>48</v>
      </c>
      <c r="E25" s="3">
        <v>-4000</v>
      </c>
      <c r="F25" s="3">
        <v>0</v>
      </c>
      <c r="G25" s="3">
        <v>-4000</v>
      </c>
      <c r="H25" s="3">
        <v>-4000</v>
      </c>
      <c r="I25" s="3">
        <v>0</v>
      </c>
      <c r="J25" s="3">
        <v>-4000</v>
      </c>
    </row>
    <row r="26" spans="2:10" ht="20.25" customHeight="1" x14ac:dyDescent="0.25">
      <c r="B26" s="37"/>
      <c r="C26" s="37"/>
      <c r="D26" s="33" t="s">
        <v>49</v>
      </c>
      <c r="E26" s="3">
        <v>-4000</v>
      </c>
      <c r="F26" s="2">
        <v>0</v>
      </c>
      <c r="G26" s="2">
        <v>-4000</v>
      </c>
      <c r="H26" s="3">
        <v>-4000</v>
      </c>
      <c r="I26" s="2">
        <v>0</v>
      </c>
      <c r="J26" s="2">
        <v>-4000</v>
      </c>
    </row>
    <row r="27" spans="2:10" s="225" customFormat="1" ht="49.5" customHeight="1" x14ac:dyDescent="0.25">
      <c r="B27" s="103"/>
      <c r="C27" s="177">
        <v>31001</v>
      </c>
      <c r="D27" s="148" t="s">
        <v>134</v>
      </c>
      <c r="E27" s="20">
        <v>207000</v>
      </c>
      <c r="F27" s="20">
        <v>165000</v>
      </c>
      <c r="G27" s="20">
        <v>42000</v>
      </c>
      <c r="H27" s="20">
        <v>650352</v>
      </c>
      <c r="I27" s="20">
        <v>480352</v>
      </c>
      <c r="J27" s="20">
        <v>170000</v>
      </c>
    </row>
    <row r="28" spans="2:10" x14ac:dyDescent="0.25">
      <c r="B28" s="37"/>
      <c r="C28" s="37"/>
      <c r="D28" s="38" t="s">
        <v>15</v>
      </c>
      <c r="E28" s="3"/>
      <c r="F28" s="3"/>
      <c r="G28" s="3"/>
      <c r="H28" s="3"/>
      <c r="I28" s="3"/>
      <c r="J28" s="3"/>
    </row>
    <row r="29" spans="2:10" ht="43.5" customHeight="1" x14ac:dyDescent="0.25">
      <c r="B29" s="37"/>
      <c r="C29" s="37"/>
      <c r="D29" s="65" t="s">
        <v>32</v>
      </c>
      <c r="E29" s="3">
        <v>207000</v>
      </c>
      <c r="F29" s="3">
        <v>165000</v>
      </c>
      <c r="G29" s="3">
        <v>42000</v>
      </c>
      <c r="H29" s="3">
        <v>650352</v>
      </c>
      <c r="I29" s="3">
        <v>480352</v>
      </c>
      <c r="J29" s="3">
        <v>170000</v>
      </c>
    </row>
    <row r="30" spans="2:10" ht="36.75" customHeight="1" x14ac:dyDescent="0.25">
      <c r="B30" s="37"/>
      <c r="C30" s="37"/>
      <c r="D30" s="38" t="s">
        <v>16</v>
      </c>
      <c r="E30" s="3"/>
      <c r="F30" s="3"/>
      <c r="G30" s="3"/>
      <c r="H30" s="3"/>
      <c r="I30" s="3"/>
      <c r="J30" s="3"/>
    </row>
    <row r="31" spans="2:10" x14ac:dyDescent="0.25">
      <c r="B31" s="37"/>
      <c r="C31" s="37"/>
      <c r="D31" s="33" t="s">
        <v>13</v>
      </c>
      <c r="E31" s="3">
        <v>207000</v>
      </c>
      <c r="F31" s="3">
        <v>165000</v>
      </c>
      <c r="G31" s="3">
        <v>42000</v>
      </c>
      <c r="H31" s="3">
        <v>650352</v>
      </c>
      <c r="I31" s="3">
        <v>480352</v>
      </c>
      <c r="J31" s="3">
        <v>170000</v>
      </c>
    </row>
    <row r="32" spans="2:10" x14ac:dyDescent="0.25">
      <c r="B32" s="37"/>
      <c r="C32" s="37"/>
      <c r="D32" s="33" t="s">
        <v>29</v>
      </c>
      <c r="E32" s="3">
        <v>207000</v>
      </c>
      <c r="F32" s="3">
        <v>165000</v>
      </c>
      <c r="G32" s="3">
        <v>42000</v>
      </c>
      <c r="H32" s="3">
        <v>650352</v>
      </c>
      <c r="I32" s="3">
        <v>480352</v>
      </c>
      <c r="J32" s="3">
        <v>170000</v>
      </c>
    </row>
    <row r="33" spans="2:10" x14ac:dyDescent="0.25">
      <c r="B33" s="37"/>
      <c r="C33" s="37"/>
      <c r="D33" s="33" t="s">
        <v>30</v>
      </c>
      <c r="E33" s="3">
        <v>207000</v>
      </c>
      <c r="F33" s="3">
        <v>165000</v>
      </c>
      <c r="G33" s="3">
        <v>42000</v>
      </c>
      <c r="H33" s="3">
        <v>650352</v>
      </c>
      <c r="I33" s="3">
        <v>480352</v>
      </c>
      <c r="J33" s="3">
        <v>170000</v>
      </c>
    </row>
    <row r="34" spans="2:10" x14ac:dyDescent="0.25">
      <c r="B34" s="37"/>
      <c r="C34" s="37"/>
      <c r="D34" s="33" t="s">
        <v>48</v>
      </c>
      <c r="E34" s="3">
        <v>207000</v>
      </c>
      <c r="F34" s="3">
        <v>165000</v>
      </c>
      <c r="G34" s="3">
        <v>42000</v>
      </c>
      <c r="H34" s="3">
        <v>650352</v>
      </c>
      <c r="I34" s="3">
        <v>480352</v>
      </c>
      <c r="J34" s="3">
        <v>170000</v>
      </c>
    </row>
    <row r="35" spans="2:10" ht="20.25" customHeight="1" x14ac:dyDescent="0.25">
      <c r="B35" s="37"/>
      <c r="C35" s="37"/>
      <c r="D35" s="33" t="s">
        <v>49</v>
      </c>
      <c r="E35" s="3">
        <v>207000</v>
      </c>
      <c r="F35" s="2">
        <v>165000</v>
      </c>
      <c r="G35" s="2">
        <v>42000</v>
      </c>
      <c r="H35" s="3">
        <v>650352</v>
      </c>
      <c r="I35" s="2">
        <v>480352</v>
      </c>
      <c r="J35" s="2">
        <v>170000</v>
      </c>
    </row>
    <row r="36" spans="2:10" s="225" customFormat="1" ht="83.25" customHeight="1" x14ac:dyDescent="0.25">
      <c r="B36" s="103"/>
      <c r="C36" s="177" t="s">
        <v>129</v>
      </c>
      <c r="D36" s="148" t="s">
        <v>130</v>
      </c>
      <c r="E36" s="20">
        <v>-211470</v>
      </c>
      <c r="F36" s="20">
        <v>-168800</v>
      </c>
      <c r="G36" s="20">
        <v>-42670</v>
      </c>
      <c r="H36" s="20">
        <v>-654822</v>
      </c>
      <c r="I36" s="20">
        <v>-484152</v>
      </c>
      <c r="J36" s="20">
        <v>-170670</v>
      </c>
    </row>
    <row r="37" spans="2:10" x14ac:dyDescent="0.25">
      <c r="B37" s="37"/>
      <c r="C37" s="37"/>
      <c r="D37" s="38" t="s">
        <v>15</v>
      </c>
      <c r="E37" s="3"/>
      <c r="F37" s="3"/>
      <c r="G37" s="3"/>
      <c r="H37" s="3"/>
      <c r="I37" s="3"/>
      <c r="J37" s="3"/>
    </row>
    <row r="38" spans="2:10" ht="43.5" customHeight="1" x14ac:dyDescent="0.25">
      <c r="B38" s="37"/>
      <c r="C38" s="37"/>
      <c r="D38" s="65" t="s">
        <v>32</v>
      </c>
      <c r="E38" s="3">
        <v>-211470</v>
      </c>
      <c r="F38" s="3">
        <v>-168800</v>
      </c>
      <c r="G38" s="3">
        <v>-42670</v>
      </c>
      <c r="H38" s="3">
        <v>-654822</v>
      </c>
      <c r="I38" s="3">
        <v>-484152</v>
      </c>
      <c r="J38" s="3">
        <v>-170670</v>
      </c>
    </row>
    <row r="39" spans="2:10" ht="36.75" customHeight="1" x14ac:dyDescent="0.25">
      <c r="B39" s="37"/>
      <c r="C39" s="37"/>
      <c r="D39" s="38" t="s">
        <v>16</v>
      </c>
      <c r="E39" s="3"/>
      <c r="F39" s="3"/>
      <c r="G39" s="3"/>
      <c r="H39" s="3"/>
      <c r="I39" s="3"/>
      <c r="J39" s="3"/>
    </row>
    <row r="40" spans="2:10" x14ac:dyDescent="0.25">
      <c r="B40" s="37"/>
      <c r="C40" s="37"/>
      <c r="D40" s="33" t="s">
        <v>13</v>
      </c>
      <c r="E40" s="3">
        <v>-211470</v>
      </c>
      <c r="F40" s="3">
        <v>-168800</v>
      </c>
      <c r="G40" s="3">
        <v>-42670</v>
      </c>
      <c r="H40" s="3">
        <v>-654822</v>
      </c>
      <c r="I40" s="3">
        <v>-484152</v>
      </c>
      <c r="J40" s="3">
        <v>-170670</v>
      </c>
    </row>
    <row r="41" spans="2:10" x14ac:dyDescent="0.25">
      <c r="B41" s="37"/>
      <c r="C41" s="37"/>
      <c r="D41" s="33" t="s">
        <v>29</v>
      </c>
      <c r="E41" s="3">
        <v>-211470</v>
      </c>
      <c r="F41" s="3">
        <v>-168800</v>
      </c>
      <c r="G41" s="3">
        <v>-42670</v>
      </c>
      <c r="H41" s="3">
        <v>-654822</v>
      </c>
      <c r="I41" s="3">
        <v>-484152</v>
      </c>
      <c r="J41" s="3">
        <v>-170670</v>
      </c>
    </row>
    <row r="42" spans="2:10" x14ac:dyDescent="0.25">
      <c r="B42" s="37"/>
      <c r="C42" s="37"/>
      <c r="D42" s="33" t="s">
        <v>30</v>
      </c>
      <c r="E42" s="3">
        <v>-211470</v>
      </c>
      <c r="F42" s="3">
        <v>-168800</v>
      </c>
      <c r="G42" s="3">
        <v>-42670</v>
      </c>
      <c r="H42" s="3">
        <v>-654822</v>
      </c>
      <c r="I42" s="3">
        <v>-484152</v>
      </c>
      <c r="J42" s="3">
        <v>-170670</v>
      </c>
    </row>
    <row r="43" spans="2:10" x14ac:dyDescent="0.25">
      <c r="B43" s="37"/>
      <c r="C43" s="37"/>
      <c r="D43" s="33" t="s">
        <v>48</v>
      </c>
      <c r="E43" s="3">
        <v>-211470</v>
      </c>
      <c r="F43" s="3">
        <v>-168800</v>
      </c>
      <c r="G43" s="3">
        <v>-42670</v>
      </c>
      <c r="H43" s="3">
        <v>-654822</v>
      </c>
      <c r="I43" s="3">
        <v>-484152</v>
      </c>
      <c r="J43" s="3">
        <v>-170670</v>
      </c>
    </row>
    <row r="44" spans="2:10" ht="20.25" customHeight="1" x14ac:dyDescent="0.25">
      <c r="B44" s="37"/>
      <c r="C44" s="37"/>
      <c r="D44" s="33" t="s">
        <v>49</v>
      </c>
      <c r="E44" s="3">
        <v>-211470</v>
      </c>
      <c r="F44" s="2">
        <v>-168800</v>
      </c>
      <c r="G44" s="2">
        <v>-42670</v>
      </c>
      <c r="H44" s="3">
        <v>-654822</v>
      </c>
      <c r="I44" s="2">
        <v>-484152</v>
      </c>
      <c r="J44" s="2">
        <v>-170670</v>
      </c>
    </row>
    <row r="45" spans="2:10" s="225" customFormat="1" ht="33" customHeight="1" x14ac:dyDescent="0.25">
      <c r="B45" s="199">
        <v>1072</v>
      </c>
      <c r="C45" s="199"/>
      <c r="D45" s="217" t="s">
        <v>41</v>
      </c>
      <c r="E45" s="226">
        <v>4000</v>
      </c>
      <c r="F45" s="20">
        <v>0</v>
      </c>
      <c r="G45" s="226">
        <v>4000</v>
      </c>
      <c r="H45" s="226">
        <v>4000</v>
      </c>
      <c r="I45" s="20">
        <v>0</v>
      </c>
      <c r="J45" s="226">
        <v>4000</v>
      </c>
    </row>
    <row r="46" spans="2:10" x14ac:dyDescent="0.25">
      <c r="B46" s="37"/>
      <c r="C46" s="37"/>
      <c r="D46" s="38" t="s">
        <v>14</v>
      </c>
      <c r="E46" s="2"/>
      <c r="F46" s="2"/>
      <c r="G46" s="2"/>
      <c r="H46" s="2"/>
      <c r="I46" s="2"/>
      <c r="J46" s="2"/>
    </row>
    <row r="47" spans="2:10" s="225" customFormat="1" ht="66" customHeight="1" x14ac:dyDescent="0.25">
      <c r="B47" s="103"/>
      <c r="C47" s="177">
        <v>11017</v>
      </c>
      <c r="D47" s="148" t="s">
        <v>159</v>
      </c>
      <c r="E47" s="20">
        <v>4000</v>
      </c>
      <c r="F47" s="20">
        <v>0</v>
      </c>
      <c r="G47" s="20">
        <v>4000</v>
      </c>
      <c r="H47" s="20">
        <v>4000</v>
      </c>
      <c r="I47" s="20">
        <v>0</v>
      </c>
      <c r="J47" s="20">
        <v>4000</v>
      </c>
    </row>
    <row r="48" spans="2:10" x14ac:dyDescent="0.25">
      <c r="B48" s="37"/>
      <c r="C48" s="37"/>
      <c r="D48" s="38" t="s">
        <v>15</v>
      </c>
      <c r="E48" s="3"/>
      <c r="F48" s="3"/>
      <c r="G48" s="3"/>
      <c r="H48" s="3"/>
      <c r="I48" s="3"/>
      <c r="J48" s="3"/>
    </row>
    <row r="49" spans="2:10" ht="43.5" customHeight="1" x14ac:dyDescent="0.25">
      <c r="B49" s="37"/>
      <c r="C49" s="37"/>
      <c r="D49" s="65" t="s">
        <v>32</v>
      </c>
      <c r="E49" s="3">
        <v>4000</v>
      </c>
      <c r="F49" s="3">
        <v>0</v>
      </c>
      <c r="G49" s="3">
        <v>4000</v>
      </c>
      <c r="H49" s="3">
        <v>4000</v>
      </c>
      <c r="I49" s="3">
        <v>0</v>
      </c>
      <c r="J49" s="3">
        <v>4000</v>
      </c>
    </row>
    <row r="50" spans="2:10" ht="36.75" customHeight="1" x14ac:dyDescent="0.25">
      <c r="B50" s="37"/>
      <c r="C50" s="37"/>
      <c r="D50" s="38" t="s">
        <v>16</v>
      </c>
      <c r="E50" s="3"/>
      <c r="F50" s="3"/>
      <c r="G50" s="3"/>
      <c r="H50" s="3"/>
      <c r="I50" s="3"/>
      <c r="J50" s="3"/>
    </row>
    <row r="51" spans="2:10" x14ac:dyDescent="0.25">
      <c r="B51" s="37"/>
      <c r="C51" s="37"/>
      <c r="D51" s="33" t="s">
        <v>13</v>
      </c>
      <c r="E51" s="3">
        <v>4000</v>
      </c>
      <c r="F51" s="3">
        <v>0</v>
      </c>
      <c r="G51" s="3">
        <v>4000</v>
      </c>
      <c r="H51" s="3">
        <v>4000</v>
      </c>
      <c r="I51" s="3">
        <v>0</v>
      </c>
      <c r="J51" s="3">
        <v>4000</v>
      </c>
    </row>
    <row r="52" spans="2:10" x14ac:dyDescent="0.25">
      <c r="B52" s="37"/>
      <c r="C52" s="37"/>
      <c r="D52" s="33" t="s">
        <v>34</v>
      </c>
      <c r="E52" s="3">
        <v>4000</v>
      </c>
      <c r="F52" s="3">
        <v>0</v>
      </c>
      <c r="G52" s="3">
        <v>4000</v>
      </c>
      <c r="H52" s="3">
        <v>4000</v>
      </c>
      <c r="I52" s="3">
        <v>0</v>
      </c>
      <c r="J52" s="3">
        <v>4000</v>
      </c>
    </row>
    <row r="53" spans="2:10" x14ac:dyDescent="0.25">
      <c r="B53" s="37"/>
      <c r="C53" s="37"/>
      <c r="D53" s="33" t="s">
        <v>36</v>
      </c>
      <c r="E53" s="3">
        <v>4000</v>
      </c>
      <c r="F53" s="3">
        <v>0</v>
      </c>
      <c r="G53" s="3">
        <v>4000</v>
      </c>
      <c r="H53" s="3">
        <v>4000</v>
      </c>
      <c r="I53" s="3">
        <v>0</v>
      </c>
      <c r="J53" s="3">
        <v>4000</v>
      </c>
    </row>
    <row r="54" spans="2:10" ht="42.75" customHeight="1" x14ac:dyDescent="0.25">
      <c r="B54" s="37"/>
      <c r="C54" s="37"/>
      <c r="D54" s="66" t="s">
        <v>160</v>
      </c>
      <c r="E54" s="3">
        <v>4000</v>
      </c>
      <c r="F54" s="3"/>
      <c r="G54" s="3">
        <v>4000</v>
      </c>
      <c r="H54" s="3">
        <v>4000</v>
      </c>
      <c r="I54" s="3">
        <v>0</v>
      </c>
      <c r="J54" s="3">
        <v>4000</v>
      </c>
    </row>
    <row r="55" spans="2:10" s="225" customFormat="1" ht="39" customHeight="1" x14ac:dyDescent="0.25">
      <c r="B55" s="149"/>
      <c r="C55" s="149"/>
      <c r="D55" s="148" t="s">
        <v>155</v>
      </c>
      <c r="E55" s="180">
        <v>4470</v>
      </c>
      <c r="F55" s="98">
        <v>3800</v>
      </c>
      <c r="G55" s="228">
        <v>670</v>
      </c>
      <c r="H55" s="228">
        <v>4470</v>
      </c>
      <c r="I55" s="180">
        <v>3800</v>
      </c>
      <c r="J55" s="228">
        <v>670</v>
      </c>
    </row>
    <row r="56" spans="2:10" s="225" customFormat="1" ht="41.25" customHeight="1" x14ac:dyDescent="0.25">
      <c r="B56" s="199">
        <v>1189</v>
      </c>
      <c r="C56" s="199"/>
      <c r="D56" s="217" t="s">
        <v>140</v>
      </c>
      <c r="E56" s="226">
        <v>4470</v>
      </c>
      <c r="F56" s="227">
        <v>3800</v>
      </c>
      <c r="G56" s="227">
        <v>670</v>
      </c>
      <c r="H56" s="227">
        <v>4470</v>
      </c>
      <c r="I56" s="226">
        <v>3800</v>
      </c>
      <c r="J56" s="227">
        <v>670</v>
      </c>
    </row>
    <row r="57" spans="2:10" x14ac:dyDescent="0.25">
      <c r="B57" s="37"/>
      <c r="C57" s="37"/>
      <c r="D57" s="38" t="s">
        <v>14</v>
      </c>
      <c r="E57" s="230"/>
      <c r="F57" s="2"/>
      <c r="G57" s="229"/>
      <c r="H57" s="229"/>
      <c r="I57" s="230"/>
      <c r="J57" s="229"/>
    </row>
    <row r="58" spans="2:10" s="225" customFormat="1" ht="81.75" customHeight="1" x14ac:dyDescent="0.25">
      <c r="B58" s="103"/>
      <c r="C58" s="177">
        <v>12003</v>
      </c>
      <c r="D58" s="148" t="s">
        <v>142</v>
      </c>
      <c r="E58" s="226">
        <v>4470</v>
      </c>
      <c r="F58" s="20">
        <v>3800</v>
      </c>
      <c r="G58" s="227">
        <v>670</v>
      </c>
      <c r="H58" s="227">
        <v>4470</v>
      </c>
      <c r="I58" s="226">
        <v>3800</v>
      </c>
      <c r="J58" s="227">
        <v>670</v>
      </c>
    </row>
    <row r="59" spans="2:10" x14ac:dyDescent="0.25">
      <c r="B59" s="37"/>
      <c r="C59" s="37"/>
      <c r="D59" s="38" t="s">
        <v>15</v>
      </c>
      <c r="E59" s="3"/>
      <c r="F59" s="3"/>
      <c r="G59" s="3"/>
      <c r="H59" s="3"/>
      <c r="I59" s="3"/>
      <c r="J59" s="3"/>
    </row>
    <row r="60" spans="2:10" ht="43.5" customHeight="1" x14ac:dyDescent="0.25">
      <c r="B60" s="37"/>
      <c r="C60" s="37"/>
      <c r="D60" s="65" t="s">
        <v>141</v>
      </c>
      <c r="E60" s="3">
        <v>4470</v>
      </c>
      <c r="F60" s="3">
        <v>3800</v>
      </c>
      <c r="G60" s="3">
        <v>670</v>
      </c>
      <c r="H60" s="3">
        <v>4470</v>
      </c>
      <c r="I60" s="3">
        <v>3800</v>
      </c>
      <c r="J60" s="3">
        <v>670</v>
      </c>
    </row>
    <row r="61" spans="2:10" ht="36.75" customHeight="1" x14ac:dyDescent="0.25">
      <c r="B61" s="37"/>
      <c r="C61" s="37"/>
      <c r="D61" s="38" t="s">
        <v>16</v>
      </c>
      <c r="E61" s="3"/>
      <c r="F61" s="3"/>
      <c r="G61" s="3"/>
      <c r="H61" s="3"/>
      <c r="I61" s="3"/>
      <c r="J61" s="3"/>
    </row>
    <row r="62" spans="2:10" x14ac:dyDescent="0.25">
      <c r="B62" s="37"/>
      <c r="C62" s="37"/>
      <c r="D62" s="33" t="s">
        <v>13</v>
      </c>
      <c r="E62" s="3">
        <v>4470</v>
      </c>
      <c r="F62" s="3">
        <v>3800</v>
      </c>
      <c r="G62" s="3">
        <v>670</v>
      </c>
      <c r="H62" s="3">
        <v>4470</v>
      </c>
      <c r="I62" s="3">
        <v>3800</v>
      </c>
      <c r="J62" s="3">
        <v>670</v>
      </c>
    </row>
    <row r="63" spans="2:10" x14ac:dyDescent="0.25">
      <c r="B63" s="37"/>
      <c r="C63" s="37"/>
      <c r="D63" s="33" t="s">
        <v>29</v>
      </c>
      <c r="E63" s="3">
        <v>4470</v>
      </c>
      <c r="F63" s="3">
        <v>3800</v>
      </c>
      <c r="G63" s="3">
        <v>670</v>
      </c>
      <c r="H63" s="3">
        <v>4470</v>
      </c>
      <c r="I63" s="3">
        <v>3800</v>
      </c>
      <c r="J63" s="3">
        <v>670</v>
      </c>
    </row>
    <row r="64" spans="2:10" x14ac:dyDescent="0.25">
      <c r="B64" s="37"/>
      <c r="C64" s="37"/>
      <c r="D64" s="33" t="s">
        <v>30</v>
      </c>
      <c r="E64" s="3">
        <v>4470</v>
      </c>
      <c r="F64" s="3">
        <v>3800</v>
      </c>
      <c r="G64" s="3">
        <v>670</v>
      </c>
      <c r="H64" s="3">
        <v>4470</v>
      </c>
      <c r="I64" s="3">
        <v>3800</v>
      </c>
      <c r="J64" s="3">
        <v>670</v>
      </c>
    </row>
    <row r="65" spans="2:10" x14ac:dyDescent="0.25">
      <c r="B65" s="37"/>
      <c r="C65" s="37"/>
      <c r="D65" s="33" t="s">
        <v>118</v>
      </c>
      <c r="E65" s="3">
        <v>4470</v>
      </c>
      <c r="F65" s="3">
        <v>3800</v>
      </c>
      <c r="G65" s="3">
        <v>670</v>
      </c>
      <c r="H65" s="3">
        <v>4470</v>
      </c>
      <c r="I65" s="3">
        <v>3800</v>
      </c>
      <c r="J65" s="3">
        <v>670</v>
      </c>
    </row>
    <row r="66" spans="2:10" ht="20.25" customHeight="1" x14ac:dyDescent="0.25">
      <c r="B66" s="37"/>
      <c r="C66" s="37"/>
      <c r="D66" s="33" t="s">
        <v>119</v>
      </c>
      <c r="E66" s="3">
        <v>4470</v>
      </c>
      <c r="F66" s="2">
        <v>3800</v>
      </c>
      <c r="G66" s="2">
        <v>670</v>
      </c>
      <c r="H66" s="3">
        <v>4470</v>
      </c>
      <c r="I66" s="2">
        <v>3800</v>
      </c>
      <c r="J66" s="2">
        <v>670</v>
      </c>
    </row>
  </sheetData>
  <mergeCells count="16">
    <mergeCell ref="H2:J2"/>
    <mergeCell ref="H3:J3"/>
    <mergeCell ref="E2:G2"/>
    <mergeCell ref="E3:G3"/>
    <mergeCell ref="B4:D4"/>
    <mergeCell ref="B5:J5"/>
    <mergeCell ref="B7:C9"/>
    <mergeCell ref="D7:D10"/>
    <mergeCell ref="H8:J8"/>
    <mergeCell ref="I9:J9"/>
    <mergeCell ref="H9:H10"/>
    <mergeCell ref="E8:G8"/>
    <mergeCell ref="E9:E10"/>
    <mergeCell ref="F9:G9"/>
    <mergeCell ref="I6:J6"/>
    <mergeCell ref="E7:J7"/>
  </mergeCells>
  <pageMargins left="0.7" right="0.7" top="0.75" bottom="0.75" header="0.3" footer="0.3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N45"/>
  <sheetViews>
    <sheetView view="pageBreakPreview" topLeftCell="A28" zoomScale="60" zoomScaleNormal="100" workbookViewId="0">
      <selection activeCell="A28" sqref="A1:A1048576"/>
    </sheetView>
  </sheetViews>
  <sheetFormatPr defaultColWidth="9.125" defaultRowHeight="17.399999999999999" outlineLevelCol="1" x14ac:dyDescent="0.25"/>
  <cols>
    <col min="1" max="1" width="9.125" style="32" customWidth="1"/>
    <col min="2" max="2" width="12.125" style="32" customWidth="1"/>
    <col min="3" max="3" width="11.375" style="32" customWidth="1"/>
    <col min="4" max="4" width="17" style="32" customWidth="1"/>
    <col min="5" max="5" width="11.875" style="32" customWidth="1"/>
    <col min="6" max="6" width="17.625" style="32" customWidth="1"/>
    <col min="7" max="7" width="14.125" style="32" customWidth="1"/>
    <col min="8" max="8" width="16.875" style="32" customWidth="1"/>
    <col min="9" max="9" width="43.25" style="32" customWidth="1"/>
    <col min="10" max="10" width="16.25" style="32" customWidth="1"/>
    <col min="11" max="11" width="16.75" style="32" customWidth="1"/>
    <col min="12" max="12" width="9.125" style="32"/>
    <col min="13" max="13" width="21.125" style="32" customWidth="1" outlineLevel="1"/>
    <col min="14" max="14" width="17.75" style="32" customWidth="1" outlineLevel="1"/>
    <col min="15" max="16384" width="9.125" style="32"/>
  </cols>
  <sheetData>
    <row r="1" spans="1:11" s="1" customFormat="1" ht="17.25" customHeight="1" x14ac:dyDescent="0.4">
      <c r="A1" s="286" t="s">
        <v>126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</row>
    <row r="2" spans="1:11" s="1" customFormat="1" ht="16.5" customHeight="1" x14ac:dyDescent="0.4">
      <c r="A2" s="286" t="s">
        <v>121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</row>
    <row r="3" spans="1:11" s="1" customFormat="1" ht="16.5" customHeight="1" x14ac:dyDescent="0.4">
      <c r="A3" s="286" t="s">
        <v>0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</row>
    <row r="5" spans="1:11" ht="45" customHeight="1" x14ac:dyDescent="0.25">
      <c r="A5" s="266" t="s">
        <v>205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</row>
    <row r="6" spans="1:11" x14ac:dyDescent="0.25">
      <c r="K6" s="134" t="s">
        <v>59</v>
      </c>
    </row>
    <row r="7" spans="1:11" ht="100.5" customHeight="1" x14ac:dyDescent="0.25">
      <c r="A7" s="265" t="s">
        <v>71</v>
      </c>
      <c r="B7" s="265" t="s">
        <v>72</v>
      </c>
      <c r="C7" s="265"/>
      <c r="D7" s="265" t="s">
        <v>73</v>
      </c>
      <c r="E7" s="265"/>
      <c r="F7" s="265"/>
      <c r="G7" s="265"/>
      <c r="H7" s="265" t="s">
        <v>74</v>
      </c>
      <c r="I7" s="265" t="s">
        <v>75</v>
      </c>
      <c r="J7" s="265" t="s">
        <v>53</v>
      </c>
      <c r="K7" s="265"/>
    </row>
    <row r="8" spans="1:11" ht="44.25" customHeight="1" x14ac:dyDescent="0.25">
      <c r="A8" s="265"/>
      <c r="B8" s="177" t="s">
        <v>76</v>
      </c>
      <c r="C8" s="177" t="s">
        <v>77</v>
      </c>
      <c r="D8" s="177" t="s">
        <v>76</v>
      </c>
      <c r="E8" s="177" t="s">
        <v>77</v>
      </c>
      <c r="F8" s="177" t="s">
        <v>78</v>
      </c>
      <c r="G8" s="177" t="s">
        <v>79</v>
      </c>
      <c r="H8" s="265"/>
      <c r="I8" s="265"/>
      <c r="J8" s="177" t="s">
        <v>80</v>
      </c>
      <c r="K8" s="177" t="s">
        <v>18</v>
      </c>
    </row>
    <row r="9" spans="1:11" ht="18" customHeight="1" x14ac:dyDescent="0.25">
      <c r="A9" s="285" t="s">
        <v>81</v>
      </c>
      <c r="B9" s="285"/>
      <c r="C9" s="285"/>
      <c r="D9" s="285"/>
      <c r="E9" s="285"/>
      <c r="F9" s="285"/>
      <c r="G9" s="285"/>
      <c r="H9" s="285"/>
      <c r="I9" s="285"/>
      <c r="J9" s="133">
        <f>+J10+J30</f>
        <v>0</v>
      </c>
      <c r="K9" s="133">
        <f>+K10+K30</f>
        <v>0</v>
      </c>
    </row>
    <row r="10" spans="1:11" ht="24" customHeight="1" x14ac:dyDescent="0.25">
      <c r="A10" s="285" t="s">
        <v>82</v>
      </c>
      <c r="B10" s="285"/>
      <c r="C10" s="285"/>
      <c r="D10" s="285"/>
      <c r="E10" s="285"/>
      <c r="F10" s="285"/>
      <c r="G10" s="285"/>
      <c r="H10" s="285"/>
      <c r="I10" s="285"/>
      <c r="J10" s="133">
        <f>+J11+J25</f>
        <v>-4470</v>
      </c>
      <c r="K10" s="133">
        <f>+K11+K25</f>
        <v>-4470</v>
      </c>
    </row>
    <row r="11" spans="1:11" ht="20.25" customHeight="1" x14ac:dyDescent="0.25">
      <c r="A11" s="33"/>
      <c r="B11" s="148" t="s">
        <v>31</v>
      </c>
      <c r="C11" s="262" t="s">
        <v>27</v>
      </c>
      <c r="D11" s="262"/>
      <c r="E11" s="262"/>
      <c r="F11" s="262"/>
      <c r="G11" s="262"/>
      <c r="H11" s="262"/>
      <c r="I11" s="262"/>
      <c r="J11" s="98">
        <f>+J16+J20+J12</f>
        <v>-8470</v>
      </c>
      <c r="K11" s="98">
        <f>+K16+K20+K12</f>
        <v>-8470</v>
      </c>
    </row>
    <row r="12" spans="1:11" ht="60" customHeight="1" x14ac:dyDescent="0.25">
      <c r="A12" s="33"/>
      <c r="B12" s="149"/>
      <c r="C12" s="149"/>
      <c r="D12" s="177" t="s">
        <v>163</v>
      </c>
      <c r="E12" s="262" t="s">
        <v>175</v>
      </c>
      <c r="F12" s="262"/>
      <c r="G12" s="262"/>
      <c r="H12" s="262"/>
      <c r="I12" s="262"/>
      <c r="J12" s="98">
        <f>+'3'!E18</f>
        <v>-4000</v>
      </c>
      <c r="K12" s="98">
        <f>'3'!H23</f>
        <v>-4000</v>
      </c>
    </row>
    <row r="13" spans="1:11" ht="39.75" customHeight="1" x14ac:dyDescent="0.25">
      <c r="A13" s="33"/>
      <c r="B13" s="149"/>
      <c r="C13" s="149"/>
      <c r="D13" s="33"/>
      <c r="E13" s="33"/>
      <c r="F13" s="262" t="s">
        <v>176</v>
      </c>
      <c r="G13" s="262"/>
      <c r="H13" s="262"/>
      <c r="I13" s="262"/>
      <c r="J13" s="262"/>
      <c r="K13" s="262"/>
    </row>
    <row r="14" spans="1:11" ht="30" customHeight="1" x14ac:dyDescent="0.25">
      <c r="A14" s="33"/>
      <c r="B14" s="149"/>
      <c r="C14" s="149"/>
      <c r="D14" s="33"/>
      <c r="E14" s="33"/>
      <c r="F14" s="33"/>
      <c r="G14" s="262" t="s">
        <v>51</v>
      </c>
      <c r="H14" s="262"/>
      <c r="I14" s="262"/>
      <c r="J14" s="262"/>
      <c r="K14" s="262"/>
    </row>
    <row r="15" spans="1:11" ht="30" customHeight="1" x14ac:dyDescent="0.25">
      <c r="A15" s="33"/>
      <c r="B15" s="149"/>
      <c r="C15" s="149"/>
      <c r="D15" s="33"/>
      <c r="E15" s="33"/>
      <c r="F15" s="33"/>
      <c r="G15" s="33"/>
      <c r="H15" s="262" t="s">
        <v>174</v>
      </c>
      <c r="I15" s="262"/>
      <c r="J15" s="262"/>
      <c r="K15" s="262"/>
    </row>
    <row r="16" spans="1:11" ht="60" customHeight="1" x14ac:dyDescent="0.25">
      <c r="A16" s="33"/>
      <c r="B16" s="149"/>
      <c r="C16" s="149"/>
      <c r="D16" s="177" t="s">
        <v>136</v>
      </c>
      <c r="E16" s="262" t="str">
        <f>'3'!D27</f>
        <v>Ֆրանսիայի Հանրապետության կառավարության աջակցությամբ իրականացվող Վեդու ջրամբարի  և ոռոգման համակարգի կառուցում</v>
      </c>
      <c r="F16" s="262"/>
      <c r="G16" s="262"/>
      <c r="H16" s="262"/>
      <c r="I16" s="262"/>
      <c r="J16" s="98">
        <f>'3'!E27</f>
        <v>207000</v>
      </c>
      <c r="K16" s="98">
        <f>'3'!H27</f>
        <v>650352</v>
      </c>
    </row>
    <row r="17" spans="1:11" ht="39.75" customHeight="1" x14ac:dyDescent="0.25">
      <c r="A17" s="33"/>
      <c r="B17" s="149"/>
      <c r="C17" s="149"/>
      <c r="D17" s="33"/>
      <c r="E17" s="33"/>
      <c r="F17" s="262" t="s">
        <v>137</v>
      </c>
      <c r="G17" s="262"/>
      <c r="H17" s="262"/>
      <c r="I17" s="262"/>
      <c r="J17" s="262"/>
      <c r="K17" s="262"/>
    </row>
    <row r="18" spans="1:11" ht="30" customHeight="1" x14ac:dyDescent="0.25">
      <c r="A18" s="33"/>
      <c r="B18" s="149"/>
      <c r="C18" s="149"/>
      <c r="D18" s="33"/>
      <c r="E18" s="33"/>
      <c r="F18" s="33"/>
      <c r="G18" s="262" t="s">
        <v>138</v>
      </c>
      <c r="H18" s="262"/>
      <c r="I18" s="262"/>
      <c r="J18" s="262"/>
      <c r="K18" s="262"/>
    </row>
    <row r="19" spans="1:11" ht="30" customHeight="1" x14ac:dyDescent="0.25">
      <c r="A19" s="33"/>
      <c r="B19" s="149"/>
      <c r="C19" s="149"/>
      <c r="D19" s="33"/>
      <c r="E19" s="33"/>
      <c r="F19" s="33"/>
      <c r="G19" s="33"/>
      <c r="H19" s="262" t="s">
        <v>139</v>
      </c>
      <c r="I19" s="262"/>
      <c r="J19" s="262"/>
      <c r="K19" s="262"/>
    </row>
    <row r="20" spans="1:11" ht="69" customHeight="1" x14ac:dyDescent="0.25">
      <c r="A20" s="33"/>
      <c r="B20" s="149"/>
      <c r="C20" s="149"/>
      <c r="D20" s="177" t="s">
        <v>131</v>
      </c>
      <c r="E20" s="262" t="str">
        <f>'3'!D36</f>
        <v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v>
      </c>
      <c r="F20" s="262"/>
      <c r="G20" s="262"/>
      <c r="H20" s="262"/>
      <c r="I20" s="262"/>
      <c r="J20" s="98">
        <f>'3'!E36</f>
        <v>-211470</v>
      </c>
      <c r="K20" s="98">
        <f>'3'!H36</f>
        <v>-654822</v>
      </c>
    </row>
    <row r="21" spans="1:11" ht="42" customHeight="1" x14ac:dyDescent="0.25">
      <c r="A21" s="33"/>
      <c r="B21" s="149"/>
      <c r="C21" s="149"/>
      <c r="D21" s="33"/>
      <c r="E21" s="33"/>
      <c r="F21" s="262" t="e">
        <f ca="1">+_xlfn.SINGLE('5'!F27)</f>
        <v>#NAME?</v>
      </c>
      <c r="G21" s="262"/>
      <c r="H21" s="262"/>
      <c r="I21" s="262"/>
      <c r="J21" s="262"/>
      <c r="K21" s="262"/>
    </row>
    <row r="22" spans="1:11" ht="30" customHeight="1" x14ac:dyDescent="0.25">
      <c r="A22" s="33"/>
      <c r="B22" s="149"/>
      <c r="C22" s="149"/>
      <c r="D22" s="33"/>
      <c r="E22" s="33"/>
      <c r="F22" s="33"/>
      <c r="G22" s="262" t="s">
        <v>50</v>
      </c>
      <c r="H22" s="262"/>
      <c r="I22" s="262"/>
      <c r="J22" s="262"/>
      <c r="K22" s="262"/>
    </row>
    <row r="23" spans="1:11" ht="30" customHeight="1" x14ac:dyDescent="0.25">
      <c r="A23" s="33"/>
      <c r="B23" s="149"/>
      <c r="C23" s="149"/>
      <c r="D23" s="33"/>
      <c r="E23" s="33"/>
      <c r="F23" s="33"/>
      <c r="G23" s="33"/>
      <c r="H23" s="262" t="s">
        <v>124</v>
      </c>
      <c r="I23" s="262"/>
      <c r="J23" s="262"/>
      <c r="K23" s="262"/>
    </row>
    <row r="24" spans="1:11" ht="30" customHeight="1" x14ac:dyDescent="0.25">
      <c r="A24" s="33"/>
      <c r="B24" s="149"/>
      <c r="C24" s="149"/>
      <c r="D24" s="33"/>
      <c r="E24" s="33"/>
      <c r="F24" s="33"/>
      <c r="G24" s="33"/>
      <c r="H24" s="186"/>
      <c r="I24" s="186" t="s">
        <v>158</v>
      </c>
      <c r="J24" s="234">
        <v>0</v>
      </c>
      <c r="K24" s="232">
        <v>-120</v>
      </c>
    </row>
    <row r="25" spans="1:11" ht="30" customHeight="1" x14ac:dyDescent="0.25">
      <c r="A25" s="33"/>
      <c r="B25" s="148">
        <v>1072</v>
      </c>
      <c r="C25" s="262" t="s">
        <v>41</v>
      </c>
      <c r="D25" s="262"/>
      <c r="E25" s="262"/>
      <c r="F25" s="262"/>
      <c r="G25" s="262"/>
      <c r="H25" s="262"/>
      <c r="I25" s="262"/>
      <c r="J25" s="98">
        <f>+J26</f>
        <v>4000</v>
      </c>
      <c r="K25" s="98">
        <f>+K26</f>
        <v>4000</v>
      </c>
    </row>
    <row r="26" spans="1:11" ht="60" customHeight="1" x14ac:dyDescent="0.25">
      <c r="A26" s="33"/>
      <c r="B26" s="149"/>
      <c r="C26" s="149"/>
      <c r="D26" s="177" t="s">
        <v>177</v>
      </c>
      <c r="E26" s="262" t="str">
        <f>+'3'!D47</f>
        <v xml:space="preserve"> "Համայնքային ենթակառուցվածքների II ծրագիր, փուլ 3 - Հայաստանի ջրամատակարարման և ջրահեռացման ենթակառուցվածք" ծրագրերի կառավարում</v>
      </c>
      <c r="F26" s="262"/>
      <c r="G26" s="262"/>
      <c r="H26" s="262"/>
      <c r="I26" s="262"/>
      <c r="J26" s="98">
        <f>+'3'!E47</f>
        <v>4000</v>
      </c>
      <c r="K26" s="98">
        <f>+'3'!H47</f>
        <v>4000</v>
      </c>
    </row>
    <row r="27" spans="1:11" ht="39.75" customHeight="1" x14ac:dyDescent="0.25">
      <c r="A27" s="33"/>
      <c r="B27" s="149"/>
      <c r="C27" s="149"/>
      <c r="D27" s="33"/>
      <c r="E27" s="33"/>
      <c r="F27" s="262" t="s">
        <v>170</v>
      </c>
      <c r="G27" s="262"/>
      <c r="H27" s="262"/>
      <c r="I27" s="262"/>
      <c r="J27" s="262"/>
      <c r="K27" s="262"/>
    </row>
    <row r="28" spans="1:11" ht="30" customHeight="1" x14ac:dyDescent="0.25">
      <c r="A28" s="33"/>
      <c r="B28" s="149"/>
      <c r="C28" s="149"/>
      <c r="D28" s="33"/>
      <c r="E28" s="33"/>
      <c r="F28" s="33"/>
      <c r="G28" s="262" t="s">
        <v>169</v>
      </c>
      <c r="H28" s="262"/>
      <c r="I28" s="262"/>
      <c r="J28" s="262"/>
      <c r="K28" s="262"/>
    </row>
    <row r="29" spans="1:11" ht="30" customHeight="1" x14ac:dyDescent="0.25">
      <c r="A29" s="33"/>
      <c r="B29" s="149"/>
      <c r="C29" s="149"/>
      <c r="D29" s="33"/>
      <c r="E29" s="33"/>
      <c r="F29" s="33"/>
      <c r="G29" s="33"/>
      <c r="H29" s="262" t="s">
        <v>178</v>
      </c>
      <c r="I29" s="262"/>
      <c r="J29" s="262"/>
      <c r="K29" s="262"/>
    </row>
    <row r="30" spans="1:11" ht="30" customHeight="1" x14ac:dyDescent="0.25">
      <c r="A30" s="285" t="s">
        <v>154</v>
      </c>
      <c r="B30" s="285"/>
      <c r="C30" s="285"/>
      <c r="D30" s="285"/>
      <c r="E30" s="285"/>
      <c r="F30" s="285"/>
      <c r="G30" s="285"/>
      <c r="H30" s="285"/>
      <c r="I30" s="285"/>
      <c r="J30" s="98">
        <f>+J31+J43</f>
        <v>4470</v>
      </c>
      <c r="K30" s="98">
        <f>+K31+K43</f>
        <v>4470</v>
      </c>
    </row>
    <row r="31" spans="1:11" ht="37.5" customHeight="1" x14ac:dyDescent="0.25">
      <c r="A31" s="33"/>
      <c r="B31" s="177">
        <v>1189</v>
      </c>
      <c r="C31" s="262" t="s">
        <v>143</v>
      </c>
      <c r="D31" s="262"/>
      <c r="E31" s="262"/>
      <c r="F31" s="262"/>
      <c r="G31" s="262"/>
      <c r="H31" s="262"/>
      <c r="I31" s="262"/>
      <c r="J31" s="98">
        <f t="shared" ref="J31:K31" si="0">+J32</f>
        <v>4470</v>
      </c>
      <c r="K31" s="98">
        <f t="shared" si="0"/>
        <v>4470</v>
      </c>
    </row>
    <row r="32" spans="1:11" ht="60" customHeight="1" x14ac:dyDescent="0.25">
      <c r="A32" s="33"/>
      <c r="B32" s="149"/>
      <c r="C32" s="149"/>
      <c r="D32" s="148" t="s">
        <v>144</v>
      </c>
      <c r="E32" s="262" t="str">
        <f>+'5'!E12</f>
        <v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F32" s="262"/>
      <c r="G32" s="262"/>
      <c r="H32" s="262"/>
      <c r="I32" s="262"/>
      <c r="J32" s="98">
        <f>+'2'!G79</f>
        <v>4470</v>
      </c>
      <c r="K32" s="98">
        <f>+'2'!H79</f>
        <v>4470</v>
      </c>
    </row>
    <row r="33" spans="1:11" ht="62.25" customHeight="1" x14ac:dyDescent="0.25">
      <c r="A33" s="33"/>
      <c r="B33" s="149"/>
      <c r="C33" s="149"/>
      <c r="D33" s="33"/>
      <c r="E33" s="33"/>
      <c r="F33" s="262" t="str">
        <f>+'5'!F13</f>
        <v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v>
      </c>
      <c r="G33" s="262"/>
      <c r="H33" s="262"/>
      <c r="I33" s="262"/>
      <c r="J33" s="262"/>
      <c r="K33" s="262"/>
    </row>
    <row r="34" spans="1:11" ht="30" customHeight="1" x14ac:dyDescent="0.25">
      <c r="A34" s="33"/>
      <c r="B34" s="149"/>
      <c r="C34" s="149"/>
      <c r="D34" s="33"/>
      <c r="E34" s="33"/>
      <c r="F34" s="33"/>
      <c r="G34" s="262" t="s">
        <v>51</v>
      </c>
      <c r="H34" s="262"/>
      <c r="I34" s="262"/>
      <c r="J34" s="262"/>
      <c r="K34" s="262"/>
    </row>
    <row r="35" spans="1:11" ht="30" customHeight="1" x14ac:dyDescent="0.25">
      <c r="A35" s="33"/>
      <c r="B35" s="149"/>
      <c r="C35" s="149"/>
      <c r="D35" s="33"/>
      <c r="E35" s="33"/>
      <c r="F35" s="33"/>
      <c r="G35" s="33"/>
      <c r="H35" s="262" t="s">
        <v>147</v>
      </c>
      <c r="I35" s="262"/>
      <c r="J35" s="262"/>
      <c r="K35" s="262"/>
    </row>
    <row r="36" spans="1:11" ht="18" x14ac:dyDescent="0.25">
      <c r="A36" s="282" t="s">
        <v>179</v>
      </c>
      <c r="B36" s="283"/>
      <c r="C36" s="283"/>
      <c r="D36" s="283"/>
      <c r="E36" s="283"/>
      <c r="F36" s="283"/>
      <c r="G36" s="283"/>
      <c r="H36" s="283"/>
      <c r="I36" s="284"/>
      <c r="J36" s="231">
        <f t="shared" ref="J36:K36" si="1">+J37</f>
        <v>0</v>
      </c>
      <c r="K36" s="231">
        <f t="shared" si="1"/>
        <v>0</v>
      </c>
    </row>
    <row r="37" spans="1:11" ht="18" x14ac:dyDescent="0.25">
      <c r="A37" s="198"/>
      <c r="B37" s="199">
        <v>1139</v>
      </c>
      <c r="C37" s="278" t="s">
        <v>190</v>
      </c>
      <c r="D37" s="278"/>
      <c r="E37" s="278"/>
      <c r="F37" s="278"/>
      <c r="G37" s="278"/>
      <c r="H37" s="278"/>
      <c r="I37" s="278"/>
      <c r="J37" s="133">
        <f t="shared" ref="J37:K37" si="2">J38+J42</f>
        <v>0</v>
      </c>
      <c r="K37" s="133">
        <f t="shared" si="2"/>
        <v>0</v>
      </c>
    </row>
    <row r="38" spans="1:11" ht="18" x14ac:dyDescent="0.25">
      <c r="A38" s="200"/>
      <c r="B38" s="201"/>
      <c r="C38" s="201"/>
      <c r="D38" s="149" t="s">
        <v>191</v>
      </c>
      <c r="E38" s="277" t="s">
        <v>184</v>
      </c>
      <c r="F38" s="278"/>
      <c r="G38" s="278"/>
      <c r="H38" s="278"/>
      <c r="I38" s="278"/>
      <c r="J38" s="133">
        <f>-J42</f>
        <v>-46670</v>
      </c>
      <c r="K38" s="133">
        <f>-K42</f>
        <v>-174670</v>
      </c>
    </row>
    <row r="39" spans="1:11" ht="18" x14ac:dyDescent="0.25">
      <c r="A39" s="200"/>
      <c r="B39" s="201"/>
      <c r="C39" s="201"/>
      <c r="D39" s="33"/>
      <c r="E39" s="189"/>
      <c r="F39" s="279" t="s">
        <v>192</v>
      </c>
      <c r="G39" s="280"/>
      <c r="H39" s="280"/>
      <c r="I39" s="280"/>
      <c r="J39" s="280"/>
      <c r="K39" s="281"/>
    </row>
    <row r="40" spans="1:11" ht="18" x14ac:dyDescent="0.25">
      <c r="A40" s="200"/>
      <c r="B40" s="201"/>
      <c r="C40" s="201"/>
      <c r="D40" s="33"/>
      <c r="E40" s="189"/>
      <c r="F40" s="33"/>
      <c r="G40" s="275" t="s">
        <v>169</v>
      </c>
      <c r="H40" s="276"/>
      <c r="I40" s="276"/>
      <c r="J40" s="276"/>
      <c r="K40" s="277"/>
    </row>
    <row r="41" spans="1:11" ht="18" x14ac:dyDescent="0.25">
      <c r="A41" s="202"/>
      <c r="B41" s="201"/>
      <c r="C41" s="201"/>
      <c r="D41" s="33"/>
      <c r="E41" s="189"/>
      <c r="F41" s="33"/>
      <c r="G41" s="33"/>
      <c r="H41" s="275" t="s">
        <v>193</v>
      </c>
      <c r="I41" s="276"/>
      <c r="J41" s="276"/>
      <c r="K41" s="277"/>
    </row>
    <row r="42" spans="1:11" ht="18" x14ac:dyDescent="0.25">
      <c r="A42" s="200"/>
      <c r="B42" s="201"/>
      <c r="C42" s="201"/>
      <c r="D42" s="149" t="s">
        <v>191</v>
      </c>
      <c r="E42" s="277" t="s">
        <v>184</v>
      </c>
      <c r="F42" s="278"/>
      <c r="G42" s="278"/>
      <c r="H42" s="278"/>
      <c r="I42" s="278"/>
      <c r="J42" s="133">
        <f>'2'!G108</f>
        <v>46670</v>
      </c>
      <c r="K42" s="133">
        <f>'2'!H108</f>
        <v>174670</v>
      </c>
    </row>
    <row r="43" spans="1:11" ht="18" x14ac:dyDescent="0.25">
      <c r="A43" s="200"/>
      <c r="B43" s="201"/>
      <c r="C43" s="201"/>
      <c r="D43" s="33"/>
      <c r="E43" s="189"/>
      <c r="F43" s="279" t="s">
        <v>192</v>
      </c>
      <c r="G43" s="280"/>
      <c r="H43" s="280"/>
      <c r="I43" s="280"/>
      <c r="J43" s="280"/>
      <c r="K43" s="281"/>
    </row>
    <row r="44" spans="1:11" ht="18" x14ac:dyDescent="0.25">
      <c r="A44" s="200"/>
      <c r="B44" s="201"/>
      <c r="C44" s="201"/>
      <c r="D44" s="33"/>
      <c r="E44" s="189"/>
      <c r="F44" s="33"/>
      <c r="G44" s="275" t="s">
        <v>169</v>
      </c>
      <c r="H44" s="276"/>
      <c r="I44" s="276"/>
      <c r="J44" s="276"/>
      <c r="K44" s="277"/>
    </row>
    <row r="45" spans="1:11" ht="18" x14ac:dyDescent="0.25">
      <c r="A45" s="202"/>
      <c r="B45" s="201"/>
      <c r="C45" s="201"/>
      <c r="D45" s="33"/>
      <c r="E45" s="189"/>
      <c r="F45" s="33"/>
      <c r="G45" s="33"/>
      <c r="H45" s="275" t="s">
        <v>193</v>
      </c>
      <c r="I45" s="276"/>
      <c r="J45" s="276"/>
      <c r="K45" s="277"/>
    </row>
  </sheetData>
  <mergeCells count="46">
    <mergeCell ref="H23:K23"/>
    <mergeCell ref="A1:K1"/>
    <mergeCell ref="A2:K2"/>
    <mergeCell ref="A3:K3"/>
    <mergeCell ref="A5:K5"/>
    <mergeCell ref="A7:A8"/>
    <mergeCell ref="B7:C7"/>
    <mergeCell ref="D7:G7"/>
    <mergeCell ref="H7:H8"/>
    <mergeCell ref="I7:I8"/>
    <mergeCell ref="J7:K7"/>
    <mergeCell ref="E12:I12"/>
    <mergeCell ref="F13:K13"/>
    <mergeCell ref="G14:K14"/>
    <mergeCell ref="H15:K15"/>
    <mergeCell ref="E32:I32"/>
    <mergeCell ref="F33:K33"/>
    <mergeCell ref="G34:K34"/>
    <mergeCell ref="H35:K35"/>
    <mergeCell ref="A9:I9"/>
    <mergeCell ref="A10:I10"/>
    <mergeCell ref="C11:I11"/>
    <mergeCell ref="C31:I31"/>
    <mergeCell ref="E16:I16"/>
    <mergeCell ref="F17:K17"/>
    <mergeCell ref="G18:K18"/>
    <mergeCell ref="A30:I30"/>
    <mergeCell ref="H19:K19"/>
    <mergeCell ref="E20:I20"/>
    <mergeCell ref="F21:K21"/>
    <mergeCell ref="G22:K22"/>
    <mergeCell ref="H29:K29"/>
    <mergeCell ref="C25:I25"/>
    <mergeCell ref="E26:I26"/>
    <mergeCell ref="F27:K27"/>
    <mergeCell ref="G28:K28"/>
    <mergeCell ref="A36:I36"/>
    <mergeCell ref="C37:I37"/>
    <mergeCell ref="E38:I38"/>
    <mergeCell ref="F39:K39"/>
    <mergeCell ref="G40:K40"/>
    <mergeCell ref="H41:K41"/>
    <mergeCell ref="E42:I42"/>
    <mergeCell ref="F43:K43"/>
    <mergeCell ref="G44:K44"/>
    <mergeCell ref="H45:K45"/>
  </mergeCells>
  <pageMargins left="0.7" right="0.7" top="0.75" bottom="0.75" header="0.3" footer="0.3"/>
  <pageSetup paperSize="9" scale="74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view="pageBreakPreview" topLeftCell="A22" zoomScale="60" zoomScaleNormal="100" workbookViewId="0">
      <selection activeCell="A5" sqref="A5:K5"/>
    </sheetView>
  </sheetViews>
  <sheetFormatPr defaultColWidth="9.125" defaultRowHeight="17.399999999999999" x14ac:dyDescent="0.25"/>
  <cols>
    <col min="1" max="1" width="8.125" style="32" customWidth="1"/>
    <col min="2" max="2" width="13.375" style="32" customWidth="1"/>
    <col min="3" max="3" width="13.625" style="32" customWidth="1"/>
    <col min="4" max="4" width="17.75" style="32" customWidth="1"/>
    <col min="5" max="5" width="14.375" style="32" customWidth="1"/>
    <col min="6" max="6" width="21.625" style="32" customWidth="1"/>
    <col min="7" max="7" width="13" style="32" customWidth="1"/>
    <col min="8" max="8" width="20.25" style="32" customWidth="1"/>
    <col min="9" max="9" width="49.375" style="32" customWidth="1"/>
    <col min="10" max="10" width="16.125" style="32" customWidth="1"/>
    <col min="11" max="11" width="18.375" style="32" customWidth="1"/>
    <col min="12" max="16384" width="9.125" style="32"/>
  </cols>
  <sheetData>
    <row r="1" spans="1:12" s="1" customFormat="1" ht="17.25" customHeight="1" x14ac:dyDescent="0.4">
      <c r="A1" s="286" t="s">
        <v>87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</row>
    <row r="2" spans="1:12" s="1" customFormat="1" ht="16.5" customHeight="1" x14ac:dyDescent="0.4">
      <c r="A2" s="286" t="s">
        <v>121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</row>
    <row r="3" spans="1:12" s="1" customFormat="1" ht="16.5" customHeight="1" x14ac:dyDescent="0.4">
      <c r="A3" s="286" t="s">
        <v>0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</row>
    <row r="4" spans="1:12" x14ac:dyDescent="0.25">
      <c r="K4" s="132"/>
    </row>
    <row r="5" spans="1:12" ht="57.75" customHeight="1" x14ac:dyDescent="0.25">
      <c r="A5" s="266" t="s">
        <v>206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</row>
    <row r="6" spans="1:12" x14ac:dyDescent="0.25">
      <c r="K6" s="134" t="s">
        <v>59</v>
      </c>
    </row>
    <row r="7" spans="1:12" s="34" customFormat="1" ht="87" customHeight="1" x14ac:dyDescent="0.25">
      <c r="A7" s="265" t="s">
        <v>83</v>
      </c>
      <c r="B7" s="265" t="s">
        <v>72</v>
      </c>
      <c r="C7" s="265"/>
      <c r="D7" s="265" t="s">
        <v>73</v>
      </c>
      <c r="E7" s="265"/>
      <c r="F7" s="265"/>
      <c r="G7" s="265"/>
      <c r="H7" s="265" t="s">
        <v>74</v>
      </c>
      <c r="I7" s="265" t="s">
        <v>75</v>
      </c>
      <c r="J7" s="265" t="s">
        <v>53</v>
      </c>
      <c r="K7" s="265"/>
    </row>
    <row r="8" spans="1:12" s="34" customFormat="1" ht="56.25" customHeight="1" x14ac:dyDescent="0.25">
      <c r="A8" s="265"/>
      <c r="B8" s="177" t="s">
        <v>84</v>
      </c>
      <c r="C8" s="177" t="s">
        <v>85</v>
      </c>
      <c r="D8" s="177" t="s">
        <v>76</v>
      </c>
      <c r="E8" s="177" t="s">
        <v>85</v>
      </c>
      <c r="F8" s="177" t="s">
        <v>86</v>
      </c>
      <c r="G8" s="177" t="s">
        <v>79</v>
      </c>
      <c r="H8" s="265"/>
      <c r="I8" s="265"/>
      <c r="J8" s="177" t="s">
        <v>80</v>
      </c>
      <c r="K8" s="177" t="s">
        <v>18</v>
      </c>
    </row>
    <row r="9" spans="1:12" ht="21" customHeight="1" x14ac:dyDescent="0.25">
      <c r="A9" s="285" t="s">
        <v>81</v>
      </c>
      <c r="B9" s="285"/>
      <c r="C9" s="285"/>
      <c r="D9" s="285"/>
      <c r="E9" s="285"/>
      <c r="F9" s="285"/>
      <c r="G9" s="285"/>
      <c r="H9" s="285"/>
      <c r="I9" s="285"/>
      <c r="J9" s="133">
        <f>+J10+J16+J36</f>
        <v>0</v>
      </c>
      <c r="K9" s="133">
        <f>+K10+K16+K36</f>
        <v>0</v>
      </c>
    </row>
    <row r="10" spans="1:12" ht="23.25" customHeight="1" x14ac:dyDescent="0.25">
      <c r="A10" s="285" t="s">
        <v>56</v>
      </c>
      <c r="B10" s="285"/>
      <c r="C10" s="285"/>
      <c r="D10" s="285"/>
      <c r="E10" s="285"/>
      <c r="F10" s="285"/>
      <c r="G10" s="285"/>
      <c r="H10" s="285"/>
      <c r="I10" s="285"/>
      <c r="J10" s="133">
        <f>+J11</f>
        <v>4470</v>
      </c>
      <c r="K10" s="133">
        <f>+K11</f>
        <v>4470</v>
      </c>
    </row>
    <row r="11" spans="1:12" ht="37.5" customHeight="1" x14ac:dyDescent="0.25">
      <c r="A11" s="33"/>
      <c r="B11" s="177">
        <v>1189</v>
      </c>
      <c r="C11" s="262" t="s">
        <v>143</v>
      </c>
      <c r="D11" s="262"/>
      <c r="E11" s="262"/>
      <c r="F11" s="262"/>
      <c r="G11" s="262"/>
      <c r="H11" s="262"/>
      <c r="I11" s="262"/>
      <c r="J11" s="98">
        <f t="shared" ref="J11:K11" si="0">+J12</f>
        <v>4470</v>
      </c>
      <c r="K11" s="98">
        <f t="shared" si="0"/>
        <v>4470</v>
      </c>
    </row>
    <row r="12" spans="1:12" ht="59.25" customHeight="1" x14ac:dyDescent="0.25">
      <c r="A12" s="33"/>
      <c r="B12" s="149"/>
      <c r="C12" s="149"/>
      <c r="D12" s="148" t="s">
        <v>144</v>
      </c>
      <c r="E12" s="262" t="s">
        <v>145</v>
      </c>
      <c r="F12" s="262"/>
      <c r="G12" s="262"/>
      <c r="H12" s="262"/>
      <c r="I12" s="262"/>
      <c r="J12" s="98">
        <f>+'3'!E58</f>
        <v>4470</v>
      </c>
      <c r="K12" s="98">
        <f>+'3'!H58</f>
        <v>4470</v>
      </c>
    </row>
    <row r="13" spans="1:12" ht="52.5" customHeight="1" x14ac:dyDescent="0.25">
      <c r="A13" s="33"/>
      <c r="B13" s="149"/>
      <c r="C13" s="149"/>
      <c r="D13" s="33"/>
      <c r="E13" s="33"/>
      <c r="F13" s="262" t="s">
        <v>146</v>
      </c>
      <c r="G13" s="262"/>
      <c r="H13" s="262"/>
      <c r="I13" s="262"/>
      <c r="J13" s="262"/>
      <c r="K13" s="262"/>
    </row>
    <row r="14" spans="1:12" ht="30" customHeight="1" x14ac:dyDescent="0.25">
      <c r="A14" s="33"/>
      <c r="B14" s="149"/>
      <c r="C14" s="149"/>
      <c r="D14" s="33"/>
      <c r="E14" s="33"/>
      <c r="F14" s="33"/>
      <c r="G14" s="262" t="s">
        <v>51</v>
      </c>
      <c r="H14" s="262"/>
      <c r="I14" s="262"/>
      <c r="J14" s="262"/>
      <c r="K14" s="262"/>
      <c r="L14" s="233"/>
    </row>
    <row r="15" spans="1:12" ht="30" customHeight="1" x14ac:dyDescent="0.25">
      <c r="A15" s="33"/>
      <c r="B15" s="149"/>
      <c r="C15" s="149"/>
      <c r="D15" s="33"/>
      <c r="E15" s="33"/>
      <c r="F15" s="33"/>
      <c r="G15" s="33"/>
      <c r="H15" s="262" t="s">
        <v>147</v>
      </c>
      <c r="I15" s="262"/>
      <c r="J15" s="262"/>
      <c r="K15" s="262"/>
      <c r="L15" s="233"/>
    </row>
    <row r="16" spans="1:12" ht="23.25" customHeight="1" x14ac:dyDescent="0.25">
      <c r="A16" s="285" t="s">
        <v>19</v>
      </c>
      <c r="B16" s="285"/>
      <c r="C16" s="285"/>
      <c r="D16" s="285"/>
      <c r="E16" s="285"/>
      <c r="F16" s="285"/>
      <c r="G16" s="285"/>
      <c r="H16" s="285"/>
      <c r="I16" s="285"/>
      <c r="J16" s="98">
        <f>+J17+J31</f>
        <v>-4470</v>
      </c>
      <c r="K16" s="98">
        <f>+K17+K31</f>
        <v>-4470</v>
      </c>
    </row>
    <row r="17" spans="1:11" ht="30" customHeight="1" x14ac:dyDescent="0.25">
      <c r="A17" s="33"/>
      <c r="B17" s="177" t="s">
        <v>31</v>
      </c>
      <c r="C17" s="262" t="s">
        <v>27</v>
      </c>
      <c r="D17" s="262"/>
      <c r="E17" s="262"/>
      <c r="F17" s="262"/>
      <c r="G17" s="262"/>
      <c r="H17" s="262"/>
      <c r="I17" s="262"/>
      <c r="J17" s="98">
        <f>+J22+J26+J18</f>
        <v>-8470</v>
      </c>
      <c r="K17" s="98">
        <f>+K22+K26+K18</f>
        <v>-8470</v>
      </c>
    </row>
    <row r="18" spans="1:11" ht="60" customHeight="1" x14ac:dyDescent="0.25">
      <c r="A18" s="33"/>
      <c r="B18" s="149"/>
      <c r="C18" s="149"/>
      <c r="D18" s="177" t="s">
        <v>163</v>
      </c>
      <c r="E18" s="262" t="s">
        <v>175</v>
      </c>
      <c r="F18" s="262"/>
      <c r="G18" s="262"/>
      <c r="H18" s="262"/>
      <c r="I18" s="262"/>
      <c r="J18" s="98">
        <f>+'3'!E24</f>
        <v>-4000</v>
      </c>
      <c r="K18" s="98">
        <f>+'4'!K12</f>
        <v>-4000</v>
      </c>
    </row>
    <row r="19" spans="1:11" ht="39.75" customHeight="1" x14ac:dyDescent="0.25">
      <c r="A19" s="33"/>
      <c r="B19" s="149"/>
      <c r="C19" s="149"/>
      <c r="D19" s="33"/>
      <c r="E19" s="33"/>
      <c r="F19" s="262" t="s">
        <v>176</v>
      </c>
      <c r="G19" s="262"/>
      <c r="H19" s="262"/>
      <c r="I19" s="262"/>
      <c r="J19" s="262"/>
      <c r="K19" s="262"/>
    </row>
    <row r="20" spans="1:11" ht="30" customHeight="1" x14ac:dyDescent="0.25">
      <c r="A20" s="33"/>
      <c r="B20" s="149"/>
      <c r="C20" s="149"/>
      <c r="D20" s="33"/>
      <c r="E20" s="33"/>
      <c r="F20" s="33"/>
      <c r="G20" s="262" t="s">
        <v>51</v>
      </c>
      <c r="H20" s="262"/>
      <c r="I20" s="262"/>
      <c r="J20" s="262"/>
      <c r="K20" s="262"/>
    </row>
    <row r="21" spans="1:11" ht="30" customHeight="1" x14ac:dyDescent="0.25">
      <c r="A21" s="33"/>
      <c r="B21" s="149"/>
      <c r="C21" s="149"/>
      <c r="D21" s="33"/>
      <c r="E21" s="33"/>
      <c r="F21" s="33"/>
      <c r="G21" s="33"/>
      <c r="H21" s="262" t="s">
        <v>174</v>
      </c>
      <c r="I21" s="262"/>
      <c r="J21" s="262"/>
      <c r="K21" s="262"/>
    </row>
    <row r="22" spans="1:11" ht="42.75" customHeight="1" x14ac:dyDescent="0.25">
      <c r="A22" s="33"/>
      <c r="B22" s="149"/>
      <c r="C22" s="149"/>
      <c r="D22" s="177" t="s">
        <v>136</v>
      </c>
      <c r="E22" s="262" t="str">
        <f>+'4'!E16</f>
        <v>Ֆրանսիայի Հանրապետության կառավարության աջակցությամբ իրականացվող Վեդու ջրամբարի  և ոռոգման համակարգի կառուցում</v>
      </c>
      <c r="F22" s="262"/>
      <c r="G22" s="262"/>
      <c r="H22" s="262"/>
      <c r="I22" s="262"/>
      <c r="J22" s="98">
        <f>'3'!E33</f>
        <v>207000</v>
      </c>
      <c r="K22" s="98">
        <f>'3'!H33</f>
        <v>650352</v>
      </c>
    </row>
    <row r="23" spans="1:11" ht="39.75" customHeight="1" x14ac:dyDescent="0.25">
      <c r="A23" s="33"/>
      <c r="B23" s="149"/>
      <c r="C23" s="149"/>
      <c r="D23" s="33"/>
      <c r="E23" s="33"/>
      <c r="F23" s="262" t="s">
        <v>123</v>
      </c>
      <c r="G23" s="262"/>
      <c r="H23" s="262"/>
      <c r="I23" s="262"/>
      <c r="J23" s="262"/>
      <c r="K23" s="262"/>
    </row>
    <row r="24" spans="1:11" ht="30" customHeight="1" x14ac:dyDescent="0.25">
      <c r="A24" s="33"/>
      <c r="B24" s="149"/>
      <c r="C24" s="149"/>
      <c r="D24" s="33"/>
      <c r="E24" s="33"/>
      <c r="F24" s="33"/>
      <c r="G24" s="262" t="s">
        <v>50</v>
      </c>
      <c r="H24" s="262"/>
      <c r="I24" s="262"/>
      <c r="J24" s="262"/>
      <c r="K24" s="262"/>
    </row>
    <row r="25" spans="1:11" ht="30" customHeight="1" x14ac:dyDescent="0.25">
      <c r="A25" s="33"/>
      <c r="B25" s="149"/>
      <c r="C25" s="149"/>
      <c r="D25" s="33"/>
      <c r="E25" s="33"/>
      <c r="F25" s="33"/>
      <c r="G25" s="33"/>
      <c r="H25" s="262" t="s">
        <v>124</v>
      </c>
      <c r="I25" s="262"/>
      <c r="J25" s="262"/>
      <c r="K25" s="262"/>
    </row>
    <row r="26" spans="1:11" ht="59.25" customHeight="1" x14ac:dyDescent="0.25">
      <c r="A26" s="33"/>
      <c r="B26" s="149"/>
      <c r="C26" s="149"/>
      <c r="D26" s="177" t="s">
        <v>131</v>
      </c>
      <c r="E26" s="262" t="s">
        <v>132</v>
      </c>
      <c r="F26" s="262"/>
      <c r="G26" s="262"/>
      <c r="H26" s="262"/>
      <c r="I26" s="262"/>
      <c r="J26" s="98">
        <f>+'3'!E36</f>
        <v>-211470</v>
      </c>
      <c r="K26" s="98">
        <f>+'3'!H36</f>
        <v>-654822</v>
      </c>
    </row>
    <row r="27" spans="1:11" ht="30" customHeight="1" x14ac:dyDescent="0.25">
      <c r="A27" s="33"/>
      <c r="B27" s="149"/>
      <c r="C27" s="149"/>
      <c r="D27" s="33"/>
      <c r="E27" s="33"/>
      <c r="F27" s="262" t="s">
        <v>133</v>
      </c>
      <c r="G27" s="262"/>
      <c r="H27" s="262"/>
      <c r="I27" s="262"/>
      <c r="J27" s="262"/>
      <c r="K27" s="262"/>
    </row>
    <row r="28" spans="1:11" ht="30" customHeight="1" x14ac:dyDescent="0.25">
      <c r="A28" s="33"/>
      <c r="B28" s="149"/>
      <c r="C28" s="149"/>
      <c r="D28" s="33"/>
      <c r="E28" s="33"/>
      <c r="F28" s="33"/>
      <c r="G28" s="262" t="s">
        <v>50</v>
      </c>
      <c r="H28" s="262"/>
      <c r="I28" s="262"/>
      <c r="J28" s="262"/>
      <c r="K28" s="262"/>
    </row>
    <row r="29" spans="1:11" ht="30" customHeight="1" x14ac:dyDescent="0.25">
      <c r="A29" s="33"/>
      <c r="B29" s="149"/>
      <c r="C29" s="149"/>
      <c r="D29" s="33"/>
      <c r="E29" s="33"/>
      <c r="F29" s="33"/>
      <c r="G29" s="33"/>
      <c r="H29" s="262" t="s">
        <v>124</v>
      </c>
      <c r="I29" s="262"/>
      <c r="J29" s="262"/>
      <c r="K29" s="262"/>
    </row>
    <row r="30" spans="1:11" ht="30" customHeight="1" x14ac:dyDescent="0.25">
      <c r="A30" s="33"/>
      <c r="B30" s="149"/>
      <c r="C30" s="149"/>
      <c r="D30" s="33"/>
      <c r="E30" s="33"/>
      <c r="F30" s="33"/>
      <c r="G30" s="33"/>
      <c r="H30" s="186"/>
      <c r="I30" s="186" t="s">
        <v>158</v>
      </c>
      <c r="J30" s="234">
        <v>0</v>
      </c>
      <c r="K30" s="232">
        <v>-120</v>
      </c>
    </row>
    <row r="31" spans="1:11" ht="30" customHeight="1" x14ac:dyDescent="0.25">
      <c r="A31" s="33"/>
      <c r="B31" s="177">
        <v>1072</v>
      </c>
      <c r="C31" s="262" t="s">
        <v>41</v>
      </c>
      <c r="D31" s="262"/>
      <c r="E31" s="262"/>
      <c r="F31" s="262"/>
      <c r="G31" s="262"/>
      <c r="H31" s="262"/>
      <c r="I31" s="262"/>
      <c r="J31" s="98">
        <f>+J32</f>
        <v>4000</v>
      </c>
      <c r="K31" s="98">
        <f>+K32</f>
        <v>4000</v>
      </c>
    </row>
    <row r="32" spans="1:11" ht="42.75" customHeight="1" x14ac:dyDescent="0.25">
      <c r="A32" s="33"/>
      <c r="B32" s="149"/>
      <c r="C32" s="149"/>
      <c r="D32" s="177" t="s">
        <v>168</v>
      </c>
      <c r="E32" s="262" t="s">
        <v>159</v>
      </c>
      <c r="F32" s="262"/>
      <c r="G32" s="262"/>
      <c r="H32" s="262"/>
      <c r="I32" s="262"/>
      <c r="J32" s="98">
        <f>+'3'!E49</f>
        <v>4000</v>
      </c>
      <c r="K32" s="98">
        <f>+'3'!H49</f>
        <v>4000</v>
      </c>
    </row>
    <row r="33" spans="1:11" ht="39.75" customHeight="1" x14ac:dyDescent="0.25">
      <c r="A33" s="33"/>
      <c r="B33" s="149"/>
      <c r="C33" s="149"/>
      <c r="D33" s="33"/>
      <c r="E33" s="33"/>
      <c r="F33" s="262" t="s">
        <v>170</v>
      </c>
      <c r="G33" s="262"/>
      <c r="H33" s="262"/>
      <c r="I33" s="262"/>
      <c r="J33" s="262"/>
      <c r="K33" s="262"/>
    </row>
    <row r="34" spans="1:11" ht="30" customHeight="1" x14ac:dyDescent="0.25">
      <c r="A34" s="33"/>
      <c r="B34" s="149"/>
      <c r="C34" s="149"/>
      <c r="D34" s="33"/>
      <c r="E34" s="33"/>
      <c r="F34" s="33"/>
      <c r="G34" s="262" t="s">
        <v>169</v>
      </c>
      <c r="H34" s="262"/>
      <c r="I34" s="262"/>
      <c r="J34" s="262"/>
      <c r="K34" s="262"/>
    </row>
    <row r="35" spans="1:11" ht="30" customHeight="1" x14ac:dyDescent="0.25">
      <c r="A35" s="33"/>
      <c r="B35" s="149"/>
      <c r="C35" s="149"/>
      <c r="D35" s="33"/>
      <c r="E35" s="33"/>
      <c r="F35" s="33"/>
      <c r="G35" s="33"/>
      <c r="H35" s="262" t="s">
        <v>178</v>
      </c>
      <c r="I35" s="262"/>
      <c r="J35" s="262"/>
      <c r="K35" s="262"/>
    </row>
    <row r="36" spans="1:11" ht="18" x14ac:dyDescent="0.25">
      <c r="A36" s="282" t="s">
        <v>179</v>
      </c>
      <c r="B36" s="283"/>
      <c r="C36" s="283"/>
      <c r="D36" s="283"/>
      <c r="E36" s="283"/>
      <c r="F36" s="283"/>
      <c r="G36" s="283"/>
      <c r="H36" s="283"/>
      <c r="I36" s="284"/>
      <c r="J36" s="231">
        <f t="shared" ref="J36:K36" si="1">+J37</f>
        <v>0</v>
      </c>
      <c r="K36" s="231">
        <f t="shared" si="1"/>
        <v>0</v>
      </c>
    </row>
    <row r="37" spans="1:11" ht="18" x14ac:dyDescent="0.25">
      <c r="A37" s="198"/>
      <c r="B37" s="199">
        <v>1139</v>
      </c>
      <c r="C37" s="278" t="s">
        <v>190</v>
      </c>
      <c r="D37" s="278"/>
      <c r="E37" s="278"/>
      <c r="F37" s="278"/>
      <c r="G37" s="278"/>
      <c r="H37" s="278"/>
      <c r="I37" s="278"/>
      <c r="J37" s="133">
        <f t="shared" ref="J37:K37" si="2">J38+J42</f>
        <v>0</v>
      </c>
      <c r="K37" s="133">
        <f t="shared" si="2"/>
        <v>0</v>
      </c>
    </row>
    <row r="38" spans="1:11" ht="18" x14ac:dyDescent="0.25">
      <c r="A38" s="200"/>
      <c r="B38" s="201"/>
      <c r="C38" s="201"/>
      <c r="D38" s="149" t="s">
        <v>191</v>
      </c>
      <c r="E38" s="277" t="s">
        <v>184</v>
      </c>
      <c r="F38" s="278"/>
      <c r="G38" s="278"/>
      <c r="H38" s="278"/>
      <c r="I38" s="278"/>
      <c r="J38" s="133">
        <f>'1'!G23</f>
        <v>-46670</v>
      </c>
      <c r="K38" s="133">
        <f>'1'!H23</f>
        <v>-174670</v>
      </c>
    </row>
    <row r="39" spans="1:11" ht="18" x14ac:dyDescent="0.25">
      <c r="A39" s="200"/>
      <c r="B39" s="201"/>
      <c r="C39" s="201"/>
      <c r="D39" s="33"/>
      <c r="E39" s="189"/>
      <c r="F39" s="279" t="s">
        <v>192</v>
      </c>
      <c r="G39" s="280"/>
      <c r="H39" s="280"/>
      <c r="I39" s="280"/>
      <c r="J39" s="280"/>
      <c r="K39" s="281"/>
    </row>
    <row r="40" spans="1:11" ht="18" x14ac:dyDescent="0.25">
      <c r="A40" s="200"/>
      <c r="B40" s="201"/>
      <c r="C40" s="201"/>
      <c r="D40" s="33"/>
      <c r="E40" s="189"/>
      <c r="F40" s="33"/>
      <c r="G40" s="275" t="s">
        <v>169</v>
      </c>
      <c r="H40" s="276"/>
      <c r="I40" s="276"/>
      <c r="J40" s="276"/>
      <c r="K40" s="277"/>
    </row>
    <row r="41" spans="1:11" ht="18" x14ac:dyDescent="0.25">
      <c r="A41" s="202"/>
      <c r="B41" s="201"/>
      <c r="C41" s="201"/>
      <c r="D41" s="33"/>
      <c r="E41" s="189"/>
      <c r="F41" s="33"/>
      <c r="G41" s="33"/>
      <c r="H41" s="275" t="s">
        <v>193</v>
      </c>
      <c r="I41" s="276"/>
      <c r="J41" s="276"/>
      <c r="K41" s="277"/>
    </row>
    <row r="42" spans="1:11" ht="18" x14ac:dyDescent="0.25">
      <c r="A42" s="200"/>
      <c r="B42" s="201"/>
      <c r="C42" s="201"/>
      <c r="D42" s="149" t="s">
        <v>191</v>
      </c>
      <c r="E42" s="277" t="s">
        <v>184</v>
      </c>
      <c r="F42" s="278"/>
      <c r="G42" s="278"/>
      <c r="H42" s="278"/>
      <c r="I42" s="278"/>
      <c r="J42" s="133">
        <f>'1'!G24</f>
        <v>46670</v>
      </c>
      <c r="K42" s="133">
        <f>'1'!H24</f>
        <v>174670</v>
      </c>
    </row>
    <row r="43" spans="1:11" ht="18" x14ac:dyDescent="0.25">
      <c r="A43" s="200"/>
      <c r="B43" s="201"/>
      <c r="C43" s="201"/>
      <c r="D43" s="33"/>
      <c r="E43" s="189"/>
      <c r="F43" s="279" t="s">
        <v>192</v>
      </c>
      <c r="G43" s="280"/>
      <c r="H43" s="280"/>
      <c r="I43" s="280"/>
      <c r="J43" s="280"/>
      <c r="K43" s="281"/>
    </row>
    <row r="44" spans="1:11" ht="18" x14ac:dyDescent="0.25">
      <c r="A44" s="200"/>
      <c r="B44" s="201"/>
      <c r="C44" s="201"/>
      <c r="D44" s="33"/>
      <c r="E44" s="189"/>
      <c r="F44" s="33"/>
      <c r="G44" s="275" t="s">
        <v>169</v>
      </c>
      <c r="H44" s="276"/>
      <c r="I44" s="276"/>
      <c r="J44" s="276"/>
      <c r="K44" s="277"/>
    </row>
    <row r="45" spans="1:11" ht="18" x14ac:dyDescent="0.25">
      <c r="A45" s="202"/>
      <c r="B45" s="201"/>
      <c r="C45" s="201"/>
      <c r="D45" s="33"/>
      <c r="E45" s="189"/>
      <c r="F45" s="33"/>
      <c r="G45" s="33"/>
      <c r="H45" s="275" t="s">
        <v>193</v>
      </c>
      <c r="I45" s="276"/>
      <c r="J45" s="276"/>
      <c r="K45" s="277"/>
    </row>
  </sheetData>
  <mergeCells count="46">
    <mergeCell ref="G14:K14"/>
    <mergeCell ref="H15:K15"/>
    <mergeCell ref="E12:I12"/>
    <mergeCell ref="F13:K13"/>
    <mergeCell ref="E26:I26"/>
    <mergeCell ref="F27:K27"/>
    <mergeCell ref="G28:K28"/>
    <mergeCell ref="H29:K29"/>
    <mergeCell ref="A10:I10"/>
    <mergeCell ref="A9:I9"/>
    <mergeCell ref="G24:K24"/>
    <mergeCell ref="H25:K25"/>
    <mergeCell ref="E22:I22"/>
    <mergeCell ref="F23:K23"/>
    <mergeCell ref="C17:I17"/>
    <mergeCell ref="A16:I16"/>
    <mergeCell ref="C11:I11"/>
    <mergeCell ref="E18:I18"/>
    <mergeCell ref="F19:K19"/>
    <mergeCell ref="G20:K20"/>
    <mergeCell ref="H21:K21"/>
    <mergeCell ref="A1:K1"/>
    <mergeCell ref="A2:K2"/>
    <mergeCell ref="A3:K3"/>
    <mergeCell ref="A5:K5"/>
    <mergeCell ref="A7:A8"/>
    <mergeCell ref="B7:C7"/>
    <mergeCell ref="D7:G7"/>
    <mergeCell ref="H7:H8"/>
    <mergeCell ref="I7:I8"/>
    <mergeCell ref="J7:K7"/>
    <mergeCell ref="C31:I31"/>
    <mergeCell ref="E32:I32"/>
    <mergeCell ref="F33:K33"/>
    <mergeCell ref="G34:K34"/>
    <mergeCell ref="H35:K35"/>
    <mergeCell ref="A36:I36"/>
    <mergeCell ref="C37:I37"/>
    <mergeCell ref="E38:I38"/>
    <mergeCell ref="F39:K39"/>
    <mergeCell ref="G40:K40"/>
    <mergeCell ref="H41:K41"/>
    <mergeCell ref="E42:I42"/>
    <mergeCell ref="F43:K43"/>
    <mergeCell ref="G44:K44"/>
    <mergeCell ref="H45:K45"/>
  </mergeCells>
  <pageMargins left="0.7" right="0.7" top="0.75" bottom="0.75" header="0.3" footer="0.3"/>
  <pageSetup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3"/>
  <sheetViews>
    <sheetView tabSelected="1" view="pageBreakPreview" zoomScale="60" zoomScaleNormal="100" workbookViewId="0">
      <selection activeCell="L9" sqref="L9"/>
    </sheetView>
  </sheetViews>
  <sheetFormatPr defaultColWidth="8.75" defaultRowHeight="17.399999999999999" x14ac:dyDescent="0.25"/>
  <cols>
    <col min="1" max="1" width="8.75" style="203"/>
    <col min="2" max="2" width="9.25" style="203" customWidth="1"/>
    <col min="3" max="3" width="8.625" style="203" customWidth="1"/>
    <col min="4" max="4" width="7.625" style="203" customWidth="1"/>
    <col min="5" max="5" width="11.875" style="213" customWidth="1"/>
    <col min="6" max="6" width="15.875" style="203" customWidth="1"/>
    <col min="7" max="7" width="67.75" style="203" customWidth="1"/>
    <col min="8" max="8" width="17.75" style="203" customWidth="1"/>
    <col min="9" max="9" width="15" style="203" customWidth="1"/>
    <col min="10" max="12" width="19.375" style="203" customWidth="1"/>
    <col min="13" max="16384" width="8.75" style="203"/>
  </cols>
  <sheetData>
    <row r="1" spans="2:10" x14ac:dyDescent="0.25">
      <c r="B1" s="132"/>
      <c r="C1" s="132"/>
      <c r="D1" s="132"/>
      <c r="E1" s="132"/>
      <c r="F1" s="132"/>
      <c r="G1" s="287" t="s">
        <v>202</v>
      </c>
      <c r="H1" s="287"/>
      <c r="I1" s="287"/>
    </row>
    <row r="2" spans="2:10" x14ac:dyDescent="0.4">
      <c r="B2" s="182"/>
      <c r="C2" s="182"/>
      <c r="D2" s="182"/>
      <c r="E2" s="182"/>
      <c r="F2" s="182"/>
      <c r="G2" s="270" t="s">
        <v>115</v>
      </c>
      <c r="H2" s="270"/>
      <c r="I2" s="270"/>
    </row>
    <row r="3" spans="2:10" x14ac:dyDescent="0.4">
      <c r="B3" s="182"/>
      <c r="C3" s="182"/>
      <c r="D3" s="182"/>
      <c r="E3" s="182"/>
      <c r="F3" s="182"/>
      <c r="G3" s="270" t="s">
        <v>37</v>
      </c>
      <c r="H3" s="270"/>
      <c r="I3" s="270"/>
    </row>
    <row r="4" spans="2:10" x14ac:dyDescent="0.4">
      <c r="B4" s="61"/>
      <c r="C4" s="61"/>
      <c r="D4" s="61"/>
      <c r="E4" s="61"/>
      <c r="F4" s="61"/>
      <c r="G4" s="61"/>
      <c r="H4" s="61"/>
      <c r="I4" s="61"/>
    </row>
    <row r="5" spans="2:10" ht="46.8" customHeight="1" x14ac:dyDescent="0.4">
      <c r="B5" s="288" t="s">
        <v>208</v>
      </c>
      <c r="C5" s="288"/>
      <c r="D5" s="288"/>
      <c r="E5" s="288"/>
      <c r="F5" s="288"/>
      <c r="G5" s="288"/>
      <c r="H5" s="288"/>
      <c r="I5" s="288"/>
    </row>
    <row r="6" spans="2:10" ht="18" x14ac:dyDescent="0.4">
      <c r="B6" s="204"/>
      <c r="C6" s="204"/>
      <c r="D6" s="204"/>
      <c r="E6" s="204"/>
      <c r="F6" s="204"/>
      <c r="G6" s="204"/>
      <c r="H6" s="204"/>
      <c r="I6" s="204"/>
    </row>
    <row r="7" spans="2:10" x14ac:dyDescent="0.4">
      <c r="B7" s="61"/>
      <c r="C7" s="61"/>
      <c r="D7" s="61"/>
      <c r="E7" s="61"/>
      <c r="F7" s="61"/>
      <c r="G7" s="61"/>
      <c r="H7" s="61"/>
      <c r="I7" s="61"/>
    </row>
    <row r="8" spans="2:10" x14ac:dyDescent="0.4">
      <c r="B8" s="61"/>
      <c r="C8" s="61"/>
      <c r="D8" s="61"/>
      <c r="E8" s="61"/>
      <c r="F8" s="61"/>
      <c r="G8" s="61"/>
      <c r="H8" s="61"/>
      <c r="I8" s="182" t="s">
        <v>59</v>
      </c>
    </row>
    <row r="9" spans="2:10" ht="101.25" customHeight="1" x14ac:dyDescent="0.25">
      <c r="B9" s="265" t="s">
        <v>5</v>
      </c>
      <c r="C9" s="265"/>
      <c r="D9" s="265"/>
      <c r="E9" s="265" t="s">
        <v>6</v>
      </c>
      <c r="F9" s="265"/>
      <c r="G9" s="265" t="s">
        <v>194</v>
      </c>
      <c r="H9" s="289" t="s">
        <v>195</v>
      </c>
      <c r="I9" s="290"/>
    </row>
    <row r="10" spans="2:10" ht="36.75" customHeight="1" x14ac:dyDescent="0.25">
      <c r="B10" s="177" t="s">
        <v>196</v>
      </c>
      <c r="C10" s="177" t="s">
        <v>197</v>
      </c>
      <c r="D10" s="177" t="s">
        <v>10</v>
      </c>
      <c r="E10" s="177" t="s">
        <v>11</v>
      </c>
      <c r="F10" s="177" t="s">
        <v>2</v>
      </c>
      <c r="G10" s="265"/>
      <c r="H10" s="205" t="s">
        <v>93</v>
      </c>
      <c r="I10" s="206" t="s">
        <v>52</v>
      </c>
    </row>
    <row r="11" spans="2:10" ht="18" x14ac:dyDescent="0.25">
      <c r="B11" s="33"/>
      <c r="C11" s="33"/>
      <c r="D11" s="33"/>
      <c r="E11" s="178"/>
      <c r="F11" s="178"/>
      <c r="G11" s="149" t="s">
        <v>33</v>
      </c>
      <c r="H11" s="206">
        <f>H13+H52+H73</f>
        <v>0</v>
      </c>
      <c r="I11" s="206">
        <f>I13+I52+I73</f>
        <v>0</v>
      </c>
    </row>
    <row r="12" spans="2:10" ht="18" x14ac:dyDescent="0.25">
      <c r="B12" s="33"/>
      <c r="C12" s="33"/>
      <c r="D12" s="33"/>
      <c r="E12" s="178"/>
      <c r="F12" s="178"/>
      <c r="G12" s="33" t="s">
        <v>198</v>
      </c>
      <c r="H12" s="188"/>
      <c r="I12" s="188"/>
    </row>
    <row r="13" spans="2:10" ht="36" x14ac:dyDescent="0.25">
      <c r="B13" s="33"/>
      <c r="C13" s="33"/>
      <c r="D13" s="33"/>
      <c r="E13" s="33"/>
      <c r="F13" s="33"/>
      <c r="G13" s="148" t="s">
        <v>4</v>
      </c>
      <c r="H13" s="20">
        <f>H15+H34</f>
        <v>46000</v>
      </c>
      <c r="I13" s="20">
        <f>I15+I34</f>
        <v>174000</v>
      </c>
      <c r="J13" s="235"/>
    </row>
    <row r="14" spans="2:10" ht="18" x14ac:dyDescent="0.25">
      <c r="B14" s="33"/>
      <c r="C14" s="33"/>
      <c r="D14" s="33"/>
      <c r="E14" s="33"/>
      <c r="F14" s="33"/>
      <c r="G14" s="66" t="s">
        <v>14</v>
      </c>
      <c r="H14" s="20"/>
      <c r="I14" s="20"/>
      <c r="J14" s="235"/>
    </row>
    <row r="15" spans="2:10" ht="18" x14ac:dyDescent="0.25">
      <c r="B15" s="214" t="s">
        <v>21</v>
      </c>
      <c r="C15" s="33"/>
      <c r="D15" s="33"/>
      <c r="E15" s="33"/>
      <c r="F15" s="33"/>
      <c r="G15" s="215" t="s">
        <v>22</v>
      </c>
      <c r="H15" s="20">
        <f>H17</f>
        <v>42000</v>
      </c>
      <c r="I15" s="20">
        <f>I17</f>
        <v>170000</v>
      </c>
    </row>
    <row r="16" spans="2:10" x14ac:dyDescent="0.25">
      <c r="B16" s="33"/>
      <c r="C16" s="33"/>
      <c r="D16" s="33"/>
      <c r="E16" s="33"/>
      <c r="F16" s="33"/>
      <c r="G16" s="66" t="s">
        <v>14</v>
      </c>
      <c r="H16" s="66"/>
      <c r="I16" s="66"/>
    </row>
    <row r="17" spans="2:9" ht="36" x14ac:dyDescent="0.25">
      <c r="B17" s="33"/>
      <c r="C17" s="214" t="s">
        <v>23</v>
      </c>
      <c r="D17" s="33"/>
      <c r="E17" s="33"/>
      <c r="F17" s="33"/>
      <c r="G17" s="215" t="s">
        <v>24</v>
      </c>
      <c r="H17" s="20">
        <f>H19</f>
        <v>42000</v>
      </c>
      <c r="I17" s="20">
        <f>I19</f>
        <v>170000</v>
      </c>
    </row>
    <row r="18" spans="2:9" ht="20.25" customHeight="1" x14ac:dyDescent="0.25">
      <c r="B18" s="33"/>
      <c r="C18" s="33"/>
      <c r="D18" s="33"/>
      <c r="E18" s="33"/>
      <c r="F18" s="33"/>
      <c r="G18" s="66" t="s">
        <v>14</v>
      </c>
      <c r="H18" s="66"/>
      <c r="I18" s="66"/>
    </row>
    <row r="19" spans="2:9" ht="18" x14ac:dyDescent="0.25">
      <c r="B19" s="33"/>
      <c r="C19" s="33"/>
      <c r="D19" s="149" t="s">
        <v>21</v>
      </c>
      <c r="E19" s="33"/>
      <c r="F19" s="33"/>
      <c r="G19" s="148" t="s">
        <v>25</v>
      </c>
      <c r="H19" s="69">
        <f>H21</f>
        <v>42000</v>
      </c>
      <c r="I19" s="69">
        <f>I21</f>
        <v>170000</v>
      </c>
    </row>
    <row r="20" spans="2:9" ht="21.75" customHeight="1" x14ac:dyDescent="0.25">
      <c r="B20" s="33"/>
      <c r="C20" s="33"/>
      <c r="D20" s="33"/>
      <c r="E20" s="33"/>
      <c r="F20" s="33"/>
      <c r="G20" s="66" t="s">
        <v>14</v>
      </c>
      <c r="H20" s="66"/>
      <c r="I20" s="66"/>
    </row>
    <row r="21" spans="2:9" ht="36" x14ac:dyDescent="0.25">
      <c r="B21" s="33"/>
      <c r="C21" s="33"/>
      <c r="D21" s="33"/>
      <c r="E21" s="33"/>
      <c r="F21" s="33"/>
      <c r="G21" s="148" t="s">
        <v>4</v>
      </c>
      <c r="H21" s="20">
        <f>H23</f>
        <v>42000</v>
      </c>
      <c r="I21" s="20">
        <f>I23</f>
        <v>170000</v>
      </c>
    </row>
    <row r="22" spans="2:9" x14ac:dyDescent="0.25">
      <c r="B22" s="33"/>
      <c r="C22" s="33"/>
      <c r="D22" s="33"/>
      <c r="E22" s="33"/>
      <c r="F22" s="33"/>
      <c r="G22" s="66" t="s">
        <v>14</v>
      </c>
      <c r="H22" s="66"/>
      <c r="I22" s="66"/>
    </row>
    <row r="23" spans="2:9" ht="18" x14ac:dyDescent="0.25">
      <c r="B23" s="33"/>
      <c r="C23" s="33"/>
      <c r="D23" s="33"/>
      <c r="E23" s="149" t="s">
        <v>26</v>
      </c>
      <c r="F23" s="149"/>
      <c r="G23" s="148" t="s">
        <v>20</v>
      </c>
      <c r="H23" s="20">
        <f>H25</f>
        <v>42000</v>
      </c>
      <c r="I23" s="20">
        <f>I25</f>
        <v>170000</v>
      </c>
    </row>
    <row r="24" spans="2:9" x14ac:dyDescent="0.25">
      <c r="B24" s="33"/>
      <c r="C24" s="33"/>
      <c r="D24" s="33"/>
      <c r="E24" s="33"/>
      <c r="F24" s="33"/>
      <c r="G24" s="66" t="s">
        <v>14</v>
      </c>
      <c r="H24" s="66"/>
      <c r="I24" s="66"/>
    </row>
    <row r="25" spans="2:9" ht="62.25" customHeight="1" x14ac:dyDescent="0.25">
      <c r="B25" s="148"/>
      <c r="C25" s="148"/>
      <c r="D25" s="148"/>
      <c r="E25" s="148"/>
      <c r="F25" s="177">
        <v>31001</v>
      </c>
      <c r="G25" s="148" t="s">
        <v>134</v>
      </c>
      <c r="H25" s="20">
        <f>H27</f>
        <v>42000</v>
      </c>
      <c r="I25" s="20">
        <f>I27</f>
        <v>170000</v>
      </c>
    </row>
    <row r="26" spans="2:9" x14ac:dyDescent="0.25">
      <c r="B26" s="33"/>
      <c r="C26" s="33"/>
      <c r="D26" s="33"/>
      <c r="E26" s="33"/>
      <c r="F26" s="33"/>
      <c r="G26" s="66" t="s">
        <v>15</v>
      </c>
      <c r="H26" s="3"/>
      <c r="I26" s="3"/>
    </row>
    <row r="27" spans="2:9" ht="52.2" x14ac:dyDescent="0.25">
      <c r="B27" s="33"/>
      <c r="C27" s="33"/>
      <c r="D27" s="33"/>
      <c r="E27" s="33"/>
      <c r="F27" s="33"/>
      <c r="G27" s="65" t="s">
        <v>32</v>
      </c>
      <c r="H27" s="3">
        <f>H29</f>
        <v>42000</v>
      </c>
      <c r="I27" s="3">
        <f>I29</f>
        <v>170000</v>
      </c>
    </row>
    <row r="28" spans="2:9" ht="34.799999999999997" x14ac:dyDescent="0.25">
      <c r="B28" s="33"/>
      <c r="C28" s="33"/>
      <c r="D28" s="33"/>
      <c r="E28" s="33"/>
      <c r="F28" s="33"/>
      <c r="G28" s="66" t="s">
        <v>16</v>
      </c>
      <c r="H28" s="3"/>
      <c r="I28" s="3"/>
    </row>
    <row r="29" spans="2:9" s="236" customFormat="1" ht="18" x14ac:dyDescent="0.25">
      <c r="B29" s="33"/>
      <c r="C29" s="33"/>
      <c r="D29" s="33"/>
      <c r="E29" s="33"/>
      <c r="F29" s="33"/>
      <c r="G29" s="66" t="s">
        <v>13</v>
      </c>
      <c r="H29" s="3">
        <f>'3'!G31</f>
        <v>42000</v>
      </c>
      <c r="I29" s="3">
        <f>'3'!J31</f>
        <v>170000</v>
      </c>
    </row>
    <row r="30" spans="2:9" x14ac:dyDescent="0.25">
      <c r="B30" s="33"/>
      <c r="C30" s="33"/>
      <c r="D30" s="33"/>
      <c r="E30" s="33"/>
      <c r="F30" s="33"/>
      <c r="G30" s="66" t="s">
        <v>29</v>
      </c>
      <c r="H30" s="3">
        <f>'3'!G32</f>
        <v>42000</v>
      </c>
      <c r="I30" s="3">
        <f>'3'!J32</f>
        <v>170000</v>
      </c>
    </row>
    <row r="31" spans="2:9" x14ac:dyDescent="0.25">
      <c r="B31" s="33"/>
      <c r="C31" s="33"/>
      <c r="D31" s="33"/>
      <c r="E31" s="33"/>
      <c r="F31" s="33"/>
      <c r="G31" s="66" t="s">
        <v>30</v>
      </c>
      <c r="H31" s="3">
        <f>'3'!G33</f>
        <v>42000</v>
      </c>
      <c r="I31" s="3">
        <f>'3'!J33</f>
        <v>170000</v>
      </c>
    </row>
    <row r="32" spans="2:9" x14ac:dyDescent="0.25">
      <c r="B32" s="33"/>
      <c r="C32" s="33"/>
      <c r="D32" s="33"/>
      <c r="E32" s="33"/>
      <c r="F32" s="33"/>
      <c r="G32" s="66" t="s">
        <v>48</v>
      </c>
      <c r="H32" s="3">
        <f>'3'!G34</f>
        <v>42000</v>
      </c>
      <c r="I32" s="3">
        <f>'3'!J34</f>
        <v>170000</v>
      </c>
    </row>
    <row r="33" spans="2:9" x14ac:dyDescent="0.25">
      <c r="B33" s="33"/>
      <c r="C33" s="33"/>
      <c r="D33" s="33"/>
      <c r="E33" s="33"/>
      <c r="F33" s="33"/>
      <c r="G33" s="66" t="s">
        <v>49</v>
      </c>
      <c r="H33" s="3">
        <f>'3'!G35</f>
        <v>42000</v>
      </c>
      <c r="I33" s="3">
        <f>'3'!J35</f>
        <v>170000</v>
      </c>
    </row>
    <row r="34" spans="2:9" ht="36" x14ac:dyDescent="0.25">
      <c r="B34" s="216" t="s">
        <v>42</v>
      </c>
      <c r="C34" s="33"/>
      <c r="D34" s="33"/>
      <c r="E34" s="33"/>
      <c r="F34" s="33"/>
      <c r="G34" s="148" t="s">
        <v>43</v>
      </c>
      <c r="H34" s="20">
        <v>4000</v>
      </c>
      <c r="I34" s="20">
        <v>4000</v>
      </c>
    </row>
    <row r="35" spans="2:9" x14ac:dyDescent="0.25">
      <c r="B35" s="33"/>
      <c r="C35" s="33"/>
      <c r="D35" s="33"/>
      <c r="E35" s="33"/>
      <c r="F35" s="33"/>
      <c r="G35" s="66" t="s">
        <v>14</v>
      </c>
      <c r="H35" s="3"/>
      <c r="I35" s="3"/>
    </row>
    <row r="36" spans="2:9" ht="18" x14ac:dyDescent="0.25">
      <c r="B36" s="33"/>
      <c r="C36" s="216" t="s">
        <v>162</v>
      </c>
      <c r="D36" s="33"/>
      <c r="E36" s="33"/>
      <c r="F36" s="33"/>
      <c r="G36" s="148" t="s">
        <v>35</v>
      </c>
      <c r="H36" s="20">
        <v>4000</v>
      </c>
      <c r="I36" s="20">
        <v>4000</v>
      </c>
    </row>
    <row r="37" spans="2:9" x14ac:dyDescent="0.25">
      <c r="B37" s="33"/>
      <c r="C37" s="33"/>
      <c r="D37" s="33"/>
      <c r="E37" s="33"/>
      <c r="F37" s="33"/>
      <c r="G37" s="66" t="s">
        <v>14</v>
      </c>
      <c r="H37" s="3"/>
      <c r="I37" s="3"/>
    </row>
    <row r="38" spans="2:9" ht="18" x14ac:dyDescent="0.25">
      <c r="B38" s="33"/>
      <c r="C38" s="33"/>
      <c r="D38" s="216" t="s">
        <v>44</v>
      </c>
      <c r="E38" s="33"/>
      <c r="F38" s="33"/>
      <c r="G38" s="148" t="s">
        <v>35</v>
      </c>
      <c r="H38" s="20">
        <v>4000</v>
      </c>
      <c r="I38" s="20">
        <v>4000</v>
      </c>
    </row>
    <row r="39" spans="2:9" x14ac:dyDescent="0.25">
      <c r="B39" s="33"/>
      <c r="C39" s="33"/>
      <c r="D39" s="33"/>
      <c r="E39" s="33"/>
      <c r="F39" s="33"/>
      <c r="G39" s="66" t="s">
        <v>14</v>
      </c>
      <c r="H39" s="3"/>
      <c r="I39" s="3"/>
    </row>
    <row r="40" spans="2:9" ht="36" x14ac:dyDescent="0.25">
      <c r="B40" s="33"/>
      <c r="C40" s="33"/>
      <c r="D40" s="33"/>
      <c r="E40" s="33"/>
      <c r="F40" s="33"/>
      <c r="G40" s="148" t="s">
        <v>4</v>
      </c>
      <c r="H40" s="20">
        <v>4000</v>
      </c>
      <c r="I40" s="20">
        <v>4000</v>
      </c>
    </row>
    <row r="41" spans="2:9" x14ac:dyDescent="0.25">
      <c r="B41" s="33"/>
      <c r="C41" s="33"/>
      <c r="D41" s="33"/>
      <c r="E41" s="33"/>
      <c r="F41" s="33"/>
      <c r="G41" s="66" t="s">
        <v>14</v>
      </c>
      <c r="H41" s="66"/>
      <c r="I41" s="66"/>
    </row>
    <row r="42" spans="2:9" ht="36" x14ac:dyDescent="0.25">
      <c r="B42" s="33"/>
      <c r="C42" s="33"/>
      <c r="D42" s="33"/>
      <c r="E42" s="177">
        <v>1072</v>
      </c>
      <c r="F42" s="149"/>
      <c r="G42" s="148" t="s">
        <v>41</v>
      </c>
      <c r="H42" s="20">
        <v>4000</v>
      </c>
      <c r="I42" s="20">
        <v>4000</v>
      </c>
    </row>
    <row r="43" spans="2:9" x14ac:dyDescent="0.25">
      <c r="B43" s="33"/>
      <c r="C43" s="33"/>
      <c r="D43" s="33"/>
      <c r="E43" s="33"/>
      <c r="F43" s="33"/>
      <c r="G43" s="66" t="s">
        <v>14</v>
      </c>
      <c r="H43" s="66"/>
      <c r="I43" s="66"/>
    </row>
    <row r="44" spans="2:9" ht="72" x14ac:dyDescent="0.25">
      <c r="B44" s="148"/>
      <c r="C44" s="148"/>
      <c r="D44" s="148"/>
      <c r="E44" s="148"/>
      <c r="F44" s="177">
        <v>11017</v>
      </c>
      <c r="G44" s="148" t="s">
        <v>159</v>
      </c>
      <c r="H44" s="169">
        <v>4000</v>
      </c>
      <c r="I44" s="169">
        <v>4000</v>
      </c>
    </row>
    <row r="45" spans="2:9" x14ac:dyDescent="0.25">
      <c r="B45" s="33"/>
      <c r="C45" s="33"/>
      <c r="D45" s="33"/>
      <c r="E45" s="33"/>
      <c r="F45" s="33"/>
      <c r="G45" s="33" t="s">
        <v>15</v>
      </c>
      <c r="H45" s="3"/>
      <c r="I45" s="3"/>
    </row>
    <row r="46" spans="2:9" ht="34.799999999999997" x14ac:dyDescent="0.25">
      <c r="B46" s="37"/>
      <c r="C46" s="37"/>
      <c r="D46" s="37"/>
      <c r="E46" s="37"/>
      <c r="F46" s="37"/>
      <c r="G46" s="65" t="s">
        <v>141</v>
      </c>
      <c r="H46" s="67">
        <v>4000</v>
      </c>
      <c r="I46" s="67">
        <v>4000</v>
      </c>
    </row>
    <row r="47" spans="2:9" ht="34.799999999999997" x14ac:dyDescent="0.25">
      <c r="B47" s="37"/>
      <c r="C47" s="37"/>
      <c r="D47" s="37"/>
      <c r="E47" s="37"/>
      <c r="F47" s="37"/>
      <c r="G47" s="37" t="s">
        <v>16</v>
      </c>
      <c r="H47" s="68"/>
      <c r="I47" s="68"/>
    </row>
    <row r="48" spans="2:9" x14ac:dyDescent="0.25">
      <c r="B48" s="37"/>
      <c r="C48" s="37"/>
      <c r="D48" s="37"/>
      <c r="E48" s="37"/>
      <c r="F48" s="37"/>
      <c r="G48" s="37" t="s">
        <v>13</v>
      </c>
      <c r="H48" s="3">
        <v>4000</v>
      </c>
      <c r="I48" s="3">
        <v>4000</v>
      </c>
    </row>
    <row r="49" spans="2:9" x14ac:dyDescent="0.25">
      <c r="B49" s="37"/>
      <c r="C49" s="37"/>
      <c r="D49" s="37"/>
      <c r="E49" s="37"/>
      <c r="F49" s="37"/>
      <c r="G49" s="37" t="s">
        <v>34</v>
      </c>
      <c r="H49" s="3">
        <v>4000</v>
      </c>
      <c r="I49" s="3">
        <v>4000</v>
      </c>
    </row>
    <row r="50" spans="2:9" x14ac:dyDescent="0.25">
      <c r="B50" s="37"/>
      <c r="C50" s="37"/>
      <c r="D50" s="37"/>
      <c r="E50" s="37"/>
      <c r="F50" s="37"/>
      <c r="G50" s="66" t="s">
        <v>36</v>
      </c>
      <c r="H50" s="3">
        <v>4000</v>
      </c>
      <c r="I50" s="3">
        <v>4000</v>
      </c>
    </row>
    <row r="51" spans="2:9" ht="52.2" x14ac:dyDescent="0.25">
      <c r="B51" s="37"/>
      <c r="C51" s="37"/>
      <c r="D51" s="37"/>
      <c r="E51" s="37"/>
      <c r="F51" s="37"/>
      <c r="G51" s="66" t="s">
        <v>160</v>
      </c>
      <c r="H51" s="187">
        <f>'3'!G54</f>
        <v>4000</v>
      </c>
      <c r="I51" s="187">
        <v>4000</v>
      </c>
    </row>
    <row r="52" spans="2:9" ht="36" x14ac:dyDescent="0.25">
      <c r="B52" s="33"/>
      <c r="C52" s="33"/>
      <c r="D52" s="33"/>
      <c r="E52" s="33"/>
      <c r="F52" s="33"/>
      <c r="G52" s="148" t="s">
        <v>154</v>
      </c>
      <c r="H52" s="20">
        <f>H54</f>
        <v>670</v>
      </c>
      <c r="I52" s="20">
        <f>I54</f>
        <v>670</v>
      </c>
    </row>
    <row r="53" spans="2:9" ht="18" x14ac:dyDescent="0.25">
      <c r="B53" s="33"/>
      <c r="C53" s="33"/>
      <c r="D53" s="33"/>
      <c r="E53" s="33"/>
      <c r="F53" s="33"/>
      <c r="G53" s="66" t="s">
        <v>14</v>
      </c>
      <c r="H53" s="20"/>
      <c r="I53" s="20"/>
    </row>
    <row r="54" spans="2:9" ht="18" x14ac:dyDescent="0.25">
      <c r="B54" s="216" t="s">
        <v>149</v>
      </c>
      <c r="C54" s="33"/>
      <c r="D54" s="33"/>
      <c r="E54" s="33"/>
      <c r="F54" s="33"/>
      <c r="G54" s="148" t="s">
        <v>150</v>
      </c>
      <c r="H54" s="3">
        <f>H56</f>
        <v>670</v>
      </c>
      <c r="I54" s="3">
        <f>I56</f>
        <v>670</v>
      </c>
    </row>
    <row r="55" spans="2:9" x14ac:dyDescent="0.25">
      <c r="B55" s="33"/>
      <c r="C55" s="33"/>
      <c r="D55" s="33"/>
      <c r="E55" s="33"/>
      <c r="F55" s="33"/>
      <c r="G55" s="66" t="s">
        <v>14</v>
      </c>
      <c r="H55" s="3"/>
      <c r="I55" s="3"/>
    </row>
    <row r="56" spans="2:9" ht="36" x14ac:dyDescent="0.25">
      <c r="B56" s="33"/>
      <c r="C56" s="216" t="s">
        <v>42</v>
      </c>
      <c r="D56" s="178"/>
      <c r="E56" s="33"/>
      <c r="F56" s="33"/>
      <c r="G56" s="148" t="s">
        <v>151</v>
      </c>
      <c r="H56" s="3">
        <f>H58</f>
        <v>670</v>
      </c>
      <c r="I56" s="3">
        <f>I58</f>
        <v>670</v>
      </c>
    </row>
    <row r="57" spans="2:9" x14ac:dyDescent="0.25">
      <c r="B57" s="33"/>
      <c r="C57" s="178"/>
      <c r="D57" s="178"/>
      <c r="E57" s="33"/>
      <c r="F57" s="33"/>
      <c r="G57" s="66" t="s">
        <v>14</v>
      </c>
      <c r="H57" s="3"/>
      <c r="I57" s="3"/>
    </row>
    <row r="58" spans="2:9" ht="36" x14ac:dyDescent="0.25">
      <c r="B58" s="33"/>
      <c r="C58" s="178"/>
      <c r="D58" s="216" t="s">
        <v>44</v>
      </c>
      <c r="E58" s="33"/>
      <c r="F58" s="33"/>
      <c r="G58" s="148" t="s">
        <v>152</v>
      </c>
      <c r="H58" s="3">
        <f>H60</f>
        <v>670</v>
      </c>
      <c r="I58" s="3">
        <f>I60</f>
        <v>670</v>
      </c>
    </row>
    <row r="59" spans="2:9" x14ac:dyDescent="0.25">
      <c r="B59" s="33"/>
      <c r="C59" s="33"/>
      <c r="D59" s="33"/>
      <c r="E59" s="33"/>
      <c r="F59" s="33"/>
      <c r="G59" s="66" t="s">
        <v>14</v>
      </c>
      <c r="H59" s="3"/>
      <c r="I59" s="3"/>
    </row>
    <row r="60" spans="2:9" ht="36" x14ac:dyDescent="0.25">
      <c r="B60" s="33"/>
      <c r="C60" s="33"/>
      <c r="D60" s="33"/>
      <c r="E60" s="33"/>
      <c r="F60" s="33"/>
      <c r="G60" s="148" t="s">
        <v>154</v>
      </c>
      <c r="H60" s="3">
        <f>H62</f>
        <v>670</v>
      </c>
      <c r="I60" s="3">
        <f>I62</f>
        <v>670</v>
      </c>
    </row>
    <row r="61" spans="2:9" x14ac:dyDescent="0.25">
      <c r="B61" s="33"/>
      <c r="C61" s="33"/>
      <c r="D61" s="33"/>
      <c r="E61" s="33"/>
      <c r="F61" s="33"/>
      <c r="G61" s="66" t="s">
        <v>14</v>
      </c>
      <c r="H61" s="66"/>
      <c r="I61" s="66"/>
    </row>
    <row r="62" spans="2:9" ht="36" x14ac:dyDescent="0.25">
      <c r="B62" s="33"/>
      <c r="C62" s="33"/>
      <c r="D62" s="33"/>
      <c r="E62" s="177">
        <v>1189</v>
      </c>
      <c r="F62" s="149"/>
      <c r="G62" s="148" t="s">
        <v>140</v>
      </c>
      <c r="H62" s="20">
        <f>H64</f>
        <v>670</v>
      </c>
      <c r="I62" s="20">
        <f>I64</f>
        <v>670</v>
      </c>
    </row>
    <row r="63" spans="2:9" x14ac:dyDescent="0.25">
      <c r="B63" s="33"/>
      <c r="C63" s="33"/>
      <c r="D63" s="33"/>
      <c r="E63" s="33"/>
      <c r="F63" s="33"/>
      <c r="G63" s="66" t="s">
        <v>14</v>
      </c>
      <c r="H63" s="66"/>
      <c r="I63" s="66"/>
    </row>
    <row r="64" spans="2:9" ht="108" x14ac:dyDescent="0.25">
      <c r="B64" s="103"/>
      <c r="C64" s="103"/>
      <c r="D64" s="103"/>
      <c r="E64" s="103"/>
      <c r="F64" s="168" t="s">
        <v>153</v>
      </c>
      <c r="G64" s="217" t="s">
        <v>142</v>
      </c>
      <c r="H64" s="169">
        <f>H66</f>
        <v>670</v>
      </c>
      <c r="I64" s="169">
        <f>I66</f>
        <v>670</v>
      </c>
    </row>
    <row r="65" spans="2:9" x14ac:dyDescent="0.25">
      <c r="B65" s="37"/>
      <c r="C65" s="37"/>
      <c r="D65" s="37"/>
      <c r="E65" s="37"/>
      <c r="F65" s="60"/>
      <c r="G65" s="38" t="s">
        <v>15</v>
      </c>
      <c r="H65" s="3"/>
      <c r="I65" s="3"/>
    </row>
    <row r="66" spans="2:9" ht="34.799999999999997" x14ac:dyDescent="0.25">
      <c r="B66" s="37"/>
      <c r="C66" s="37"/>
      <c r="D66" s="37"/>
      <c r="E66" s="37"/>
      <c r="F66" s="37"/>
      <c r="G66" s="65" t="s">
        <v>141</v>
      </c>
      <c r="H66" s="67">
        <f>H69</f>
        <v>670</v>
      </c>
      <c r="I66" s="67">
        <f>I69</f>
        <v>670</v>
      </c>
    </row>
    <row r="67" spans="2:9" ht="34.799999999999997" x14ac:dyDescent="0.25">
      <c r="B67" s="37"/>
      <c r="C67" s="37"/>
      <c r="D67" s="37"/>
      <c r="E67" s="37"/>
      <c r="F67" s="37"/>
      <c r="G67" s="37" t="s">
        <v>16</v>
      </c>
      <c r="H67" s="68"/>
      <c r="I67" s="68"/>
    </row>
    <row r="68" spans="2:9" x14ac:dyDescent="0.25">
      <c r="B68" s="37"/>
      <c r="C68" s="37"/>
      <c r="D68" s="37"/>
      <c r="E68" s="37"/>
      <c r="F68" s="37"/>
      <c r="G68" s="37" t="s">
        <v>13</v>
      </c>
      <c r="H68" s="3">
        <f t="shared" ref="H68:I71" si="0">H69</f>
        <v>670</v>
      </c>
      <c r="I68" s="3">
        <f t="shared" si="0"/>
        <v>670</v>
      </c>
    </row>
    <row r="69" spans="2:9" x14ac:dyDescent="0.25">
      <c r="B69" s="37"/>
      <c r="C69" s="37"/>
      <c r="D69" s="37"/>
      <c r="E69" s="37"/>
      <c r="F69" s="37"/>
      <c r="G69" s="37" t="s">
        <v>29</v>
      </c>
      <c r="H69" s="3">
        <f t="shared" si="0"/>
        <v>670</v>
      </c>
      <c r="I69" s="3">
        <f t="shared" si="0"/>
        <v>670</v>
      </c>
    </row>
    <row r="70" spans="2:9" x14ac:dyDescent="0.25">
      <c r="B70" s="37"/>
      <c r="C70" s="37"/>
      <c r="D70" s="37"/>
      <c r="E70" s="37"/>
      <c r="F70" s="37"/>
      <c r="G70" s="37" t="s">
        <v>30</v>
      </c>
      <c r="H70" s="3">
        <f t="shared" si="0"/>
        <v>670</v>
      </c>
      <c r="I70" s="3">
        <f t="shared" si="0"/>
        <v>670</v>
      </c>
    </row>
    <row r="71" spans="2:9" x14ac:dyDescent="0.25">
      <c r="B71" s="37"/>
      <c r="C71" s="37"/>
      <c r="D71" s="37"/>
      <c r="E71" s="37"/>
      <c r="F71" s="37"/>
      <c r="G71" s="66" t="s">
        <v>118</v>
      </c>
      <c r="H71" s="3">
        <f t="shared" si="0"/>
        <v>670</v>
      </c>
      <c r="I71" s="3">
        <f t="shared" si="0"/>
        <v>670</v>
      </c>
    </row>
    <row r="72" spans="2:9" x14ac:dyDescent="0.25">
      <c r="B72" s="37"/>
      <c r="C72" s="37"/>
      <c r="D72" s="37"/>
      <c r="E72" s="37"/>
      <c r="F72" s="37"/>
      <c r="G72" s="66" t="s">
        <v>119</v>
      </c>
      <c r="H72" s="187">
        <f>'3'!G66</f>
        <v>670</v>
      </c>
      <c r="I72" s="187">
        <f>'3'!J66</f>
        <v>670</v>
      </c>
    </row>
    <row r="73" spans="2:9" ht="18" x14ac:dyDescent="0.25">
      <c r="B73" s="33"/>
      <c r="C73" s="33"/>
      <c r="D73" s="33"/>
      <c r="E73" s="186"/>
      <c r="F73" s="186"/>
      <c r="G73" s="149" t="s">
        <v>179</v>
      </c>
      <c r="H73" s="188">
        <f t="shared" ref="H73:I73" si="1">+H75</f>
        <v>-46670</v>
      </c>
      <c r="I73" s="188">
        <f t="shared" si="1"/>
        <v>-174670</v>
      </c>
    </row>
    <row r="74" spans="2:9" x14ac:dyDescent="0.25">
      <c r="B74" s="33"/>
      <c r="C74" s="189"/>
      <c r="D74" s="237"/>
      <c r="E74" s="186"/>
      <c r="F74" s="186"/>
      <c r="G74" s="33" t="s">
        <v>14</v>
      </c>
      <c r="H74" s="187"/>
      <c r="I74" s="187"/>
    </row>
    <row r="75" spans="2:9" ht="54" x14ac:dyDescent="0.25">
      <c r="B75" s="190" t="s">
        <v>187</v>
      </c>
      <c r="C75" s="191"/>
      <c r="D75" s="191"/>
      <c r="E75" s="186"/>
      <c r="F75" s="186"/>
      <c r="G75" s="149" t="s">
        <v>188</v>
      </c>
      <c r="H75" s="188">
        <f t="shared" ref="H75:I75" si="2">+H77</f>
        <v>-46670</v>
      </c>
      <c r="I75" s="188">
        <f t="shared" si="2"/>
        <v>-174670</v>
      </c>
    </row>
    <row r="76" spans="2:9" ht="18" x14ac:dyDescent="0.25">
      <c r="B76" s="190"/>
      <c r="C76" s="191"/>
      <c r="D76" s="191"/>
      <c r="E76" s="186"/>
      <c r="F76" s="186"/>
      <c r="G76" s="33" t="s">
        <v>14</v>
      </c>
      <c r="H76" s="185"/>
      <c r="I76" s="185"/>
    </row>
    <row r="77" spans="2:9" ht="36" x14ac:dyDescent="0.25">
      <c r="B77" s="190"/>
      <c r="C77" s="190" t="s">
        <v>44</v>
      </c>
      <c r="D77" s="192"/>
      <c r="E77" s="186"/>
      <c r="F77" s="186"/>
      <c r="G77" s="149" t="s">
        <v>189</v>
      </c>
      <c r="H77" s="188">
        <f t="shared" ref="H77:I77" si="3">+H79</f>
        <v>-46670</v>
      </c>
      <c r="I77" s="188">
        <f t="shared" si="3"/>
        <v>-174670</v>
      </c>
    </row>
    <row r="78" spans="2:9" ht="18" x14ac:dyDescent="0.25">
      <c r="B78" s="190"/>
      <c r="C78" s="190"/>
      <c r="D78" s="192"/>
      <c r="E78" s="186"/>
      <c r="F78" s="186"/>
      <c r="G78" s="33" t="s">
        <v>14</v>
      </c>
      <c r="H78" s="188"/>
      <c r="I78" s="188"/>
    </row>
    <row r="79" spans="2:9" ht="18" x14ac:dyDescent="0.25">
      <c r="B79" s="190"/>
      <c r="C79" s="190"/>
      <c r="D79" s="190" t="s">
        <v>44</v>
      </c>
      <c r="E79" s="186"/>
      <c r="F79" s="186"/>
      <c r="G79" s="149" t="s">
        <v>180</v>
      </c>
      <c r="H79" s="188">
        <f t="shared" ref="H79:I79" si="4">+H81</f>
        <v>-46670</v>
      </c>
      <c r="I79" s="188">
        <f t="shared" si="4"/>
        <v>-174670</v>
      </c>
    </row>
    <row r="80" spans="2:9" ht="18" x14ac:dyDescent="0.25">
      <c r="B80" s="190"/>
      <c r="C80" s="190"/>
      <c r="D80" s="190"/>
      <c r="E80" s="186"/>
      <c r="F80" s="186"/>
      <c r="G80" s="33" t="s">
        <v>14</v>
      </c>
      <c r="H80" s="188"/>
      <c r="I80" s="188"/>
    </row>
    <row r="81" spans="2:9" ht="18" x14ac:dyDescent="0.25">
      <c r="B81" s="190"/>
      <c r="C81" s="190"/>
      <c r="D81" s="190"/>
      <c r="E81" s="186"/>
      <c r="F81" s="186"/>
      <c r="G81" s="149" t="s">
        <v>179</v>
      </c>
      <c r="H81" s="188">
        <f t="shared" ref="H81:I81" si="5">+H83</f>
        <v>-46670</v>
      </c>
      <c r="I81" s="188">
        <f t="shared" si="5"/>
        <v>-174670</v>
      </c>
    </row>
    <row r="82" spans="2:9" ht="18" x14ac:dyDescent="0.25">
      <c r="B82" s="190"/>
      <c r="C82" s="190"/>
      <c r="D82" s="190"/>
      <c r="E82" s="238"/>
      <c r="F82" s="239"/>
      <c r="G82" s="33" t="s">
        <v>14</v>
      </c>
      <c r="H82" s="188"/>
      <c r="I82" s="188"/>
    </row>
    <row r="83" spans="2:9" ht="18" x14ac:dyDescent="0.25">
      <c r="B83" s="190"/>
      <c r="C83" s="190"/>
      <c r="D83" s="190"/>
      <c r="E83" s="184">
        <v>1139</v>
      </c>
      <c r="F83" s="192"/>
      <c r="G83" s="192" t="s">
        <v>180</v>
      </c>
      <c r="H83" s="188">
        <f t="shared" ref="H83:I83" si="6">+H85</f>
        <v>-46670</v>
      </c>
      <c r="I83" s="188">
        <f t="shared" si="6"/>
        <v>-174670</v>
      </c>
    </row>
    <row r="84" spans="2:9" ht="18" x14ac:dyDescent="0.4">
      <c r="B84" s="190"/>
      <c r="C84" s="190"/>
      <c r="D84" s="190"/>
      <c r="E84" s="240"/>
      <c r="F84" s="194"/>
      <c r="G84" s="33" t="s">
        <v>14</v>
      </c>
      <c r="H84" s="195"/>
      <c r="I84" s="195"/>
    </row>
    <row r="85" spans="2:9" s="236" customFormat="1" ht="18" x14ac:dyDescent="0.25">
      <c r="B85" s="190"/>
      <c r="C85" s="190"/>
      <c r="D85" s="190"/>
      <c r="E85" s="192"/>
      <c r="F85" s="149" t="s">
        <v>107</v>
      </c>
      <c r="G85" s="149" t="s">
        <v>106</v>
      </c>
      <c r="H85" s="188">
        <f t="shared" ref="H85:I85" si="7">+H87</f>
        <v>-46670</v>
      </c>
      <c r="I85" s="188">
        <f t="shared" si="7"/>
        <v>-174670</v>
      </c>
    </row>
    <row r="86" spans="2:9" ht="18" x14ac:dyDescent="0.25">
      <c r="B86" s="190"/>
      <c r="C86" s="190"/>
      <c r="D86" s="190"/>
      <c r="E86" s="192"/>
      <c r="F86" s="33"/>
      <c r="G86" s="33" t="s">
        <v>15</v>
      </c>
      <c r="H86" s="197"/>
      <c r="I86" s="197"/>
    </row>
    <row r="87" spans="2:9" s="236" customFormat="1" ht="18" x14ac:dyDescent="0.25">
      <c r="B87" s="190"/>
      <c r="C87" s="190"/>
      <c r="D87" s="190"/>
      <c r="E87" s="192"/>
      <c r="F87" s="149"/>
      <c r="G87" s="218" t="s">
        <v>105</v>
      </c>
      <c r="H87" s="188">
        <f t="shared" ref="H87:I87" si="8">+H90</f>
        <v>-46670</v>
      </c>
      <c r="I87" s="188">
        <f t="shared" si="8"/>
        <v>-174670</v>
      </c>
    </row>
    <row r="88" spans="2:9" ht="34.799999999999997" x14ac:dyDescent="0.25">
      <c r="B88" s="190"/>
      <c r="C88" s="190"/>
      <c r="D88" s="190"/>
      <c r="E88" s="192"/>
      <c r="F88" s="33"/>
      <c r="G88" s="33" t="s">
        <v>16</v>
      </c>
      <c r="H88" s="197"/>
      <c r="I88" s="197"/>
    </row>
    <row r="89" spans="2:9" ht="18" x14ac:dyDescent="0.25">
      <c r="B89" s="190"/>
      <c r="C89" s="190"/>
      <c r="D89" s="190"/>
      <c r="E89" s="192"/>
      <c r="F89" s="33"/>
      <c r="G89" s="33" t="s">
        <v>13</v>
      </c>
      <c r="H89" s="197">
        <f t="shared" ref="H89:I90" si="9">H90</f>
        <v>-46670</v>
      </c>
      <c r="I89" s="197">
        <f t="shared" si="9"/>
        <v>-174670</v>
      </c>
    </row>
    <row r="90" spans="2:9" ht="18" x14ac:dyDescent="0.25">
      <c r="B90" s="190"/>
      <c r="C90" s="190"/>
      <c r="D90" s="190"/>
      <c r="E90" s="192"/>
      <c r="F90" s="33"/>
      <c r="G90" s="33" t="s">
        <v>34</v>
      </c>
      <c r="H90" s="193">
        <f t="shared" si="9"/>
        <v>-46670</v>
      </c>
      <c r="I90" s="193">
        <f t="shared" si="9"/>
        <v>-174670</v>
      </c>
    </row>
    <row r="91" spans="2:9" ht="18" x14ac:dyDescent="0.25">
      <c r="B91" s="190"/>
      <c r="C91" s="190"/>
      <c r="D91" s="190"/>
      <c r="E91" s="192"/>
      <c r="F91" s="33"/>
      <c r="G91" s="33" t="s">
        <v>36</v>
      </c>
      <c r="H91" s="187">
        <f t="shared" ref="H91:I91" si="10">+H92</f>
        <v>-46670</v>
      </c>
      <c r="I91" s="187">
        <f t="shared" si="10"/>
        <v>-174670</v>
      </c>
    </row>
    <row r="92" spans="2:9" ht="18" x14ac:dyDescent="0.25">
      <c r="B92" s="190"/>
      <c r="C92" s="190"/>
      <c r="D92" s="190"/>
      <c r="E92" s="192"/>
      <c r="F92" s="33"/>
      <c r="G92" s="33" t="s">
        <v>104</v>
      </c>
      <c r="H92" s="187">
        <f>-'1'!G24</f>
        <v>-46670</v>
      </c>
      <c r="I92" s="187">
        <f>-'1'!H24</f>
        <v>-174670</v>
      </c>
    </row>
    <row r="94" spans="2:9" x14ac:dyDescent="0.25">
      <c r="C94" s="70"/>
      <c r="D94" s="70"/>
      <c r="E94" s="70"/>
      <c r="F94" s="70"/>
    </row>
    <row r="95" spans="2:9" x14ac:dyDescent="0.25">
      <c r="C95" s="70"/>
      <c r="D95" s="70"/>
      <c r="E95" s="70"/>
      <c r="F95" s="70"/>
    </row>
    <row r="96" spans="2:9" ht="18" x14ac:dyDescent="0.4">
      <c r="C96" s="70"/>
      <c r="D96" s="207" t="s">
        <v>199</v>
      </c>
      <c r="E96" s="208"/>
      <c r="F96" s="209"/>
    </row>
    <row r="97" spans="3:6" ht="18" x14ac:dyDescent="0.4">
      <c r="C97" s="70"/>
      <c r="D97" s="207" t="s">
        <v>200</v>
      </c>
      <c r="E97" s="208"/>
      <c r="F97" s="209"/>
    </row>
    <row r="98" spans="3:6" ht="18" x14ac:dyDescent="0.4">
      <c r="C98" s="70"/>
      <c r="D98" s="210"/>
      <c r="E98" s="211" t="s">
        <v>201</v>
      </c>
      <c r="F98" s="209"/>
    </row>
    <row r="99" spans="3:6" x14ac:dyDescent="0.4">
      <c r="C99" s="70"/>
      <c r="D99" s="61"/>
      <c r="E99" s="61"/>
      <c r="F99" s="212"/>
    </row>
    <row r="100" spans="3:6" x14ac:dyDescent="0.25">
      <c r="C100" s="70"/>
      <c r="D100" s="70"/>
      <c r="E100" s="70"/>
      <c r="F100" s="70"/>
    </row>
    <row r="101" spans="3:6" x14ac:dyDescent="0.25">
      <c r="C101" s="70"/>
      <c r="D101" s="70"/>
      <c r="E101" s="70"/>
      <c r="F101" s="70"/>
    </row>
    <row r="102" spans="3:6" x14ac:dyDescent="0.25">
      <c r="C102" s="70"/>
      <c r="D102" s="70"/>
      <c r="E102" s="70"/>
      <c r="F102" s="70"/>
    </row>
    <row r="103" spans="3:6" x14ac:dyDescent="0.25">
      <c r="C103" s="70"/>
      <c r="D103" s="70"/>
      <c r="E103" s="70"/>
      <c r="F103" s="70"/>
    </row>
  </sheetData>
  <mergeCells count="8">
    <mergeCell ref="G1:I1"/>
    <mergeCell ref="G2:I2"/>
    <mergeCell ref="G3:I3"/>
    <mergeCell ref="B5:I5"/>
    <mergeCell ref="B9:D9"/>
    <mergeCell ref="E9:F9"/>
    <mergeCell ref="G9:G10"/>
    <mergeCell ref="H9:I9"/>
  </mergeCells>
  <pageMargins left="0.7" right="0.7" top="0.75" bottom="0.75" header="0.3" footer="0.3"/>
  <pageSetup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L97"/>
  <sheetViews>
    <sheetView zoomScaleNormal="100" workbookViewId="0">
      <selection activeCell="G17" sqref="G17"/>
    </sheetView>
  </sheetViews>
  <sheetFormatPr defaultColWidth="8" defaultRowHeight="17.399999999999999" x14ac:dyDescent="0.4"/>
  <cols>
    <col min="1" max="1" width="9.375" style="61" customWidth="1"/>
    <col min="2" max="2" width="12" style="61" customWidth="1"/>
    <col min="3" max="3" width="8" style="61"/>
    <col min="4" max="4" width="10.625" style="61" customWidth="1"/>
    <col min="5" max="5" width="15.875" style="61" customWidth="1"/>
    <col min="6" max="6" width="72" style="61" customWidth="1"/>
    <col min="7" max="9" width="19.25" style="61" customWidth="1"/>
    <col min="10" max="10" width="20.375" style="61" customWidth="1"/>
    <col min="11" max="11" width="25.125" style="61" customWidth="1"/>
    <col min="12" max="16384" width="8" style="61"/>
  </cols>
  <sheetData>
    <row r="1" spans="1:12" s="32" customFormat="1" x14ac:dyDescent="0.25">
      <c r="A1" s="293" t="s">
        <v>125</v>
      </c>
      <c r="B1" s="293"/>
      <c r="C1" s="293"/>
      <c r="D1" s="293"/>
      <c r="E1" s="293"/>
      <c r="F1" s="293"/>
      <c r="G1" s="293"/>
      <c r="H1" s="293"/>
      <c r="I1" s="293"/>
      <c r="J1" s="293"/>
    </row>
    <row r="2" spans="1:12" s="107" customFormat="1" ht="18" x14ac:dyDescent="0.25">
      <c r="A2" s="294" t="s">
        <v>121</v>
      </c>
      <c r="B2" s="294"/>
      <c r="C2" s="294"/>
      <c r="D2" s="294"/>
      <c r="E2" s="294"/>
      <c r="F2" s="294"/>
      <c r="G2" s="294"/>
      <c r="H2" s="294"/>
      <c r="I2" s="294"/>
      <c r="J2" s="294"/>
      <c r="K2" s="106"/>
      <c r="L2" s="106"/>
    </row>
    <row r="3" spans="1:12" s="107" customFormat="1" ht="18" x14ac:dyDescent="0.25">
      <c r="A3" s="294" t="s">
        <v>0</v>
      </c>
      <c r="B3" s="294"/>
      <c r="C3" s="294"/>
      <c r="D3" s="294"/>
      <c r="E3" s="294"/>
      <c r="F3" s="294"/>
      <c r="G3" s="294"/>
      <c r="H3" s="294"/>
      <c r="I3" s="294"/>
      <c r="J3" s="294"/>
      <c r="K3" s="106"/>
      <c r="L3" s="106"/>
    </row>
    <row r="4" spans="1:12" s="107" customFormat="1" ht="18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6"/>
      <c r="L4" s="106"/>
    </row>
    <row r="5" spans="1:12" s="107" customFormat="1" ht="18" x14ac:dyDescent="0.25">
      <c r="A5" s="295" t="s">
        <v>112</v>
      </c>
      <c r="B5" s="295"/>
      <c r="C5" s="295"/>
      <c r="D5" s="295"/>
      <c r="E5" s="295"/>
      <c r="F5" s="295"/>
      <c r="G5" s="295"/>
      <c r="H5" s="295"/>
      <c r="I5" s="295"/>
      <c r="J5" s="295"/>
    </row>
    <row r="6" spans="1:12" s="107" customFormat="1" ht="18" x14ac:dyDescent="0.25">
      <c r="A6" s="90"/>
      <c r="B6" s="90"/>
      <c r="C6" s="90"/>
      <c r="D6" s="90"/>
      <c r="E6" s="90"/>
      <c r="F6" s="90"/>
      <c r="G6" s="90"/>
      <c r="H6" s="90"/>
      <c r="I6" s="307" t="s">
        <v>59</v>
      </c>
      <c r="J6" s="307"/>
    </row>
    <row r="7" spans="1:12" s="32" customFormat="1" ht="21" customHeight="1" thickBot="1" x14ac:dyDescent="0.3">
      <c r="I7" s="308"/>
      <c r="J7" s="308"/>
    </row>
    <row r="8" spans="1:12" s="32" customFormat="1" ht="80.25" customHeight="1" x14ac:dyDescent="0.25">
      <c r="A8" s="296" t="s">
        <v>5</v>
      </c>
      <c r="B8" s="297"/>
      <c r="C8" s="298"/>
      <c r="D8" s="302" t="s">
        <v>6</v>
      </c>
      <c r="E8" s="298"/>
      <c r="F8" s="304" t="s">
        <v>7</v>
      </c>
      <c r="G8" s="310" t="s">
        <v>3</v>
      </c>
      <c r="H8" s="310"/>
      <c r="I8" s="310"/>
      <c r="J8" s="311"/>
    </row>
    <row r="9" spans="1:12" s="32" customFormat="1" ht="23.25" customHeight="1" x14ac:dyDescent="0.25">
      <c r="A9" s="299"/>
      <c r="B9" s="300"/>
      <c r="C9" s="301"/>
      <c r="D9" s="303"/>
      <c r="E9" s="301"/>
      <c r="F9" s="305"/>
      <c r="G9" s="309" t="s">
        <v>113</v>
      </c>
      <c r="H9" s="291" t="s">
        <v>114</v>
      </c>
      <c r="I9" s="291" t="s">
        <v>93</v>
      </c>
      <c r="J9" s="292" t="s">
        <v>52</v>
      </c>
    </row>
    <row r="10" spans="1:12" s="32" customFormat="1" ht="36" customHeight="1" x14ac:dyDescent="0.25">
      <c r="A10" s="39" t="s">
        <v>8</v>
      </c>
      <c r="B10" s="40" t="s">
        <v>9</v>
      </c>
      <c r="C10" s="40" t="s">
        <v>10</v>
      </c>
      <c r="D10" s="40" t="s">
        <v>11</v>
      </c>
      <c r="E10" s="40" t="s">
        <v>12</v>
      </c>
      <c r="F10" s="306"/>
      <c r="G10" s="309"/>
      <c r="H10" s="291"/>
      <c r="I10" s="291"/>
      <c r="J10" s="292"/>
    </row>
    <row r="11" spans="1:12" s="32" customFormat="1" ht="18" x14ac:dyDescent="0.25">
      <c r="A11" s="41"/>
      <c r="B11" s="42"/>
      <c r="C11" s="42"/>
      <c r="D11" s="42"/>
      <c r="E11" s="43"/>
      <c r="F11" s="109" t="s">
        <v>13</v>
      </c>
      <c r="G11" s="110" t="e">
        <f>G13+G33</f>
        <v>#REF!</v>
      </c>
      <c r="H11" s="110" t="e">
        <f>H13+H33</f>
        <v>#REF!</v>
      </c>
      <c r="I11" s="110" t="e">
        <f>I13+I33</f>
        <v>#REF!</v>
      </c>
      <c r="J11" s="111" t="e">
        <f>J13+J33</f>
        <v>#REF!</v>
      </c>
    </row>
    <row r="12" spans="1:12" s="32" customFormat="1" x14ac:dyDescent="0.25">
      <c r="A12" s="112"/>
      <c r="B12" s="113"/>
      <c r="C12" s="113"/>
      <c r="D12" s="113"/>
      <c r="E12" s="114"/>
      <c r="F12" s="115" t="s">
        <v>14</v>
      </c>
      <c r="G12" s="115"/>
      <c r="H12" s="115"/>
      <c r="I12" s="115"/>
      <c r="J12" s="94"/>
    </row>
    <row r="13" spans="1:12" s="118" customFormat="1" ht="18" x14ac:dyDescent="0.4">
      <c r="A13" s="116"/>
      <c r="B13" s="89"/>
      <c r="C13" s="89"/>
      <c r="D13" s="89"/>
      <c r="E13" s="89"/>
      <c r="F13" s="117" t="s">
        <v>105</v>
      </c>
      <c r="G13" s="167" t="e">
        <f>G15</f>
        <v>#REF!</v>
      </c>
      <c r="H13" s="167" t="e">
        <f>H15</f>
        <v>#REF!</v>
      </c>
      <c r="I13" s="167" t="e">
        <f>I15</f>
        <v>#REF!</v>
      </c>
      <c r="J13" s="138" t="e">
        <f>J15</f>
        <v>#REF!</v>
      </c>
    </row>
    <row r="14" spans="1:12" s="32" customFormat="1" x14ac:dyDescent="0.25">
      <c r="A14" s="112"/>
      <c r="B14" s="113"/>
      <c r="C14" s="113"/>
      <c r="D14" s="113"/>
      <c r="E14" s="114"/>
      <c r="F14" s="115" t="s">
        <v>14</v>
      </c>
      <c r="G14" s="33"/>
      <c r="H14" s="33"/>
      <c r="I14" s="33"/>
      <c r="J14" s="94"/>
    </row>
    <row r="15" spans="1:12" s="118" customFormat="1" ht="38.25" customHeight="1" x14ac:dyDescent="0.4">
      <c r="A15" s="119" t="s">
        <v>111</v>
      </c>
      <c r="B15" s="89"/>
      <c r="C15" s="89"/>
      <c r="D15" s="89"/>
      <c r="E15" s="89"/>
      <c r="F15" s="117" t="s">
        <v>110</v>
      </c>
      <c r="G15" s="167" t="e">
        <f>G17</f>
        <v>#REF!</v>
      </c>
      <c r="H15" s="167" t="e">
        <f>H17</f>
        <v>#REF!</v>
      </c>
      <c r="I15" s="167" t="e">
        <f>I17</f>
        <v>#REF!</v>
      </c>
      <c r="J15" s="138" t="e">
        <f>J17</f>
        <v>#REF!</v>
      </c>
    </row>
    <row r="16" spans="1:12" s="118" customFormat="1" ht="18" x14ac:dyDescent="0.4">
      <c r="A16" s="116"/>
      <c r="B16" s="89"/>
      <c r="C16" s="89"/>
      <c r="D16" s="89"/>
      <c r="E16" s="89"/>
      <c r="F16" s="89" t="s">
        <v>14</v>
      </c>
      <c r="G16" s="86"/>
      <c r="H16" s="86"/>
      <c r="I16" s="86"/>
      <c r="J16" s="138"/>
    </row>
    <row r="17" spans="1:10" s="118" customFormat="1" ht="36" x14ac:dyDescent="0.4">
      <c r="A17" s="116"/>
      <c r="B17" s="117" t="s">
        <v>101</v>
      </c>
      <c r="C17" s="89"/>
      <c r="D17" s="89"/>
      <c r="E17" s="89"/>
      <c r="F17" s="117" t="s">
        <v>109</v>
      </c>
      <c r="G17" s="167" t="e">
        <f>G19</f>
        <v>#REF!</v>
      </c>
      <c r="H17" s="167" t="e">
        <f>H19</f>
        <v>#REF!</v>
      </c>
      <c r="I17" s="167" t="e">
        <f>I19</f>
        <v>#REF!</v>
      </c>
      <c r="J17" s="138" t="e">
        <f>J19</f>
        <v>#REF!</v>
      </c>
    </row>
    <row r="18" spans="1:10" s="118" customFormat="1" ht="18" x14ac:dyDescent="0.4">
      <c r="A18" s="116"/>
      <c r="B18" s="89"/>
      <c r="C18" s="89"/>
      <c r="D18" s="89"/>
      <c r="E18" s="89"/>
      <c r="F18" s="89" t="s">
        <v>14</v>
      </c>
      <c r="G18" s="86"/>
      <c r="H18" s="86"/>
      <c r="I18" s="86"/>
      <c r="J18" s="138"/>
    </row>
    <row r="19" spans="1:10" s="118" customFormat="1" ht="18" x14ac:dyDescent="0.4">
      <c r="A19" s="116"/>
      <c r="B19" s="89"/>
      <c r="C19" s="117" t="s">
        <v>101</v>
      </c>
      <c r="D19" s="89"/>
      <c r="E19" s="89"/>
      <c r="F19" s="117" t="s">
        <v>106</v>
      </c>
      <c r="G19" s="167" t="e">
        <f>G21</f>
        <v>#REF!</v>
      </c>
      <c r="H19" s="167" t="e">
        <f>H21</f>
        <v>#REF!</v>
      </c>
      <c r="I19" s="167" t="e">
        <f>I21</f>
        <v>#REF!</v>
      </c>
      <c r="J19" s="138" t="e">
        <f>J21</f>
        <v>#REF!</v>
      </c>
    </row>
    <row r="20" spans="1:10" s="118" customFormat="1" ht="18" x14ac:dyDescent="0.4">
      <c r="A20" s="116"/>
      <c r="B20" s="89"/>
      <c r="C20" s="89"/>
      <c r="D20" s="89"/>
      <c r="E20" s="89"/>
      <c r="F20" s="89" t="s">
        <v>14</v>
      </c>
      <c r="G20" s="86"/>
      <c r="H20" s="86"/>
      <c r="I20" s="86"/>
      <c r="J20" s="138"/>
    </row>
    <row r="21" spans="1:10" s="118" customFormat="1" ht="18" x14ac:dyDescent="0.4">
      <c r="A21" s="116"/>
      <c r="B21" s="89"/>
      <c r="C21" s="89"/>
      <c r="D21" s="89"/>
      <c r="E21" s="89"/>
      <c r="F21" s="117" t="s">
        <v>105</v>
      </c>
      <c r="G21" s="167" t="e">
        <f>G23</f>
        <v>#REF!</v>
      </c>
      <c r="H21" s="167" t="e">
        <f>H23</f>
        <v>#REF!</v>
      </c>
      <c r="I21" s="167" t="e">
        <f>I23</f>
        <v>#REF!</v>
      </c>
      <c r="J21" s="138" t="e">
        <f>J23</f>
        <v>#REF!</v>
      </c>
    </row>
    <row r="22" spans="1:10" s="118" customFormat="1" x14ac:dyDescent="0.4">
      <c r="A22" s="116"/>
      <c r="B22" s="89"/>
      <c r="C22" s="89"/>
      <c r="D22" s="89"/>
      <c r="E22" s="89"/>
      <c r="F22" s="89" t="s">
        <v>14</v>
      </c>
      <c r="G22" s="86"/>
      <c r="H22" s="86"/>
      <c r="I22" s="86"/>
      <c r="J22" s="95"/>
    </row>
    <row r="23" spans="1:10" s="118" customFormat="1" ht="18" x14ac:dyDescent="0.4">
      <c r="A23" s="116"/>
      <c r="B23" s="89"/>
      <c r="C23" s="89"/>
      <c r="D23" s="117" t="s">
        <v>108</v>
      </c>
      <c r="E23" s="89"/>
      <c r="F23" s="89" t="s">
        <v>106</v>
      </c>
      <c r="G23" s="86" t="e">
        <f>G25</f>
        <v>#REF!</v>
      </c>
      <c r="H23" s="86" t="e">
        <f>H25</f>
        <v>#REF!</v>
      </c>
      <c r="I23" s="86" t="e">
        <f>I25</f>
        <v>#REF!</v>
      </c>
      <c r="J23" s="95" t="e">
        <f>J25</f>
        <v>#REF!</v>
      </c>
    </row>
    <row r="24" spans="1:10" s="118" customFormat="1" x14ac:dyDescent="0.4">
      <c r="A24" s="120"/>
      <c r="B24" s="121"/>
      <c r="C24" s="121"/>
      <c r="D24" s="89"/>
      <c r="E24" s="89"/>
      <c r="F24" s="89" t="s">
        <v>14</v>
      </c>
      <c r="G24" s="86"/>
      <c r="H24" s="86"/>
      <c r="I24" s="86"/>
      <c r="J24" s="95"/>
    </row>
    <row r="25" spans="1:10" s="118" customFormat="1" x14ac:dyDescent="0.4">
      <c r="A25" s="116"/>
      <c r="B25" s="89"/>
      <c r="C25" s="89"/>
      <c r="D25" s="89"/>
      <c r="E25" s="122" t="s">
        <v>107</v>
      </c>
      <c r="F25" s="89" t="s">
        <v>106</v>
      </c>
      <c r="G25" s="86" t="e">
        <f>G27</f>
        <v>#REF!</v>
      </c>
      <c r="H25" s="86" t="e">
        <f>H27</f>
        <v>#REF!</v>
      </c>
      <c r="I25" s="86" t="e">
        <f>I27</f>
        <v>#REF!</v>
      </c>
      <c r="J25" s="95" t="e">
        <f>J27</f>
        <v>#REF!</v>
      </c>
    </row>
    <row r="26" spans="1:10" s="118" customFormat="1" x14ac:dyDescent="0.4">
      <c r="A26" s="116"/>
      <c r="B26" s="89"/>
      <c r="C26" s="89"/>
      <c r="D26" s="123"/>
      <c r="E26" s="89"/>
      <c r="F26" s="89" t="s">
        <v>15</v>
      </c>
      <c r="G26" s="86"/>
      <c r="H26" s="86"/>
      <c r="I26" s="86"/>
      <c r="J26" s="95"/>
    </row>
    <row r="27" spans="1:10" s="118" customFormat="1" x14ac:dyDescent="0.4">
      <c r="A27" s="116"/>
      <c r="B27" s="89"/>
      <c r="C27" s="89"/>
      <c r="D27" s="123"/>
      <c r="E27" s="89"/>
      <c r="F27" s="124" t="s">
        <v>105</v>
      </c>
      <c r="G27" s="86" t="e">
        <f>G29</f>
        <v>#REF!</v>
      </c>
      <c r="H27" s="86" t="e">
        <f>H29</f>
        <v>#REF!</v>
      </c>
      <c r="I27" s="86" t="e">
        <f>I29</f>
        <v>#REF!</v>
      </c>
      <c r="J27" s="95" t="e">
        <f>J29</f>
        <v>#REF!</v>
      </c>
    </row>
    <row r="28" spans="1:10" s="118" customFormat="1" ht="34.799999999999997" x14ac:dyDescent="0.4">
      <c r="A28" s="116"/>
      <c r="B28" s="89"/>
      <c r="C28" s="89"/>
      <c r="D28" s="123"/>
      <c r="E28" s="89"/>
      <c r="F28" s="89" t="s">
        <v>16</v>
      </c>
      <c r="G28" s="86"/>
      <c r="H28" s="86"/>
      <c r="I28" s="86"/>
      <c r="J28" s="95"/>
    </row>
    <row r="29" spans="1:10" s="118" customFormat="1" x14ac:dyDescent="0.4">
      <c r="A29" s="116"/>
      <c r="B29" s="89"/>
      <c r="C29" s="89"/>
      <c r="D29" s="123"/>
      <c r="E29" s="89"/>
      <c r="F29" s="125" t="s">
        <v>13</v>
      </c>
      <c r="G29" s="86" t="e">
        <f t="shared" ref="G29:J31" si="0">G30</f>
        <v>#REF!</v>
      </c>
      <c r="H29" s="86" t="e">
        <f t="shared" si="0"/>
        <v>#REF!</v>
      </c>
      <c r="I29" s="86" t="e">
        <f t="shared" si="0"/>
        <v>#REF!</v>
      </c>
      <c r="J29" s="95" t="e">
        <f t="shared" si="0"/>
        <v>#REF!</v>
      </c>
    </row>
    <row r="30" spans="1:10" s="118" customFormat="1" x14ac:dyDescent="0.4">
      <c r="A30" s="116"/>
      <c r="B30" s="89"/>
      <c r="C30" s="89"/>
      <c r="D30" s="123"/>
      <c r="E30" s="89"/>
      <c r="F30" s="125" t="s">
        <v>34</v>
      </c>
      <c r="G30" s="86" t="e">
        <f t="shared" si="0"/>
        <v>#REF!</v>
      </c>
      <c r="H30" s="86" t="e">
        <f t="shared" si="0"/>
        <v>#REF!</v>
      </c>
      <c r="I30" s="86" t="e">
        <f t="shared" si="0"/>
        <v>#REF!</v>
      </c>
      <c r="J30" s="95" t="e">
        <f t="shared" si="0"/>
        <v>#REF!</v>
      </c>
    </row>
    <row r="31" spans="1:10" s="118" customFormat="1" x14ac:dyDescent="0.4">
      <c r="A31" s="116"/>
      <c r="B31" s="89"/>
      <c r="C31" s="89"/>
      <c r="D31" s="123"/>
      <c r="E31" s="89"/>
      <c r="F31" s="125" t="s">
        <v>36</v>
      </c>
      <c r="G31" s="86" t="e">
        <f t="shared" si="0"/>
        <v>#REF!</v>
      </c>
      <c r="H31" s="86" t="e">
        <f t="shared" si="0"/>
        <v>#REF!</v>
      </c>
      <c r="I31" s="86" t="e">
        <f t="shared" si="0"/>
        <v>#REF!</v>
      </c>
      <c r="J31" s="95" t="e">
        <f t="shared" si="0"/>
        <v>#REF!</v>
      </c>
    </row>
    <row r="32" spans="1:10" s="118" customFormat="1" x14ac:dyDescent="0.4">
      <c r="A32" s="116"/>
      <c r="B32" s="89"/>
      <c r="C32" s="89"/>
      <c r="D32" s="123"/>
      <c r="E32" s="89"/>
      <c r="F32" s="125" t="s">
        <v>104</v>
      </c>
      <c r="G32" s="86" t="e">
        <f>-G33</f>
        <v>#REF!</v>
      </c>
      <c r="H32" s="86" t="e">
        <f t="shared" ref="H32:J32" si="1">-H33</f>
        <v>#REF!</v>
      </c>
      <c r="I32" s="86" t="e">
        <f t="shared" si="1"/>
        <v>#REF!</v>
      </c>
      <c r="J32" s="95" t="e">
        <f t="shared" si="1"/>
        <v>#REF!</v>
      </c>
    </row>
    <row r="33" spans="1:10" s="127" customFormat="1" ht="36" x14ac:dyDescent="0.25">
      <c r="A33" s="112"/>
      <c r="B33" s="113"/>
      <c r="C33" s="113"/>
      <c r="D33" s="113"/>
      <c r="E33" s="113"/>
      <c r="F33" s="126" t="s">
        <v>4</v>
      </c>
      <c r="G33" s="165" t="e">
        <f>G71+G35</f>
        <v>#REF!</v>
      </c>
      <c r="H33" s="165" t="e">
        <f t="shared" ref="H33:J33" si="2">H71+H35</f>
        <v>#REF!</v>
      </c>
      <c r="I33" s="165" t="e">
        <f t="shared" si="2"/>
        <v>#REF!</v>
      </c>
      <c r="J33" s="166" t="e">
        <f t="shared" si="2"/>
        <v>#REF!</v>
      </c>
    </row>
    <row r="34" spans="1:10" s="32" customFormat="1" ht="18" x14ac:dyDescent="0.25">
      <c r="A34" s="112"/>
      <c r="B34" s="113"/>
      <c r="C34" s="113"/>
      <c r="D34" s="113"/>
      <c r="E34" s="114"/>
      <c r="F34" s="115" t="s">
        <v>14</v>
      </c>
      <c r="G34" s="33"/>
      <c r="H34" s="33"/>
      <c r="I34" s="33"/>
      <c r="J34" s="150"/>
    </row>
    <row r="35" spans="1:10" s="101" customFormat="1" ht="18" x14ac:dyDescent="0.4">
      <c r="A35" s="49" t="s">
        <v>21</v>
      </c>
      <c r="B35" s="45"/>
      <c r="C35" s="45"/>
      <c r="D35" s="45"/>
      <c r="E35" s="46"/>
      <c r="F35" s="50" t="s">
        <v>22</v>
      </c>
      <c r="G35" s="130" t="e">
        <f>+G37+G54</f>
        <v>#REF!</v>
      </c>
      <c r="H35" s="130" t="e">
        <f t="shared" ref="H35:J35" si="3">+H37+H54</f>
        <v>#REF!</v>
      </c>
      <c r="I35" s="130" t="e">
        <f t="shared" si="3"/>
        <v>#REF!</v>
      </c>
      <c r="J35" s="131" t="e">
        <f t="shared" si="3"/>
        <v>#REF!</v>
      </c>
    </row>
    <row r="36" spans="1:10" ht="18" x14ac:dyDescent="0.4">
      <c r="A36" s="44"/>
      <c r="B36" s="45"/>
      <c r="C36" s="45"/>
      <c r="D36" s="45"/>
      <c r="E36" s="46"/>
      <c r="F36" s="47" t="s">
        <v>14</v>
      </c>
      <c r="G36" s="89"/>
      <c r="H36" s="89"/>
      <c r="I36" s="89"/>
      <c r="J36" s="139"/>
    </row>
    <row r="37" spans="1:10" s="101" customFormat="1" ht="36" x14ac:dyDescent="0.4">
      <c r="A37" s="44"/>
      <c r="B37" s="51" t="s">
        <v>23</v>
      </c>
      <c r="C37" s="45"/>
      <c r="D37" s="45"/>
      <c r="E37" s="46"/>
      <c r="F37" s="50" t="s">
        <v>24</v>
      </c>
      <c r="G37" s="130" t="e">
        <f>G39</f>
        <v>#REF!</v>
      </c>
      <c r="H37" s="130" t="e">
        <f>H39</f>
        <v>#REF!</v>
      </c>
      <c r="I37" s="130" t="e">
        <f>I39</f>
        <v>#REF!</v>
      </c>
      <c r="J37" s="131" t="e">
        <f>J39</f>
        <v>#REF!</v>
      </c>
    </row>
    <row r="38" spans="1:10" ht="18" x14ac:dyDescent="0.4">
      <c r="A38" s="44"/>
      <c r="B38" s="45"/>
      <c r="C38" s="45"/>
      <c r="D38" s="45"/>
      <c r="E38" s="46"/>
      <c r="F38" s="47" t="s">
        <v>14</v>
      </c>
      <c r="G38" s="89"/>
      <c r="H38" s="89"/>
      <c r="I38" s="89"/>
      <c r="J38" s="139"/>
    </row>
    <row r="39" spans="1:10" s="101" customFormat="1" ht="18" x14ac:dyDescent="0.4">
      <c r="A39" s="44"/>
      <c r="B39" s="45"/>
      <c r="C39" s="52" t="s">
        <v>21</v>
      </c>
      <c r="D39" s="45"/>
      <c r="E39" s="45"/>
      <c r="F39" s="53" t="s">
        <v>25</v>
      </c>
      <c r="G39" s="130" t="e">
        <f>G43+G103</f>
        <v>#REF!</v>
      </c>
      <c r="H39" s="130" t="e">
        <f>H43+H103</f>
        <v>#REF!</v>
      </c>
      <c r="I39" s="130" t="e">
        <f>I43+I103</f>
        <v>#REF!</v>
      </c>
      <c r="J39" s="131" t="e">
        <f>J43+J103</f>
        <v>#REF!</v>
      </c>
    </row>
    <row r="40" spans="1:10" x14ac:dyDescent="0.4">
      <c r="A40" s="44"/>
      <c r="B40" s="45"/>
      <c r="C40" s="45"/>
      <c r="D40" s="45"/>
      <c r="E40" s="45"/>
      <c r="F40" s="54" t="s">
        <v>14</v>
      </c>
      <c r="G40" s="89"/>
      <c r="H40" s="89"/>
      <c r="I40" s="89"/>
      <c r="J40" s="92"/>
    </row>
    <row r="41" spans="1:10" ht="36" x14ac:dyDescent="0.4">
      <c r="A41" s="44"/>
      <c r="B41" s="45"/>
      <c r="C41" s="45"/>
      <c r="D41" s="45"/>
      <c r="E41" s="45"/>
      <c r="F41" s="48" t="s">
        <v>4</v>
      </c>
      <c r="G41" s="140" t="e">
        <f>G43</f>
        <v>#REF!</v>
      </c>
      <c r="H41" s="140" t="e">
        <f>H43</f>
        <v>#REF!</v>
      </c>
      <c r="I41" s="140" t="e">
        <f>I43</f>
        <v>#REF!</v>
      </c>
      <c r="J41" s="176" t="e">
        <f>J43</f>
        <v>#REF!</v>
      </c>
    </row>
    <row r="42" spans="1:10" x14ac:dyDescent="0.4">
      <c r="A42" s="44"/>
      <c r="B42" s="45"/>
      <c r="C42" s="45"/>
      <c r="D42" s="45"/>
      <c r="E42" s="45"/>
      <c r="F42" s="54" t="s">
        <v>14</v>
      </c>
      <c r="G42" s="89"/>
      <c r="H42" s="89"/>
      <c r="I42" s="89"/>
      <c r="J42" s="92"/>
    </row>
    <row r="43" spans="1:10" ht="18" x14ac:dyDescent="0.4">
      <c r="A43" s="44"/>
      <c r="B43" s="45"/>
      <c r="C43" s="45"/>
      <c r="D43" s="52" t="s">
        <v>26</v>
      </c>
      <c r="E43" s="52"/>
      <c r="F43" s="148" t="s">
        <v>20</v>
      </c>
      <c r="G43" s="88" t="e">
        <f>+G45</f>
        <v>#REF!</v>
      </c>
      <c r="H43" s="88" t="e">
        <f t="shared" ref="H43:J43" si="4">+H45</f>
        <v>#REF!</v>
      </c>
      <c r="I43" s="88" t="e">
        <f t="shared" si="4"/>
        <v>#REF!</v>
      </c>
      <c r="J43" s="93" t="e">
        <f t="shared" si="4"/>
        <v>#REF!</v>
      </c>
    </row>
    <row r="44" spans="1:10" x14ac:dyDescent="0.4">
      <c r="A44" s="55"/>
      <c r="B44" s="56"/>
      <c r="C44" s="56"/>
      <c r="D44" s="56"/>
      <c r="E44" s="174"/>
      <c r="F44" s="175" t="s">
        <v>14</v>
      </c>
      <c r="G44" s="33"/>
      <c r="H44" s="33"/>
      <c r="I44" s="33"/>
      <c r="J44" s="94"/>
    </row>
    <row r="45" spans="1:10" x14ac:dyDescent="0.4">
      <c r="A45" s="35"/>
      <c r="B45" s="33"/>
      <c r="C45" s="33"/>
      <c r="D45" s="33"/>
      <c r="E45" s="170" t="e">
        <f>+'2'!#REF!</f>
        <v>#REF!</v>
      </c>
      <c r="F45" s="171" t="e">
        <f>+'2'!#REF!</f>
        <v>#REF!</v>
      </c>
      <c r="G45" s="172" t="e">
        <f>+G47</f>
        <v>#REF!</v>
      </c>
      <c r="H45" s="172" t="e">
        <f t="shared" ref="H45:J45" si="5">+H47</f>
        <v>#REF!</v>
      </c>
      <c r="I45" s="172" t="e">
        <f t="shared" si="5"/>
        <v>#REF!</v>
      </c>
      <c r="J45" s="173" t="e">
        <f t="shared" si="5"/>
        <v>#REF!</v>
      </c>
    </row>
    <row r="46" spans="1:10" x14ac:dyDescent="0.4">
      <c r="A46" s="35"/>
      <c r="B46" s="33"/>
      <c r="C46" s="33"/>
      <c r="D46" s="33"/>
      <c r="E46" s="33"/>
      <c r="F46" s="57" t="s">
        <v>15</v>
      </c>
      <c r="G46" s="33"/>
      <c r="H46" s="33"/>
      <c r="I46" s="33"/>
      <c r="J46" s="94"/>
    </row>
    <row r="47" spans="1:10" ht="34.799999999999997" x14ac:dyDescent="0.4">
      <c r="A47" s="35"/>
      <c r="B47" s="33"/>
      <c r="C47" s="33"/>
      <c r="D47" s="33"/>
      <c r="E47" s="33"/>
      <c r="F47" s="65" t="s">
        <v>32</v>
      </c>
      <c r="G47" s="154" t="e">
        <f>+G49</f>
        <v>#REF!</v>
      </c>
      <c r="H47" s="154" t="e">
        <f t="shared" ref="H47:J47" si="6">+H49</f>
        <v>#REF!</v>
      </c>
      <c r="I47" s="154" t="e">
        <f t="shared" si="6"/>
        <v>#REF!</v>
      </c>
      <c r="J47" s="151" t="e">
        <f t="shared" si="6"/>
        <v>#REF!</v>
      </c>
    </row>
    <row r="48" spans="1:10" ht="34.799999999999997" x14ac:dyDescent="0.4">
      <c r="A48" s="35"/>
      <c r="B48" s="33"/>
      <c r="C48" s="33"/>
      <c r="D48" s="33"/>
      <c r="E48" s="33"/>
      <c r="F48" s="47" t="s">
        <v>16</v>
      </c>
      <c r="G48" s="33"/>
      <c r="H48" s="33"/>
      <c r="I48" s="33"/>
      <c r="J48" s="94"/>
    </row>
    <row r="49" spans="1:10" x14ac:dyDescent="0.4">
      <c r="A49" s="35"/>
      <c r="B49" s="33"/>
      <c r="C49" s="33"/>
      <c r="D49" s="33"/>
      <c r="E49" s="33"/>
      <c r="F49" s="66" t="s">
        <v>13</v>
      </c>
      <c r="G49" s="154" t="e">
        <f>+G50</f>
        <v>#REF!</v>
      </c>
      <c r="H49" s="154" t="e">
        <f t="shared" ref="H49:H52" si="7">+H50</f>
        <v>#REF!</v>
      </c>
      <c r="I49" s="154" t="e">
        <f t="shared" ref="I49:I52" si="8">+I50</f>
        <v>#REF!</v>
      </c>
      <c r="J49" s="151" t="e">
        <f t="shared" ref="J49:J52" si="9">+J50</f>
        <v>#REF!</v>
      </c>
    </row>
    <row r="50" spans="1:10" x14ac:dyDescent="0.4">
      <c r="A50" s="35"/>
      <c r="B50" s="33"/>
      <c r="C50" s="33"/>
      <c r="D50" s="33"/>
      <c r="E50" s="33"/>
      <c r="F50" s="66" t="s">
        <v>29</v>
      </c>
      <c r="G50" s="154" t="e">
        <f>+G51</f>
        <v>#REF!</v>
      </c>
      <c r="H50" s="154" t="e">
        <f t="shared" si="7"/>
        <v>#REF!</v>
      </c>
      <c r="I50" s="154" t="e">
        <f t="shared" si="8"/>
        <v>#REF!</v>
      </c>
      <c r="J50" s="151" t="e">
        <f t="shared" si="9"/>
        <v>#REF!</v>
      </c>
    </row>
    <row r="51" spans="1:10" x14ac:dyDescent="0.4">
      <c r="A51" s="35"/>
      <c r="B51" s="33"/>
      <c r="C51" s="33"/>
      <c r="D51" s="33"/>
      <c r="E51" s="33"/>
      <c r="F51" s="66" t="s">
        <v>30</v>
      </c>
      <c r="G51" s="154" t="e">
        <f>+G52</f>
        <v>#REF!</v>
      </c>
      <c r="H51" s="154" t="e">
        <f t="shared" si="7"/>
        <v>#REF!</v>
      </c>
      <c r="I51" s="154" t="e">
        <f t="shared" si="8"/>
        <v>#REF!</v>
      </c>
      <c r="J51" s="151" t="e">
        <f t="shared" si="9"/>
        <v>#REF!</v>
      </c>
    </row>
    <row r="52" spans="1:10" x14ac:dyDescent="0.4">
      <c r="A52" s="35"/>
      <c r="B52" s="33"/>
      <c r="C52" s="33"/>
      <c r="D52" s="33"/>
      <c r="E52" s="33"/>
      <c r="F52" s="66" t="s">
        <v>48</v>
      </c>
      <c r="G52" s="154" t="e">
        <f>+G53</f>
        <v>#REF!</v>
      </c>
      <c r="H52" s="154" t="e">
        <f t="shared" si="7"/>
        <v>#REF!</v>
      </c>
      <c r="I52" s="154" t="e">
        <f t="shared" si="8"/>
        <v>#REF!</v>
      </c>
      <c r="J52" s="151" t="e">
        <f t="shared" si="9"/>
        <v>#REF!</v>
      </c>
    </row>
    <row r="53" spans="1:10" x14ac:dyDescent="0.4">
      <c r="A53" s="35"/>
      <c r="B53" s="33"/>
      <c r="C53" s="33"/>
      <c r="D53" s="33"/>
      <c r="E53" s="33"/>
      <c r="F53" s="66" t="s">
        <v>49</v>
      </c>
      <c r="G53" s="154" t="e">
        <f>+'3'!#REF!</f>
        <v>#REF!</v>
      </c>
      <c r="H53" s="154" t="e">
        <f>+'3'!#REF!</f>
        <v>#REF!</v>
      </c>
      <c r="I53" s="154" t="e">
        <f>+'3'!#REF!</f>
        <v>#REF!</v>
      </c>
      <c r="J53" s="151" t="e">
        <f>+'3'!#REF!</f>
        <v>#REF!</v>
      </c>
    </row>
    <row r="54" spans="1:10" ht="36" x14ac:dyDescent="0.4">
      <c r="A54" s="35"/>
      <c r="B54" s="58" t="s">
        <v>122</v>
      </c>
      <c r="C54" s="33"/>
      <c r="D54" s="33"/>
      <c r="E54" s="33"/>
      <c r="F54" s="50" t="s">
        <v>54</v>
      </c>
      <c r="G54" s="152" t="e">
        <f>+G56</f>
        <v>#REF!</v>
      </c>
      <c r="H54" s="152" t="e">
        <f>+H56</f>
        <v>#REF!</v>
      </c>
      <c r="I54" s="152" t="e">
        <f>+I56</f>
        <v>#REF!</v>
      </c>
      <c r="J54" s="153" t="e">
        <f>+J56</f>
        <v>#REF!</v>
      </c>
    </row>
    <row r="55" spans="1:10" ht="18" x14ac:dyDescent="0.4">
      <c r="A55" s="35"/>
      <c r="B55" s="33"/>
      <c r="C55" s="33"/>
      <c r="D55" s="33"/>
      <c r="E55" s="33"/>
      <c r="F55" s="47" t="s">
        <v>14</v>
      </c>
      <c r="G55" s="152"/>
      <c r="H55" s="152"/>
      <c r="I55" s="152"/>
      <c r="J55" s="153"/>
    </row>
    <row r="56" spans="1:10" ht="36" x14ac:dyDescent="0.4">
      <c r="A56" s="35"/>
      <c r="B56" s="33"/>
      <c r="C56" s="58" t="s">
        <v>44</v>
      </c>
      <c r="D56" s="33"/>
      <c r="E56" s="33"/>
      <c r="F56" s="71" t="s">
        <v>54</v>
      </c>
      <c r="G56" s="152" t="e">
        <f>+G58</f>
        <v>#REF!</v>
      </c>
      <c r="H56" s="152" t="e">
        <f>+H58</f>
        <v>#REF!</v>
      </c>
      <c r="I56" s="152" t="e">
        <f>+I58</f>
        <v>#REF!</v>
      </c>
      <c r="J56" s="153" t="e">
        <f>+J58</f>
        <v>#REF!</v>
      </c>
    </row>
    <row r="57" spans="1:10" ht="18" x14ac:dyDescent="0.4">
      <c r="A57" s="35"/>
      <c r="B57" s="33"/>
      <c r="C57" s="33"/>
      <c r="D57" s="33"/>
      <c r="E57" s="33"/>
      <c r="F57" s="54" t="s">
        <v>14</v>
      </c>
      <c r="G57" s="152"/>
      <c r="H57" s="152"/>
      <c r="I57" s="152"/>
      <c r="J57" s="153"/>
    </row>
    <row r="58" spans="1:10" ht="36" x14ac:dyDescent="0.4">
      <c r="A58" s="35"/>
      <c r="B58" s="33"/>
      <c r="C58" s="33"/>
      <c r="D58" s="33"/>
      <c r="E58" s="33"/>
      <c r="F58" s="48" t="s">
        <v>4</v>
      </c>
      <c r="G58" s="152" t="e">
        <f>+G60</f>
        <v>#REF!</v>
      </c>
      <c r="H58" s="152" t="e">
        <f>+H60</f>
        <v>#REF!</v>
      </c>
      <c r="I58" s="152" t="e">
        <f>+I60</f>
        <v>#REF!</v>
      </c>
      <c r="J58" s="153" t="e">
        <f>+J60</f>
        <v>#REF!</v>
      </c>
    </row>
    <row r="59" spans="1:10" x14ac:dyDescent="0.4">
      <c r="A59" s="35"/>
      <c r="B59" s="33"/>
      <c r="C59" s="33"/>
      <c r="D59" s="33"/>
      <c r="E59" s="33"/>
      <c r="F59" s="54" t="s">
        <v>14</v>
      </c>
      <c r="G59" s="154"/>
      <c r="H59" s="154"/>
      <c r="I59" s="154"/>
      <c r="J59" s="151"/>
    </row>
    <row r="60" spans="1:10" ht="22.5" customHeight="1" x14ac:dyDescent="0.4">
      <c r="A60" s="161"/>
      <c r="B60" s="59"/>
      <c r="C60" s="59"/>
      <c r="D60" s="102" t="e">
        <f>+'3'!#REF!</f>
        <v>#REF!</v>
      </c>
      <c r="E60" s="162"/>
      <c r="F60" s="62" t="e">
        <f>+'3'!#REF!</f>
        <v>#REF!</v>
      </c>
      <c r="G60" s="163" t="e">
        <f>+G62</f>
        <v>#REF!</v>
      </c>
      <c r="H60" s="163" t="e">
        <f>+H62</f>
        <v>#REF!</v>
      </c>
      <c r="I60" s="163" t="e">
        <f>+I62</f>
        <v>#REF!</v>
      </c>
      <c r="J60" s="164" t="e">
        <f>+J62</f>
        <v>#REF!</v>
      </c>
    </row>
    <row r="61" spans="1:10" x14ac:dyDescent="0.4">
      <c r="A61" s="55"/>
      <c r="B61" s="56"/>
      <c r="C61" s="56"/>
      <c r="D61" s="56"/>
      <c r="E61" s="174"/>
      <c r="F61" s="175" t="s">
        <v>14</v>
      </c>
      <c r="G61" s="33"/>
      <c r="H61" s="33"/>
      <c r="I61" s="33"/>
      <c r="J61" s="94"/>
    </row>
    <row r="62" spans="1:10" ht="90" customHeight="1" x14ac:dyDescent="0.4">
      <c r="A62" s="35"/>
      <c r="B62" s="33"/>
      <c r="C62" s="33"/>
      <c r="D62" s="33"/>
      <c r="E62" s="170" t="e">
        <f>+'3'!#REF!</f>
        <v>#REF!</v>
      </c>
      <c r="F62" s="171" t="e">
        <f>+'3'!#REF!</f>
        <v>#REF!</v>
      </c>
      <c r="G62" s="172" t="e">
        <f>+G64</f>
        <v>#REF!</v>
      </c>
      <c r="H62" s="172" t="e">
        <f t="shared" ref="H62:J62" si="10">+H64</f>
        <v>#REF!</v>
      </c>
      <c r="I62" s="172" t="e">
        <f t="shared" si="10"/>
        <v>#REF!</v>
      </c>
      <c r="J62" s="173" t="e">
        <f t="shared" si="10"/>
        <v>#REF!</v>
      </c>
    </row>
    <row r="63" spans="1:10" x14ac:dyDescent="0.4">
      <c r="A63" s="35"/>
      <c r="B63" s="33"/>
      <c r="C63" s="33"/>
      <c r="D63" s="33"/>
      <c r="E63" s="33"/>
      <c r="F63" s="57" t="s">
        <v>15</v>
      </c>
      <c r="G63" s="33"/>
      <c r="H63" s="33"/>
      <c r="I63" s="33"/>
      <c r="J63" s="94"/>
    </row>
    <row r="64" spans="1:10" ht="43.5" customHeight="1" x14ac:dyDescent="0.4">
      <c r="A64" s="35"/>
      <c r="B64" s="33"/>
      <c r="C64" s="33"/>
      <c r="D64" s="33"/>
      <c r="E64" s="33"/>
      <c r="F64" s="65" t="s">
        <v>56</v>
      </c>
      <c r="G64" s="154" t="e">
        <f>+G66</f>
        <v>#REF!</v>
      </c>
      <c r="H64" s="154" t="e">
        <f t="shared" ref="H64:J64" si="11">+H66</f>
        <v>#REF!</v>
      </c>
      <c r="I64" s="154" t="e">
        <f t="shared" si="11"/>
        <v>#REF!</v>
      </c>
      <c r="J64" s="151" t="e">
        <f t="shared" si="11"/>
        <v>#REF!</v>
      </c>
    </row>
    <row r="65" spans="1:10" ht="34.799999999999997" x14ac:dyDescent="0.4">
      <c r="A65" s="35"/>
      <c r="B65" s="33"/>
      <c r="C65" s="33"/>
      <c r="D65" s="33"/>
      <c r="E65" s="33"/>
      <c r="F65" s="47" t="s">
        <v>16</v>
      </c>
      <c r="G65" s="33"/>
      <c r="H65" s="33"/>
      <c r="I65" s="33"/>
      <c r="J65" s="94"/>
    </row>
    <row r="66" spans="1:10" x14ac:dyDescent="0.4">
      <c r="A66" s="35"/>
      <c r="B66" s="33"/>
      <c r="C66" s="33"/>
      <c r="D66" s="33"/>
      <c r="E66" s="33"/>
      <c r="F66" s="66" t="s">
        <v>13</v>
      </c>
      <c r="G66" s="154" t="e">
        <f>+G67</f>
        <v>#REF!</v>
      </c>
      <c r="H66" s="154" t="e">
        <f t="shared" ref="H66:J66" si="12">+H67</f>
        <v>#REF!</v>
      </c>
      <c r="I66" s="154" t="e">
        <f t="shared" si="12"/>
        <v>#REF!</v>
      </c>
      <c r="J66" s="151" t="e">
        <f t="shared" si="12"/>
        <v>#REF!</v>
      </c>
    </row>
    <row r="67" spans="1:10" x14ac:dyDescent="0.4">
      <c r="A67" s="35"/>
      <c r="B67" s="33"/>
      <c r="C67" s="33"/>
      <c r="D67" s="33"/>
      <c r="E67" s="33"/>
      <c r="F67" s="66" t="s">
        <v>29</v>
      </c>
      <c r="G67" s="154" t="e">
        <f>+G68</f>
        <v>#REF!</v>
      </c>
      <c r="H67" s="154" t="e">
        <f t="shared" ref="H67:J67" si="13">+H68</f>
        <v>#REF!</v>
      </c>
      <c r="I67" s="154" t="e">
        <f t="shared" si="13"/>
        <v>#REF!</v>
      </c>
      <c r="J67" s="151" t="e">
        <f t="shared" si="13"/>
        <v>#REF!</v>
      </c>
    </row>
    <row r="68" spans="1:10" x14ac:dyDescent="0.4">
      <c r="A68" s="35"/>
      <c r="B68" s="33"/>
      <c r="C68" s="33"/>
      <c r="D68" s="33"/>
      <c r="E68" s="33"/>
      <c r="F68" s="66" t="s">
        <v>30</v>
      </c>
      <c r="G68" s="154" t="e">
        <f>+G69</f>
        <v>#REF!</v>
      </c>
      <c r="H68" s="154" t="e">
        <f t="shared" ref="H68:J68" si="14">+H69</f>
        <v>#REF!</v>
      </c>
      <c r="I68" s="154" t="e">
        <f t="shared" si="14"/>
        <v>#REF!</v>
      </c>
      <c r="J68" s="151" t="e">
        <f t="shared" si="14"/>
        <v>#REF!</v>
      </c>
    </row>
    <row r="69" spans="1:10" x14ac:dyDescent="0.4">
      <c r="A69" s="35"/>
      <c r="B69" s="33"/>
      <c r="C69" s="33"/>
      <c r="D69" s="33"/>
      <c r="E69" s="33"/>
      <c r="F69" s="66" t="s">
        <v>48</v>
      </c>
      <c r="G69" s="154" t="e">
        <f>+G70</f>
        <v>#REF!</v>
      </c>
      <c r="H69" s="154" t="e">
        <f t="shared" ref="H69:J69" si="15">+H70</f>
        <v>#REF!</v>
      </c>
      <c r="I69" s="154" t="e">
        <f t="shared" si="15"/>
        <v>#REF!</v>
      </c>
      <c r="J69" s="151" t="e">
        <f t="shared" si="15"/>
        <v>#REF!</v>
      </c>
    </row>
    <row r="70" spans="1:10" x14ac:dyDescent="0.4">
      <c r="A70" s="35"/>
      <c r="B70" s="33"/>
      <c r="C70" s="33"/>
      <c r="D70" s="33"/>
      <c r="E70" s="33"/>
      <c r="F70" s="66" t="s">
        <v>49</v>
      </c>
      <c r="G70" s="154" t="e">
        <f>+'3'!#REF!</f>
        <v>#REF!</v>
      </c>
      <c r="H70" s="154" t="e">
        <f>+'3'!#REF!</f>
        <v>#REF!</v>
      </c>
      <c r="I70" s="154" t="e">
        <f>+'3'!#REF!</f>
        <v>#REF!</v>
      </c>
      <c r="J70" s="151" t="e">
        <f>+'3'!#REF!</f>
        <v>#REF!</v>
      </c>
    </row>
    <row r="71" spans="1:10" s="101" customFormat="1" ht="36" x14ac:dyDescent="0.4">
      <c r="A71" s="128" t="s">
        <v>103</v>
      </c>
      <c r="B71" s="129"/>
      <c r="C71" s="129"/>
      <c r="D71" s="129"/>
      <c r="E71" s="129"/>
      <c r="F71" s="117" t="s">
        <v>43</v>
      </c>
      <c r="G71" s="130" t="e">
        <f>G73</f>
        <v>#REF!</v>
      </c>
      <c r="H71" s="130" t="e">
        <f>H73</f>
        <v>#REF!</v>
      </c>
      <c r="I71" s="130" t="e">
        <f>I73</f>
        <v>#REF!</v>
      </c>
      <c r="J71" s="131" t="e">
        <f>J73</f>
        <v>#REF!</v>
      </c>
    </row>
    <row r="72" spans="1:10" ht="18" x14ac:dyDescent="0.4">
      <c r="A72" s="91"/>
      <c r="B72" s="87"/>
      <c r="C72" s="87"/>
      <c r="D72" s="87"/>
      <c r="E72" s="87"/>
      <c r="F72" s="89" t="s">
        <v>14</v>
      </c>
      <c r="G72" s="89"/>
      <c r="H72" s="89"/>
      <c r="I72" s="89"/>
      <c r="J72" s="139"/>
    </row>
    <row r="73" spans="1:10" s="101" customFormat="1" ht="18" x14ac:dyDescent="0.4">
      <c r="A73" s="128"/>
      <c r="B73" s="129" t="s">
        <v>102</v>
      </c>
      <c r="C73" s="129"/>
      <c r="D73" s="129"/>
      <c r="E73" s="129"/>
      <c r="F73" s="117" t="s">
        <v>35</v>
      </c>
      <c r="G73" s="130" t="e">
        <f>G75</f>
        <v>#REF!</v>
      </c>
      <c r="H73" s="130" t="e">
        <f>H75</f>
        <v>#REF!</v>
      </c>
      <c r="I73" s="130" t="e">
        <f>I75</f>
        <v>#REF!</v>
      </c>
      <c r="J73" s="131" t="e">
        <f>J75</f>
        <v>#REF!</v>
      </c>
    </row>
    <row r="74" spans="1:10" ht="18" x14ac:dyDescent="0.4">
      <c r="A74" s="91"/>
      <c r="B74" s="87"/>
      <c r="C74" s="87"/>
      <c r="D74" s="87"/>
      <c r="E74" s="87"/>
      <c r="F74" s="89" t="s">
        <v>14</v>
      </c>
      <c r="G74" s="89"/>
      <c r="H74" s="89"/>
      <c r="I74" s="89"/>
      <c r="J74" s="139"/>
    </row>
    <row r="75" spans="1:10" s="101" customFormat="1" ht="18" x14ac:dyDescent="0.4">
      <c r="A75" s="128"/>
      <c r="B75" s="129"/>
      <c r="C75" s="129" t="s">
        <v>101</v>
      </c>
      <c r="D75" s="129"/>
      <c r="E75" s="129"/>
      <c r="F75" s="117" t="s">
        <v>35</v>
      </c>
      <c r="G75" s="130" t="e">
        <f>G79+G113</f>
        <v>#REF!</v>
      </c>
      <c r="H75" s="130" t="e">
        <f>H79+H113</f>
        <v>#REF!</v>
      </c>
      <c r="I75" s="130" t="e">
        <f>I79+I113</f>
        <v>#REF!</v>
      </c>
      <c r="J75" s="131" t="e">
        <f>J79+J113</f>
        <v>#REF!</v>
      </c>
    </row>
    <row r="76" spans="1:10" x14ac:dyDescent="0.4">
      <c r="A76" s="91"/>
      <c r="B76" s="87"/>
      <c r="C76" s="87"/>
      <c r="D76" s="87"/>
      <c r="E76" s="87"/>
      <c r="F76" s="89" t="s">
        <v>14</v>
      </c>
      <c r="G76" s="89"/>
      <c r="H76" s="89"/>
      <c r="I76" s="89"/>
      <c r="J76" s="92"/>
    </row>
    <row r="77" spans="1:10" x14ac:dyDescent="0.4">
      <c r="A77" s="91"/>
      <c r="B77" s="87"/>
      <c r="C77" s="87"/>
      <c r="D77" s="87"/>
      <c r="E77" s="87"/>
      <c r="F77" s="89" t="e">
        <f>F91</f>
        <v>#REF!</v>
      </c>
      <c r="G77" s="140" t="e">
        <f>G79</f>
        <v>#REF!</v>
      </c>
      <c r="H77" s="140" t="e">
        <f>H79</f>
        <v>#REF!</v>
      </c>
      <c r="I77" s="140" t="e">
        <f>I79</f>
        <v>#REF!</v>
      </c>
      <c r="J77" s="176" t="e">
        <f>J79</f>
        <v>#REF!</v>
      </c>
    </row>
    <row r="78" spans="1:10" x14ac:dyDescent="0.4">
      <c r="A78" s="91"/>
      <c r="B78" s="87"/>
      <c r="C78" s="87"/>
      <c r="D78" s="87"/>
      <c r="E78" s="87"/>
      <c r="F78" s="89" t="s">
        <v>14</v>
      </c>
      <c r="G78" s="89"/>
      <c r="H78" s="89"/>
      <c r="I78" s="89"/>
      <c r="J78" s="92"/>
    </row>
    <row r="79" spans="1:10" ht="18" x14ac:dyDescent="0.4">
      <c r="A79" s="91"/>
      <c r="B79" s="87"/>
      <c r="C79" s="87"/>
      <c r="D79" s="149" t="s">
        <v>45</v>
      </c>
      <c r="E79" s="149"/>
      <c r="F79" s="149" t="s">
        <v>41</v>
      </c>
      <c r="G79" s="155" t="e">
        <f>+G81+G89</f>
        <v>#REF!</v>
      </c>
      <c r="H79" s="155" t="e">
        <f t="shared" ref="H79:J79" si="16">+H81+H89</f>
        <v>#REF!</v>
      </c>
      <c r="I79" s="155" t="e">
        <f t="shared" si="16"/>
        <v>#REF!</v>
      </c>
      <c r="J79" s="156" t="e">
        <f t="shared" si="16"/>
        <v>#REF!</v>
      </c>
    </row>
    <row r="80" spans="1:10" x14ac:dyDescent="0.4">
      <c r="A80" s="91"/>
      <c r="B80" s="87"/>
      <c r="C80" s="87"/>
      <c r="D80" s="33"/>
      <c r="E80" s="33"/>
      <c r="F80" s="33" t="s">
        <v>14</v>
      </c>
      <c r="G80" s="33"/>
      <c r="H80" s="33"/>
      <c r="I80" s="33"/>
      <c r="J80" s="94"/>
    </row>
    <row r="81" spans="1:10" s="32" customFormat="1" ht="42" customHeight="1" x14ac:dyDescent="0.25">
      <c r="A81" s="91"/>
      <c r="B81" s="87"/>
      <c r="C81" s="87"/>
      <c r="D81" s="33"/>
      <c r="E81" s="170" t="e">
        <f>+#REF!</f>
        <v>#REF!</v>
      </c>
      <c r="F81" s="171" t="e">
        <f>+#REF!</f>
        <v>#REF!</v>
      </c>
      <c r="G81" s="172" t="e">
        <f>G83</f>
        <v>#REF!</v>
      </c>
      <c r="H81" s="172" t="e">
        <f>H83</f>
        <v>#REF!</v>
      </c>
      <c r="I81" s="172" t="e">
        <f>I83</f>
        <v>#REF!</v>
      </c>
      <c r="J81" s="173" t="e">
        <f>J83</f>
        <v>#REF!</v>
      </c>
    </row>
    <row r="82" spans="1:10" s="32" customFormat="1" x14ac:dyDescent="0.25">
      <c r="A82" s="91"/>
      <c r="B82" s="87"/>
      <c r="C82" s="87"/>
      <c r="D82" s="33"/>
      <c r="E82" s="33"/>
      <c r="F82" s="37" t="s">
        <v>15</v>
      </c>
      <c r="G82" s="86"/>
      <c r="H82" s="86"/>
      <c r="I82" s="86"/>
      <c r="J82" s="95"/>
    </row>
    <row r="83" spans="1:10" s="32" customFormat="1" ht="43.5" customHeight="1" x14ac:dyDescent="0.25">
      <c r="A83" s="91"/>
      <c r="B83" s="87"/>
      <c r="C83" s="87"/>
      <c r="D83" s="33"/>
      <c r="E83" s="33"/>
      <c r="F83" s="65" t="s">
        <v>4</v>
      </c>
      <c r="G83" s="86" t="e">
        <f>G85</f>
        <v>#REF!</v>
      </c>
      <c r="H83" s="86" t="e">
        <f>H85</f>
        <v>#REF!</v>
      </c>
      <c r="I83" s="86" t="e">
        <f>I85</f>
        <v>#REF!</v>
      </c>
      <c r="J83" s="95" t="e">
        <f>J85</f>
        <v>#REF!</v>
      </c>
    </row>
    <row r="84" spans="1:10" s="32" customFormat="1" ht="34.799999999999997" x14ac:dyDescent="0.25">
      <c r="A84" s="91"/>
      <c r="B84" s="87"/>
      <c r="C84" s="87"/>
      <c r="D84" s="33"/>
      <c r="E84" s="33"/>
      <c r="F84" s="37" t="s">
        <v>16</v>
      </c>
      <c r="G84" s="86"/>
      <c r="H84" s="86"/>
      <c r="I84" s="86"/>
      <c r="J84" s="95"/>
    </row>
    <row r="85" spans="1:10" s="32" customFormat="1" x14ac:dyDescent="0.25">
      <c r="A85" s="91"/>
      <c r="B85" s="87"/>
      <c r="C85" s="87"/>
      <c r="D85" s="33"/>
      <c r="E85" s="33"/>
      <c r="F85" s="37" t="s">
        <v>13</v>
      </c>
      <c r="G85" s="86" t="e">
        <f t="shared" ref="G85:J87" si="17">G86</f>
        <v>#REF!</v>
      </c>
      <c r="H85" s="86" t="e">
        <f t="shared" si="17"/>
        <v>#REF!</v>
      </c>
      <c r="I85" s="86" t="e">
        <f t="shared" si="17"/>
        <v>#REF!</v>
      </c>
      <c r="J85" s="95" t="e">
        <f t="shared" si="17"/>
        <v>#REF!</v>
      </c>
    </row>
    <row r="86" spans="1:10" s="32" customFormat="1" x14ac:dyDescent="0.25">
      <c r="A86" s="91"/>
      <c r="B86" s="87"/>
      <c r="C86" s="87"/>
      <c r="D86" s="33"/>
      <c r="E86" s="33"/>
      <c r="F86" s="37" t="s">
        <v>34</v>
      </c>
      <c r="G86" s="86" t="e">
        <f t="shared" si="17"/>
        <v>#REF!</v>
      </c>
      <c r="H86" s="86" t="e">
        <f t="shared" si="17"/>
        <v>#REF!</v>
      </c>
      <c r="I86" s="86" t="e">
        <f t="shared" si="17"/>
        <v>#REF!</v>
      </c>
      <c r="J86" s="95" t="e">
        <f t="shared" si="17"/>
        <v>#REF!</v>
      </c>
    </row>
    <row r="87" spans="1:10" s="32" customFormat="1" x14ac:dyDescent="0.25">
      <c r="A87" s="91"/>
      <c r="B87" s="87"/>
      <c r="C87" s="87"/>
      <c r="D87" s="33"/>
      <c r="E87" s="33"/>
      <c r="F87" s="37" t="s">
        <v>36</v>
      </c>
      <c r="G87" s="86" t="e">
        <f t="shared" si="17"/>
        <v>#REF!</v>
      </c>
      <c r="H87" s="86" t="e">
        <f t="shared" si="17"/>
        <v>#REF!</v>
      </c>
      <c r="I87" s="86" t="e">
        <f t="shared" si="17"/>
        <v>#REF!</v>
      </c>
      <c r="J87" s="95" t="e">
        <f t="shared" si="17"/>
        <v>#REF!</v>
      </c>
    </row>
    <row r="88" spans="1:10" s="32" customFormat="1" x14ac:dyDescent="0.25">
      <c r="A88" s="91"/>
      <c r="B88" s="87"/>
      <c r="C88" s="87"/>
      <c r="D88" s="33"/>
      <c r="E88" s="33"/>
      <c r="F88" s="37" t="s">
        <v>57</v>
      </c>
      <c r="G88" s="86" t="e">
        <f>+#REF!</f>
        <v>#REF!</v>
      </c>
      <c r="H88" s="86" t="e">
        <f>+G88</f>
        <v>#REF!</v>
      </c>
      <c r="I88" s="86" t="e">
        <f>+H88</f>
        <v>#REF!</v>
      </c>
      <c r="J88" s="95" t="e">
        <f>+#REF!</f>
        <v>#REF!</v>
      </c>
    </row>
    <row r="89" spans="1:10" s="32" customFormat="1" ht="42" customHeight="1" x14ac:dyDescent="0.25">
      <c r="A89" s="141"/>
      <c r="B89" s="142"/>
      <c r="C89" s="142"/>
      <c r="D89" s="42"/>
      <c r="E89" s="170" t="e">
        <f>+#REF!</f>
        <v>#REF!</v>
      </c>
      <c r="F89" s="171" t="e">
        <f>+#REF!</f>
        <v>#REF!</v>
      </c>
      <c r="G89" s="172" t="e">
        <f>G91</f>
        <v>#REF!</v>
      </c>
      <c r="H89" s="172" t="e">
        <f>H91</f>
        <v>#REF!</v>
      </c>
      <c r="I89" s="172" t="e">
        <f>I91</f>
        <v>#REF!</v>
      </c>
      <c r="J89" s="173" t="e">
        <f>J91</f>
        <v>#REF!</v>
      </c>
    </row>
    <row r="90" spans="1:10" s="32" customFormat="1" x14ac:dyDescent="0.25">
      <c r="A90" s="91"/>
      <c r="B90" s="87"/>
      <c r="C90" s="87"/>
      <c r="D90" s="33"/>
      <c r="E90" s="33"/>
      <c r="F90" s="37" t="s">
        <v>15</v>
      </c>
      <c r="G90" s="154"/>
      <c r="H90" s="154"/>
      <c r="I90" s="154"/>
      <c r="J90" s="151"/>
    </row>
    <row r="91" spans="1:10" s="32" customFormat="1" ht="43.5" customHeight="1" x14ac:dyDescent="0.25">
      <c r="A91" s="91"/>
      <c r="B91" s="87"/>
      <c r="C91" s="87"/>
      <c r="D91" s="33"/>
      <c r="E91" s="33"/>
      <c r="F91" s="65" t="e">
        <f>+#REF!</f>
        <v>#REF!</v>
      </c>
      <c r="G91" s="154" t="e">
        <f>G93</f>
        <v>#REF!</v>
      </c>
      <c r="H91" s="154" t="e">
        <f>H93</f>
        <v>#REF!</v>
      </c>
      <c r="I91" s="154" t="e">
        <f>I93</f>
        <v>#REF!</v>
      </c>
      <c r="J91" s="151" t="e">
        <f>J93</f>
        <v>#REF!</v>
      </c>
    </row>
    <row r="92" spans="1:10" s="32" customFormat="1" ht="34.799999999999997" x14ac:dyDescent="0.25">
      <c r="A92" s="91"/>
      <c r="B92" s="87"/>
      <c r="C92" s="87"/>
      <c r="D92" s="33"/>
      <c r="E92" s="33"/>
      <c r="F92" s="37" t="s">
        <v>16</v>
      </c>
      <c r="G92" s="154"/>
      <c r="H92" s="154"/>
      <c r="I92" s="154"/>
      <c r="J92" s="151"/>
    </row>
    <row r="93" spans="1:10" s="32" customFormat="1" x14ac:dyDescent="0.25">
      <c r="A93" s="91"/>
      <c r="B93" s="87"/>
      <c r="C93" s="87"/>
      <c r="D93" s="33"/>
      <c r="E93" s="33"/>
      <c r="F93" s="37" t="s">
        <v>13</v>
      </c>
      <c r="G93" s="154" t="e">
        <f t="shared" ref="G93:J94" si="18">G94</f>
        <v>#REF!</v>
      </c>
      <c r="H93" s="154" t="e">
        <f t="shared" si="18"/>
        <v>#REF!</v>
      </c>
      <c r="I93" s="154" t="e">
        <f t="shared" si="18"/>
        <v>#REF!</v>
      </c>
      <c r="J93" s="151" t="e">
        <f t="shared" si="18"/>
        <v>#REF!</v>
      </c>
    </row>
    <row r="94" spans="1:10" s="32" customFormat="1" x14ac:dyDescent="0.25">
      <c r="A94" s="91"/>
      <c r="B94" s="87"/>
      <c r="C94" s="87"/>
      <c r="D94" s="33"/>
      <c r="E94" s="33"/>
      <c r="F94" s="37" t="s">
        <v>34</v>
      </c>
      <c r="G94" s="154" t="e">
        <f t="shared" si="18"/>
        <v>#REF!</v>
      </c>
      <c r="H94" s="154" t="e">
        <f t="shared" si="18"/>
        <v>#REF!</v>
      </c>
      <c r="I94" s="154" t="e">
        <f t="shared" si="18"/>
        <v>#REF!</v>
      </c>
      <c r="J94" s="151" t="e">
        <f t="shared" si="18"/>
        <v>#REF!</v>
      </c>
    </row>
    <row r="95" spans="1:10" s="32" customFormat="1" x14ac:dyDescent="0.25">
      <c r="A95" s="91"/>
      <c r="B95" s="87"/>
      <c r="C95" s="87"/>
      <c r="D95" s="33"/>
      <c r="E95" s="33"/>
      <c r="F95" s="37" t="s">
        <v>116</v>
      </c>
      <c r="G95" s="154" t="e">
        <f>G97</f>
        <v>#REF!</v>
      </c>
      <c r="H95" s="154" t="e">
        <f>H97</f>
        <v>#REF!</v>
      </c>
      <c r="I95" s="154" t="e">
        <f>I97</f>
        <v>#REF!</v>
      </c>
      <c r="J95" s="151" t="e">
        <f>+J96</f>
        <v>#REF!</v>
      </c>
    </row>
    <row r="96" spans="1:10" s="32" customFormat="1" ht="40.5" customHeight="1" x14ac:dyDescent="0.25">
      <c r="A96" s="143"/>
      <c r="B96" s="144"/>
      <c r="C96" s="144"/>
      <c r="D96" s="145"/>
      <c r="E96" s="145"/>
      <c r="F96" s="147" t="s">
        <v>117</v>
      </c>
      <c r="G96" s="157" t="e">
        <f>+G97</f>
        <v>#REF!</v>
      </c>
      <c r="H96" s="157" t="e">
        <f>+H97</f>
        <v>#REF!</v>
      </c>
      <c r="I96" s="157" t="e">
        <f>+I97</f>
        <v>#REF!</v>
      </c>
      <c r="J96" s="158" t="e">
        <f>+J97</f>
        <v>#REF!</v>
      </c>
    </row>
    <row r="97" spans="1:10" s="32" customFormat="1" ht="21" customHeight="1" thickBot="1" x14ac:dyDescent="0.3">
      <c r="A97" s="96"/>
      <c r="B97" s="97"/>
      <c r="C97" s="97"/>
      <c r="D97" s="82"/>
      <c r="E97" s="82"/>
      <c r="F97" s="146" t="s">
        <v>55</v>
      </c>
      <c r="G97" s="159" t="e">
        <f>+#REF!</f>
        <v>#REF!</v>
      </c>
      <c r="H97" s="159" t="e">
        <f>+G97</f>
        <v>#REF!</v>
      </c>
      <c r="I97" s="159" t="e">
        <f>+H97</f>
        <v>#REF!</v>
      </c>
      <c r="J97" s="160" t="e">
        <f>+#REF!</f>
        <v>#REF!</v>
      </c>
    </row>
  </sheetData>
  <mergeCells count="13">
    <mergeCell ref="I9:I10"/>
    <mergeCell ref="J9:J10"/>
    <mergeCell ref="A1:J1"/>
    <mergeCell ref="A2:J2"/>
    <mergeCell ref="A3:J3"/>
    <mergeCell ref="A5:J5"/>
    <mergeCell ref="A8:C9"/>
    <mergeCell ref="D8:E9"/>
    <mergeCell ref="F8:F10"/>
    <mergeCell ref="I6:J7"/>
    <mergeCell ref="H9:H10"/>
    <mergeCell ref="G9:G10"/>
    <mergeCell ref="G8:J8"/>
  </mergeCells>
  <pageMargins left="0.7" right="0.7" top="0.75" bottom="0.75" header="0.3" footer="0.3"/>
  <pageSetup paperSize="9" scale="55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..</vt:lpstr>
      <vt:lpstr>...</vt:lpstr>
      <vt:lpstr>1</vt:lpstr>
      <vt:lpstr>2</vt:lpstr>
      <vt:lpstr>3</vt:lpstr>
      <vt:lpstr>4</vt:lpstr>
      <vt:lpstr>5</vt:lpstr>
      <vt:lpstr>6</vt:lpstr>
      <vt:lpstr>8</vt:lpstr>
      <vt:lpstr>'...'!Print_Area</vt:lpstr>
      <vt:lpstr>'2'!Print_Area</vt:lpstr>
      <vt:lpstr>'3'!Print_Area</vt:lpstr>
      <vt:lpstr>'4'!Print_Area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https:/mul2-mta.gov.am/tasks/1650757/oneclick/havelvac.xlsx?token=c318293a9c7cd764ad3b6afac3a4c8f3</cp:keywords>
  <cp:lastModifiedBy>User</cp:lastModifiedBy>
  <cp:lastPrinted>2026-07-01T10:46:23Z</cp:lastPrinted>
  <dcterms:created xsi:type="dcterms:W3CDTF">2021-01-22T11:42:14Z</dcterms:created>
  <dcterms:modified xsi:type="dcterms:W3CDTF">2026-07-15T10:57:29Z</dcterms:modified>
</cp:coreProperties>
</file>