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C:\Users\shirak.ghukasyan\Desktop\Սոց\"/>
    </mc:Choice>
  </mc:AlternateContent>
  <xr:revisionPtr revIDLastSave="0" documentId="13_ncr:1_{087A75AE-808E-4290-B858-017520F6DC87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ՕՀ-1 Ա-2 և Հ-5 Ա-1" sheetId="40" r:id="rId1"/>
    <sheet name="Հ-3 և Հ-4" sheetId="22" r:id="rId2"/>
    <sheet name="Հ-9" sheetId="29" r:id="rId3"/>
    <sheet name="Հ-9.1" sheetId="44" r:id="rId4"/>
    <sheet name="Sheet1" sheetId="4" state="hidden" r:id="rId5"/>
  </sheets>
  <definedNames>
    <definedName name="_tab10" localSheetId="1">#REF!</definedName>
    <definedName name="_tab10" localSheetId="2">#REF!</definedName>
    <definedName name="_tab10" localSheetId="3">#REF!</definedName>
    <definedName name="_tab10" localSheetId="0">#REF!</definedName>
    <definedName name="_tab10">#REF!</definedName>
    <definedName name="_tab11" localSheetId="1">#REF!</definedName>
    <definedName name="_tab11" localSheetId="2">#REF!</definedName>
    <definedName name="_tab11" localSheetId="3">#REF!</definedName>
    <definedName name="_tab11" localSheetId="0">#REF!</definedName>
    <definedName name="_tab11">#REF!</definedName>
    <definedName name="_tab12" localSheetId="1">#REF!</definedName>
    <definedName name="_tab12" localSheetId="2">#REF!</definedName>
    <definedName name="_tab12" localSheetId="3">#REF!</definedName>
    <definedName name="_tab12" localSheetId="0">#REF!</definedName>
    <definedName name="_tab12">#REF!</definedName>
    <definedName name="_tab13" localSheetId="1">#REF!</definedName>
    <definedName name="_tab13" localSheetId="2">#REF!</definedName>
    <definedName name="_tab13" localSheetId="3">#REF!</definedName>
    <definedName name="_tab13" localSheetId="0">#REF!</definedName>
    <definedName name="_tab13">#REF!</definedName>
    <definedName name="_tab14" localSheetId="1">#REF!</definedName>
    <definedName name="_tab14" localSheetId="2">#REF!</definedName>
    <definedName name="_tab14" localSheetId="3">#REF!</definedName>
    <definedName name="_tab14" localSheetId="0">#REF!</definedName>
    <definedName name="_tab14">#REF!</definedName>
    <definedName name="_tab15" localSheetId="1">#REF!</definedName>
    <definedName name="_tab15" localSheetId="2">#REF!</definedName>
    <definedName name="_tab15" localSheetId="3">#REF!</definedName>
    <definedName name="_tab15" localSheetId="0">#REF!</definedName>
    <definedName name="_tab15">#REF!</definedName>
    <definedName name="_tab16" localSheetId="1">#REF!</definedName>
    <definedName name="_tab16" localSheetId="2">#REF!</definedName>
    <definedName name="_tab16" localSheetId="3">#REF!</definedName>
    <definedName name="_tab16" localSheetId="0">#REF!</definedName>
    <definedName name="_tab16">#REF!</definedName>
    <definedName name="_tab17" localSheetId="1">#REF!</definedName>
    <definedName name="_tab17" localSheetId="2">#REF!</definedName>
    <definedName name="_tab17" localSheetId="3">#REF!</definedName>
    <definedName name="_tab17" localSheetId="0">#REF!</definedName>
    <definedName name="_tab17">#REF!</definedName>
    <definedName name="_tab18" localSheetId="1">#REF!</definedName>
    <definedName name="_tab18" localSheetId="2">#REF!</definedName>
    <definedName name="_tab18" localSheetId="3">#REF!</definedName>
    <definedName name="_tab18" localSheetId="0">#REF!</definedName>
    <definedName name="_tab18">#REF!</definedName>
    <definedName name="_tab19" localSheetId="1">#REF!</definedName>
    <definedName name="_tab19" localSheetId="2">#REF!</definedName>
    <definedName name="_tab19" localSheetId="3">#REF!</definedName>
    <definedName name="_tab19" localSheetId="0">#REF!</definedName>
    <definedName name="_tab19">#REF!</definedName>
    <definedName name="_tab20" localSheetId="1">#REF!</definedName>
    <definedName name="_tab20" localSheetId="2">#REF!</definedName>
    <definedName name="_tab20" localSheetId="3">#REF!</definedName>
    <definedName name="_tab20" localSheetId="0">#REF!</definedName>
    <definedName name="_tab20">#REF!</definedName>
    <definedName name="_tab21" localSheetId="1">#REF!</definedName>
    <definedName name="_tab21" localSheetId="2">#REF!</definedName>
    <definedName name="_tab21" localSheetId="3">#REF!</definedName>
    <definedName name="_tab21" localSheetId="0">#REF!</definedName>
    <definedName name="_tab21">#REF!</definedName>
    <definedName name="_tab22" localSheetId="1">#REF!</definedName>
    <definedName name="_tab22" localSheetId="2">#REF!</definedName>
    <definedName name="_tab22" localSheetId="3">#REF!</definedName>
    <definedName name="_tab22" localSheetId="0">#REF!</definedName>
    <definedName name="_tab22">#REF!</definedName>
    <definedName name="_tab23" localSheetId="1">#REF!</definedName>
    <definedName name="_tab23" localSheetId="2">#REF!</definedName>
    <definedName name="_tab23" localSheetId="3">#REF!</definedName>
    <definedName name="_tab23" localSheetId="0">#REF!</definedName>
    <definedName name="_tab23">#REF!</definedName>
    <definedName name="_tab24" localSheetId="1">#REF!</definedName>
    <definedName name="_tab24" localSheetId="2">#REF!</definedName>
    <definedName name="_tab24" localSheetId="3">#REF!</definedName>
    <definedName name="_tab24" localSheetId="0">#REF!</definedName>
    <definedName name="_tab24">#REF!</definedName>
    <definedName name="_tab5" localSheetId="1">#REF!</definedName>
    <definedName name="_tab5" localSheetId="2">#REF!</definedName>
    <definedName name="_tab5" localSheetId="3">#REF!</definedName>
    <definedName name="_tab5" localSheetId="0">#REF!</definedName>
    <definedName name="_tab5">#REF!</definedName>
    <definedName name="_tab6" localSheetId="1">#REF!</definedName>
    <definedName name="_tab6" localSheetId="2">#REF!</definedName>
    <definedName name="_tab6" localSheetId="3">#REF!</definedName>
    <definedName name="_tab6" localSheetId="0">#REF!</definedName>
    <definedName name="_tab6">#REF!</definedName>
    <definedName name="_tab7" localSheetId="1">#REF!</definedName>
    <definedName name="_tab7" localSheetId="2">#REF!</definedName>
    <definedName name="_tab7" localSheetId="3">#REF!</definedName>
    <definedName name="_tab7" localSheetId="0">#REF!</definedName>
    <definedName name="_tab7">#REF!</definedName>
    <definedName name="_tab8" localSheetId="1">#REF!</definedName>
    <definedName name="_tab8" localSheetId="2">#REF!</definedName>
    <definedName name="_tab8" localSheetId="3">#REF!</definedName>
    <definedName name="_tab8" localSheetId="0">#REF!</definedName>
    <definedName name="_tab8">#REF!</definedName>
    <definedName name="_tab9" localSheetId="1">#REF!</definedName>
    <definedName name="_tab9" localSheetId="2">#REF!</definedName>
    <definedName name="_tab9" localSheetId="3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1">#REF!</definedName>
    <definedName name="åû" localSheetId="2">#REF!</definedName>
    <definedName name="åû" localSheetId="3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1">#REF!</definedName>
    <definedName name="mas" localSheetId="2">#REF!</definedName>
    <definedName name="mas" localSheetId="3">#REF!</definedName>
    <definedName name="mas" localSheetId="0">#REF!</definedName>
    <definedName name="mas">#REF!</definedName>
    <definedName name="mass" localSheetId="1">#REF!</definedName>
    <definedName name="mass" localSheetId="2">#REF!</definedName>
    <definedName name="mass" localSheetId="3">#REF!</definedName>
    <definedName name="mass" localSheetId="0">#REF!</definedName>
    <definedName name="mass">#REF!</definedName>
    <definedName name="PANature">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0">#REF!,#REF!,#REF!,#REF!,#REF!</definedName>
    <definedName name="par_qual">#REF!,#REF!,#REF!,#REF!,#REF!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0">#REF!,#REF!,#REF!,#REF!</definedName>
    <definedName name="par_time">#REF!,#REF!,#REF!,#REF!</definedName>
    <definedName name="par2.12s" localSheetId="1">#REF!</definedName>
    <definedName name="par2.12s" localSheetId="2">#REF!</definedName>
    <definedName name="par2.12s" localSheetId="3">#REF!</definedName>
    <definedName name="par2.12s" localSheetId="0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0">#REF!,#REF!</definedName>
    <definedName name="par2.5s">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0">#REF!,#REF!,#REF!,#REF!</definedName>
    <definedName name="par2.6s">#REF!,#REF!,#REF!,#REF!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0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0">#REF!,#REF!</definedName>
    <definedName name="par4.10s">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0">#REF!,#REF!,#REF!,#REF!,#REF!</definedName>
    <definedName name="par4.11d">#REF!,#REF!,#REF!,#REF!,#REF!</definedName>
    <definedName name="par4.12d" localSheetId="1">#REF!</definedName>
    <definedName name="par4.12d" localSheetId="2">#REF!</definedName>
    <definedName name="par4.12d" localSheetId="3">#REF!</definedName>
    <definedName name="par4.12d" localSheetId="0">#REF!</definedName>
    <definedName name="par4.12d">#REF!</definedName>
    <definedName name="par4.13s" localSheetId="1">#REF!</definedName>
    <definedName name="par4.13s" localSheetId="2">#REF!</definedName>
    <definedName name="par4.13s" localSheetId="3">#REF!</definedName>
    <definedName name="par4.13s" localSheetId="0">#REF!</definedName>
    <definedName name="par4.13s">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0">#REF!,#REF!,#REF!,#REF!,#REF!,#REF!</definedName>
    <definedName name="par4.14">#REF!,#REF!,#REF!,#REF!,#REF!,#REF!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0">#REF!,#REF!,#REF!</definedName>
    <definedName name="par4.15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0">#REF!,#REF!,#REF!</definedName>
    <definedName name="par4.16">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0">#REF!,#REF!,#REF!,#REF!</definedName>
    <definedName name="par4.17">#REF!,#REF!,#REF!,#REF!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0">#REF!,#REF!</definedName>
    <definedName name="par4.18d">#REF!,#REF!</definedName>
    <definedName name="par4.19s" localSheetId="1">#REF!</definedName>
    <definedName name="par4.19s" localSheetId="2">#REF!</definedName>
    <definedName name="par4.19s" localSheetId="3">#REF!</definedName>
    <definedName name="par4.19s" localSheetId="0">#REF!</definedName>
    <definedName name="par4.19s">#REF!</definedName>
    <definedName name="par4.20f" localSheetId="1">#REF!</definedName>
    <definedName name="par4.20f" localSheetId="2">#REF!</definedName>
    <definedName name="par4.20f" localSheetId="3">#REF!</definedName>
    <definedName name="par4.20f" localSheetId="0">#REF!</definedName>
    <definedName name="par4.20f">#REF!</definedName>
    <definedName name="par4.21f" localSheetId="1">#REF!</definedName>
    <definedName name="par4.21f" localSheetId="2">#REF!</definedName>
    <definedName name="par4.21f" localSheetId="3">#REF!</definedName>
    <definedName name="par4.21f" localSheetId="0">#REF!</definedName>
    <definedName name="par4.21f">#REF!</definedName>
    <definedName name="par4.22" localSheetId="1">#REF!</definedName>
    <definedName name="par4.22" localSheetId="2">#REF!</definedName>
    <definedName name="par4.22" localSheetId="3">#REF!</definedName>
    <definedName name="par4.22" localSheetId="0">#REF!</definedName>
    <definedName name="par4.22">#REF!</definedName>
    <definedName name="par4.4" localSheetId="1">#REF!</definedName>
    <definedName name="par4.4" localSheetId="2">#REF!</definedName>
    <definedName name="par4.4" localSheetId="3">#REF!</definedName>
    <definedName name="par4.4" localSheetId="0">#REF!</definedName>
    <definedName name="par4.4">#REF!</definedName>
    <definedName name="par4.5" localSheetId="1">#REF!</definedName>
    <definedName name="par4.5" localSheetId="2">#REF!</definedName>
    <definedName name="par4.5" localSheetId="3">#REF!</definedName>
    <definedName name="par4.5" localSheetId="0">#REF!</definedName>
    <definedName name="par4.5">#REF!</definedName>
    <definedName name="par4.6s" localSheetId="1">#REF!</definedName>
    <definedName name="par4.6s" localSheetId="2">#REF!</definedName>
    <definedName name="par4.6s" localSheetId="3">#REF!</definedName>
    <definedName name="par4.6s" localSheetId="0">#REF!</definedName>
    <definedName name="par4.6s">#REF!</definedName>
    <definedName name="par4.7s" localSheetId="1">#REF!</definedName>
    <definedName name="par4.7s" localSheetId="2">#REF!</definedName>
    <definedName name="par4.7s" localSheetId="3">#REF!</definedName>
    <definedName name="par4.7s" localSheetId="0">#REF!</definedName>
    <definedName name="par4.7s">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0">#REF!,#REF!,#REF!,#REF!,#REF!</definedName>
    <definedName name="par4.8">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0">#REF!,#REF!,#REF!,#REF!,#REF!,#REF!</definedName>
    <definedName name="par4.9">#REF!,#REF!,#REF!,#REF!,#REF!,#REF!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0">#REF!,#REF!</definedName>
    <definedName name="par5.1">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0">#REF!,#REF!,#REF!,#REF!,#REF!,#REF!</definedName>
    <definedName name="par5.3">#REF!,#REF!,#REF!,#REF!,#REF!,#REF!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0">#REF!,#REF!,#REF!,#REF!,#REF!</definedName>
    <definedName name="par5.4">#REF!,#REF!,#REF!,#REF!,#REF!</definedName>
    <definedName name="par5.5" localSheetId="1">#REF!</definedName>
    <definedName name="par5.5" localSheetId="2">#REF!</definedName>
    <definedName name="par5.5" localSheetId="3">#REF!</definedName>
    <definedName name="par5.5" localSheetId="0">#REF!</definedName>
    <definedName name="par5.5">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'Հ-3 և Հ-4'!$A$1:$J$47</definedName>
    <definedName name="_xlnm.Print_Area" localSheetId="2">'Հ-9'!$A$1:$M$31</definedName>
    <definedName name="_xlnm.Print_Area" localSheetId="3">'Հ-9.1'!$A$1:$M$30</definedName>
    <definedName name="_xlnm.Print_Area" localSheetId="0">'ՕՀ-1 Ա-2 և Հ-5 Ա-1'!$A$1:$J$18</definedName>
    <definedName name="_xlnm.Print_Titles" localSheetId="1">'Հ-3 և Հ-4'!$8:$9</definedName>
    <definedName name="_xlnm.Print_Titles" localSheetId="0">'ՕՀ-1 Ա-2 և Հ-5 Ա-1'!#REF!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1">#REF!</definedName>
    <definedName name="x" localSheetId="2">#REF!</definedName>
    <definedName name="x" localSheetId="3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1" i="29" l="1"/>
  <c r="L18" i="29"/>
  <c r="L17" i="29" s="1"/>
  <c r="L21" i="44" l="1"/>
  <c r="L18" i="44"/>
  <c r="L17" i="44" l="1"/>
  <c r="B5" i="44" l="1"/>
  <c r="L3" i="44"/>
  <c r="L2" i="44"/>
  <c r="H47" i="22" l="1"/>
  <c r="I47" i="22"/>
  <c r="H46" i="22" l="1"/>
  <c r="H45" i="22" s="1"/>
  <c r="H44" i="22" s="1"/>
  <c r="H43" i="22" s="1"/>
  <c r="I46" i="22"/>
  <c r="I45" i="22" s="1"/>
  <c r="I44" i="22" s="1"/>
  <c r="I43" i="22" s="1"/>
  <c r="H41" i="22" l="1"/>
  <c r="H39" i="22" s="1"/>
  <c r="H37" i="22" s="1"/>
  <c r="H35" i="22" s="1"/>
  <c r="H33" i="22" s="1"/>
  <c r="H31" i="22" s="1"/>
  <c r="I41" i="22"/>
  <c r="I39" i="22" s="1"/>
  <c r="I37" i="22" s="1"/>
  <c r="I35" i="22" s="1"/>
  <c r="I33" i="22" s="1"/>
  <c r="I31" i="22" s="1"/>
  <c r="H29" i="22" l="1"/>
  <c r="H28" i="22" s="1"/>
  <c r="H27" i="22" s="1"/>
  <c r="I29" i="22"/>
  <c r="I28" i="22" s="1"/>
  <c r="I27" i="22" s="1"/>
  <c r="H26" i="22" l="1"/>
  <c r="H24" i="22" s="1"/>
  <c r="H22" i="22" s="1"/>
  <c r="H20" i="22" l="1"/>
  <c r="H14" i="40" s="1"/>
  <c r="H17" i="40" s="1"/>
  <c r="H16" i="40" s="1"/>
  <c r="H15" i="40" s="1"/>
  <c r="K13" i="29"/>
  <c r="K13" i="44"/>
  <c r="K26" i="44" s="1"/>
  <c r="K25" i="44" s="1"/>
  <c r="I26" i="22"/>
  <c r="I24" i="22" s="1"/>
  <c r="I22" i="22" s="1"/>
  <c r="K12" i="44" l="1"/>
  <c r="K11" i="44" s="1"/>
  <c r="K10" i="44" s="1"/>
  <c r="K27" i="29"/>
  <c r="K26" i="29" s="1"/>
  <c r="K25" i="29" s="1"/>
  <c r="K12" i="29"/>
  <c r="K11" i="29" s="1"/>
  <c r="I20" i="22"/>
  <c r="I14" i="40" s="1"/>
  <c r="I17" i="40" s="1"/>
  <c r="I16" i="40" s="1"/>
  <c r="I15" i="40" s="1"/>
  <c r="L13" i="29"/>
  <c r="L13" i="44"/>
  <c r="L26" i="44" s="1"/>
  <c r="L25" i="44" s="1"/>
  <c r="H18" i="22"/>
  <c r="H16" i="22" s="1"/>
  <c r="I18" i="22" l="1"/>
  <c r="I16" i="22" s="1"/>
  <c r="I14" i="22" s="1"/>
  <c r="I12" i="22" s="1"/>
  <c r="I10" i="22" s="1"/>
  <c r="K10" i="29"/>
  <c r="L12" i="44"/>
  <c r="L11" i="44" s="1"/>
  <c r="L10" i="44" s="1"/>
  <c r="L27" i="29"/>
  <c r="L26" i="29" s="1"/>
  <c r="L25" i="29" s="1"/>
  <c r="L12" i="29"/>
  <c r="L11" i="29" s="1"/>
  <c r="H14" i="22"/>
  <c r="H12" i="22" s="1"/>
  <c r="H10" i="22" s="1"/>
  <c r="H13" i="40"/>
  <c r="H12" i="40" s="1"/>
  <c r="I13" i="40"/>
  <c r="I12" i="40" s="1"/>
  <c r="L10" i="29" l="1"/>
  <c r="H11" i="40"/>
  <c r="I11" i="40"/>
  <c r="I3" i="40"/>
  <c r="L3" i="29" l="1"/>
  <c r="L2" i="29"/>
  <c r="B5" i="29"/>
</calcChain>
</file>

<file path=xl/sharedStrings.xml><?xml version="1.0" encoding="utf-8"?>
<sst xmlns="http://schemas.openxmlformats.org/spreadsheetml/2006/main" count="178" uniqueCount="106">
  <si>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</si>
  <si>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</si>
  <si>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</si>
  <si>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այդ թվում`</t>
  </si>
  <si>
    <t xml:space="preserve"> 01</t>
  </si>
  <si>
    <t xml:space="preserve"> Ծրագրային դասիչը</t>
  </si>
  <si>
    <t xml:space="preserve"> Գործառական դասիչը</t>
  </si>
  <si>
    <t>ծրագիր</t>
  </si>
  <si>
    <t>բաժին</t>
  </si>
  <si>
    <t>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</si>
  <si>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</si>
  <si>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</si>
  <si>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______________ ի N ___ -Ն որոշման</t>
  </si>
  <si>
    <t xml:space="preserve"> 11001</t>
  </si>
  <si>
    <t xml:space="preserve"> ՀՀ  պաշտպանության  նախարարություն</t>
  </si>
  <si>
    <t xml:space="preserve"> ԸՆԹԱՑԻԿ ԾԱԽՍԵՐ</t>
  </si>
  <si>
    <t xml:space="preserve"> ԱՅԼ ԾԱԽՍԵՐ</t>
  </si>
  <si>
    <t>Ծրագիր</t>
  </si>
  <si>
    <t>Միջոցառում</t>
  </si>
  <si>
    <t>ինն ամիս</t>
  </si>
  <si>
    <t xml:space="preserve"> տարի</t>
  </si>
  <si>
    <t>հազար դրամներով</t>
  </si>
  <si>
    <t xml:space="preserve"> ԲԳԿ/Ծրագրի /միջոցառման անվանումը</t>
  </si>
  <si>
    <t xml:space="preserve"> Վերջնական արդյունքի նկարագրությունը/ Միջոցառման տեսակը</t>
  </si>
  <si>
    <t xml:space="preserve"> Ծրագրի նպատակը/ Միջոցառման նկարագրությունը</t>
  </si>
  <si>
    <t>ԲԳԿ</t>
  </si>
  <si>
    <t>միջոցա-ռում</t>
  </si>
  <si>
    <t>ԸՆԴԱՄԵՆԸ</t>
  </si>
  <si>
    <t xml:space="preserve">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</si>
  <si>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</si>
  <si>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</si>
  <si>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</si>
  <si>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</si>
  <si>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</si>
  <si>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</si>
  <si>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</si>
  <si>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Նկարագրու-թյունը </t>
  </si>
  <si>
    <t xml:space="preserve"> ԸՆԴԱՄԵՆԸ </t>
  </si>
  <si>
    <t xml:space="preserve"> ՀՀ  պաշտպանության  նախարարություն </t>
  </si>
  <si>
    <t xml:space="preserve">Տեսակը </t>
  </si>
  <si>
    <t xml:space="preserve"> ինն ամիս </t>
  </si>
  <si>
    <t xml:space="preserve"> տարի </t>
  </si>
  <si>
    <t xml:space="preserve">ԲՍԿ </t>
  </si>
  <si>
    <t>ՀՀ կառավարության 2026 թվականի</t>
  </si>
  <si>
    <t xml:space="preserve">ՀԱՅԱՍՏԱՆԻ ՀԱՆՐԱՊԵՏՈՒԹՅԱՆ ԿԱՌԱՎԱՐՈՒԹՅԱՆ 2025 ԹՎԱԿԱՆԻ ԴԵԿՏԵՄԲԵՐԻ 25-Ի N 1910-Ն ՈՐՈՇՄԱՆ </t>
  </si>
  <si>
    <t>«ՀԱՅԱՍՏԱՆԻ ՀԱՆՐԱՊԵՏՈՒԹՅԱՆ 2026 ԹՎԱԿԱՆԻ ՊԵՏԱԿԱՆ ԲՅՈՒՋԵԻ ՄԱՍԻՆ» ՀԱՅԱՍՏԱՆԻ ՀԱՆՐԱՊԵՏՈՒԹՅԱՆ ՕՐԵՆՔԻ N 1 ՀԱՎԵԼՎԱԾԻ N 2 ԱՂՅՈՒՍԱԿՈՒՄ</t>
  </si>
  <si>
    <t>Ցուցանիշների փոփոխությունը (ավելացումները նշված են դրական նշանով, իսկ նվազեցումները՝ փակագծերում)</t>
  </si>
  <si>
    <t xml:space="preserve">N 5 ՀԱՎԵԼՎԱԾԻ N 1 ԱՂՅՈՒՍԱԿՈՒՄ ԿԱՏԱՐՎՈՂ ՓՈՓՈԽՈՒԹՅՈՒՆՆԵՐԸ </t>
  </si>
  <si>
    <t xml:space="preserve">ԿԱՏԱՐՎՈՂ ՎԵՐԱԲԱՇԽՈՒՄԸ ԵՎ ՀԱՅԱՍՏԱՆԻ ՀԱՆՐԱՊԵՏՈՒԹՅԱՆ ԿԱՌԱՎԱՐՈՒԹՅԱՆ 2025 ԹՎԱԿԱՆԻ ԴԵԿՏԵՄԲԵՐԻ 25-Ի N 1910-Ն ՈՐՈՇՄԱՆ </t>
  </si>
  <si>
    <t>Բնակարանային ապահովում</t>
  </si>
  <si>
    <t>1098 - 12006</t>
  </si>
  <si>
    <t>ՀՀ ՊՆ համակարգի` բնակարանային պայմանների բարելավման կարիք ունեցող զինծառայողներին, նրանց հավասարեցված անձանց և նրանց ընտանիքների անդամներին բնակարան ձեռք բերելու նպատակով անհատույց պետական ֆինանսական աջակցության տրամադրում</t>
  </si>
  <si>
    <t xml:space="preserve">N 9 ՀԱՎԵԼՎԱԾՈՒՄ ԿԱՏԱՐՎՈՂ ՓՈՓՈԽՈՒԹՅՈՒՆՆԵՐԸ </t>
  </si>
  <si>
    <t>Հավելված N 1</t>
  </si>
  <si>
    <t>N 3 և N 4 ՀԱՎԵԼՎԱԾՆԵՐՈՒՄ ԿԱՏԱՐՎՈՂ ՓՈՓՈԽՈՒԹՅՈՒՆՆԵՐԸ</t>
  </si>
  <si>
    <t>Հավելված N 2</t>
  </si>
  <si>
    <t xml:space="preserve"> ՍՈՑԻԱԼԱԿԱՆ ՊԱՇՏՊԱՆՈՒԹՅՈՒՆ</t>
  </si>
  <si>
    <t>10</t>
  </si>
  <si>
    <t>06</t>
  </si>
  <si>
    <t xml:space="preserve"> ՀՀ աշխատանքի և սոցիալական հարցերի նախարարություն</t>
  </si>
  <si>
    <t xml:space="preserve"> - Բնակարանային նպաստներ բյուջեից</t>
  </si>
  <si>
    <t xml:space="preserve"> ՍՈՑԻԱԼԱԿԱՆ ՕԳՆՈՒԹՅԱՆ ԴՐԱՄԱԿԱՆ ԱՐՏԱՀԱՅՏՈՒԹՅԱՄԲ ՆՊԱՍՏՆԵՐ (ԲՅՈՒՋԵԻՑ) </t>
  </si>
  <si>
    <t xml:space="preserve"> ՍՈՑԻԱԼԱԿԱՆ ՆՊԱՍՏՆԵՐ ԵՎ ԿԵՆՍԱԹՈՇԱԿՆԵՐ</t>
  </si>
  <si>
    <t>Հավելված N 3</t>
  </si>
  <si>
    <t>Հավելված N 4</t>
  </si>
  <si>
    <t xml:space="preserve">N 9.1 ՀԱՎԵԼՎԱԾՈՒՄ ԿԱՏԱՐՎՈՂ ՓՈՓՈԽՈՒԹՅՈՒՆՆԵՐԸ </t>
  </si>
  <si>
    <t>Հանրապետությունում մշտական բնակության վայր չունեցող անօթևան անձանց բնակարանային ապահովմանն աջակցություն</t>
  </si>
  <si>
    <t>Հանրապետությունում մշտական բնակության վայր չունեցող անօթևան անձանց բնակարանային ապահովվածության բարելավում</t>
  </si>
  <si>
    <t>Գնահատման չափանիշների համաձայն բնակարանի բարելավման կարիք ունեցող կարիքավորների ճանաչում` հաշվառում և նրանց անհատույց ֆինանսական աջակցության տրամադրման եղանակով բնակարանային խնդիրների լուծում</t>
  </si>
  <si>
    <t>Տրանսֆերտների տրամադրում</t>
  </si>
  <si>
    <t>ՀՀ աշխատանքի և սոցիալական հարցերի նախարարություն</t>
  </si>
  <si>
    <t xml:space="preserve"> Բնակարանային ապահովում </t>
  </si>
  <si>
    <t xml:space="preserve"> 1098 - 12006 </t>
  </si>
  <si>
    <t>Բնակարանային ապահովման և պայմանների բարելավման նպատակով աջակցություն ստացող շահառուների թիվ, համաձայն «Զինվորական ծառայության և զինծառայողի կարգավիճակի մասին»  ՀՀ օրենք, ՀՀ կառ. 07.03.2007թ. N 384-Ն որոշում</t>
  </si>
  <si>
    <t>Ընտանիքների թիվ, հատ որից`</t>
  </si>
  <si>
    <t>1.1. ք. Երևան</t>
  </si>
  <si>
    <t>1.2. ՀՀ մարզեր</t>
  </si>
  <si>
    <t>2. Զինթոշակառուների ընտանիքներ, այդ թվում`</t>
  </si>
  <si>
    <t>2.1. ք. Երևան</t>
  </si>
  <si>
    <t>2.2. ՀՀ մարզեր</t>
  </si>
  <si>
    <t>Աջակցություն ստացած շահառուների տեսակարար կշիռը, որպես բնակարանային պայմանների կարիքավոր հաշվառված շահառուների նկատմամբ, տոկոս</t>
  </si>
  <si>
    <t xml:space="preserve">Գնահատման չափանիշների համաձայն բնակարանի բարելավման կարիք ունեցող կարիքավորների ճանաչում` հաշվառում և նրանց անհատույց ֆինանսական աջակցության տրամադրման եղանակով բնակարանային խնդիրների լուծում </t>
  </si>
  <si>
    <t xml:space="preserve"> Տրանսֆերտների տրամադրում </t>
  </si>
  <si>
    <t xml:space="preserve">Շահառուների ընտրության չափորոշիչները` ՊՆ համակարգի  պայմանագրային զինծառայողների, քաղաքացիական ծառայողների  որպես բնակարանային պայմանների բարելավման կարիքավոր հաշվառված ընտանիքներ </t>
  </si>
  <si>
    <t>ՀՀ  պաշտպանության  նախարարություն</t>
  </si>
  <si>
    <t>1169</t>
  </si>
  <si>
    <t>ՀՀ պաշտպանության ապահովում</t>
  </si>
  <si>
    <t>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</si>
  <si>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</si>
  <si>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>02</t>
  </si>
  <si>
    <t xml:space="preserve"> ՊԱՇՏՊԱՆՈՒԹՅՈՒՆ</t>
  </si>
  <si>
    <t xml:space="preserve"> Ռազմական պաշտպանություն</t>
  </si>
  <si>
    <t xml:space="preserve"> 1169</t>
  </si>
  <si>
    <t xml:space="preserve"> ՀՀ պաշտպանության ապահովում</t>
  </si>
  <si>
    <t xml:space="preserve"> Ռազմական կարիքների բավարարում</t>
  </si>
  <si>
    <t xml:space="preserve"> 1169 </t>
  </si>
  <si>
    <t xml:space="preserve"> ՀՀ պաշտպանության ապահովում </t>
  </si>
  <si>
    <t>1169 - 11001</t>
  </si>
  <si>
    <t>Ռազմական կարիքների բավարարում</t>
  </si>
  <si>
    <t>Ընթացիկ գործունեության ապահովման գործողություններ</t>
  </si>
  <si>
    <t>Ծառայությունների մատուցում</t>
  </si>
  <si>
    <t xml:space="preserve"> - Այլ ծախսեր</t>
  </si>
  <si>
    <t xml:space="preserve"> 1169 - 11001 </t>
  </si>
  <si>
    <t xml:space="preserve"> Ընթացիկ գործունեության ապահովման գործողություններ </t>
  </si>
  <si>
    <t xml:space="preserve"> Ծառայությունների մատուցում </t>
  </si>
  <si>
    <t xml:space="preserve">Ծառայությունը մատուցողի անվանումը` ՀՀ պաշտպանության նախարարություն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</si>
</sst>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0.0"/>
  </numFmts>
  <fonts count="24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GHEA Grapalat"/>
      <family val="2"/>
    </font>
    <font>
      <sz val="10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2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8" fillId="0" borderId="0" applyBorder="0" applyProtection="0"/>
    <xf numFmtId="0" fontId="18" fillId="0" borderId="0"/>
    <xf numFmtId="0" fontId="20" fillId="0" borderId="0"/>
    <xf numFmtId="0" fontId="5" fillId="0" borderId="0"/>
    <xf numFmtId="167" fontId="22" fillId="0" borderId="0" applyFill="0" applyBorder="0" applyProtection="0">
      <alignment horizontal="right" vertical="top"/>
    </xf>
  </cellStyleXfs>
  <cellXfs count="147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1" fillId="0" borderId="0" xfId="3" applyFont="1" applyAlignment="1">
      <alignment vertical="center"/>
    </xf>
    <xf numFmtId="0" fontId="13" fillId="0" borderId="0" xfId="3" applyFont="1" applyAlignment="1">
      <alignment horizontal="center" vertical="center"/>
    </xf>
    <xf numFmtId="0" fontId="14" fillId="0" borderId="0" xfId="3" applyFont="1" applyAlignment="1">
      <alignment vertical="center"/>
    </xf>
    <xf numFmtId="0" fontId="13" fillId="2" borderId="0" xfId="17" applyFont="1" applyFill="1" applyAlignment="1">
      <alignment horizontal="left" vertical="center" wrapText="1"/>
    </xf>
    <xf numFmtId="0" fontId="13" fillId="2" borderId="0" xfId="17" applyFont="1" applyFill="1" applyAlignment="1">
      <alignment horizontal="center" vertical="center" wrapText="1"/>
    </xf>
    <xf numFmtId="0" fontId="19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vertical="center" wrapText="1"/>
    </xf>
    <xf numFmtId="0" fontId="15" fillId="2" borderId="1" xfId="17" applyFont="1" applyFill="1" applyBorder="1" applyAlignment="1">
      <alignment horizontal="center" vertical="center" wrapText="1"/>
    </xf>
    <xf numFmtId="170" fontId="14" fillId="2" borderId="1" xfId="6" applyNumberFormat="1" applyFont="1" applyFill="1" applyBorder="1" applyAlignment="1">
      <alignment horizontal="right" vertical="center" wrapText="1"/>
    </xf>
    <xf numFmtId="170" fontId="15" fillId="2" borderId="1" xfId="6" applyNumberFormat="1" applyFont="1" applyFill="1" applyBorder="1" applyAlignment="1">
      <alignment horizontal="right" vertical="center" wrapText="1"/>
    </xf>
    <xf numFmtId="49" fontId="4" fillId="0" borderId="0" xfId="7" applyNumberFormat="1" applyFont="1" applyFill="1" applyAlignment="1">
      <alignment horizontal="center" vertical="center" wrapText="1"/>
    </xf>
    <xf numFmtId="0" fontId="14" fillId="2" borderId="0" xfId="17" applyFont="1" applyFill="1" applyAlignment="1">
      <alignment horizontal="left" vertical="center" wrapText="1"/>
    </xf>
    <xf numFmtId="0" fontId="13" fillId="0" borderId="0" xfId="3" applyFont="1" applyAlignment="1">
      <alignment vertical="center"/>
    </xf>
    <xf numFmtId="0" fontId="15" fillId="0" borderId="1" xfId="3" applyFont="1" applyBorder="1" applyAlignment="1">
      <alignment horizontal="left" vertical="center" wrapText="1"/>
    </xf>
    <xf numFmtId="0" fontId="13" fillId="0" borderId="0" xfId="17" applyFont="1" applyFill="1" applyAlignment="1">
      <alignment horizontal="center" vertical="center" wrapText="1"/>
    </xf>
    <xf numFmtId="0" fontId="13" fillId="0" borderId="0" xfId="17" applyFont="1" applyFill="1" applyAlignment="1">
      <alignment horizontal="left" vertical="center" wrapText="1"/>
    </xf>
    <xf numFmtId="0" fontId="14" fillId="0" borderId="0" xfId="17" applyFont="1" applyFill="1" applyAlignment="1">
      <alignment horizontal="center" vertical="center" wrapText="1"/>
    </xf>
    <xf numFmtId="0" fontId="11" fillId="0" borderId="0" xfId="3" applyFont="1" applyFill="1" applyAlignment="1">
      <alignment vertical="center"/>
    </xf>
    <xf numFmtId="0" fontId="14" fillId="0" borderId="0" xfId="3" applyFont="1" applyAlignment="1">
      <alignment vertical="center"/>
    </xf>
    <xf numFmtId="0" fontId="14" fillId="0" borderId="0" xfId="3" applyFont="1" applyFill="1" applyAlignment="1">
      <alignment horizontal="center" vertical="center"/>
    </xf>
    <xf numFmtId="0" fontId="14" fillId="0" borderId="0" xfId="3" applyFont="1" applyFill="1" applyAlignment="1">
      <alignment vertical="center"/>
    </xf>
    <xf numFmtId="0" fontId="15" fillId="0" borderId="1" xfId="17" applyFont="1" applyFill="1" applyBorder="1" applyAlignment="1">
      <alignment horizontal="center" vertical="center" wrapText="1"/>
    </xf>
    <xf numFmtId="0" fontId="14" fillId="0" borderId="0" xfId="17" applyFont="1" applyFill="1" applyAlignment="1">
      <alignment horizontal="left" vertical="center" wrapText="1"/>
    </xf>
    <xf numFmtId="0" fontId="13" fillId="0" borderId="0" xfId="3" applyFont="1" applyFill="1" applyAlignment="1">
      <alignment horizontal="right" vertical="center"/>
    </xf>
    <xf numFmtId="0" fontId="16" fillId="0" borderId="0" xfId="3" applyFont="1" applyFill="1" applyAlignment="1">
      <alignment horizontal="right" vertical="center"/>
    </xf>
    <xf numFmtId="0" fontId="13" fillId="0" borderId="0" xfId="3" applyFont="1" applyFill="1" applyAlignment="1">
      <alignment vertical="center"/>
    </xf>
    <xf numFmtId="0" fontId="19" fillId="0" borderId="0" xfId="17" applyFont="1" applyFill="1" applyAlignment="1">
      <alignment horizontal="right" vertical="center"/>
    </xf>
    <xf numFmtId="0" fontId="14" fillId="0" borderId="1" xfId="0" applyFont="1" applyBorder="1" applyAlignment="1">
      <alignment horizontal="left" vertical="center" wrapText="1"/>
    </xf>
    <xf numFmtId="164" fontId="4" fillId="0" borderId="0" xfId="7" applyNumberFormat="1" applyFont="1" applyFill="1" applyAlignment="1">
      <alignment vertical="center" wrapText="1"/>
    </xf>
    <xf numFmtId="164" fontId="11" fillId="0" borderId="0" xfId="7" applyNumberFormat="1" applyFont="1" applyFill="1" applyAlignment="1">
      <alignment vertical="center" wrapText="1"/>
    </xf>
    <xf numFmtId="164" fontId="4" fillId="0" borderId="0" xfId="7" applyNumberFormat="1" applyFont="1" applyFill="1" applyAlignment="1">
      <alignment horizontal="right" vertical="center"/>
    </xf>
    <xf numFmtId="164" fontId="11" fillId="0" borderId="0" xfId="7" applyNumberFormat="1" applyFont="1" applyFill="1" applyAlignment="1">
      <alignment horizontal="right" vertical="center"/>
    </xf>
    <xf numFmtId="0" fontId="16" fillId="0" borderId="0" xfId="3" applyFont="1" applyFill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164" fontId="17" fillId="0" borderId="0" xfId="7" applyNumberFormat="1" applyFont="1" applyFill="1" applyBorder="1" applyAlignment="1">
      <alignment horizontal="right" vertical="center"/>
    </xf>
    <xf numFmtId="0" fontId="16" fillId="0" borderId="0" xfId="3" applyFont="1" applyAlignment="1">
      <alignment horizontal="right" vertical="center"/>
    </xf>
    <xf numFmtId="0" fontId="13" fillId="0" borderId="0" xfId="3" applyFont="1" applyAlignment="1">
      <alignment horizontal="right" vertical="center"/>
    </xf>
    <xf numFmtId="0" fontId="14" fillId="0" borderId="0" xfId="3" applyFont="1" applyAlignment="1">
      <alignment vertical="center"/>
    </xf>
    <xf numFmtId="2" fontId="14" fillId="0" borderId="0" xfId="17" applyNumberFormat="1" applyFont="1" applyFill="1" applyAlignment="1">
      <alignment horizontal="center" vertical="center" wrapText="1"/>
    </xf>
    <xf numFmtId="2" fontId="14" fillId="0" borderId="0" xfId="17" applyNumberFormat="1" applyFont="1" applyFill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17" applyFont="1" applyFill="1" applyAlignment="1">
      <alignment horizontal="center" vertical="center" wrapText="1"/>
    </xf>
    <xf numFmtId="0" fontId="15" fillId="0" borderId="0" xfId="17" applyFont="1" applyFill="1" applyAlignment="1">
      <alignment horizontal="left" vertical="center" wrapText="1"/>
    </xf>
    <xf numFmtId="0" fontId="15" fillId="2" borderId="0" xfId="17" applyFont="1" applyFill="1" applyAlignment="1">
      <alignment horizontal="left" vertical="center" wrapText="1"/>
    </xf>
    <xf numFmtId="0" fontId="19" fillId="0" borderId="0" xfId="17" applyFont="1" applyFill="1" applyAlignment="1">
      <alignment horizontal="left" vertical="center" wrapText="1"/>
    </xf>
    <xf numFmtId="0" fontId="19" fillId="0" borderId="0" xfId="17" applyFont="1" applyFill="1" applyAlignment="1">
      <alignment horizontal="center" vertical="center" wrapText="1"/>
    </xf>
    <xf numFmtId="0" fontId="19" fillId="2" borderId="0" xfId="17" applyFont="1" applyFill="1" applyAlignment="1">
      <alignment horizontal="left" vertical="center" wrapText="1"/>
    </xf>
    <xf numFmtId="165" fontId="15" fillId="2" borderId="1" xfId="6" applyNumberFormat="1" applyFont="1" applyFill="1" applyBorder="1" applyAlignment="1">
      <alignment horizontal="right" vertical="center" wrapText="1"/>
    </xf>
    <xf numFmtId="165" fontId="19" fillId="2" borderId="1" xfId="6" applyNumberFormat="1" applyFont="1" applyFill="1" applyBorder="1" applyAlignment="1">
      <alignment horizontal="right" vertical="center" wrapText="1"/>
    </xf>
    <xf numFmtId="165" fontId="15" fillId="0" borderId="1" xfId="6" applyNumberFormat="1" applyFont="1" applyFill="1" applyBorder="1" applyAlignment="1">
      <alignment horizontal="right" vertical="center" wrapText="1"/>
    </xf>
    <xf numFmtId="167" fontId="15" fillId="0" borderId="1" xfId="34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167" fontId="15" fillId="0" borderId="1" xfId="34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7" fontId="15" fillId="0" borderId="1" xfId="3" applyNumberFormat="1" applyFont="1" applyBorder="1" applyAlignment="1">
      <alignment vertical="center"/>
    </xf>
    <xf numFmtId="0" fontId="14" fillId="0" borderId="1" xfId="3" applyFont="1" applyBorder="1" applyAlignment="1">
      <alignment vertical="center"/>
    </xf>
    <xf numFmtId="0" fontId="4" fillId="0" borderId="0" xfId="7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2" borderId="1" xfId="17" applyFont="1" applyFill="1" applyBorder="1" applyAlignment="1">
      <alignment horizontal="center" vertical="center" wrapText="1"/>
    </xf>
    <xf numFmtId="0" fontId="14" fillId="0" borderId="1" xfId="17" applyFont="1" applyFill="1" applyBorder="1" applyAlignment="1">
      <alignment horizontal="center" vertical="center" wrapText="1"/>
    </xf>
    <xf numFmtId="165" fontId="14" fillId="0" borderId="1" xfId="6" applyNumberFormat="1" applyFont="1" applyFill="1" applyBorder="1" applyAlignment="1">
      <alignment horizontal="right" vertical="center" wrapText="1"/>
    </xf>
    <xf numFmtId="49" fontId="15" fillId="2" borderId="1" xfId="17" applyNumberFormat="1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vertical="center" wrapText="1"/>
    </xf>
    <xf numFmtId="170" fontId="15" fillId="0" borderId="1" xfId="6" applyNumberFormat="1" applyFont="1" applyFill="1" applyBorder="1" applyAlignment="1">
      <alignment horizontal="right" vertical="center" wrapText="1"/>
    </xf>
    <xf numFmtId="0" fontId="19" fillId="0" borderId="1" xfId="3" applyFont="1" applyFill="1" applyBorder="1" applyAlignment="1">
      <alignment vertical="center" wrapText="1"/>
    </xf>
    <xf numFmtId="49" fontId="15" fillId="0" borderId="1" xfId="17" applyNumberFormat="1" applyFont="1" applyFill="1" applyBorder="1" applyAlignment="1">
      <alignment horizontal="center" vertical="center" wrapText="1"/>
    </xf>
    <xf numFmtId="0" fontId="14" fillId="2" borderId="1" xfId="3" applyFont="1" applyFill="1" applyBorder="1" applyAlignment="1">
      <alignment vertical="center" wrapText="1"/>
    </xf>
    <xf numFmtId="0" fontId="14" fillId="2" borderId="4" xfId="3" applyFont="1" applyFill="1" applyBorder="1" applyAlignment="1">
      <alignment vertical="center" wrapText="1"/>
    </xf>
    <xf numFmtId="49" fontId="14" fillId="2" borderId="4" xfId="3" applyNumberFormat="1" applyFont="1" applyFill="1" applyBorder="1" applyAlignment="1">
      <alignment vertical="center" wrapText="1"/>
    </xf>
    <xf numFmtId="167" fontId="14" fillId="0" borderId="1" xfId="19" applyFont="1" applyFill="1" applyBorder="1">
      <alignment horizontal="right" vertical="top"/>
    </xf>
    <xf numFmtId="0" fontId="11" fillId="0" borderId="0" xfId="7" applyFont="1" applyFill="1" applyAlignment="1">
      <alignment horizontal="center" vertical="center" wrapText="1"/>
    </xf>
    <xf numFmtId="0" fontId="11" fillId="0" borderId="0" xfId="7" applyFont="1" applyFill="1" applyAlignment="1">
      <alignment vertical="center" wrapText="1"/>
    </xf>
    <xf numFmtId="43" fontId="11" fillId="0" borderId="0" xfId="8" applyFont="1" applyFill="1" applyAlignment="1">
      <alignment vertical="center" wrapText="1"/>
    </xf>
    <xf numFmtId="170" fontId="15" fillId="0" borderId="1" xfId="0" applyNumberFormat="1" applyFont="1" applyFill="1" applyBorder="1" applyAlignment="1">
      <alignment horizontal="right" vertical="center" wrapText="1"/>
    </xf>
    <xf numFmtId="43" fontId="4" fillId="0" borderId="0" xfId="8" applyFont="1" applyFill="1" applyAlignment="1">
      <alignment vertical="center" wrapText="1"/>
    </xf>
    <xf numFmtId="0" fontId="4" fillId="0" borderId="0" xfId="7" applyFont="1" applyFill="1" applyAlignment="1">
      <alignment vertical="center" wrapText="1"/>
    </xf>
    <xf numFmtId="167" fontId="15" fillId="0" borderId="1" xfId="34" applyFont="1" applyFill="1" applyBorder="1">
      <alignment horizontal="right" vertical="top"/>
    </xf>
    <xf numFmtId="0" fontId="15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0" fontId="23" fillId="0" borderId="1" xfId="0" applyFont="1" applyFill="1" applyBorder="1" applyAlignment="1">
      <alignment horizontal="left" vertical="top" wrapText="1"/>
    </xf>
    <xf numFmtId="0" fontId="23" fillId="0" borderId="1" xfId="0" applyFont="1" applyFill="1" applyBorder="1" applyAlignment="1">
      <alignment horizontal="center" vertical="top" wrapText="1"/>
    </xf>
    <xf numFmtId="43" fontId="14" fillId="0" borderId="0" xfId="8" applyFont="1" applyFill="1" applyAlignment="1">
      <alignment vertical="center" wrapText="1"/>
    </xf>
    <xf numFmtId="0" fontId="14" fillId="0" borderId="0" xfId="7" applyFont="1" applyFill="1" applyAlignment="1">
      <alignment vertical="center" wrapText="1"/>
    </xf>
    <xf numFmtId="43" fontId="15" fillId="0" borderId="0" xfId="8" applyFont="1" applyFill="1" applyAlignment="1">
      <alignment vertical="center" wrapText="1"/>
    </xf>
    <xf numFmtId="0" fontId="15" fillId="0" borderId="0" xfId="7" applyFont="1" applyFill="1" applyAlignment="1">
      <alignment vertical="center" wrapText="1"/>
    </xf>
    <xf numFmtId="0" fontId="14" fillId="0" borderId="1" xfId="0" applyFont="1" applyFill="1" applyBorder="1" applyAlignment="1">
      <alignment horizontal="left" vertical="top" wrapText="1"/>
    </xf>
    <xf numFmtId="167" fontId="15" fillId="0" borderId="1" xfId="3" applyNumberFormat="1" applyFont="1" applyFill="1" applyBorder="1" applyAlignment="1">
      <alignment vertical="center"/>
    </xf>
    <xf numFmtId="0" fontId="14" fillId="0" borderId="1" xfId="0" applyFont="1" applyFill="1" applyBorder="1" applyAlignment="1">
      <alignment horizontal="right" vertical="center" wrapText="1"/>
    </xf>
    <xf numFmtId="170" fontId="14" fillId="2" borderId="1" xfId="9" applyNumberFormat="1" applyFont="1" applyFill="1" applyBorder="1" applyAlignment="1">
      <alignment horizontal="right" vertical="center" wrapText="1"/>
    </xf>
    <xf numFmtId="0" fontId="14" fillId="0" borderId="0" xfId="2" applyFont="1" applyFill="1" applyAlignment="1">
      <alignment horizontal="center" vertical="center" wrapText="1"/>
    </xf>
    <xf numFmtId="0" fontId="14" fillId="2" borderId="4" xfId="17" applyFont="1" applyFill="1" applyBorder="1" applyAlignment="1">
      <alignment horizontal="center" vertical="center" wrapText="1"/>
    </xf>
    <xf numFmtId="170" fontId="14" fillId="0" borderId="1" xfId="9" applyNumberFormat="1" applyFont="1" applyFill="1" applyBorder="1" applyAlignment="1">
      <alignment horizontal="right" vertical="center" wrapText="1"/>
    </xf>
    <xf numFmtId="165" fontId="14" fillId="2" borderId="1" xfId="6" applyNumberFormat="1" applyFont="1" applyFill="1" applyBorder="1" applyAlignment="1">
      <alignment horizontal="right" vertical="center" wrapText="1"/>
    </xf>
    <xf numFmtId="0" fontId="14" fillId="0" borderId="0" xfId="3" applyFont="1" applyAlignment="1">
      <alignment vertical="center"/>
    </xf>
    <xf numFmtId="171" fontId="14" fillId="0" borderId="0" xfId="3" applyNumberFormat="1" applyFont="1" applyAlignment="1">
      <alignment vertical="center"/>
    </xf>
    <xf numFmtId="171" fontId="14" fillId="0" borderId="1" xfId="0" applyNumberFormat="1" applyFont="1" applyFill="1" applyBorder="1" applyAlignment="1">
      <alignment horizontal="right" vertical="center" wrapText="1"/>
    </xf>
    <xf numFmtId="1" fontId="14" fillId="0" borderId="0" xfId="3" applyNumberFormat="1" applyFont="1" applyAlignment="1">
      <alignment vertical="center"/>
    </xf>
    <xf numFmtId="0" fontId="14" fillId="2" borderId="1" xfId="17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49" fontId="15" fillId="0" borderId="1" xfId="17" applyNumberFormat="1" applyFont="1" applyBorder="1" applyAlignment="1">
      <alignment horizontal="center" vertical="center" wrapText="1"/>
    </xf>
    <xf numFmtId="0" fontId="15" fillId="0" borderId="1" xfId="17" applyFont="1" applyBorder="1" applyAlignment="1">
      <alignment horizontal="center" vertical="center" wrapText="1"/>
    </xf>
    <xf numFmtId="0" fontId="15" fillId="0" borderId="1" xfId="3" applyFont="1" applyBorder="1" applyAlignment="1">
      <alignment vertical="center" wrapText="1"/>
    </xf>
    <xf numFmtId="0" fontId="19" fillId="0" borderId="1" xfId="17" applyFont="1" applyFill="1" applyBorder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left" vertical="top" wrapText="1"/>
    </xf>
    <xf numFmtId="0" fontId="14" fillId="0" borderId="1" xfId="17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top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0" fontId="15" fillId="0" borderId="1" xfId="0" applyFont="1" applyFill="1" applyBorder="1" applyAlignment="1">
      <alignment horizontal="left"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3" fillId="0" borderId="0" xfId="3" applyFont="1" applyFill="1" applyAlignment="1">
      <alignment horizontal="center" vertical="center"/>
    </xf>
    <xf numFmtId="0" fontId="14" fillId="2" borderId="1" xfId="17" applyFont="1" applyFill="1" applyBorder="1" applyAlignment="1">
      <alignment horizontal="center" vertical="center" wrapText="1"/>
    </xf>
    <xf numFmtId="0" fontId="16" fillId="0" borderId="0" xfId="3" applyFont="1" applyFill="1" applyAlignment="1">
      <alignment horizontal="center" vertical="center" wrapText="1"/>
    </xf>
    <xf numFmtId="168" fontId="14" fillId="0" borderId="3" xfId="0" applyNumberFormat="1" applyFont="1" applyBorder="1" applyAlignment="1">
      <alignment horizontal="center" vertical="center" wrapText="1"/>
    </xf>
    <xf numFmtId="168" fontId="14" fillId="0" borderId="2" xfId="0" applyNumberFormat="1" applyFont="1" applyBorder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6" fillId="0" borderId="0" xfId="3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</cellXfs>
  <cellStyles count="35">
    <cellStyle name="_artabyuje" xfId="10" xr:uid="{00000000-0005-0000-0000-000000000000}"/>
    <cellStyle name="Comma" xfId="6" builtinId="3"/>
    <cellStyle name="Comma 11" xfId="28" xr:uid="{00000000-0005-0000-0000-000002000000}"/>
    <cellStyle name="Comma 15" xfId="23" xr:uid="{00000000-0005-0000-0000-000003000000}"/>
    <cellStyle name="Comma 2" xfId="8" xr:uid="{00000000-0005-0000-0000-000004000000}"/>
    <cellStyle name="Comma 2 2" xfId="11" xr:uid="{00000000-0005-0000-0000-000005000000}"/>
    <cellStyle name="Comma 3" xfId="9" xr:uid="{00000000-0005-0000-0000-000006000000}"/>
    <cellStyle name="Comma 4" xfId="12" xr:uid="{00000000-0005-0000-0000-000007000000}"/>
    <cellStyle name="Comma 5" xfId="13" xr:uid="{00000000-0005-0000-0000-000008000000}"/>
    <cellStyle name="Comma 6" xfId="14" xr:uid="{00000000-0005-0000-0000-000009000000}"/>
    <cellStyle name="Comma 7" xfId="5" xr:uid="{00000000-0005-0000-0000-00000A000000}"/>
    <cellStyle name="Comma 8" xfId="21" xr:uid="{00000000-0005-0000-0000-00000B000000}"/>
    <cellStyle name="Comma 9" xfId="30" xr:uid="{00000000-0005-0000-0000-00000C000000}"/>
    <cellStyle name="Normal" xfId="0" builtinId="0"/>
    <cellStyle name="Normal 10" xfId="32" xr:uid="{9517BB88-0AF9-4026-9A1C-4CF6C7FD78D3}"/>
    <cellStyle name="Normal 15 2 2" xfId="26" xr:uid="{00000000-0005-0000-0000-00000F000000}"/>
    <cellStyle name="Normal 2" xfId="7" xr:uid="{00000000-0005-0000-0000-000010000000}"/>
    <cellStyle name="Normal 2 2" xfId="29" xr:uid="{00000000-0005-0000-0000-000011000000}"/>
    <cellStyle name="Normal 3" xfId="15" xr:uid="{00000000-0005-0000-0000-000012000000}"/>
    <cellStyle name="Normal 4" xfId="16" xr:uid="{00000000-0005-0000-0000-000013000000}"/>
    <cellStyle name="Normal 5" xfId="1" xr:uid="{00000000-0005-0000-0000-000014000000}"/>
    <cellStyle name="Normal 5 2" xfId="3" xr:uid="{00000000-0005-0000-0000-000015000000}"/>
    <cellStyle name="Normal 5 2 9" xfId="27" xr:uid="{00000000-0005-0000-0000-000016000000}"/>
    <cellStyle name="Normal 6" xfId="20" xr:uid="{00000000-0005-0000-0000-000017000000}"/>
    <cellStyle name="Normal 6 2" xfId="22" xr:uid="{00000000-0005-0000-0000-000018000000}"/>
    <cellStyle name="Normal 7" xfId="24" xr:uid="{00000000-0005-0000-0000-000019000000}"/>
    <cellStyle name="Normal 7 2" xfId="25" xr:uid="{00000000-0005-0000-0000-00001A000000}"/>
    <cellStyle name="Normal 7 2 2" xfId="33" xr:uid="{0F0CC422-5789-4C8E-8623-EEEA6B4DA08E}"/>
    <cellStyle name="Normal 8" xfId="17" xr:uid="{00000000-0005-0000-0000-00001B000000}"/>
    <cellStyle name="Normal 9" xfId="31" xr:uid="{00000000-0005-0000-0000-00001C000000}"/>
    <cellStyle name="Normal 9 3_հավ1-3" xfId="4" xr:uid="{00000000-0005-0000-0000-00001D000000}"/>
    <cellStyle name="Normal_2017 PLAN VERJNAKAN.23.12.16" xfId="2" xr:uid="{00000000-0005-0000-0000-00001E000000}"/>
    <cellStyle name="Percent 2" xfId="18" xr:uid="{00000000-0005-0000-0000-000020000000}"/>
    <cellStyle name="SN_241" xfId="19" xr:uid="{00000000-0005-0000-0000-000021000000}"/>
    <cellStyle name="SN_b" xfId="34" xr:uid="{4B75A6E7-50BB-4039-B6E0-ACF9DF7E51D3}"/>
  </cellStyles>
  <dxfs count="0"/>
  <tableStyles count="0" defaultTableStyle="TableStyleMedium2" defaultPivotStyle="PivotStyleLight16"/>
  <colors>
    <mruColors>
      <color rgb="FFC0E399"/>
      <color rgb="FF3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59EC3-2958-4ACD-BFDD-B87B6EC44F2E}">
  <sheetPr>
    <tabColor rgb="FF92D050"/>
  </sheetPr>
  <dimension ref="B1:K17"/>
  <sheetViews>
    <sheetView tabSelected="1" view="pageBreakPreview" zoomScale="90" zoomScaleNormal="90" zoomScaleSheetLayoutView="90" workbookViewId="0">
      <pane ySplit="12" topLeftCell="A13" activePane="bottomLeft" state="frozen"/>
      <selection pane="bottomLeft" activeCell="H13" sqref="H13"/>
    </sheetView>
  </sheetViews>
  <sheetFormatPr defaultColWidth="9.140625" defaultRowHeight="16.5" x14ac:dyDescent="0.25"/>
  <cols>
    <col min="1" max="1" width="0.85546875" style="79" customWidth="1"/>
    <col min="2" max="2" width="5.42578125" style="78" customWidth="1"/>
    <col min="3" max="3" width="9.140625" style="78" customWidth="1"/>
    <col min="4" max="4" width="14" style="79" customWidth="1"/>
    <col min="5" max="5" width="37.7109375" style="79" customWidth="1"/>
    <col min="6" max="6" width="36.28515625" style="79" customWidth="1"/>
    <col min="7" max="7" width="34.5703125" style="79" customWidth="1"/>
    <col min="8" max="9" width="23" style="80" customWidth="1"/>
    <col min="10" max="10" width="0.85546875" style="80" customWidth="1"/>
    <col min="11" max="11" width="18.5703125" style="80" bestFit="1" customWidth="1"/>
    <col min="12" max="12" width="16.42578125" style="79" customWidth="1"/>
    <col min="13" max="16384" width="9.140625" style="79"/>
  </cols>
  <sheetData>
    <row r="1" spans="2:11" x14ac:dyDescent="0.25">
      <c r="C1" s="31"/>
      <c r="D1" s="31"/>
      <c r="E1" s="31"/>
      <c r="F1" s="31"/>
      <c r="G1" s="31"/>
      <c r="I1" s="33" t="s">
        <v>53</v>
      </c>
    </row>
    <row r="2" spans="2:11" x14ac:dyDescent="0.25">
      <c r="C2" s="32"/>
      <c r="D2" s="32"/>
      <c r="E2" s="32"/>
      <c r="F2" s="32"/>
      <c r="G2" s="32"/>
      <c r="I2" s="34" t="s">
        <v>43</v>
      </c>
    </row>
    <row r="3" spans="2:11" x14ac:dyDescent="0.25">
      <c r="C3" s="32"/>
      <c r="D3" s="32"/>
      <c r="E3" s="32"/>
      <c r="F3" s="32"/>
      <c r="G3" s="32"/>
      <c r="I3" s="34" t="str">
        <f>'Հ-3 և Հ-4'!I3</f>
        <v>______________ ի N ___ -Ն որոշման</v>
      </c>
    </row>
    <row r="4" spans="2:11" x14ac:dyDescent="0.25">
      <c r="B4" s="123"/>
      <c r="C4" s="123"/>
      <c r="D4" s="123"/>
      <c r="E4" s="123"/>
      <c r="F4" s="123"/>
      <c r="G4" s="123"/>
    </row>
    <row r="5" spans="2:11" x14ac:dyDescent="0.25">
      <c r="B5" s="122" t="s">
        <v>45</v>
      </c>
      <c r="C5" s="122"/>
      <c r="D5" s="122"/>
      <c r="E5" s="122"/>
      <c r="F5" s="122"/>
      <c r="G5" s="122"/>
      <c r="H5" s="122"/>
      <c r="I5" s="122"/>
    </row>
    <row r="6" spans="2:11" x14ac:dyDescent="0.25">
      <c r="B6" s="125" t="s">
        <v>48</v>
      </c>
      <c r="C6" s="125"/>
      <c r="D6" s="125"/>
      <c r="E6" s="125"/>
      <c r="F6" s="125"/>
      <c r="G6" s="125"/>
      <c r="H6" s="125"/>
      <c r="I6" s="125"/>
    </row>
    <row r="7" spans="2:11" x14ac:dyDescent="0.25">
      <c r="B7" s="125" t="s">
        <v>47</v>
      </c>
      <c r="C7" s="125"/>
      <c r="D7" s="125"/>
      <c r="E7" s="125"/>
      <c r="F7" s="125"/>
      <c r="G7" s="125"/>
      <c r="H7" s="125"/>
      <c r="I7" s="125"/>
    </row>
    <row r="8" spans="2:11" x14ac:dyDescent="0.25">
      <c r="B8" s="13"/>
      <c r="C8" s="13"/>
      <c r="D8" s="62"/>
      <c r="E8" s="62"/>
      <c r="F8" s="62"/>
      <c r="G8" s="62"/>
      <c r="I8" s="37" t="s">
        <v>21</v>
      </c>
    </row>
    <row r="9" spans="2:11" ht="47.25" customHeight="1" x14ac:dyDescent="0.25">
      <c r="B9" s="126" t="s">
        <v>25</v>
      </c>
      <c r="C9" s="126" t="s">
        <v>5</v>
      </c>
      <c r="D9" s="126"/>
      <c r="E9" s="126" t="s">
        <v>22</v>
      </c>
      <c r="F9" s="126" t="s">
        <v>24</v>
      </c>
      <c r="G9" s="126" t="s">
        <v>23</v>
      </c>
      <c r="H9" s="127" t="s">
        <v>46</v>
      </c>
      <c r="I9" s="128"/>
    </row>
    <row r="10" spans="2:11" ht="29.25" customHeight="1" x14ac:dyDescent="0.25">
      <c r="B10" s="126"/>
      <c r="C10" s="44" t="s">
        <v>17</v>
      </c>
      <c r="D10" s="44" t="s">
        <v>18</v>
      </c>
      <c r="E10" s="126"/>
      <c r="F10" s="126"/>
      <c r="G10" s="126"/>
      <c r="H10" s="44" t="s">
        <v>19</v>
      </c>
      <c r="I10" s="44" t="s">
        <v>20</v>
      </c>
    </row>
    <row r="11" spans="2:11" s="83" customFormat="1" x14ac:dyDescent="0.25">
      <c r="B11" s="119" t="s">
        <v>27</v>
      </c>
      <c r="C11" s="120"/>
      <c r="D11" s="120"/>
      <c r="E11" s="120"/>
      <c r="F11" s="120"/>
      <c r="G11" s="121"/>
      <c r="H11" s="81">
        <f>H12+H15</f>
        <v>0</v>
      </c>
      <c r="I11" s="81">
        <f>I12+I15</f>
        <v>0</v>
      </c>
      <c r="J11" s="82"/>
      <c r="K11" s="82"/>
    </row>
    <row r="12" spans="2:11" x14ac:dyDescent="0.25">
      <c r="B12" s="124" t="s">
        <v>70</v>
      </c>
      <c r="C12" s="124"/>
      <c r="D12" s="124"/>
      <c r="E12" s="124"/>
      <c r="F12" s="124"/>
      <c r="G12" s="124"/>
      <c r="H12" s="84">
        <f t="shared" ref="H12:I12" si="0">H13</f>
        <v>865718</v>
      </c>
      <c r="I12" s="84">
        <f t="shared" si="0"/>
        <v>865718</v>
      </c>
    </row>
    <row r="13" spans="2:11" s="83" customFormat="1" ht="65.25" customHeight="1" x14ac:dyDescent="0.25">
      <c r="B13" s="85"/>
      <c r="C13" s="86">
        <v>1098</v>
      </c>
      <c r="D13" s="85"/>
      <c r="E13" s="85" t="s">
        <v>49</v>
      </c>
      <c r="F13" s="85" t="s">
        <v>66</v>
      </c>
      <c r="G13" s="85" t="s">
        <v>67</v>
      </c>
      <c r="H13" s="84">
        <f t="shared" ref="H13:I13" si="1">H14</f>
        <v>865718</v>
      </c>
      <c r="I13" s="84">
        <f t="shared" si="1"/>
        <v>865718</v>
      </c>
      <c r="J13" s="82"/>
      <c r="K13" s="82"/>
    </row>
    <row r="14" spans="2:11" ht="111.75" customHeight="1" x14ac:dyDescent="0.25">
      <c r="B14" s="87"/>
      <c r="C14" s="87"/>
      <c r="D14" s="88" t="s">
        <v>50</v>
      </c>
      <c r="E14" s="87" t="s">
        <v>51</v>
      </c>
      <c r="F14" s="87" t="s">
        <v>68</v>
      </c>
      <c r="G14" s="87" t="s">
        <v>69</v>
      </c>
      <c r="H14" s="77">
        <f>+'Հ-3 և Հ-4'!H20</f>
        <v>865718</v>
      </c>
      <c r="I14" s="77">
        <f>+'Հ-3 և Հ-4'!I20</f>
        <v>865718</v>
      </c>
    </row>
    <row r="15" spans="2:11" s="90" customFormat="1" ht="14.25" customHeight="1" x14ac:dyDescent="0.25">
      <c r="B15" s="118" t="s">
        <v>84</v>
      </c>
      <c r="C15" s="118"/>
      <c r="D15" s="118"/>
      <c r="E15" s="118"/>
      <c r="F15" s="118"/>
      <c r="G15" s="118"/>
      <c r="H15" s="84">
        <f t="shared" ref="H15:I16" si="2">H16</f>
        <v>-865718</v>
      </c>
      <c r="I15" s="84">
        <f t="shared" si="2"/>
        <v>-865718</v>
      </c>
      <c r="J15" s="89"/>
      <c r="K15" s="89"/>
    </row>
    <row r="16" spans="2:11" s="92" customFormat="1" ht="87.75" customHeight="1" x14ac:dyDescent="0.25">
      <c r="B16" s="107"/>
      <c r="C16" s="108" t="s">
        <v>85</v>
      </c>
      <c r="D16" s="107"/>
      <c r="E16" s="107" t="s">
        <v>86</v>
      </c>
      <c r="F16" s="107" t="s">
        <v>87</v>
      </c>
      <c r="G16" s="107" t="s">
        <v>88</v>
      </c>
      <c r="H16" s="84">
        <f t="shared" si="2"/>
        <v>-865718</v>
      </c>
      <c r="I16" s="84">
        <f t="shared" si="2"/>
        <v>-865718</v>
      </c>
      <c r="J16" s="91"/>
      <c r="K16" s="91"/>
    </row>
    <row r="17" spans="2:11" s="90" customFormat="1" ht="33" customHeight="1" x14ac:dyDescent="0.25">
      <c r="B17" s="93"/>
      <c r="C17" s="93"/>
      <c r="D17" s="115" t="s">
        <v>97</v>
      </c>
      <c r="E17" s="116" t="s">
        <v>98</v>
      </c>
      <c r="F17" s="116" t="s">
        <v>99</v>
      </c>
      <c r="G17" s="116" t="s">
        <v>100</v>
      </c>
      <c r="H17" s="77">
        <f t="shared" ref="H17:I17" si="3">-H14</f>
        <v>-865718</v>
      </c>
      <c r="I17" s="77">
        <f t="shared" si="3"/>
        <v>-865718</v>
      </c>
      <c r="J17" s="89"/>
      <c r="K17" s="89"/>
    </row>
  </sheetData>
  <mergeCells count="13">
    <mergeCell ref="B15:G15"/>
    <mergeCell ref="B11:G11"/>
    <mergeCell ref="B5:I5"/>
    <mergeCell ref="B4:G4"/>
    <mergeCell ref="B12:G12"/>
    <mergeCell ref="B6:I6"/>
    <mergeCell ref="B7:I7"/>
    <mergeCell ref="B9:B10"/>
    <mergeCell ref="C9:D9"/>
    <mergeCell ref="E9:E10"/>
    <mergeCell ref="F9:F10"/>
    <mergeCell ref="G9:G10"/>
    <mergeCell ref="H9:I9"/>
  </mergeCells>
  <printOptions horizontalCentered="1"/>
  <pageMargins left="0.25" right="0.25" top="0.75" bottom="0.25" header="0.25" footer="0.25"/>
  <pageSetup paperSize="9" scale="77" firstPageNumber="1047" orientation="landscape" useFirstPageNumber="1" r:id="rId1"/>
  <ignoredErrors>
    <ignoredError sqref="H14:I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BL47"/>
  <sheetViews>
    <sheetView view="pageBreakPreview" zoomScaleNormal="100" zoomScaleSheetLayoutView="100" workbookViewId="0">
      <pane ySplit="13" topLeftCell="A35" activePane="bottomLeft" state="frozen"/>
      <selection pane="bottomLeft" activeCell="L42" sqref="L42"/>
    </sheetView>
  </sheetViews>
  <sheetFormatPr defaultColWidth="9.140625" defaultRowHeight="17.25" x14ac:dyDescent="0.25"/>
  <cols>
    <col min="1" max="1" width="0.85546875" style="6" customWidth="1"/>
    <col min="2" max="4" width="6.7109375" style="7" customWidth="1"/>
    <col min="5" max="6" width="9.140625" style="7" customWidth="1"/>
    <col min="7" max="7" width="102.85546875" style="6" customWidth="1"/>
    <col min="8" max="9" width="19.140625" style="6" customWidth="1"/>
    <col min="10" max="10" width="0.85546875" style="18" customWidth="1"/>
    <col min="11" max="11" width="8.140625" style="19" customWidth="1"/>
    <col min="12" max="12" width="5.85546875" style="25" customWidth="1"/>
    <col min="13" max="64" width="9.140625" style="18"/>
    <col min="65" max="16384" width="9.140625" style="6"/>
  </cols>
  <sheetData>
    <row r="1" spans="2:64" s="15" customFormat="1" x14ac:dyDescent="0.25">
      <c r="C1" s="35"/>
      <c r="D1" s="35"/>
      <c r="E1" s="35"/>
      <c r="F1" s="35"/>
      <c r="G1" s="35"/>
      <c r="H1" s="35"/>
      <c r="I1" s="27" t="s">
        <v>55</v>
      </c>
      <c r="J1" s="28"/>
      <c r="K1" s="22"/>
      <c r="L1" s="23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</row>
    <row r="2" spans="2:64" s="3" customFormat="1" x14ac:dyDescent="0.25">
      <c r="C2" s="28"/>
      <c r="D2" s="28"/>
      <c r="E2" s="28"/>
      <c r="F2" s="28"/>
      <c r="G2" s="28"/>
      <c r="H2" s="28"/>
      <c r="I2" s="26" t="s">
        <v>43</v>
      </c>
      <c r="J2" s="20"/>
      <c r="K2" s="22"/>
      <c r="L2" s="23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</row>
    <row r="3" spans="2:64" s="3" customFormat="1" x14ac:dyDescent="0.25">
      <c r="C3" s="28"/>
      <c r="D3" s="28"/>
      <c r="E3" s="28"/>
      <c r="F3" s="28"/>
      <c r="G3" s="28"/>
      <c r="H3" s="28"/>
      <c r="I3" s="26" t="s">
        <v>12</v>
      </c>
      <c r="J3" s="20"/>
      <c r="K3" s="22"/>
      <c r="L3" s="23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</row>
    <row r="4" spans="2:64" s="15" customFormat="1" ht="13.5" customHeight="1" x14ac:dyDescent="0.25">
      <c r="B4" s="4"/>
      <c r="C4" s="4"/>
      <c r="D4" s="4"/>
      <c r="E4" s="129"/>
      <c r="F4" s="129"/>
      <c r="G4" s="129"/>
      <c r="H4" s="129"/>
      <c r="I4" s="129"/>
      <c r="J4" s="28"/>
      <c r="K4" s="22"/>
      <c r="L4" s="23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</row>
    <row r="5" spans="2:64" s="15" customFormat="1" x14ac:dyDescent="0.25">
      <c r="B5" s="131" t="s">
        <v>44</v>
      </c>
      <c r="C5" s="131"/>
      <c r="D5" s="131"/>
      <c r="E5" s="131"/>
      <c r="F5" s="131"/>
      <c r="G5" s="131"/>
      <c r="H5" s="131"/>
      <c r="I5" s="131"/>
      <c r="J5" s="28"/>
      <c r="K5" s="22"/>
      <c r="L5" s="23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</row>
    <row r="6" spans="2:64" s="15" customFormat="1" x14ac:dyDescent="0.25">
      <c r="B6" s="131" t="s">
        <v>54</v>
      </c>
      <c r="C6" s="131"/>
      <c r="D6" s="131"/>
      <c r="E6" s="131"/>
      <c r="F6" s="131"/>
      <c r="G6" s="131"/>
      <c r="H6" s="131"/>
      <c r="I6" s="131"/>
      <c r="J6" s="28"/>
      <c r="K6" s="22"/>
      <c r="L6" s="23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</row>
    <row r="7" spans="2:64" x14ac:dyDescent="0.25">
      <c r="B7" s="17"/>
      <c r="C7" s="17"/>
      <c r="D7" s="17"/>
      <c r="E7" s="17"/>
      <c r="F7" s="17"/>
      <c r="G7" s="18"/>
      <c r="H7" s="18"/>
      <c r="I7" s="29" t="s">
        <v>21</v>
      </c>
    </row>
    <row r="8" spans="2:64" ht="65.25" customHeight="1" x14ac:dyDescent="0.25">
      <c r="B8" s="130" t="s">
        <v>6</v>
      </c>
      <c r="C8" s="130"/>
      <c r="D8" s="130"/>
      <c r="E8" s="130" t="s">
        <v>5</v>
      </c>
      <c r="F8" s="130"/>
      <c r="G8" s="130" t="s">
        <v>11</v>
      </c>
      <c r="H8" s="132" t="s">
        <v>46</v>
      </c>
      <c r="I8" s="133"/>
    </row>
    <row r="9" spans="2:64" ht="30.75" customHeight="1" x14ac:dyDescent="0.25">
      <c r="B9" s="66" t="s">
        <v>8</v>
      </c>
      <c r="C9" s="66" t="s">
        <v>9</v>
      </c>
      <c r="D9" s="66" t="s">
        <v>10</v>
      </c>
      <c r="E9" s="66" t="s">
        <v>7</v>
      </c>
      <c r="F9" s="66" t="s">
        <v>26</v>
      </c>
      <c r="G9" s="130"/>
      <c r="H9" s="65" t="s">
        <v>19</v>
      </c>
      <c r="I9" s="65" t="s">
        <v>20</v>
      </c>
    </row>
    <row r="10" spans="2:64" s="14" customFormat="1" ht="14.25" x14ac:dyDescent="0.25">
      <c r="B10" s="66"/>
      <c r="C10" s="66"/>
      <c r="D10" s="66"/>
      <c r="E10" s="66"/>
      <c r="F10" s="66"/>
      <c r="G10" s="16" t="s">
        <v>2</v>
      </c>
      <c r="H10" s="12">
        <f t="shared" ref="H10:I10" si="0">H12+H31</f>
        <v>0</v>
      </c>
      <c r="I10" s="12">
        <f t="shared" si="0"/>
        <v>0</v>
      </c>
      <c r="J10" s="25"/>
      <c r="K10" s="19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</row>
    <row r="11" spans="2:64" s="14" customFormat="1" ht="14.25" x14ac:dyDescent="0.25">
      <c r="B11" s="66"/>
      <c r="C11" s="66"/>
      <c r="D11" s="66"/>
      <c r="E11" s="66"/>
      <c r="F11" s="66"/>
      <c r="G11" s="8" t="s">
        <v>3</v>
      </c>
      <c r="H11" s="12"/>
      <c r="I11" s="12"/>
      <c r="J11" s="25"/>
      <c r="K11" s="19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</row>
    <row r="12" spans="2:64" s="48" customFormat="1" ht="14.25" x14ac:dyDescent="0.25">
      <c r="B12" s="24"/>
      <c r="C12" s="24"/>
      <c r="D12" s="24"/>
      <c r="E12" s="24"/>
      <c r="F12" s="24"/>
      <c r="G12" s="70" t="s">
        <v>59</v>
      </c>
      <c r="H12" s="71">
        <f t="shared" ref="H12:I12" si="1">H14</f>
        <v>865718</v>
      </c>
      <c r="I12" s="71">
        <f t="shared" si="1"/>
        <v>865718</v>
      </c>
      <c r="J12" s="47"/>
      <c r="K12" s="46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</row>
    <row r="13" spans="2:64" s="14" customFormat="1" ht="14.25" x14ac:dyDescent="0.25">
      <c r="B13" s="67"/>
      <c r="C13" s="67"/>
      <c r="D13" s="67"/>
      <c r="E13" s="67"/>
      <c r="F13" s="67"/>
      <c r="G13" s="72" t="s">
        <v>3</v>
      </c>
      <c r="H13" s="71"/>
      <c r="I13" s="71"/>
      <c r="J13" s="25"/>
      <c r="K13" s="19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</row>
    <row r="14" spans="2:64" s="25" customFormat="1" ht="14.25" x14ac:dyDescent="0.25">
      <c r="B14" s="73" t="s">
        <v>57</v>
      </c>
      <c r="C14" s="24"/>
      <c r="D14" s="24"/>
      <c r="E14" s="24"/>
      <c r="F14" s="24"/>
      <c r="G14" s="70" t="s">
        <v>56</v>
      </c>
      <c r="H14" s="71">
        <f t="shared" ref="H14:I14" si="2">H16</f>
        <v>865718</v>
      </c>
      <c r="I14" s="71">
        <f t="shared" si="2"/>
        <v>865718</v>
      </c>
      <c r="K14" s="19"/>
    </row>
    <row r="15" spans="2:64" s="14" customFormat="1" ht="13.5" x14ac:dyDescent="0.25">
      <c r="B15" s="66"/>
      <c r="C15" s="66"/>
      <c r="D15" s="66"/>
      <c r="E15" s="66"/>
      <c r="F15" s="66"/>
      <c r="G15" s="8" t="s">
        <v>3</v>
      </c>
      <c r="H15" s="11"/>
      <c r="I15" s="11"/>
      <c r="J15" s="25"/>
      <c r="K15" s="19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</row>
    <row r="16" spans="2:64" s="14" customFormat="1" ht="14.25" x14ac:dyDescent="0.25">
      <c r="B16" s="10"/>
      <c r="C16" s="69" t="s">
        <v>58</v>
      </c>
      <c r="D16" s="10"/>
      <c r="E16" s="10"/>
      <c r="F16" s="10"/>
      <c r="G16" s="9" t="s">
        <v>49</v>
      </c>
      <c r="H16" s="12">
        <f t="shared" ref="H16:I16" si="3">H18</f>
        <v>865718</v>
      </c>
      <c r="I16" s="12">
        <f t="shared" si="3"/>
        <v>865718</v>
      </c>
      <c r="J16" s="25"/>
      <c r="K16" s="19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</row>
    <row r="17" spans="2:64" s="14" customFormat="1" ht="13.5" x14ac:dyDescent="0.25">
      <c r="B17" s="66"/>
      <c r="C17" s="66"/>
      <c r="D17" s="66"/>
      <c r="E17" s="66"/>
      <c r="F17" s="66"/>
      <c r="G17" s="8" t="s">
        <v>3</v>
      </c>
      <c r="H17" s="11"/>
      <c r="I17" s="11"/>
      <c r="J17" s="25"/>
      <c r="K17" s="19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</row>
    <row r="18" spans="2:64" s="14" customFormat="1" ht="14.25" x14ac:dyDescent="0.25">
      <c r="B18" s="10"/>
      <c r="C18" s="10"/>
      <c r="D18" s="10" t="s">
        <v>4</v>
      </c>
      <c r="E18" s="10"/>
      <c r="F18" s="10"/>
      <c r="G18" s="9" t="s">
        <v>49</v>
      </c>
      <c r="H18" s="12">
        <f t="shared" ref="H18:I18" si="4">H20</f>
        <v>865718</v>
      </c>
      <c r="I18" s="12">
        <f t="shared" si="4"/>
        <v>865718</v>
      </c>
      <c r="J18" s="25"/>
      <c r="K18" s="19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</row>
    <row r="19" spans="2:64" s="14" customFormat="1" ht="13.5" x14ac:dyDescent="0.25">
      <c r="B19" s="66"/>
      <c r="C19" s="66"/>
      <c r="D19" s="66"/>
      <c r="E19" s="66"/>
      <c r="F19" s="66"/>
      <c r="G19" s="8" t="s">
        <v>3</v>
      </c>
      <c r="H19" s="11"/>
      <c r="I19" s="11"/>
      <c r="J19" s="25"/>
      <c r="K19" s="19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</row>
    <row r="20" spans="2:64" s="14" customFormat="1" ht="14.25" x14ac:dyDescent="0.25">
      <c r="B20" s="66"/>
      <c r="C20" s="66"/>
      <c r="D20" s="66"/>
      <c r="E20" s="10">
        <v>1098</v>
      </c>
      <c r="F20" s="10"/>
      <c r="G20" s="9" t="s">
        <v>49</v>
      </c>
      <c r="H20" s="12">
        <f t="shared" ref="H20:I20" si="5">H22</f>
        <v>865718</v>
      </c>
      <c r="I20" s="12">
        <f t="shared" si="5"/>
        <v>865718</v>
      </c>
      <c r="J20" s="25"/>
      <c r="K20" s="41"/>
      <c r="L20" s="42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</row>
    <row r="21" spans="2:64" s="14" customFormat="1" ht="14.25" x14ac:dyDescent="0.25">
      <c r="B21" s="66"/>
      <c r="C21" s="66"/>
      <c r="D21" s="66"/>
      <c r="E21" s="10"/>
      <c r="F21" s="10"/>
      <c r="G21" s="8" t="s">
        <v>3</v>
      </c>
      <c r="H21" s="12"/>
      <c r="I21" s="12"/>
      <c r="J21" s="25"/>
      <c r="K21" s="41"/>
      <c r="L21" s="42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</row>
    <row r="22" spans="2:64" s="14" customFormat="1" ht="48.75" customHeight="1" x14ac:dyDescent="0.25">
      <c r="B22" s="66"/>
      <c r="C22" s="66"/>
      <c r="D22" s="66"/>
      <c r="E22" s="10"/>
      <c r="F22" s="10">
        <v>12006</v>
      </c>
      <c r="G22" s="9" t="s">
        <v>51</v>
      </c>
      <c r="H22" s="12">
        <f t="shared" ref="H22:I22" si="6">H24</f>
        <v>865718</v>
      </c>
      <c r="I22" s="12">
        <f t="shared" si="6"/>
        <v>865718</v>
      </c>
      <c r="J22" s="25"/>
      <c r="K22" s="41"/>
      <c r="L22" s="42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</row>
    <row r="23" spans="2:64" s="14" customFormat="1" ht="14.25" x14ac:dyDescent="0.25">
      <c r="B23" s="66"/>
      <c r="C23" s="66"/>
      <c r="D23" s="66"/>
      <c r="E23" s="10"/>
      <c r="F23" s="66"/>
      <c r="G23" s="8" t="s">
        <v>1</v>
      </c>
      <c r="H23" s="11"/>
      <c r="I23" s="11"/>
      <c r="J23" s="25"/>
      <c r="K23" s="41"/>
      <c r="L23" s="42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</row>
    <row r="24" spans="2:64" s="14" customFormat="1" ht="14.25" x14ac:dyDescent="0.25">
      <c r="B24" s="66"/>
      <c r="C24" s="66"/>
      <c r="D24" s="66"/>
      <c r="E24" s="10"/>
      <c r="F24" s="66"/>
      <c r="G24" s="9" t="s">
        <v>14</v>
      </c>
      <c r="H24" s="12">
        <f t="shared" ref="H24:I24" si="7">H26</f>
        <v>865718</v>
      </c>
      <c r="I24" s="12">
        <f t="shared" si="7"/>
        <v>865718</v>
      </c>
      <c r="J24" s="25"/>
      <c r="K24" s="41"/>
      <c r="L24" s="42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</row>
    <row r="25" spans="2:64" s="14" customFormat="1" ht="14.25" x14ac:dyDescent="0.25">
      <c r="B25" s="66"/>
      <c r="C25" s="66"/>
      <c r="D25" s="66"/>
      <c r="E25" s="10"/>
      <c r="F25" s="66"/>
      <c r="G25" s="8" t="s">
        <v>0</v>
      </c>
      <c r="H25" s="11"/>
      <c r="I25" s="11"/>
      <c r="J25" s="25"/>
      <c r="K25" s="41"/>
      <c r="L25" s="42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</row>
    <row r="26" spans="2:64" s="14" customFormat="1" ht="14.25" x14ac:dyDescent="0.25">
      <c r="B26" s="66"/>
      <c r="C26" s="66"/>
      <c r="D26" s="66"/>
      <c r="E26" s="10"/>
      <c r="F26" s="66"/>
      <c r="G26" s="9" t="s">
        <v>2</v>
      </c>
      <c r="H26" s="12">
        <f t="shared" ref="H26:I27" si="8">H27</f>
        <v>865718</v>
      </c>
      <c r="I26" s="12">
        <f t="shared" si="8"/>
        <v>865718</v>
      </c>
      <c r="J26" s="25"/>
      <c r="K26" s="41"/>
      <c r="L26" s="42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</row>
    <row r="27" spans="2:64" s="14" customFormat="1" ht="13.5" x14ac:dyDescent="0.25">
      <c r="B27" s="66"/>
      <c r="C27" s="66"/>
      <c r="D27" s="66"/>
      <c r="E27" s="66"/>
      <c r="F27" s="66"/>
      <c r="G27" s="74" t="s">
        <v>15</v>
      </c>
      <c r="H27" s="96">
        <f t="shared" si="8"/>
        <v>865718</v>
      </c>
      <c r="I27" s="96">
        <f t="shared" si="8"/>
        <v>865718</v>
      </c>
      <c r="J27" s="25"/>
      <c r="K27" s="97"/>
      <c r="L27" s="42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</row>
    <row r="28" spans="2:64" s="14" customFormat="1" ht="13.5" x14ac:dyDescent="0.25">
      <c r="B28" s="66"/>
      <c r="C28" s="66"/>
      <c r="D28" s="66"/>
      <c r="E28" s="66"/>
      <c r="F28" s="98"/>
      <c r="G28" s="75" t="s">
        <v>62</v>
      </c>
      <c r="H28" s="96">
        <f t="shared" ref="H28:I28" si="9">H29</f>
        <v>865718</v>
      </c>
      <c r="I28" s="96">
        <f t="shared" si="9"/>
        <v>865718</v>
      </c>
      <c r="J28" s="25"/>
      <c r="K28" s="97"/>
      <c r="L28" s="42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2:64" s="14" customFormat="1" ht="13.5" x14ac:dyDescent="0.25">
      <c r="B29" s="66"/>
      <c r="C29" s="66"/>
      <c r="D29" s="66"/>
      <c r="E29" s="66"/>
      <c r="F29" s="98"/>
      <c r="G29" s="75" t="s">
        <v>61</v>
      </c>
      <c r="H29" s="96">
        <f>SUM(H30:H30)</f>
        <v>865718</v>
      </c>
      <c r="I29" s="96">
        <f>SUM(I30:I30)</f>
        <v>865718</v>
      </c>
      <c r="J29" s="25"/>
      <c r="K29" s="97"/>
      <c r="L29" s="42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</row>
    <row r="30" spans="2:64" s="14" customFormat="1" ht="13.5" x14ac:dyDescent="0.25">
      <c r="B30" s="66"/>
      <c r="C30" s="66"/>
      <c r="D30" s="66"/>
      <c r="E30" s="66"/>
      <c r="F30" s="98"/>
      <c r="G30" s="76" t="s">
        <v>60</v>
      </c>
      <c r="H30" s="99">
        <v>865718</v>
      </c>
      <c r="I30" s="99">
        <v>865718</v>
      </c>
      <c r="J30" s="25"/>
      <c r="K30" s="97"/>
      <c r="L30" s="42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</row>
    <row r="31" spans="2:64" s="48" customFormat="1" ht="14.25" x14ac:dyDescent="0.25">
      <c r="B31" s="109" t="s">
        <v>89</v>
      </c>
      <c r="C31" s="110"/>
      <c r="D31" s="110"/>
      <c r="E31" s="110"/>
      <c r="F31" s="110"/>
      <c r="G31" s="111" t="s">
        <v>90</v>
      </c>
      <c r="H31" s="54">
        <f t="shared" ref="H31:I31" si="10">H33</f>
        <v>-865718</v>
      </c>
      <c r="I31" s="54">
        <f t="shared" si="10"/>
        <v>-865718</v>
      </c>
      <c r="J31" s="47"/>
      <c r="K31" s="46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</row>
    <row r="32" spans="2:64" s="51" customFormat="1" ht="13.5" x14ac:dyDescent="0.25">
      <c r="B32" s="105"/>
      <c r="C32" s="105"/>
      <c r="D32" s="105"/>
      <c r="E32" s="105"/>
      <c r="F32" s="105"/>
      <c r="G32" s="8" t="s">
        <v>3</v>
      </c>
      <c r="H32" s="53"/>
      <c r="I32" s="53"/>
      <c r="J32" s="49"/>
      <c r="K32" s="50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</row>
    <row r="33" spans="2:64" s="48" customFormat="1" ht="14.25" x14ac:dyDescent="0.25">
      <c r="B33" s="10"/>
      <c r="C33" s="10" t="s">
        <v>4</v>
      </c>
      <c r="D33" s="10"/>
      <c r="E33" s="10"/>
      <c r="F33" s="10"/>
      <c r="G33" s="9" t="s">
        <v>91</v>
      </c>
      <c r="H33" s="52">
        <f t="shared" ref="H33:I33" si="11">H35</f>
        <v>-865718</v>
      </c>
      <c r="I33" s="52">
        <f t="shared" si="11"/>
        <v>-865718</v>
      </c>
      <c r="J33" s="47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</row>
    <row r="34" spans="2:64" s="51" customFormat="1" ht="13.5" x14ac:dyDescent="0.25">
      <c r="B34" s="105"/>
      <c r="C34" s="105"/>
      <c r="D34" s="105"/>
      <c r="E34" s="105"/>
      <c r="F34" s="105"/>
      <c r="G34" s="8" t="s">
        <v>3</v>
      </c>
      <c r="H34" s="53"/>
      <c r="I34" s="53"/>
      <c r="J34" s="49"/>
      <c r="K34" s="50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</row>
    <row r="35" spans="2:64" s="48" customFormat="1" ht="14.25" x14ac:dyDescent="0.25">
      <c r="B35" s="10"/>
      <c r="C35" s="10"/>
      <c r="D35" s="10" t="s">
        <v>4</v>
      </c>
      <c r="E35" s="10"/>
      <c r="F35" s="10"/>
      <c r="G35" s="9" t="s">
        <v>91</v>
      </c>
      <c r="H35" s="52">
        <f t="shared" ref="H35:I35" si="12">H37</f>
        <v>-865718</v>
      </c>
      <c r="I35" s="52">
        <f t="shared" si="12"/>
        <v>-865718</v>
      </c>
      <c r="J35" s="47"/>
      <c r="K35" s="46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</row>
    <row r="36" spans="2:64" s="51" customFormat="1" ht="13.5" x14ac:dyDescent="0.25">
      <c r="B36" s="105"/>
      <c r="C36" s="105"/>
      <c r="D36" s="105"/>
      <c r="E36" s="105"/>
      <c r="F36" s="105"/>
      <c r="G36" s="8" t="s">
        <v>3</v>
      </c>
      <c r="H36" s="53"/>
      <c r="I36" s="53"/>
      <c r="J36" s="49"/>
      <c r="K36" s="50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</row>
    <row r="37" spans="2:64" s="48" customFormat="1" ht="14.25" x14ac:dyDescent="0.25">
      <c r="B37" s="105"/>
      <c r="C37" s="105"/>
      <c r="D37" s="105"/>
      <c r="E37" s="10" t="s">
        <v>92</v>
      </c>
      <c r="F37" s="10"/>
      <c r="G37" s="9" t="s">
        <v>93</v>
      </c>
      <c r="H37" s="52">
        <f t="shared" ref="H37:I37" si="13">H39</f>
        <v>-865718</v>
      </c>
      <c r="I37" s="52">
        <f t="shared" si="13"/>
        <v>-865718</v>
      </c>
      <c r="J37" s="47"/>
      <c r="K37" s="46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2:64" s="51" customFormat="1" ht="14.25" x14ac:dyDescent="0.25">
      <c r="B38" s="105"/>
      <c r="C38" s="105"/>
      <c r="D38" s="105"/>
      <c r="E38" s="10"/>
      <c r="F38" s="10"/>
      <c r="G38" s="8" t="s">
        <v>3</v>
      </c>
      <c r="H38" s="53"/>
      <c r="I38" s="53"/>
      <c r="J38" s="49"/>
      <c r="K38" s="50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</row>
    <row r="39" spans="2:64" s="48" customFormat="1" ht="14.25" x14ac:dyDescent="0.25">
      <c r="B39" s="24"/>
      <c r="C39" s="24"/>
      <c r="D39" s="24"/>
      <c r="E39" s="24"/>
      <c r="F39" s="10" t="s">
        <v>13</v>
      </c>
      <c r="G39" s="9" t="s">
        <v>94</v>
      </c>
      <c r="H39" s="52">
        <f t="shared" ref="H39:I39" si="14">H41</f>
        <v>-865718</v>
      </c>
      <c r="I39" s="52">
        <f t="shared" si="14"/>
        <v>-865718</v>
      </c>
      <c r="J39" s="47"/>
      <c r="K39" s="46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</row>
    <row r="40" spans="2:64" s="51" customFormat="1" ht="13.5" x14ac:dyDescent="0.25">
      <c r="B40" s="112"/>
      <c r="C40" s="112"/>
      <c r="D40" s="112"/>
      <c r="E40" s="112"/>
      <c r="F40" s="105"/>
      <c r="G40" s="8" t="s">
        <v>1</v>
      </c>
      <c r="H40" s="53"/>
      <c r="I40" s="53"/>
      <c r="J40" s="49"/>
      <c r="K40" s="50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</row>
    <row r="41" spans="2:64" s="48" customFormat="1" ht="14.25" x14ac:dyDescent="0.25">
      <c r="B41" s="24"/>
      <c r="C41" s="24"/>
      <c r="D41" s="24"/>
      <c r="E41" s="24"/>
      <c r="F41" s="105"/>
      <c r="G41" s="9" t="s">
        <v>14</v>
      </c>
      <c r="H41" s="52">
        <f t="shared" ref="H41:I41" si="15">H43</f>
        <v>-865718</v>
      </c>
      <c r="I41" s="52">
        <f t="shared" si="15"/>
        <v>-865718</v>
      </c>
      <c r="J41" s="47"/>
      <c r="K41" s="46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</row>
    <row r="42" spans="2:64" s="51" customFormat="1" ht="13.5" x14ac:dyDescent="0.25">
      <c r="B42" s="112"/>
      <c r="C42" s="112"/>
      <c r="D42" s="112"/>
      <c r="E42" s="112"/>
      <c r="F42" s="105"/>
      <c r="G42" s="8" t="s">
        <v>0</v>
      </c>
      <c r="H42" s="53"/>
      <c r="I42" s="53"/>
      <c r="J42" s="49"/>
      <c r="K42" s="50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</row>
    <row r="43" spans="2:64" s="48" customFormat="1" ht="14.25" x14ac:dyDescent="0.25">
      <c r="B43" s="24"/>
      <c r="C43" s="24"/>
      <c r="D43" s="24"/>
      <c r="E43" s="24"/>
      <c r="F43" s="105"/>
      <c r="G43" s="9" t="s">
        <v>2</v>
      </c>
      <c r="H43" s="52">
        <f t="shared" ref="H43:I43" si="16">H44</f>
        <v>-865718</v>
      </c>
      <c r="I43" s="52">
        <f t="shared" si="16"/>
        <v>-865718</v>
      </c>
      <c r="J43" s="47"/>
      <c r="K43" s="46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</row>
    <row r="44" spans="2:64" s="14" customFormat="1" ht="14.25" x14ac:dyDescent="0.25">
      <c r="B44" s="24"/>
      <c r="C44" s="24"/>
      <c r="D44" s="24"/>
      <c r="E44" s="24"/>
      <c r="F44" s="105"/>
      <c r="G44" s="74" t="s">
        <v>15</v>
      </c>
      <c r="H44" s="100">
        <f t="shared" ref="H44:I46" si="17">H45</f>
        <v>-865718</v>
      </c>
      <c r="I44" s="100">
        <f t="shared" si="17"/>
        <v>-865718</v>
      </c>
      <c r="J44" s="25"/>
      <c r="K44" s="19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</row>
    <row r="45" spans="2:64" s="14" customFormat="1" ht="14.25" x14ac:dyDescent="0.25">
      <c r="B45" s="24"/>
      <c r="C45" s="24"/>
      <c r="D45" s="24"/>
      <c r="E45" s="24"/>
      <c r="F45" s="105"/>
      <c r="G45" s="117" t="s">
        <v>16</v>
      </c>
      <c r="H45" s="100">
        <f t="shared" si="17"/>
        <v>-865718</v>
      </c>
      <c r="I45" s="100">
        <f t="shared" si="17"/>
        <v>-865718</v>
      </c>
      <c r="J45" s="25"/>
      <c r="K45" s="19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</row>
    <row r="46" spans="2:64" s="14" customFormat="1" ht="14.25" x14ac:dyDescent="0.25">
      <c r="B46" s="24"/>
      <c r="C46" s="24"/>
      <c r="D46" s="24"/>
      <c r="E46" s="24"/>
      <c r="F46" s="105"/>
      <c r="G46" s="75" t="s">
        <v>16</v>
      </c>
      <c r="H46" s="100">
        <f t="shared" si="17"/>
        <v>-865718</v>
      </c>
      <c r="I46" s="100">
        <f t="shared" si="17"/>
        <v>-865718</v>
      </c>
      <c r="J46" s="25"/>
      <c r="K46" s="19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</row>
    <row r="47" spans="2:64" s="14" customFormat="1" ht="14.25" x14ac:dyDescent="0.25">
      <c r="B47" s="24"/>
      <c r="C47" s="24"/>
      <c r="D47" s="24"/>
      <c r="E47" s="24"/>
      <c r="F47" s="105"/>
      <c r="G47" s="74" t="s">
        <v>101</v>
      </c>
      <c r="H47" s="68">
        <f t="shared" ref="H47:I47" si="18">-H30</f>
        <v>-865718</v>
      </c>
      <c r="I47" s="68">
        <f t="shared" si="18"/>
        <v>-865718</v>
      </c>
      <c r="J47" s="25"/>
      <c r="K47" s="19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</row>
  </sheetData>
  <mergeCells count="7">
    <mergeCell ref="E4:I4"/>
    <mergeCell ref="B8:D8"/>
    <mergeCell ref="E8:F8"/>
    <mergeCell ref="G8:G9"/>
    <mergeCell ref="B5:I5"/>
    <mergeCell ref="B6:I6"/>
    <mergeCell ref="H8:I8"/>
  </mergeCells>
  <phoneticPr fontId="21" type="noConversion"/>
  <printOptions horizontalCentered="1"/>
  <pageMargins left="0.25" right="0.25" top="0.5" bottom="0.25" header="0.25" footer="0.25"/>
  <pageSetup paperSize="9" scale="70" fitToHeight="2" orientation="landscape" r:id="rId1"/>
  <ignoredErrors>
    <ignoredError sqref="B20:D20 D15:E15 D14:E14 E39 B17:E19 D16:E16 B16 C14 B15:C15 B14 C1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L30"/>
  <sheetViews>
    <sheetView view="pageBreakPreview" zoomScaleNormal="100" zoomScaleSheetLayoutView="100" workbookViewId="0">
      <pane ySplit="11" topLeftCell="A12" activePane="bottomLeft" state="frozen"/>
      <selection pane="bottomLeft" activeCell="K8" sqref="K8:L8"/>
    </sheetView>
  </sheetViews>
  <sheetFormatPr defaultColWidth="9.140625" defaultRowHeight="13.5" x14ac:dyDescent="0.25"/>
  <cols>
    <col min="1" max="1" width="0.85546875" style="5" customWidth="1"/>
    <col min="2" max="2" width="6.42578125" style="5" customWidth="1"/>
    <col min="3" max="3" width="9.28515625" style="5" customWidth="1"/>
    <col min="4" max="4" width="9.140625" style="21" customWidth="1"/>
    <col min="5" max="5" width="14.7109375" style="21" customWidth="1"/>
    <col min="6" max="6" width="8.5703125" style="21" customWidth="1"/>
    <col min="7" max="7" width="13.42578125" style="5" customWidth="1"/>
    <col min="8" max="8" width="9.28515625" style="5" customWidth="1"/>
    <col min="9" max="9" width="22.42578125" style="5" customWidth="1"/>
    <col min="10" max="10" width="45.28515625" style="5" customWidth="1"/>
    <col min="11" max="12" width="20.42578125" style="5" customWidth="1"/>
    <col min="13" max="13" width="0.85546875" style="5" customWidth="1"/>
    <col min="14" max="16384" width="9.140625" style="5"/>
  </cols>
  <sheetData>
    <row r="1" spans="2:12" ht="17.25" x14ac:dyDescent="0.25">
      <c r="C1" s="38"/>
      <c r="D1" s="38"/>
      <c r="E1" s="38"/>
      <c r="F1" s="38"/>
      <c r="G1" s="38"/>
      <c r="L1" s="38" t="s">
        <v>63</v>
      </c>
    </row>
    <row r="2" spans="2:12" ht="17.25" x14ac:dyDescent="0.25">
      <c r="C2" s="39"/>
      <c r="D2" s="39"/>
      <c r="E2" s="39"/>
      <c r="F2" s="39"/>
      <c r="G2" s="39"/>
      <c r="L2" s="39" t="str">
        <f>'Հ-3 և Հ-4'!I2</f>
        <v>ՀՀ կառավարության 2026 թվականի</v>
      </c>
    </row>
    <row r="3" spans="2:12" ht="17.25" x14ac:dyDescent="0.25">
      <c r="C3" s="39"/>
      <c r="D3" s="39"/>
      <c r="E3" s="39"/>
      <c r="F3" s="39"/>
      <c r="G3" s="39"/>
      <c r="L3" s="39" t="str">
        <f>'Հ-3 և Հ-4'!I3</f>
        <v>______________ ի N ___ -Ն որոշման</v>
      </c>
    </row>
    <row r="4" spans="2:12" x14ac:dyDescent="0.25">
      <c r="C4" s="134"/>
      <c r="D4" s="134"/>
      <c r="E4" s="134"/>
      <c r="F4" s="134"/>
      <c r="G4" s="134"/>
    </row>
    <row r="5" spans="2:12" ht="17.25" x14ac:dyDescent="0.25">
      <c r="B5" s="140" t="str">
        <f>+'Հ-3 և Հ-4'!B5:I5</f>
        <v xml:space="preserve">ՀԱՅԱՍՏԱՆԻ ՀԱՆՐԱՊԵՏՈՒԹՅԱՆ ԿԱՌԱՎԱՐՈՒԹՅԱՆ 2025 ԹՎԱԿԱՆԻ ԴԵԿՏԵՄԲԵՐԻ 25-Ի N 1910-Ն ՈՐՈՇՄԱՆ 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</row>
    <row r="6" spans="2:12" ht="17.25" x14ac:dyDescent="0.25">
      <c r="B6" s="140" t="s">
        <v>52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</row>
    <row r="7" spans="2:12" ht="16.5" x14ac:dyDescent="0.25">
      <c r="L7" s="56" t="s">
        <v>21</v>
      </c>
    </row>
    <row r="8" spans="2:12" ht="58.5" customHeight="1" x14ac:dyDescent="0.25">
      <c r="B8" s="135" t="s">
        <v>28</v>
      </c>
      <c r="C8" s="135" t="s">
        <v>29</v>
      </c>
      <c r="D8" s="135"/>
      <c r="E8" s="135" t="s">
        <v>30</v>
      </c>
      <c r="F8" s="135"/>
      <c r="G8" s="135"/>
      <c r="H8" s="135"/>
      <c r="I8" s="135" t="s">
        <v>31</v>
      </c>
      <c r="J8" s="135" t="s">
        <v>32</v>
      </c>
      <c r="K8" s="145" t="s">
        <v>46</v>
      </c>
      <c r="L8" s="146"/>
    </row>
    <row r="9" spans="2:12" ht="27" x14ac:dyDescent="0.25">
      <c r="B9" s="135"/>
      <c r="C9" s="43" t="s">
        <v>33</v>
      </c>
      <c r="D9" s="43" t="s">
        <v>34</v>
      </c>
      <c r="E9" s="43" t="s">
        <v>35</v>
      </c>
      <c r="F9" s="43" t="s">
        <v>34</v>
      </c>
      <c r="G9" s="43" t="s">
        <v>36</v>
      </c>
      <c r="H9" s="43" t="s">
        <v>39</v>
      </c>
      <c r="I9" s="135"/>
      <c r="J9" s="135"/>
      <c r="K9" s="43" t="s">
        <v>40</v>
      </c>
      <c r="L9" s="43" t="s">
        <v>41</v>
      </c>
    </row>
    <row r="10" spans="2:12" s="40" customFormat="1" ht="14.25" x14ac:dyDescent="0.25">
      <c r="B10" s="141" t="s">
        <v>37</v>
      </c>
      <c r="C10" s="141"/>
      <c r="D10" s="141"/>
      <c r="E10" s="141"/>
      <c r="F10" s="141"/>
      <c r="G10" s="141"/>
      <c r="H10" s="141"/>
      <c r="I10" s="141"/>
      <c r="J10" s="141"/>
      <c r="K10" s="55">
        <f>K11+K25</f>
        <v>0</v>
      </c>
      <c r="L10" s="55">
        <f>L11+L25</f>
        <v>0</v>
      </c>
    </row>
    <row r="11" spans="2:12" s="23" customFormat="1" ht="14.25" x14ac:dyDescent="0.25">
      <c r="B11" s="142" t="s">
        <v>59</v>
      </c>
      <c r="C11" s="142"/>
      <c r="D11" s="142"/>
      <c r="E11" s="142"/>
      <c r="F11" s="142"/>
      <c r="G11" s="142"/>
      <c r="H11" s="142"/>
      <c r="I11" s="142"/>
      <c r="J11" s="142"/>
      <c r="K11" s="57">
        <f t="shared" ref="K11:L11" si="0">K12</f>
        <v>865718</v>
      </c>
      <c r="L11" s="57">
        <f t="shared" si="0"/>
        <v>865718</v>
      </c>
    </row>
    <row r="12" spans="2:12" s="23" customFormat="1" ht="14.25" x14ac:dyDescent="0.25">
      <c r="B12" s="58"/>
      <c r="C12" s="45">
        <v>1098</v>
      </c>
      <c r="D12" s="136" t="s">
        <v>71</v>
      </c>
      <c r="E12" s="136"/>
      <c r="F12" s="136"/>
      <c r="G12" s="136"/>
      <c r="H12" s="136"/>
      <c r="I12" s="136"/>
      <c r="J12" s="136"/>
      <c r="K12" s="57">
        <f t="shared" ref="K12:L12" si="1">K13</f>
        <v>865718</v>
      </c>
      <c r="L12" s="57">
        <f t="shared" si="1"/>
        <v>865718</v>
      </c>
    </row>
    <row r="13" spans="2:12" s="40" customFormat="1" ht="54.75" customHeight="1" x14ac:dyDescent="0.25">
      <c r="B13" s="30"/>
      <c r="C13" s="43"/>
      <c r="D13" s="30"/>
      <c r="E13" s="45" t="s">
        <v>72</v>
      </c>
      <c r="F13" s="136" t="s">
        <v>51</v>
      </c>
      <c r="G13" s="136"/>
      <c r="H13" s="136"/>
      <c r="I13" s="136"/>
      <c r="J13" s="136"/>
      <c r="K13" s="57">
        <f>+'Հ-3 և Հ-4'!H22</f>
        <v>865718</v>
      </c>
      <c r="L13" s="57">
        <f>+'Հ-3 և Հ-4'!I22</f>
        <v>865718</v>
      </c>
    </row>
    <row r="14" spans="2:12" s="40" customFormat="1" ht="33.75" customHeight="1" x14ac:dyDescent="0.25">
      <c r="B14" s="30"/>
      <c r="C14" s="43"/>
      <c r="D14" s="30"/>
      <c r="E14" s="43"/>
      <c r="F14" s="30"/>
      <c r="G14" s="143" t="s">
        <v>81</v>
      </c>
      <c r="H14" s="143"/>
      <c r="I14" s="143"/>
      <c r="J14" s="143"/>
      <c r="K14" s="143"/>
      <c r="L14" s="143"/>
    </row>
    <row r="15" spans="2:12" s="40" customFormat="1" ht="20.100000000000001" customHeight="1" x14ac:dyDescent="0.25">
      <c r="B15" s="30"/>
      <c r="C15" s="43"/>
      <c r="D15" s="30"/>
      <c r="E15" s="43"/>
      <c r="F15" s="30"/>
      <c r="G15" s="30"/>
      <c r="H15" s="143" t="s">
        <v>82</v>
      </c>
      <c r="I15" s="143"/>
      <c r="J15" s="143"/>
      <c r="K15" s="143"/>
      <c r="L15" s="143"/>
    </row>
    <row r="16" spans="2:12" s="40" customFormat="1" ht="33.75" customHeight="1" x14ac:dyDescent="0.25">
      <c r="B16" s="30"/>
      <c r="C16" s="43"/>
      <c r="D16" s="30"/>
      <c r="E16" s="43"/>
      <c r="F16" s="30"/>
      <c r="G16" s="30"/>
      <c r="H16" s="30"/>
      <c r="I16" s="143" t="s">
        <v>83</v>
      </c>
      <c r="J16" s="143"/>
      <c r="K16" s="143"/>
      <c r="L16" s="143"/>
    </row>
    <row r="17" spans="2:12" s="40" customFormat="1" ht="81" x14ac:dyDescent="0.25">
      <c r="B17" s="30"/>
      <c r="C17" s="43"/>
      <c r="D17" s="30"/>
      <c r="E17" s="43"/>
      <c r="F17" s="30"/>
      <c r="G17" s="30"/>
      <c r="H17" s="30"/>
      <c r="I17" s="30"/>
      <c r="J17" s="30" t="s">
        <v>73</v>
      </c>
      <c r="K17" s="95"/>
      <c r="L17" s="95">
        <f>+L18++L21</f>
        <v>28</v>
      </c>
    </row>
    <row r="18" spans="2:12" s="40" customFormat="1" x14ac:dyDescent="0.25">
      <c r="B18" s="30"/>
      <c r="C18" s="43"/>
      <c r="D18" s="30"/>
      <c r="E18" s="43"/>
      <c r="F18" s="30"/>
      <c r="G18" s="30"/>
      <c r="H18" s="30"/>
      <c r="I18" s="30"/>
      <c r="J18" s="30" t="s">
        <v>74</v>
      </c>
      <c r="K18" s="95"/>
      <c r="L18" s="95">
        <f>SUM(L19:L20)</f>
        <v>11</v>
      </c>
    </row>
    <row r="19" spans="2:12" s="40" customFormat="1" x14ac:dyDescent="0.25">
      <c r="B19" s="30"/>
      <c r="C19" s="43"/>
      <c r="D19" s="30"/>
      <c r="E19" s="43"/>
      <c r="F19" s="30"/>
      <c r="G19" s="30"/>
      <c r="H19" s="30"/>
      <c r="I19" s="30"/>
      <c r="J19" s="30" t="s">
        <v>75</v>
      </c>
      <c r="K19" s="95"/>
      <c r="L19" s="95">
        <v>9</v>
      </c>
    </row>
    <row r="20" spans="2:12" s="40" customFormat="1" x14ac:dyDescent="0.25">
      <c r="B20" s="30"/>
      <c r="C20" s="43"/>
      <c r="D20" s="30"/>
      <c r="E20" s="43"/>
      <c r="F20" s="30"/>
      <c r="G20" s="30"/>
      <c r="H20" s="30"/>
      <c r="I20" s="30"/>
      <c r="J20" s="30" t="s">
        <v>76</v>
      </c>
      <c r="K20" s="95"/>
      <c r="L20" s="95">
        <v>2</v>
      </c>
    </row>
    <row r="21" spans="2:12" s="40" customFormat="1" x14ac:dyDescent="0.25">
      <c r="B21" s="30"/>
      <c r="C21" s="43"/>
      <c r="D21" s="30"/>
      <c r="E21" s="43"/>
      <c r="F21" s="30"/>
      <c r="G21" s="30"/>
      <c r="H21" s="30"/>
      <c r="I21" s="30"/>
      <c r="J21" s="30" t="s">
        <v>77</v>
      </c>
      <c r="K21" s="95"/>
      <c r="L21" s="95">
        <f>SUM(L22:L23)</f>
        <v>17</v>
      </c>
    </row>
    <row r="22" spans="2:12" s="40" customFormat="1" x14ac:dyDescent="0.25">
      <c r="B22" s="30"/>
      <c r="C22" s="43"/>
      <c r="D22" s="30"/>
      <c r="E22" s="43"/>
      <c r="F22" s="30"/>
      <c r="G22" s="30"/>
      <c r="H22" s="30"/>
      <c r="I22" s="30"/>
      <c r="J22" s="30" t="s">
        <v>78</v>
      </c>
      <c r="K22" s="95"/>
      <c r="L22" s="95">
        <v>13</v>
      </c>
    </row>
    <row r="23" spans="2:12" s="40" customFormat="1" x14ac:dyDescent="0.25">
      <c r="B23" s="30"/>
      <c r="C23" s="43"/>
      <c r="D23" s="30"/>
      <c r="E23" s="43"/>
      <c r="F23" s="30"/>
      <c r="G23" s="30"/>
      <c r="H23" s="30"/>
      <c r="I23" s="30"/>
      <c r="J23" s="30" t="s">
        <v>79</v>
      </c>
      <c r="K23" s="95"/>
      <c r="L23" s="95">
        <v>4</v>
      </c>
    </row>
    <row r="24" spans="2:12" s="40" customFormat="1" ht="54" x14ac:dyDescent="0.25">
      <c r="B24" s="30"/>
      <c r="C24" s="43"/>
      <c r="D24" s="30"/>
      <c r="E24" s="43"/>
      <c r="F24" s="30"/>
      <c r="G24" s="30"/>
      <c r="H24" s="30"/>
      <c r="I24" s="30"/>
      <c r="J24" s="30" t="s">
        <v>80</v>
      </c>
      <c r="K24" s="95"/>
      <c r="L24" s="103">
        <v>2.0499999999999998</v>
      </c>
    </row>
    <row r="25" spans="2:12" ht="14.25" x14ac:dyDescent="0.25">
      <c r="B25" s="144" t="s">
        <v>38</v>
      </c>
      <c r="C25" s="144"/>
      <c r="D25" s="144"/>
      <c r="E25" s="144"/>
      <c r="F25" s="144"/>
      <c r="G25" s="144"/>
      <c r="H25" s="144"/>
      <c r="I25" s="144"/>
      <c r="J25" s="144"/>
      <c r="K25" s="94">
        <f t="shared" ref="K25:L26" si="2">+K26</f>
        <v>-865718</v>
      </c>
      <c r="L25" s="94">
        <f t="shared" si="2"/>
        <v>-865718</v>
      </c>
    </row>
    <row r="26" spans="2:12" ht="14.25" customHeight="1" x14ac:dyDescent="0.25">
      <c r="B26" s="59"/>
      <c r="C26" s="36" t="s">
        <v>95</v>
      </c>
      <c r="D26" s="143" t="s">
        <v>96</v>
      </c>
      <c r="E26" s="143"/>
      <c r="F26" s="143"/>
      <c r="G26" s="143"/>
      <c r="H26" s="143"/>
      <c r="I26" s="143"/>
      <c r="J26" s="143"/>
      <c r="K26" s="60">
        <f t="shared" si="2"/>
        <v>-865718</v>
      </c>
      <c r="L26" s="60">
        <f t="shared" si="2"/>
        <v>-865718</v>
      </c>
    </row>
    <row r="27" spans="2:12" ht="14.25" customHeight="1" x14ac:dyDescent="0.25">
      <c r="B27" s="59"/>
      <c r="C27" s="106"/>
      <c r="D27" s="59"/>
      <c r="E27" s="45" t="s">
        <v>102</v>
      </c>
      <c r="F27" s="136" t="s">
        <v>98</v>
      </c>
      <c r="G27" s="136"/>
      <c r="H27" s="136"/>
      <c r="I27" s="136"/>
      <c r="J27" s="136"/>
      <c r="K27" s="94">
        <f t="shared" ref="K27:L27" si="3">-K13</f>
        <v>-865718</v>
      </c>
      <c r="L27" s="94">
        <f t="shared" si="3"/>
        <v>-865718</v>
      </c>
    </row>
    <row r="28" spans="2:12" ht="14.25" customHeight="1" x14ac:dyDescent="0.25">
      <c r="B28" s="61"/>
      <c r="C28" s="61"/>
      <c r="D28" s="61"/>
      <c r="E28" s="61"/>
      <c r="F28" s="61"/>
      <c r="G28" s="137" t="s">
        <v>103</v>
      </c>
      <c r="H28" s="138"/>
      <c r="I28" s="138"/>
      <c r="J28" s="138"/>
      <c r="K28" s="138"/>
      <c r="L28" s="139"/>
    </row>
    <row r="29" spans="2:12" ht="14.25" customHeight="1" x14ac:dyDescent="0.25">
      <c r="B29" s="61"/>
      <c r="C29" s="61"/>
      <c r="D29" s="61"/>
      <c r="E29" s="61"/>
      <c r="F29" s="61"/>
      <c r="G29" s="59"/>
      <c r="H29" s="137" t="s">
        <v>104</v>
      </c>
      <c r="I29" s="138"/>
      <c r="J29" s="138"/>
      <c r="K29" s="138"/>
      <c r="L29" s="139"/>
    </row>
    <row r="30" spans="2:12" ht="14.25" customHeight="1" x14ac:dyDescent="0.25">
      <c r="B30" s="61"/>
      <c r="C30" s="61"/>
      <c r="D30" s="61"/>
      <c r="E30" s="61"/>
      <c r="F30" s="61"/>
      <c r="G30" s="59"/>
      <c r="H30" s="59"/>
      <c r="I30" s="137" t="s">
        <v>105</v>
      </c>
      <c r="J30" s="138"/>
      <c r="K30" s="138"/>
      <c r="L30" s="139"/>
    </row>
  </sheetData>
  <mergeCells count="22">
    <mergeCell ref="I30:L30"/>
    <mergeCell ref="H29:L29"/>
    <mergeCell ref="G28:L28"/>
    <mergeCell ref="B5:L5"/>
    <mergeCell ref="B6:L6"/>
    <mergeCell ref="B10:J10"/>
    <mergeCell ref="B11:J11"/>
    <mergeCell ref="F13:J13"/>
    <mergeCell ref="G14:L14"/>
    <mergeCell ref="H15:L15"/>
    <mergeCell ref="I16:L16"/>
    <mergeCell ref="B25:J25"/>
    <mergeCell ref="D26:J26"/>
    <mergeCell ref="F27:J27"/>
    <mergeCell ref="K8:L8"/>
    <mergeCell ref="C4:G4"/>
    <mergeCell ref="B8:B9"/>
    <mergeCell ref="C8:D8"/>
    <mergeCell ref="E8:H8"/>
    <mergeCell ref="D12:J12"/>
    <mergeCell ref="I8:I9"/>
    <mergeCell ref="J8:J9"/>
  </mergeCells>
  <printOptions horizontalCentered="1"/>
  <pageMargins left="0.25" right="0.25" top="0.75" bottom="0.25" header="0.5" footer="0.25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58EB3-AE93-4928-B719-126E88529885}">
  <sheetPr>
    <tabColor rgb="FF92D050"/>
  </sheetPr>
  <dimension ref="B1:P30"/>
  <sheetViews>
    <sheetView view="pageBreakPreview" zoomScaleNormal="100" zoomScaleSheetLayoutView="100" workbookViewId="0">
      <pane ySplit="11" topLeftCell="A12" activePane="bottomLeft" state="frozen"/>
      <selection pane="bottomLeft" activeCell="Q19" sqref="Q19"/>
    </sheetView>
  </sheetViews>
  <sheetFormatPr defaultColWidth="9.140625" defaultRowHeight="13.5" x14ac:dyDescent="0.25"/>
  <cols>
    <col min="1" max="1" width="0.85546875" style="64" customWidth="1"/>
    <col min="2" max="2" width="6.42578125" style="64" customWidth="1"/>
    <col min="3" max="3" width="9.28515625" style="64" customWidth="1"/>
    <col min="4" max="4" width="9.140625" style="64" customWidth="1"/>
    <col min="5" max="5" width="14.7109375" style="64" customWidth="1"/>
    <col min="6" max="6" width="8.5703125" style="64" customWidth="1"/>
    <col min="7" max="7" width="13.42578125" style="64" customWidth="1"/>
    <col min="8" max="8" width="9.28515625" style="64" customWidth="1"/>
    <col min="9" max="9" width="22.42578125" style="64" customWidth="1"/>
    <col min="10" max="10" width="45.28515625" style="64" customWidth="1"/>
    <col min="11" max="12" width="20.7109375" style="64" customWidth="1"/>
    <col min="13" max="13" width="0.85546875" style="64" customWidth="1"/>
    <col min="14" max="14" width="5.5703125" style="64" customWidth="1"/>
    <col min="15" max="15" width="5.5703125" style="101" customWidth="1"/>
    <col min="16" max="16" width="5.5703125" style="64" customWidth="1"/>
    <col min="17" max="16384" width="9.140625" style="64"/>
  </cols>
  <sheetData>
    <row r="1" spans="2:12" ht="17.25" x14ac:dyDescent="0.25">
      <c r="C1" s="38"/>
      <c r="D1" s="38"/>
      <c r="E1" s="38"/>
      <c r="F1" s="38"/>
      <c r="G1" s="38"/>
      <c r="L1" s="38" t="s">
        <v>64</v>
      </c>
    </row>
    <row r="2" spans="2:12" ht="17.25" x14ac:dyDescent="0.25">
      <c r="C2" s="39"/>
      <c r="D2" s="39"/>
      <c r="E2" s="39"/>
      <c r="F2" s="39"/>
      <c r="G2" s="39"/>
      <c r="L2" s="39" t="str">
        <f>'Հ-3 և Հ-4'!I2</f>
        <v>ՀՀ կառավարության 2026 թվականի</v>
      </c>
    </row>
    <row r="3" spans="2:12" ht="17.25" x14ac:dyDescent="0.25">
      <c r="C3" s="39"/>
      <c r="D3" s="39"/>
      <c r="E3" s="39"/>
      <c r="F3" s="39"/>
      <c r="G3" s="39"/>
      <c r="L3" s="39" t="str">
        <f>'Հ-3 և Հ-4'!I3</f>
        <v>______________ ի N ___ -Ն որոշման</v>
      </c>
    </row>
    <row r="4" spans="2:12" x14ac:dyDescent="0.25">
      <c r="C4" s="134"/>
      <c r="D4" s="134"/>
      <c r="E4" s="134"/>
      <c r="F4" s="134"/>
      <c r="G4" s="134"/>
    </row>
    <row r="5" spans="2:12" ht="17.25" x14ac:dyDescent="0.25">
      <c r="B5" s="140" t="str">
        <f>+'Հ-3 և Հ-4'!B5:I5</f>
        <v xml:space="preserve">ՀԱՅԱՍՏԱՆԻ ՀԱՆՐԱՊԵՏՈՒԹՅԱՆ ԿԱՌԱՎԱՐՈՒԹՅԱՆ 2025 ԹՎԱԿԱՆԻ ԴԵԿՏԵՄԲԵՐԻ 25-Ի N 1910-Ն ՈՐՈՇՄԱՆ 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</row>
    <row r="6" spans="2:12" ht="17.25" x14ac:dyDescent="0.25">
      <c r="B6" s="140" t="s">
        <v>65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</row>
    <row r="7" spans="2:12" ht="16.5" x14ac:dyDescent="0.25">
      <c r="L7" s="56" t="s">
        <v>21</v>
      </c>
    </row>
    <row r="8" spans="2:12" ht="54" customHeight="1" x14ac:dyDescent="0.25">
      <c r="B8" s="135" t="s">
        <v>42</v>
      </c>
      <c r="C8" s="135" t="s">
        <v>29</v>
      </c>
      <c r="D8" s="135"/>
      <c r="E8" s="135" t="s">
        <v>30</v>
      </c>
      <c r="F8" s="135"/>
      <c r="G8" s="135"/>
      <c r="H8" s="135"/>
      <c r="I8" s="135" t="s">
        <v>31</v>
      </c>
      <c r="J8" s="135" t="s">
        <v>32</v>
      </c>
      <c r="K8" s="145" t="s">
        <v>46</v>
      </c>
      <c r="L8" s="146"/>
    </row>
    <row r="9" spans="2:12" ht="27" x14ac:dyDescent="0.25">
      <c r="B9" s="135"/>
      <c r="C9" s="63" t="s">
        <v>33</v>
      </c>
      <c r="D9" s="63" t="s">
        <v>34</v>
      </c>
      <c r="E9" s="63" t="s">
        <v>35</v>
      </c>
      <c r="F9" s="63" t="s">
        <v>34</v>
      </c>
      <c r="G9" s="63" t="s">
        <v>36</v>
      </c>
      <c r="H9" s="63" t="s">
        <v>39</v>
      </c>
      <c r="I9" s="135"/>
      <c r="J9" s="135"/>
      <c r="K9" s="63" t="s">
        <v>40</v>
      </c>
      <c r="L9" s="63" t="s">
        <v>41</v>
      </c>
    </row>
    <row r="10" spans="2:12" ht="14.25" x14ac:dyDescent="0.25">
      <c r="B10" s="141" t="s">
        <v>37</v>
      </c>
      <c r="C10" s="141"/>
      <c r="D10" s="141"/>
      <c r="E10" s="141"/>
      <c r="F10" s="141"/>
      <c r="G10" s="141"/>
      <c r="H10" s="141"/>
      <c r="I10" s="141"/>
      <c r="J10" s="141"/>
      <c r="K10" s="55">
        <f t="shared" ref="K10:L10" si="0">K11</f>
        <v>0</v>
      </c>
      <c r="L10" s="55">
        <f t="shared" si="0"/>
        <v>0</v>
      </c>
    </row>
    <row r="11" spans="2:12" s="23" customFormat="1" ht="14.25" x14ac:dyDescent="0.25">
      <c r="B11" s="142" t="s">
        <v>38</v>
      </c>
      <c r="C11" s="142"/>
      <c r="D11" s="142"/>
      <c r="E11" s="142"/>
      <c r="F11" s="142"/>
      <c r="G11" s="142"/>
      <c r="H11" s="142"/>
      <c r="I11" s="142"/>
      <c r="J11" s="142"/>
      <c r="K11" s="57">
        <f>K12+K25</f>
        <v>0</v>
      </c>
      <c r="L11" s="57">
        <f>L12+L25</f>
        <v>0</v>
      </c>
    </row>
    <row r="12" spans="2:12" s="23" customFormat="1" ht="14.25" x14ac:dyDescent="0.25">
      <c r="B12" s="58"/>
      <c r="C12" s="45">
        <v>1098</v>
      </c>
      <c r="D12" s="136" t="s">
        <v>71</v>
      </c>
      <c r="E12" s="136"/>
      <c r="F12" s="136"/>
      <c r="G12" s="136"/>
      <c r="H12" s="136"/>
      <c r="I12" s="136"/>
      <c r="J12" s="136"/>
      <c r="K12" s="57">
        <f t="shared" ref="K12:L12" si="1">K13</f>
        <v>865718</v>
      </c>
      <c r="L12" s="57">
        <f t="shared" si="1"/>
        <v>865718</v>
      </c>
    </row>
    <row r="13" spans="2:12" ht="54.75" customHeight="1" x14ac:dyDescent="0.25">
      <c r="B13" s="59"/>
      <c r="C13" s="63"/>
      <c r="D13" s="59"/>
      <c r="E13" s="45" t="s">
        <v>72</v>
      </c>
      <c r="F13" s="136" t="s">
        <v>51</v>
      </c>
      <c r="G13" s="136"/>
      <c r="H13" s="136"/>
      <c r="I13" s="136"/>
      <c r="J13" s="136"/>
      <c r="K13" s="57">
        <f>+'Հ-3 և Հ-4'!H22</f>
        <v>865718</v>
      </c>
      <c r="L13" s="57">
        <f>+'Հ-3 և Հ-4'!I22</f>
        <v>865718</v>
      </c>
    </row>
    <row r="14" spans="2:12" ht="34.5" customHeight="1" x14ac:dyDescent="0.25">
      <c r="B14" s="59"/>
      <c r="C14" s="63"/>
      <c r="D14" s="59"/>
      <c r="E14" s="63"/>
      <c r="F14" s="59"/>
      <c r="G14" s="143" t="s">
        <v>81</v>
      </c>
      <c r="H14" s="143"/>
      <c r="I14" s="143"/>
      <c r="J14" s="143"/>
      <c r="K14" s="143"/>
      <c r="L14" s="143"/>
    </row>
    <row r="15" spans="2:12" ht="20.100000000000001" customHeight="1" x14ac:dyDescent="0.25">
      <c r="B15" s="59"/>
      <c r="C15" s="63"/>
      <c r="D15" s="59"/>
      <c r="E15" s="63"/>
      <c r="F15" s="59"/>
      <c r="G15" s="59"/>
      <c r="H15" s="143" t="s">
        <v>82</v>
      </c>
      <c r="I15" s="143"/>
      <c r="J15" s="143"/>
      <c r="K15" s="143"/>
      <c r="L15" s="143"/>
    </row>
    <row r="16" spans="2:12" ht="34.5" customHeight="1" x14ac:dyDescent="0.25">
      <c r="B16" s="59"/>
      <c r="C16" s="63"/>
      <c r="D16" s="59"/>
      <c r="E16" s="63"/>
      <c r="F16" s="59"/>
      <c r="G16" s="59"/>
      <c r="H16" s="59"/>
      <c r="I16" s="143" t="s">
        <v>83</v>
      </c>
      <c r="J16" s="143"/>
      <c r="K16" s="143"/>
      <c r="L16" s="143"/>
    </row>
    <row r="17" spans="2:16" ht="81" x14ac:dyDescent="0.25">
      <c r="B17" s="59"/>
      <c r="C17" s="63"/>
      <c r="D17" s="59"/>
      <c r="E17" s="63"/>
      <c r="F17" s="59"/>
      <c r="G17" s="59"/>
      <c r="H17" s="59"/>
      <c r="I17" s="59"/>
      <c r="J17" s="59" t="s">
        <v>73</v>
      </c>
      <c r="K17" s="95"/>
      <c r="L17" s="95">
        <f>+L18++L21</f>
        <v>28</v>
      </c>
      <c r="P17" s="104"/>
    </row>
    <row r="18" spans="2:16" x14ac:dyDescent="0.25">
      <c r="B18" s="59"/>
      <c r="C18" s="63"/>
      <c r="D18" s="59"/>
      <c r="E18" s="63"/>
      <c r="F18" s="59"/>
      <c r="G18" s="59"/>
      <c r="H18" s="59"/>
      <c r="I18" s="59"/>
      <c r="J18" s="59" t="s">
        <v>74</v>
      </c>
      <c r="K18" s="95"/>
      <c r="L18" s="95">
        <f>SUM(L19:L20)</f>
        <v>11</v>
      </c>
      <c r="P18" s="104"/>
    </row>
    <row r="19" spans="2:16" x14ac:dyDescent="0.25">
      <c r="B19" s="59"/>
      <c r="C19" s="63"/>
      <c r="D19" s="59"/>
      <c r="E19" s="63"/>
      <c r="F19" s="59"/>
      <c r="G19" s="59"/>
      <c r="H19" s="59"/>
      <c r="I19" s="59"/>
      <c r="J19" s="59" t="s">
        <v>75</v>
      </c>
      <c r="K19" s="95"/>
      <c r="L19" s="95">
        <v>9</v>
      </c>
      <c r="P19" s="104"/>
    </row>
    <row r="20" spans="2:16" x14ac:dyDescent="0.25">
      <c r="B20" s="59"/>
      <c r="C20" s="63"/>
      <c r="D20" s="59"/>
      <c r="E20" s="63"/>
      <c r="F20" s="59"/>
      <c r="G20" s="59"/>
      <c r="H20" s="59"/>
      <c r="I20" s="59"/>
      <c r="J20" s="59" t="s">
        <v>76</v>
      </c>
      <c r="K20" s="95"/>
      <c r="L20" s="95">
        <v>2</v>
      </c>
      <c r="P20" s="104"/>
    </row>
    <row r="21" spans="2:16" x14ac:dyDescent="0.25">
      <c r="B21" s="59"/>
      <c r="C21" s="63"/>
      <c r="D21" s="59"/>
      <c r="E21" s="63"/>
      <c r="F21" s="59"/>
      <c r="G21" s="59"/>
      <c r="H21" s="59"/>
      <c r="I21" s="59"/>
      <c r="J21" s="59" t="s">
        <v>77</v>
      </c>
      <c r="K21" s="95"/>
      <c r="L21" s="95">
        <f>SUM(L22:L23)</f>
        <v>17</v>
      </c>
      <c r="P21" s="104"/>
    </row>
    <row r="22" spans="2:16" x14ac:dyDescent="0.25">
      <c r="B22" s="59"/>
      <c r="C22" s="63"/>
      <c r="D22" s="59"/>
      <c r="E22" s="63"/>
      <c r="F22" s="59"/>
      <c r="G22" s="59"/>
      <c r="H22" s="59"/>
      <c r="I22" s="59"/>
      <c r="J22" s="59" t="s">
        <v>78</v>
      </c>
      <c r="K22" s="95"/>
      <c r="L22" s="95">
        <v>13</v>
      </c>
      <c r="P22" s="104"/>
    </row>
    <row r="23" spans="2:16" x14ac:dyDescent="0.25">
      <c r="B23" s="59"/>
      <c r="C23" s="63"/>
      <c r="D23" s="59"/>
      <c r="E23" s="63"/>
      <c r="F23" s="59"/>
      <c r="G23" s="59"/>
      <c r="H23" s="59"/>
      <c r="I23" s="59"/>
      <c r="J23" s="59" t="s">
        <v>79</v>
      </c>
      <c r="K23" s="95"/>
      <c r="L23" s="95">
        <v>4</v>
      </c>
      <c r="P23" s="104"/>
    </row>
    <row r="24" spans="2:16" ht="54" x14ac:dyDescent="0.25">
      <c r="B24" s="59"/>
      <c r="C24" s="63"/>
      <c r="D24" s="59"/>
      <c r="E24" s="63"/>
      <c r="F24" s="59"/>
      <c r="G24" s="59"/>
      <c r="H24" s="59"/>
      <c r="I24" s="59"/>
      <c r="J24" s="59" t="s">
        <v>80</v>
      </c>
      <c r="K24" s="95"/>
      <c r="L24" s="103">
        <v>2.0499999999999998</v>
      </c>
      <c r="M24" s="102"/>
      <c r="N24" s="102"/>
      <c r="O24" s="102"/>
      <c r="P24" s="102"/>
    </row>
    <row r="25" spans="2:16" ht="14.25" customHeight="1" x14ac:dyDescent="0.25">
      <c r="B25" s="59"/>
      <c r="C25" s="36" t="s">
        <v>95</v>
      </c>
      <c r="D25" s="143" t="s">
        <v>96</v>
      </c>
      <c r="E25" s="143"/>
      <c r="F25" s="143"/>
      <c r="G25" s="143"/>
      <c r="H25" s="143"/>
      <c r="I25" s="143"/>
      <c r="J25" s="143"/>
      <c r="K25" s="60">
        <f t="shared" ref="K25:L25" si="2">+K26</f>
        <v>-865718</v>
      </c>
      <c r="L25" s="60">
        <f t="shared" si="2"/>
        <v>-865718</v>
      </c>
    </row>
    <row r="26" spans="2:16" ht="14.25" customHeight="1" x14ac:dyDescent="0.25">
      <c r="B26" s="59"/>
      <c r="C26" s="114"/>
      <c r="D26" s="59"/>
      <c r="E26" s="45" t="s">
        <v>102</v>
      </c>
      <c r="F26" s="136" t="s">
        <v>98</v>
      </c>
      <c r="G26" s="136"/>
      <c r="H26" s="136"/>
      <c r="I26" s="136"/>
      <c r="J26" s="136"/>
      <c r="K26" s="94">
        <f t="shared" ref="K26:L26" si="3">-K13</f>
        <v>-865718</v>
      </c>
      <c r="L26" s="94">
        <f t="shared" si="3"/>
        <v>-865718</v>
      </c>
    </row>
    <row r="27" spans="2:16" ht="14.25" customHeight="1" x14ac:dyDescent="0.25">
      <c r="B27" s="61"/>
      <c r="C27" s="61"/>
      <c r="D27" s="61"/>
      <c r="E27" s="61"/>
      <c r="F27" s="61"/>
      <c r="G27" s="137" t="s">
        <v>103</v>
      </c>
      <c r="H27" s="138"/>
      <c r="I27" s="138"/>
      <c r="J27" s="138"/>
      <c r="K27" s="138"/>
      <c r="L27" s="139"/>
    </row>
    <row r="28" spans="2:16" ht="14.25" customHeight="1" x14ac:dyDescent="0.25">
      <c r="B28" s="61"/>
      <c r="C28" s="61"/>
      <c r="D28" s="61"/>
      <c r="E28" s="61"/>
      <c r="F28" s="61"/>
      <c r="G28" s="59"/>
      <c r="H28" s="137" t="s">
        <v>104</v>
      </c>
      <c r="I28" s="138"/>
      <c r="J28" s="138"/>
      <c r="K28" s="138"/>
      <c r="L28" s="139"/>
    </row>
    <row r="29" spans="2:16" ht="14.25" customHeight="1" x14ac:dyDescent="0.25">
      <c r="B29" s="61"/>
      <c r="C29" s="61"/>
      <c r="D29" s="61"/>
      <c r="E29" s="61"/>
      <c r="F29" s="61"/>
      <c r="G29" s="59"/>
      <c r="H29" s="59"/>
      <c r="I29" s="137" t="s">
        <v>105</v>
      </c>
      <c r="J29" s="138"/>
      <c r="K29" s="138"/>
      <c r="L29" s="139"/>
    </row>
    <row r="30" spans="2:16" x14ac:dyDescent="0.25"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</row>
  </sheetData>
  <mergeCells count="21">
    <mergeCell ref="I29:L29"/>
    <mergeCell ref="I16:L16"/>
    <mergeCell ref="D25:J25"/>
    <mergeCell ref="F26:J26"/>
    <mergeCell ref="G27:L27"/>
    <mergeCell ref="H28:L28"/>
    <mergeCell ref="H15:L15"/>
    <mergeCell ref="C4:G4"/>
    <mergeCell ref="B5:L5"/>
    <mergeCell ref="B6:L6"/>
    <mergeCell ref="B8:B9"/>
    <mergeCell ref="C8:D8"/>
    <mergeCell ref="E8:H8"/>
    <mergeCell ref="I8:I9"/>
    <mergeCell ref="J8:J9"/>
    <mergeCell ref="B10:J10"/>
    <mergeCell ref="B11:J11"/>
    <mergeCell ref="D12:J12"/>
    <mergeCell ref="F13:J13"/>
    <mergeCell ref="G14:L14"/>
    <mergeCell ref="K8:L8"/>
  </mergeCells>
  <printOptions horizontalCentered="1"/>
  <pageMargins left="0.25" right="0.25" top="0.75" bottom="0.25" header="0.5" footer="0.25"/>
  <pageSetup paperSize="9" scale="75" orientation="landscape" r:id="rId1"/>
  <ignoredErrors>
    <ignoredError sqref="K21" formula="1"/>
    <ignoredError sqref="L21" formula="1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ՕՀ-1 Ա-2 և Հ-5 Ա-1</vt:lpstr>
      <vt:lpstr>Հ-3 և Հ-4</vt:lpstr>
      <vt:lpstr>Հ-9</vt:lpstr>
      <vt:lpstr>Հ-9.1</vt:lpstr>
      <vt:lpstr>Sheet1</vt:lpstr>
      <vt:lpstr>'Հ-3 և Հ-4'!Print_Area</vt:lpstr>
      <vt:lpstr>'Հ-9'!Print_Area</vt:lpstr>
      <vt:lpstr>'Հ-9.1'!Print_Area</vt:lpstr>
      <vt:lpstr>'ՕՀ-1 Ա-2 և Հ-5 Ա-1'!Print_Area</vt:lpstr>
      <vt:lpstr>'Հ-3 և Հ-4'!Print_Titles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Շիրակ Ղուկասյան</cp:lastModifiedBy>
  <cp:lastPrinted>2026-06-29T12:21:22Z</cp:lastPrinted>
  <dcterms:created xsi:type="dcterms:W3CDTF">2019-11-26T09:27:58Z</dcterms:created>
  <dcterms:modified xsi:type="dcterms:W3CDTF">2026-06-30T05:19:11Z</dcterms:modified>
</cp:coreProperties>
</file>