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2026 նախագծեր\աշնանացան պարարտանյութ\"/>
    </mc:Choice>
  </mc:AlternateContent>
  <xr:revisionPtr revIDLastSave="0" documentId="13_ncr:1_{A45234DC-0C70-4F77-B9D8-EC268C061EE3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Հավելված 1" sheetId="16" r:id="rId1"/>
    <sheet name="Հավելված 2" sheetId="17" r:id="rId2"/>
    <sheet name="Հավելված 3" sheetId="18" r:id="rId3"/>
    <sheet name="Հավելված 4" sheetId="19" r:id="rId4"/>
    <sheet name="Հավելված 5" sheetId="24" r:id="rId5"/>
  </sheets>
  <externalReferences>
    <externalReference r:id="rId6"/>
    <externalReference r:id="rId7"/>
    <externalReference r:id="rId8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 localSheetId="2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'Հավելված 2'!$A$1:$H$19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4" l="1"/>
  <c r="G9" i="24"/>
  <c r="H11" i="24"/>
  <c r="G11" i="24"/>
  <c r="H9" i="17"/>
  <c r="G9" i="17"/>
  <c r="H47" i="24"/>
  <c r="H46" i="24" s="1"/>
  <c r="H45" i="24" s="1"/>
  <c r="H44" i="24" s="1"/>
  <c r="H42" i="24" s="1"/>
  <c r="H40" i="24" s="1"/>
  <c r="G47" i="24"/>
  <c r="G46" i="24" s="1"/>
  <c r="G45" i="24" s="1"/>
  <c r="G44" i="24" s="1"/>
  <c r="G42" i="24" s="1"/>
  <c r="G40" i="24" s="1"/>
  <c r="H38" i="24"/>
  <c r="H37" i="24" s="1"/>
  <c r="H36" i="24" s="1"/>
  <c r="H35" i="24" s="1"/>
  <c r="H33" i="24" s="1"/>
  <c r="H31" i="24" s="1"/>
  <c r="H29" i="24" s="1"/>
  <c r="G38" i="24"/>
  <c r="G37" i="24" s="1"/>
  <c r="G36" i="24" s="1"/>
  <c r="G35" i="24" s="1"/>
  <c r="G33" i="24" s="1"/>
  <c r="G31" i="24" s="1"/>
  <c r="H27" i="24"/>
  <c r="H26" i="24" s="1"/>
  <c r="H25" i="24" s="1"/>
  <c r="H24" i="24" s="1"/>
  <c r="H22" i="24" s="1"/>
  <c r="H20" i="24" s="1"/>
  <c r="H18" i="24" s="1"/>
  <c r="G27" i="24"/>
  <c r="G26" i="24" s="1"/>
  <c r="G25" i="24" s="1"/>
  <c r="G24" i="24" s="1"/>
  <c r="G22" i="24" s="1"/>
  <c r="G20" i="24" s="1"/>
  <c r="G18" i="24" s="1"/>
  <c r="F18" i="24"/>
  <c r="H16" i="24" l="1"/>
  <c r="G29" i="24"/>
  <c r="G16" i="24" s="1"/>
  <c r="G14" i="24" s="1"/>
  <c r="G12" i="24" s="1"/>
  <c r="H14" i="24"/>
  <c r="H12" i="24" s="1"/>
  <c r="H68" i="24" l="1"/>
  <c r="H67" i="24" s="1"/>
  <c r="H66" i="24" s="1"/>
  <c r="H65" i="24" s="1"/>
  <c r="H63" i="24" s="1"/>
  <c r="H61" i="24" s="1"/>
  <c r="H59" i="24" s="1"/>
  <c r="H57" i="24" s="1"/>
  <c r="H55" i="24" s="1"/>
  <c r="H53" i="24" s="1"/>
  <c r="H51" i="24" s="1"/>
  <c r="H49" i="24" s="1"/>
  <c r="H7" i="24" s="1"/>
  <c r="G68" i="24"/>
  <c r="G67" i="24" s="1"/>
  <c r="G66" i="24" s="1"/>
  <c r="G65" i="24" s="1"/>
  <c r="G63" i="24" s="1"/>
  <c r="G61" i="24" s="1"/>
  <c r="G59" i="24" s="1"/>
  <c r="G57" i="24" s="1"/>
  <c r="G55" i="24" s="1"/>
  <c r="G53" i="24" s="1"/>
  <c r="G51" i="24" s="1"/>
  <c r="G49" i="24" s="1"/>
  <c r="G7" i="24" s="1"/>
  <c r="D10" i="16" l="1"/>
  <c r="G11" i="19" l="1"/>
  <c r="F10" i="19"/>
  <c r="D9" i="19"/>
  <c r="E9" i="19"/>
  <c r="H27" i="17"/>
  <c r="H26" i="17" s="1"/>
  <c r="H25" i="17" s="1"/>
  <c r="H24" i="17" s="1"/>
  <c r="H22" i="17" s="1"/>
  <c r="H20" i="17" s="1"/>
  <c r="G27" i="17"/>
  <c r="G26" i="17" s="1"/>
  <c r="G25" i="17" s="1"/>
  <c r="G24" i="17" s="1"/>
  <c r="G22" i="17" s="1"/>
  <c r="G20" i="17" s="1"/>
  <c r="G10" i="16" l="1"/>
  <c r="G18" i="17"/>
  <c r="H10" i="16"/>
  <c r="K9" i="19" s="1"/>
  <c r="K8" i="19" s="1"/>
  <c r="H18" i="17"/>
  <c r="J9" i="19"/>
  <c r="J8" i="19" s="1"/>
  <c r="D13" i="16" l="1"/>
  <c r="D12" i="16"/>
  <c r="C13" i="16"/>
  <c r="C12" i="16"/>
  <c r="D11" i="16"/>
  <c r="H47" i="17" l="1"/>
  <c r="H46" i="17" s="1"/>
  <c r="H45" i="17" s="1"/>
  <c r="H44" i="17" s="1"/>
  <c r="H42" i="17" s="1"/>
  <c r="H40" i="17" s="1"/>
  <c r="H13" i="16" s="1"/>
  <c r="G47" i="17"/>
  <c r="G46" i="17" s="1"/>
  <c r="G45" i="17" s="1"/>
  <c r="G44" i="17" s="1"/>
  <c r="G42" i="17" s="1"/>
  <c r="G40" i="17" s="1"/>
  <c r="G13" i="16" s="1"/>
  <c r="H38" i="17"/>
  <c r="H37" i="17" s="1"/>
  <c r="H36" i="17" s="1"/>
  <c r="H35" i="17" s="1"/>
  <c r="H33" i="17" s="1"/>
  <c r="H31" i="17" s="1"/>
  <c r="G38" i="17"/>
  <c r="G37" i="17" s="1"/>
  <c r="G36" i="17" s="1"/>
  <c r="G35" i="17" s="1"/>
  <c r="G33" i="17" s="1"/>
  <c r="G31" i="17" s="1"/>
  <c r="K20" i="19" l="1"/>
  <c r="J20" i="19"/>
  <c r="J15" i="19"/>
  <c r="G12" i="16"/>
  <c r="G11" i="16" s="1"/>
  <c r="G15" i="18"/>
  <c r="G14" i="18" s="1"/>
  <c r="G13" i="18" s="1"/>
  <c r="G12" i="18" s="1"/>
  <c r="K15" i="19"/>
  <c r="H12" i="16"/>
  <c r="H11" i="16" s="1"/>
  <c r="H29" i="17"/>
  <c r="H16" i="17" s="1"/>
  <c r="H14" i="17" s="1"/>
  <c r="G29" i="17"/>
  <c r="G16" i="17" s="1"/>
  <c r="G14" i="17" s="1"/>
  <c r="J14" i="19" l="1"/>
  <c r="J7" i="19" s="1"/>
  <c r="K14" i="19"/>
  <c r="K7" i="19" s="1"/>
  <c r="G9" i="16"/>
  <c r="G8" i="16" s="1"/>
  <c r="H9" i="16"/>
  <c r="H8" i="16" s="1"/>
  <c r="G11" i="18" l="1"/>
  <c r="F18" i="17"/>
  <c r="G12" i="17" l="1"/>
  <c r="G68" i="17" l="1"/>
  <c r="G11" i="17"/>
  <c r="H12" i="17"/>
  <c r="H68" i="17" l="1"/>
  <c r="H11" i="17"/>
  <c r="G67" i="17"/>
  <c r="G66" i="17" s="1"/>
  <c r="G65" i="17" s="1"/>
  <c r="G63" i="17" s="1"/>
  <c r="G61" i="17" s="1"/>
  <c r="J27" i="19" l="1"/>
  <c r="J26" i="19" s="1"/>
  <c r="J25" i="19" s="1"/>
  <c r="J6" i="19" s="1"/>
  <c r="G59" i="17"/>
  <c r="G57" i="17" s="1"/>
  <c r="G55" i="17" s="1"/>
  <c r="G53" i="17" s="1"/>
  <c r="G51" i="17" s="1"/>
  <c r="G49" i="17" s="1"/>
  <c r="G7" i="17" s="1"/>
  <c r="G16" i="16"/>
  <c r="G15" i="16" s="1"/>
  <c r="G14" i="16" s="1"/>
  <c r="G7" i="16" s="1"/>
  <c r="H67" i="17" l="1"/>
  <c r="H66" i="17" s="1"/>
  <c r="H65" i="17" s="1"/>
  <c r="H63" i="17" s="1"/>
  <c r="H61" i="17" s="1"/>
  <c r="H59" i="17" l="1"/>
  <c r="H57" i="17" s="1"/>
  <c r="H55" i="17" s="1"/>
  <c r="H53" i="17" s="1"/>
  <c r="H51" i="17" s="1"/>
  <c r="H49" i="17" s="1"/>
  <c r="H7" i="17" s="1"/>
  <c r="H16" i="16"/>
  <c r="H15" i="16" s="1"/>
  <c r="H14" i="16" s="1"/>
  <c r="K27" i="19"/>
  <c r="K26" i="19" l="1"/>
  <c r="K25" i="19" s="1"/>
  <c r="K6" i="19" s="1"/>
  <c r="H7" i="16"/>
</calcChain>
</file>

<file path=xl/sharedStrings.xml><?xml version="1.0" encoding="utf-8"?>
<sst xmlns="http://schemas.openxmlformats.org/spreadsheetml/2006/main" count="263" uniqueCount="132">
  <si>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</si>
  <si>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</si>
  <si>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</si>
  <si>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</si>
  <si>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</si>
  <si>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</si>
  <si>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</si>
  <si>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</si>
  <si>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</si>
  <si>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</si>
  <si>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</si>
  <si>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</si>
  <si>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</si>
  <si>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</si>
  <si>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</si>
  <si>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</si>
  <si>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</si>
  <si>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</si>
  <si>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</si>
  <si>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</si>
  <si>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</si>
  <si>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</si>
  <si>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</si>
  <si>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</si>
  <si>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</si>
  <si>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</si>
  <si>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</si>
  <si>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Ցուցանիշների փոփոխությունները (ավելացումները նշված են դրական նշանով)</t>
  </si>
  <si>
    <t xml:space="preserve"> ՍՈՒԲՍԻԴԻԱՆԵՐ</t>
  </si>
  <si>
    <t xml:space="preserve"> Սուբսիդիաներ ոչ պետական կազմակերպություններին</t>
  </si>
  <si>
    <t>Գյուղատնտեսության խթանման ծրագիր</t>
  </si>
  <si>
    <t xml:space="preserve"> Տրանսֆերտների տրամադրում 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</si>
  <si>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</si>
  <si>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</si>
  <si>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</si>
  <si>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</si>
  <si>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</si>
  <si>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</si>
  <si>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</si>
  <si>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</si>
  <si>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</si>
  <si>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</si>
  <si>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</si>
  <si>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</si>
  <si>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</si>
  <si>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</si>
  <si>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</si>
  <si>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</si>
  <si>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</si>
  <si>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</si>
  <si>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</si>
  <si>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</si>
  <si>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</si>
  <si>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</si>
  <si>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</si>
  <si>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</si>
  <si>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>02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</si>
  <si>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</si>
  <si>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</si>
  <si>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</si>
  <si>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</si>
  <si>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</si>
  <si>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</si>
  <si>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</si>
  <si>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___________  ___-ի N _______ -Ն    որոշման</t>
  </si>
  <si>
    <t>Ընդամենը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</si>
  <si>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</si>
  <si>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</si>
  <si>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</si>
  <si>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</si>
  <si>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</si>
  <si>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</si>
  <si>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</si>
  <si>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</si>
  <si>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</si>
  <si>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</si>
  <si>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</si>
  <si>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</si>
  <si>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</si>
  <si>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</si>
  <si>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</si>
  <si>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</si>
  <si>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ՀՀ կառավարության 2026 թվականի </t>
  </si>
  <si>
    <t xml:space="preserve"> Ինն ամիս </t>
  </si>
  <si>
    <t xml:space="preserve"> - Այլ ընթացիկ դրամաշնորհներ համայնքներին</t>
  </si>
  <si>
    <t>ՀՀ կառավարության կողմից հաստատված համապատասխան ծրագրի չափանիշները բավարարող համայնքներ</t>
  </si>
  <si>
    <t xml:space="preserve"> 1022 </t>
  </si>
  <si>
    <t xml:space="preserve"> Գյուղատնտեսության խթանման ծրագիր </t>
  </si>
  <si>
    <t xml:space="preserve"> ՀԻՄՆԱԿԱՆ ԲԱԺԻՆՆԵՐԻՆ ՉԴԱՍՎՈՂ ՊԱՀՈՒՍՏԱՅԻՆ ՖՈՆԴԵՐ</t>
  </si>
  <si>
    <t xml:space="preserve"> Բուսաբուծության խթանում և բույսերի պաշտպանություն</t>
  </si>
  <si>
    <t xml:space="preserve"> ՀՀ-ում գարնանացան, աշնանացան և կերային մշակաբույսերի ցանքատարածությունների մոնիթորինգի իրականացմանն աջակցություն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</si>
  <si>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</si>
  <si>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</si>
  <si>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Համայնքների կողմից մշակաբույսերի և բազմամյա խոտաբույսերի մոնիթորինգի իրականացում, արդյունքների ամփոփում և համապատասխան տեղեկատվության ներկայացում</t>
  </si>
  <si>
    <t>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</t>
  </si>
  <si>
    <t>Բուսաբուծության խթանում և բույսերի պաշտպանություն</t>
  </si>
  <si>
    <t>ՀՀ-ում գարնանացան, աշնանացան և կերային մշակաբույսերի ցանքատարածությունների մոնիթորինգի իրականացմանն աջակցություն</t>
  </si>
  <si>
    <t xml:space="preserve"> 1059 </t>
  </si>
  <si>
    <t xml:space="preserve"> Բուսաբուծության խթանում և բույսերի պաշտպանություն </t>
  </si>
  <si>
    <t xml:space="preserve"> 1059 - 11010 </t>
  </si>
  <si>
    <t xml:space="preserve"> Համայնքների կողմից մշակաբույսերի և բազմամյա խոտաբույսերի մոնիթորինգի իրականացում, արդյունքների ամփոփում և համապատասխան տեղեկատվության ներկայացում </t>
  </si>
  <si>
    <t xml:space="preserve"> Ծառայությունը մատուցողի անվանումը` ՀՀ համայնքներ՛ ընտրված համաձայն՛ ՀՀ կառավարության 2025թ. մարտի 27-ի 356-Լ որոշմամբ հաստատված ծրագրի </t>
  </si>
  <si>
    <t>Աշնանացան ցորենի մոնիթորինգի ենթարկված ցանքատարածություններ, հա</t>
  </si>
  <si>
    <t xml:space="preserve"> 1059 - 12003 </t>
  </si>
  <si>
    <t>ՀՀ-ում գարնանացան, աշնանացան և կերային մշակաբույսերի մշակության հիմնական աշխատանքների համար կատարված ծախսերի մասնակի փոխհատուցման տրամադրում</t>
  </si>
  <si>
    <t xml:space="preserve"> 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 </t>
  </si>
  <si>
    <t xml:space="preserve"> Շահառուների ընտրության չափորոշիչները` Գյուղատնտեսությունում տնտեսավարողներ՛ ընտրված համաձայն ՀՀ կառավարության 2025 թ. մարտի 27-ի N 356-Լ որոշմամբ հաստատված ծրագրի </t>
  </si>
  <si>
    <t>Աշնանացան ցորենի ցանքատարածությունների ավելացում, հա</t>
  </si>
  <si>
    <t xml:space="preserve"> Շահառուների ընտրության չափորոշիչները` ՀՀ կառավարության 2026 թվականի ապրիլի 18-ի N 514-Լ որոշմամբ հաստատված ծրագրի չափանիշները բավարարող շահառուներ </t>
  </si>
  <si>
    <t>Կենսականորեն կարևորագույն պարենամթերքի տեղական արտադրության խթանման նպատակով ազոտական, ֆոսֆորական, կալիումական և համակցված պարարտանյութերի գնի մասնակի սուբսիդավորում կամ փոխհատուցում</t>
  </si>
  <si>
    <t>Սուբսիդավորվող պարարտանյութի քանակը, տոննա</t>
  </si>
  <si>
    <t xml:space="preserve"> - Սուբսիդիաներ ոչ պետական ոչ ֆինանսական կազմակերպություններին</t>
  </si>
  <si>
    <t xml:space="preserve"> ՀՀ-ում գարնանացան, աշնանացան և կերային մշակաբույսերի մշակության հիմնական աշխատանքների համար կատարված ծախսերի մասնակի փոխհատուցման տրամադրում</t>
  </si>
  <si>
    <t>1022 - 12009</t>
  </si>
  <si>
    <t>Հավելված 5
ՀՀ կառավարության 2026 թվականի 
____________ի  N _____-Ն որոշման</t>
  </si>
  <si>
    <t>Հայաստանի Հանրապետությունում պարարտանյութերի ձեռքբերման աջակցության ծրագիր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</si>
  <si>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</si>
  <si>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</si>
  <si>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</si>
  <si>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ՀԱՅԱՍՏԱՆԻ ՀԱՆՐԱՊԵՏՈՒԹՅԱՆ ԿԱՌԱՎԱՐՈՒԹՅԱՆ 2026 ԹՎԱԿԱՆԻ ՊԵՏԱԿԱՆ ԲՅՈՒՋԵՈՎ
ՆԱԽԱՏԵՍՎԱԾ՝ ՀԱՅԱՍՏԱՆԻ ՀԱՆՐԱՊԵՏՈՒԹՅԱՆ ԿԱՌԱՎԱՐՈՒԹՅԱՆ ՊԱՀՈՒՍՏԱՅԻՆ ՖՈՆԴԻՑ
ՀԱՏԿԱՑՈՒՄՆԵՐ ԿԱՏԱՐԵԼՈՒ ՎԵՐԱԲԵՐՅԱԼ </t>
  </si>
  <si>
    <t>«ՀԱՅԱՍՏԱՆԻ ՀԱՆՐԱՊԵՏՈՒԹՅԱՆ 2026 ԹՎԱԿԱՆԻ ՊԵՏԱԿԱՆ ԲՅՈՒՋԵԻ ՄԱՍԻՆ» ՕՐԵՆՔԻ N 1 ՀԱՎԵԼՎԱԾԻ N  2 ԱՂՅՈՒՍԱԿՈՒՄ ԿԱՏԱՐՎՈՂ ՎԵՐԱԲԱՇԽՈՒՄԸ, ԼՐԱՑՈՒՄԸ, ՀԱՅԱՍՏԱՆԻ ՀԱՆՐԱՊԵՏՈՒԹՅԱՆ ԿԱՌԱՎԱՐՈՒԹՅԱՆ 2025 ԹՎԱԿԱՆԻ ԴԵԿՏԵՄԲԵՐԻ 25-Ի N 1910-Ն ՈՐՈՇՄԱՆ N 5 ՀԱՎԵԼՎԱԾԻ  N 1 ԱՂՅՈՒՍԱԿՈՒՄ ԿԱՏԱՐՎՈՂ ՓՈՓՈԽՈՒԹՅՈՒՆՆԵՐԸ ԵՎ ԼՐԱՑՈՒՄԸ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</si>
  <si>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</si>
  <si>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</si>
  <si>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>ՀԱՅԱՍՏԱՆԻ ՀԱՆՐԱՊԵՏՈՒԹՅԱՆ ԿԱՌԱՎԱՐՈՒԹՅԱՆ   2025   ԹՎԱԿԱՆԻ  ԴԵԿՏԵՄԲԵՐԻ  25-Ի   N 1910-Ն  ՈՐՈՇՄԱՆ  NN 3 ԵՎ 4 ՀԱՎԵԼՎԱԾՆԵՐՈՒՄ ԿԱՏԱՐՎՈՂ ՓՈՓՈԽՈՒԹՅՈՒՆՆԵՐԸ ԵՎ ԼՐԱՑՈՒՄԸ</t>
  </si>
  <si>
    <t>Հավելված 3</t>
  </si>
  <si>
    <t>ՀԱՅԱՍՏԱՆԻ ՀԱՆՐԱՊԵՏՈՒԹՅԱՆ ԿԱՌԱՎԱՐՈՒԹՅԱՆ 2025 ԹՎԱԿԱՆԻ ԴԵԿՏԵՄԲԵՐԻ25-Ի N 1910-Ն ՈՐՈՇՄԱՆ N 5 ՀԱՎԵԼՎԱԾԻ 7 ԱՂՅՈՒՍԱԿՈՒՄ ԿԱՏԱՐՎՈՂ ՓՈՓՈԽՈՒԹՅՈՒՆԸ</t>
  </si>
  <si>
    <t>Հավելված 4
ՀՀ կառավարության 2026 թվականի
____________ի  N _____-Ն որոշման</t>
  </si>
  <si>
    <t>Ցուցանիշների փոփոխությունները (ավելացումները նշված են դրական նշանով, նվազեցումները՝ փակագծերում)</t>
  </si>
  <si>
    <t xml:space="preserve"> ԲԳԿ / ԲՍԿ</t>
  </si>
  <si>
    <t>ՀԱՅԱՍՏԱՆԻ ՀԱՆՐԱՊԵՏՈՒԹՅԱՆ ԿԱՌԱՎԱՐՈՒԹՅԱՆ   2025   ԹՎԱԿԱՆԻ  ԴԵԿՏԵՄԲԵՐԻ  25-Ի   N 1910-Ն  ՈՐՈՇՄԱՆ  NN 9 և 9.1 ՀԱՎԵԼՎԱԾՆԵՐՈՒՄ  ԿԱՏԱՐՎՈՂ ՓՈՓՈԽՈՒԹՅՈՒՆՆԵՐԸ ԵՎ ԼՐԱՑՈՒՄՆԵՐԸ</t>
  </si>
  <si>
    <t xml:space="preserve"> 04</t>
  </si>
  <si>
    <t xml:space="preserve"> ՏՆՏԵՍԱԿԱՆ ՀԱՐԱԲԵՐՈՒԹՅՈՒՆՆԵՐ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</si>
</sst>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,##0.0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0_);\(0\)"/>
    <numFmt numFmtId="171" formatCode="_-* #,##0.00\ _դ_ր_._-;\-* #,##0.00\ _դ_ր_._-;_-* &quot;-&quot;??\ _դ_ր_._-;_-@_-"/>
  </numFmts>
  <fonts count="1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475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6" fontId="31" fillId="0" borderId="0" applyFill="0" applyBorder="0" applyProtection="0">
      <alignment horizontal="right" vertical="top"/>
    </xf>
    <xf numFmtId="166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8" fillId="0" borderId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9" fillId="0" borderId="0"/>
    <xf numFmtId="43" fontId="7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0" fillId="0" borderId="0"/>
    <xf numFmtId="168" fontId="10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166" fontId="104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5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5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10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9" fillId="0" borderId="0"/>
    <xf numFmtId="0" fontId="100" fillId="0" borderId="0"/>
    <xf numFmtId="0" fontId="10" fillId="0" borderId="0"/>
    <xf numFmtId="0" fontId="100" fillId="0" borderId="0"/>
    <xf numFmtId="0" fontId="100" fillId="0" borderId="0"/>
    <xf numFmtId="0" fontId="1" fillId="8" borderId="8" applyNumberFormat="0" applyFont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9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4" fillId="3" borderId="0" applyNumberFormat="0" applyBorder="0" applyAlignment="0" applyProtection="0"/>
    <xf numFmtId="0" fontId="91" fillId="0" borderId="0" applyNumberFormat="0" applyFill="0" applyBorder="0" applyAlignment="0" applyProtection="0"/>
    <xf numFmtId="0" fontId="88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5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101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0" borderId="0">
      <alignment horizontal="left" vertical="top" wrapText="1"/>
    </xf>
    <xf numFmtId="0" fontId="10" fillId="0" borderId="0"/>
    <xf numFmtId="0" fontId="111" fillId="3" borderId="0" applyNumberFormat="0" applyBorder="0" applyAlignment="0" applyProtection="0"/>
    <xf numFmtId="0" fontId="109" fillId="0" borderId="3" applyNumberFormat="0" applyFill="0" applyAlignment="0" applyProtection="0"/>
    <xf numFmtId="171" fontId="31" fillId="0" borderId="0" applyFont="0" applyFill="0" applyBorder="0" applyAlignment="0" applyProtection="0">
      <alignment horizontal="left" vertical="top" wrapText="1"/>
    </xf>
    <xf numFmtId="0" fontId="108" fillId="0" borderId="2" applyNumberFormat="0" applyFill="0" applyAlignment="0" applyProtection="0"/>
    <xf numFmtId="0" fontId="110" fillId="2" borderId="0" applyNumberFormat="0" applyBorder="0" applyAlignment="0" applyProtection="0"/>
    <xf numFmtId="0" fontId="107" fillId="0" borderId="1" applyNumberFormat="0" applyFill="0" applyAlignment="0" applyProtection="0"/>
    <xf numFmtId="0" fontId="112" fillId="4" borderId="0" applyNumberFormat="0" applyBorder="0" applyAlignment="0" applyProtection="0"/>
    <xf numFmtId="0" fontId="10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13" fillId="5" borderId="4" applyNumberFormat="0" applyAlignment="0" applyProtection="0"/>
    <xf numFmtId="0" fontId="114" fillId="6" borderId="5" applyNumberFormat="0" applyAlignment="0" applyProtection="0"/>
    <xf numFmtId="0" fontId="115" fillId="6" borderId="4" applyNumberFormat="0" applyAlignment="0" applyProtection="0"/>
    <xf numFmtId="0" fontId="116" fillId="0" borderId="6" applyNumberFormat="0" applyFill="0" applyAlignment="0" applyProtection="0"/>
    <xf numFmtId="0" fontId="117" fillId="7" borderId="7" applyNumberFormat="0" applyAlignment="0" applyProtection="0"/>
    <xf numFmtId="0" fontId="118" fillId="0" borderId="0" applyNumberFormat="0" applyFill="0" applyBorder="0" applyAlignment="0" applyProtection="0"/>
    <xf numFmtId="0" fontId="100" fillId="8" borderId="8" applyNumberFormat="0" applyFont="0" applyAlignment="0" applyProtection="0"/>
    <xf numFmtId="0" fontId="119" fillId="0" borderId="0" applyNumberFormat="0" applyFill="0" applyBorder="0" applyAlignment="0" applyProtection="0"/>
    <xf numFmtId="0" fontId="120" fillId="0" borderId="9" applyNumberFormat="0" applyFill="0" applyAlignment="0" applyProtection="0"/>
    <xf numFmtId="0" fontId="121" fillId="9" borderId="0" applyNumberFormat="0" applyBorder="0" applyAlignment="0" applyProtection="0"/>
    <xf numFmtId="0" fontId="100" fillId="10" borderId="0" applyNumberFormat="0" applyBorder="0" applyAlignment="0" applyProtection="0"/>
    <xf numFmtId="0" fontId="100" fillId="11" borderId="0" applyNumberFormat="0" applyBorder="0" applyAlignment="0" applyProtection="0"/>
    <xf numFmtId="0" fontId="121" fillId="12" borderId="0" applyNumberFormat="0" applyBorder="0" applyAlignment="0" applyProtection="0"/>
    <xf numFmtId="0" fontId="121" fillId="13" borderId="0" applyNumberFormat="0" applyBorder="0" applyAlignment="0" applyProtection="0"/>
    <xf numFmtId="0" fontId="100" fillId="14" borderId="0" applyNumberFormat="0" applyBorder="0" applyAlignment="0" applyProtection="0"/>
    <xf numFmtId="0" fontId="100" fillId="15" borderId="0" applyNumberFormat="0" applyBorder="0" applyAlignment="0" applyProtection="0"/>
    <xf numFmtId="0" fontId="121" fillId="16" borderId="0" applyNumberFormat="0" applyBorder="0" applyAlignment="0" applyProtection="0"/>
    <xf numFmtId="0" fontId="121" fillId="17" borderId="0" applyNumberFormat="0" applyBorder="0" applyAlignment="0" applyProtection="0"/>
    <xf numFmtId="0" fontId="100" fillId="18" borderId="0" applyNumberFormat="0" applyBorder="0" applyAlignment="0" applyProtection="0"/>
    <xf numFmtId="0" fontId="100" fillId="19" borderId="0" applyNumberFormat="0" applyBorder="0" applyAlignment="0" applyProtection="0"/>
    <xf numFmtId="0" fontId="121" fillId="20" borderId="0" applyNumberFormat="0" applyBorder="0" applyAlignment="0" applyProtection="0"/>
    <xf numFmtId="0" fontId="121" fillId="21" borderId="0" applyNumberFormat="0" applyBorder="0" applyAlignment="0" applyProtection="0"/>
    <xf numFmtId="0" fontId="100" fillId="22" borderId="0" applyNumberFormat="0" applyBorder="0" applyAlignment="0" applyProtection="0"/>
    <xf numFmtId="0" fontId="100" fillId="23" borderId="0" applyNumberFormat="0" applyBorder="0" applyAlignment="0" applyProtection="0"/>
    <xf numFmtId="0" fontId="121" fillId="24" borderId="0" applyNumberFormat="0" applyBorder="0" applyAlignment="0" applyProtection="0"/>
    <xf numFmtId="0" fontId="121" fillId="25" borderId="0" applyNumberFormat="0" applyBorder="0" applyAlignment="0" applyProtection="0"/>
    <xf numFmtId="0" fontId="100" fillId="26" borderId="0" applyNumberFormat="0" applyBorder="0" applyAlignment="0" applyProtection="0"/>
    <xf numFmtId="0" fontId="100" fillId="27" borderId="0" applyNumberFormat="0" applyBorder="0" applyAlignment="0" applyProtection="0"/>
    <xf numFmtId="0" fontId="121" fillId="28" borderId="0" applyNumberFormat="0" applyBorder="0" applyAlignment="0" applyProtection="0"/>
    <xf numFmtId="0" fontId="121" fillId="29" borderId="0" applyNumberFormat="0" applyBorder="0" applyAlignment="0" applyProtection="0"/>
    <xf numFmtId="0" fontId="100" fillId="30" borderId="0" applyNumberFormat="0" applyBorder="0" applyAlignment="0" applyProtection="0"/>
    <xf numFmtId="0" fontId="100" fillId="31" borderId="0" applyNumberFormat="0" applyBorder="0" applyAlignment="0" applyProtection="0"/>
    <xf numFmtId="0" fontId="121" fillId="32" borderId="0" applyNumberFormat="0" applyBorder="0" applyAlignment="0" applyProtection="0"/>
    <xf numFmtId="0" fontId="9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7" fillId="0" borderId="0"/>
    <xf numFmtId="0" fontId="8" fillId="0" borderId="0"/>
    <xf numFmtId="43" fontId="8" fillId="0" borderId="0" applyFont="0" applyFill="0" applyBorder="0" applyAlignment="0" applyProtection="0"/>
    <xf numFmtId="0" fontId="31" fillId="0" borderId="0">
      <alignment horizontal="left" vertical="top" wrapText="1"/>
    </xf>
    <xf numFmtId="0" fontId="100" fillId="0" borderId="0"/>
    <xf numFmtId="9" fontId="100" fillId="0" borderId="0" applyFont="0" applyFill="0" applyBorder="0" applyAlignment="0" applyProtection="0"/>
    <xf numFmtId="0" fontId="87" fillId="6" borderId="4" applyNumberFormat="0" applyAlignment="0" applyProtection="0"/>
    <xf numFmtId="0" fontId="31" fillId="0" borderId="0">
      <alignment horizontal="left" vertical="top" wrapText="1"/>
    </xf>
    <xf numFmtId="0" fontId="7" fillId="0" borderId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101" fillId="4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22" fillId="0" borderId="0"/>
    <xf numFmtId="0" fontId="9" fillId="0" borderId="0"/>
    <xf numFmtId="168" fontId="9" fillId="0" borderId="0" applyFont="0" applyFill="0" applyBorder="0" applyAlignment="0" applyProtection="0"/>
    <xf numFmtId="0" fontId="100" fillId="0" borderId="0"/>
    <xf numFmtId="0" fontId="1" fillId="0" borderId="0"/>
    <xf numFmtId="0" fontId="100" fillId="0" borderId="0"/>
    <xf numFmtId="43" fontId="100" fillId="0" borderId="0" applyFont="0" applyFill="0" applyBorder="0" applyAlignment="0" applyProtection="0"/>
    <xf numFmtId="0" fontId="100" fillId="0" borderId="0"/>
    <xf numFmtId="43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9" fillId="0" borderId="0"/>
    <xf numFmtId="0" fontId="10" fillId="0" borderId="0"/>
    <xf numFmtId="0" fontId="9" fillId="0" borderId="0"/>
  </cellStyleXfs>
  <cellXfs count="188">
    <xf numFmtId="0" fontId="0" fillId="0" borderId="0" xfId="0"/>
    <xf numFmtId="0" fontId="54" fillId="0" borderId="0" xfId="0" applyFont="1" applyAlignment="1">
      <alignment horizontal="left" vertical="top" wrapText="1"/>
    </xf>
    <xf numFmtId="0" fontId="54" fillId="55" borderId="0" xfId="0" applyFont="1" applyFill="1"/>
    <xf numFmtId="0" fontId="94" fillId="55" borderId="1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93" fillId="55" borderId="10" xfId="250" applyFont="1" applyFill="1" applyBorder="1" applyAlignment="1">
      <alignment horizontal="left" vertical="center" wrapText="1"/>
    </xf>
    <xf numFmtId="167" fontId="54" fillId="55" borderId="10" xfId="1" applyNumberFormat="1" applyFont="1" applyFill="1" applyBorder="1" applyAlignment="1">
      <alignment horizontal="center" vertical="center"/>
    </xf>
    <xf numFmtId="167" fontId="36" fillId="55" borderId="10" xfId="1" applyNumberFormat="1" applyFont="1" applyFill="1" applyBorder="1" applyAlignment="1">
      <alignment horizontal="right" vertical="top"/>
    </xf>
    <xf numFmtId="0" fontId="34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left" vertical="top" wrapText="1"/>
    </xf>
    <xf numFmtId="0" fontId="54" fillId="0" borderId="0" xfId="251" applyFont="1"/>
    <xf numFmtId="0" fontId="4" fillId="0" borderId="0" xfId="251" applyFont="1"/>
    <xf numFmtId="0" fontId="54" fillId="0" borderId="0" xfId="251" applyFont="1" applyAlignment="1">
      <alignment horizontal="right"/>
    </xf>
    <xf numFmtId="0" fontId="54" fillId="0" borderId="0" xfId="251" applyFont="1" applyAlignment="1">
      <alignment horizontal="center" vertical="center"/>
    </xf>
    <xf numFmtId="0" fontId="54" fillId="0" borderId="0" xfId="251" applyFont="1" applyAlignment="1">
      <alignment vertical="center"/>
    </xf>
    <xf numFmtId="0" fontId="75" fillId="0" borderId="10" xfId="251" applyFont="1" applyBorder="1" applyAlignment="1">
      <alignment horizontal="center" vertical="center" wrapText="1"/>
    </xf>
    <xf numFmtId="165" fontId="75" fillId="0" borderId="10" xfId="251" applyNumberFormat="1" applyFont="1" applyBorder="1" applyAlignment="1">
      <alignment horizontal="center" vertical="center" wrapText="1"/>
    </xf>
    <xf numFmtId="1" fontId="77" fillId="0" borderId="15" xfId="251" applyNumberFormat="1" applyFont="1" applyBorder="1" applyAlignment="1">
      <alignment horizontal="center" vertical="center"/>
    </xf>
    <xf numFmtId="1" fontId="77" fillId="0" borderId="11" xfId="251" applyNumberFormat="1" applyFont="1" applyBorder="1" applyAlignment="1">
      <alignment horizontal="center" vertical="center"/>
    </xf>
    <xf numFmtId="167" fontId="36" fillId="55" borderId="10" xfId="252" applyNumberFormat="1" applyFont="1" applyFill="1" applyBorder="1" applyAlignment="1">
      <alignment horizontal="center" vertical="center"/>
    </xf>
    <xf numFmtId="167" fontId="36" fillId="55" borderId="10" xfId="253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6" fillId="0" borderId="0" xfId="254" applyFont="1">
      <alignment horizontal="left" vertical="top" wrapText="1"/>
    </xf>
    <xf numFmtId="0" fontId="102" fillId="0" borderId="0" xfId="251" applyFont="1" applyAlignment="1">
      <alignment horizontal="right"/>
    </xf>
    <xf numFmtId="166" fontId="34" fillId="55" borderId="10" xfId="87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horizontal="left" vertical="top" wrapText="1"/>
    </xf>
    <xf numFmtId="0" fontId="75" fillId="55" borderId="0" xfId="0" applyFont="1" applyFill="1" applyAlignment="1">
      <alignment horizontal="left" vertical="top" wrapText="1"/>
    </xf>
    <xf numFmtId="0" fontId="76" fillId="55" borderId="10" xfId="0" applyFont="1" applyFill="1" applyBorder="1" applyAlignment="1">
      <alignment horizontal="left" vertical="top" wrapText="1"/>
    </xf>
    <xf numFmtId="165" fontId="98" fillId="55" borderId="10" xfId="0" applyNumberFormat="1" applyFont="1" applyFill="1" applyBorder="1" applyAlignment="1">
      <alignment horizontal="right" vertical="center"/>
    </xf>
    <xf numFmtId="165" fontId="94" fillId="55" borderId="10" xfId="0" applyNumberFormat="1" applyFont="1" applyFill="1" applyBorder="1" applyAlignment="1">
      <alignment horizontal="right" vertical="center"/>
    </xf>
    <xf numFmtId="0" fontId="94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vertical="center" wrapText="1"/>
    </xf>
    <xf numFmtId="0" fontId="32" fillId="55" borderId="0" xfId="0" applyFont="1" applyFill="1" applyAlignment="1">
      <alignment horizontal="center" vertical="center" wrapText="1"/>
    </xf>
    <xf numFmtId="0" fontId="95" fillId="55" borderId="26" xfId="0" applyFont="1" applyFill="1" applyBorder="1" applyAlignment="1">
      <alignment horizontal="right" wrapText="1"/>
    </xf>
    <xf numFmtId="167" fontId="94" fillId="55" borderId="10" xfId="1" applyNumberFormat="1" applyFont="1" applyFill="1" applyBorder="1" applyAlignment="1">
      <alignment horizontal="center" vertical="center" wrapText="1"/>
    </xf>
    <xf numFmtId="167" fontId="94" fillId="55" borderId="10" xfId="1" applyNumberFormat="1" applyFont="1" applyFill="1" applyBorder="1" applyAlignment="1">
      <alignment horizontal="right" vertical="top"/>
    </xf>
    <xf numFmtId="167" fontId="94" fillId="55" borderId="10" xfId="1" applyNumberFormat="1" applyFont="1" applyFill="1" applyBorder="1" applyAlignment="1">
      <alignment horizontal="right" vertical="center"/>
    </xf>
    <xf numFmtId="0" fontId="93" fillId="55" borderId="10" xfId="0" applyFont="1" applyFill="1" applyBorder="1" applyAlignment="1">
      <alignment horizontal="left" vertical="center" wrapText="1"/>
    </xf>
    <xf numFmtId="0" fontId="94" fillId="55" borderId="10" xfId="248" applyFont="1" applyFill="1" applyBorder="1" applyAlignment="1">
      <alignment horizontal="left" vertical="center" wrapText="1"/>
    </xf>
    <xf numFmtId="0" fontId="96" fillId="55" borderId="10" xfId="0" applyFont="1" applyFill="1" applyBorder="1" applyAlignment="1">
      <alignment horizontal="left" vertical="center" wrapText="1"/>
    </xf>
    <xf numFmtId="0" fontId="97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left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vertical="center" wrapText="1"/>
    </xf>
    <xf numFmtId="0" fontId="34" fillId="55" borderId="0" xfId="0" applyFont="1" applyFill="1" applyAlignment="1">
      <alignment horizontal="center" vertical="center" wrapText="1"/>
    </xf>
    <xf numFmtId="0" fontId="35" fillId="55" borderId="0" xfId="0" applyFont="1" applyFill="1" applyAlignment="1">
      <alignment horizontal="center" vertical="center" wrapText="1"/>
    </xf>
    <xf numFmtId="167" fontId="36" fillId="55" borderId="10" xfId="1" applyNumberFormat="1" applyFont="1" applyFill="1" applyBorder="1" applyAlignment="1">
      <alignment horizontal="center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left" vertical="top" wrapText="1"/>
    </xf>
    <xf numFmtId="0" fontId="36" fillId="55" borderId="0" xfId="0" applyFont="1" applyFill="1" applyAlignment="1">
      <alignment horizontal="left" vertical="top" wrapText="1"/>
    </xf>
    <xf numFmtId="0" fontId="35" fillId="55" borderId="10" xfId="0" applyFont="1" applyFill="1" applyBorder="1" applyAlignment="1">
      <alignment horizontal="left" vertical="top" wrapText="1"/>
    </xf>
    <xf numFmtId="0" fontId="36" fillId="55" borderId="10" xfId="0" applyFont="1" applyFill="1" applyBorder="1" applyAlignment="1">
      <alignment vertical="center" textRotation="90" wrapText="1"/>
    </xf>
    <xf numFmtId="43" fontId="34" fillId="55" borderId="0" xfId="0" applyNumberFormat="1" applyFont="1" applyFill="1" applyAlignment="1">
      <alignment horizontal="left" vertical="top" wrapText="1"/>
    </xf>
    <xf numFmtId="43" fontId="34" fillId="55" borderId="0" xfId="1" applyFont="1" applyFill="1" applyAlignment="1">
      <alignment horizontal="left" vertical="top" wrapText="1"/>
    </xf>
    <xf numFmtId="0" fontId="93" fillId="55" borderId="10" xfId="0" applyFont="1" applyFill="1" applyBorder="1" applyAlignment="1">
      <alignment horizontal="left" vertical="top" wrapText="1"/>
    </xf>
    <xf numFmtId="0" fontId="96" fillId="55" borderId="10" xfId="376" applyFont="1" applyFill="1" applyBorder="1">
      <alignment horizontal="left" vertical="top" wrapText="1"/>
    </xf>
    <xf numFmtId="167" fontId="54" fillId="55" borderId="0" xfId="1" applyNumberFormat="1" applyFont="1" applyFill="1"/>
    <xf numFmtId="0" fontId="54" fillId="55" borderId="0" xfId="0" applyFont="1" applyFill="1" applyAlignment="1">
      <alignment horizontal="center" vertical="top" wrapText="1"/>
    </xf>
    <xf numFmtId="43" fontId="54" fillId="55" borderId="0" xfId="0" applyNumberFormat="1" applyFont="1" applyFill="1"/>
    <xf numFmtId="0" fontId="93" fillId="55" borderId="0" xfId="0" applyFont="1" applyFill="1" applyAlignment="1">
      <alignment horizontal="left" vertical="top" wrapText="1"/>
    </xf>
    <xf numFmtId="0" fontId="94" fillId="55" borderId="10" xfId="0" applyFont="1" applyFill="1" applyBorder="1" applyAlignment="1">
      <alignment horizontal="left" vertical="top" wrapText="1"/>
    </xf>
    <xf numFmtId="169" fontId="54" fillId="55" borderId="0" xfId="0" applyNumberFormat="1" applyFont="1" applyFill="1" applyAlignment="1">
      <alignment horizontal="left" vertical="top" wrapText="1"/>
    </xf>
    <xf numFmtId="0" fontId="97" fillId="55" borderId="10" xfId="376" applyFont="1" applyFill="1" applyBorder="1">
      <alignment horizontal="left" vertical="top" wrapText="1"/>
    </xf>
    <xf numFmtId="0" fontId="54" fillId="55" borderId="0" xfId="0" applyFont="1" applyFill="1" applyAlignment="1">
      <alignment horizontal="left" vertical="center"/>
    </xf>
    <xf numFmtId="0" fontId="35" fillId="55" borderId="26" xfId="0" applyFont="1" applyFill="1" applyBorder="1" applyAlignment="1">
      <alignment horizontal="right"/>
    </xf>
    <xf numFmtId="0" fontId="34" fillId="55" borderId="0" xfId="0" applyFont="1" applyFill="1"/>
    <xf numFmtId="0" fontId="96" fillId="0" borderId="10" xfId="0" applyFont="1" applyBorder="1" applyAlignment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166" fontId="97" fillId="0" borderId="10" xfId="255" applyFont="1" applyBorder="1">
      <alignment horizontal="right" vertical="top"/>
    </xf>
    <xf numFmtId="0" fontId="96" fillId="0" borderId="10" xfId="0" applyFont="1" applyBorder="1" applyAlignment="1">
      <alignment horizontal="right" vertical="top" wrapText="1"/>
    </xf>
    <xf numFmtId="0" fontId="36" fillId="0" borderId="10" xfId="0" applyFont="1" applyBorder="1" applyAlignment="1">
      <alignment horizontal="left" vertical="top" wrapText="1"/>
    </xf>
    <xf numFmtId="0" fontId="97" fillId="0" borderId="10" xfId="0" applyFont="1" applyBorder="1" applyAlignment="1">
      <alignment horizontal="left" vertical="center" wrapText="1"/>
    </xf>
    <xf numFmtId="0" fontId="94" fillId="55" borderId="11" xfId="0" applyFont="1" applyFill="1" applyBorder="1" applyAlignment="1">
      <alignment horizontal="center" vertical="center"/>
    </xf>
    <xf numFmtId="0" fontId="98" fillId="55" borderId="10" xfId="0" applyFont="1" applyFill="1" applyBorder="1" applyAlignment="1">
      <alignment horizontal="left" vertical="center" wrapText="1"/>
    </xf>
    <xf numFmtId="167" fontId="75" fillId="55" borderId="10" xfId="1" applyNumberFormat="1" applyFont="1" applyFill="1" applyBorder="1" applyAlignment="1">
      <alignment horizontal="center" vertical="center"/>
    </xf>
    <xf numFmtId="166" fontId="97" fillId="0" borderId="14" xfId="255" applyFont="1" applyBorder="1">
      <alignment horizontal="right" vertical="top"/>
    </xf>
    <xf numFmtId="0" fontId="54" fillId="0" borderId="0" xfId="0" applyFont="1"/>
    <xf numFmtId="0" fontId="93" fillId="0" borderId="0" xfId="0" applyFont="1" applyAlignment="1">
      <alignment horizontal="left" vertical="top" wrapText="1"/>
    </xf>
    <xf numFmtId="167" fontId="36" fillId="0" borderId="10" xfId="1" applyNumberFormat="1" applyFont="1" applyFill="1" applyBorder="1" applyAlignment="1">
      <alignment horizontal="left" vertical="top"/>
    </xf>
    <xf numFmtId="167" fontId="36" fillId="0" borderId="10" xfId="1" applyNumberFormat="1" applyFont="1" applyFill="1" applyBorder="1" applyAlignment="1">
      <alignment horizontal="left" vertical="top" wrapText="1"/>
    </xf>
    <xf numFmtId="0" fontId="93" fillId="55" borderId="10" xfId="249" applyFont="1" applyFill="1" applyBorder="1" applyAlignment="1">
      <alignment horizontal="left" vertical="center" wrapText="1"/>
    </xf>
    <xf numFmtId="167" fontId="93" fillId="55" borderId="10" xfId="1" applyNumberFormat="1" applyFont="1" applyFill="1" applyBorder="1" applyAlignment="1">
      <alignment horizontal="left" vertical="center" wrapText="1"/>
    </xf>
    <xf numFmtId="170" fontId="97" fillId="0" borderId="10" xfId="0" applyNumberFormat="1" applyFont="1" applyBorder="1" applyAlignment="1">
      <alignment horizontal="right" vertical="top" wrapText="1"/>
    </xf>
    <xf numFmtId="0" fontId="94" fillId="0" borderId="10" xfId="0" applyFont="1" applyBorder="1" applyAlignment="1">
      <alignment horizontal="left" vertical="top" wrapText="1"/>
    </xf>
    <xf numFmtId="167" fontId="54" fillId="0" borderId="10" xfId="1" applyNumberFormat="1" applyFont="1" applyFill="1" applyBorder="1" applyAlignment="1">
      <alignment horizontal="center" vertical="center"/>
    </xf>
    <xf numFmtId="166" fontId="36" fillId="0" borderId="10" xfId="87" applyFont="1" applyFill="1" applyBorder="1" applyAlignment="1">
      <alignment horizontal="right" vertical="center"/>
    </xf>
    <xf numFmtId="166" fontId="34" fillId="55" borderId="10" xfId="0" applyNumberFormat="1" applyFont="1" applyFill="1" applyBorder="1" applyAlignment="1">
      <alignment horizontal="right" vertical="center" wrapText="1"/>
    </xf>
    <xf numFmtId="166" fontId="36" fillId="55" borderId="10" xfId="87" applyFont="1" applyFill="1" applyBorder="1" applyAlignment="1">
      <alignment horizontal="right" vertical="center"/>
    </xf>
    <xf numFmtId="166" fontId="36" fillId="55" borderId="10" xfId="86" applyFont="1" applyFill="1" applyBorder="1" applyAlignment="1">
      <alignment horizontal="center" vertical="center"/>
    </xf>
    <xf numFmtId="166" fontId="36" fillId="0" borderId="10" xfId="87" applyFont="1" applyFill="1" applyBorder="1" applyAlignment="1">
      <alignment horizontal="center" vertical="center"/>
    </xf>
    <xf numFmtId="166" fontId="34" fillId="55" borderId="10" xfId="87" applyFont="1" applyFill="1" applyBorder="1" applyAlignment="1">
      <alignment horizontal="right" vertical="center"/>
    </xf>
    <xf numFmtId="166" fontId="36" fillId="55" borderId="10" xfId="87" applyFont="1" applyFill="1" applyBorder="1" applyAlignment="1">
      <alignment horizontal="center" vertical="center"/>
    </xf>
    <xf numFmtId="166" fontId="34" fillId="0" borderId="10" xfId="87" applyFont="1" applyFill="1" applyBorder="1" applyAlignment="1">
      <alignment horizontal="center" vertical="center"/>
    </xf>
    <xf numFmtId="166" fontId="36" fillId="55" borderId="10" xfId="86" applyFont="1" applyFill="1" applyBorder="1" applyAlignment="1">
      <alignment horizontal="right" vertical="center"/>
    </xf>
    <xf numFmtId="166" fontId="34" fillId="0" borderId="10" xfId="87" applyFont="1" applyFill="1" applyBorder="1" applyAlignment="1">
      <alignment horizontal="right" vertical="center"/>
    </xf>
    <xf numFmtId="166" fontId="34" fillId="55" borderId="10" xfId="0" applyNumberFormat="1" applyFont="1" applyFill="1" applyBorder="1" applyAlignment="1">
      <alignment horizontal="center" vertical="center" wrapText="1"/>
    </xf>
    <xf numFmtId="0" fontId="96" fillId="0" borderId="10" xfId="376" applyFont="1" applyBorder="1" applyAlignment="1">
      <alignment horizontal="center" vertical="top" wrapText="1"/>
    </xf>
    <xf numFmtId="0" fontId="96" fillId="0" borderId="10" xfId="376" applyFont="1" applyBorder="1">
      <alignment horizontal="left" vertical="top" wrapText="1"/>
    </xf>
    <xf numFmtId="0" fontId="95" fillId="0" borderId="10" xfId="250" applyFont="1" applyBorder="1" applyAlignment="1">
      <alignment horizontal="left" vertical="center" wrapText="1"/>
    </xf>
    <xf numFmtId="0" fontId="93" fillId="0" borderId="10" xfId="250" applyFont="1" applyBorder="1" applyAlignment="1">
      <alignment horizontal="left" vertical="center" wrapText="1"/>
    </xf>
    <xf numFmtId="0" fontId="97" fillId="55" borderId="25" xfId="0" applyFont="1" applyFill="1" applyBorder="1" applyAlignment="1">
      <alignment horizontal="center" vertical="top" wrapText="1"/>
    </xf>
    <xf numFmtId="0" fontId="97" fillId="55" borderId="15" xfId="0" applyFont="1" applyFill="1" applyBorder="1" applyAlignment="1">
      <alignment horizontal="center" vertical="top" wrapText="1"/>
    </xf>
    <xf numFmtId="0" fontId="94" fillId="55" borderId="14" xfId="0" applyFont="1" applyFill="1" applyBorder="1" applyAlignment="1">
      <alignment horizontal="left" vertical="center" wrapText="1"/>
    </xf>
    <xf numFmtId="0" fontId="94" fillId="55" borderId="12" xfId="0" applyFont="1" applyFill="1" applyBorder="1" applyAlignment="1">
      <alignment horizontal="left" vertical="center" wrapText="1"/>
    </xf>
    <xf numFmtId="0" fontId="94" fillId="55" borderId="13" xfId="0" applyFont="1" applyFill="1" applyBorder="1" applyAlignment="1">
      <alignment horizontal="left" vertical="center" wrapText="1"/>
    </xf>
    <xf numFmtId="0" fontId="94" fillId="55" borderId="10" xfId="0" applyFont="1" applyFill="1" applyBorder="1" applyAlignment="1">
      <alignment horizontal="left" vertical="center" wrapText="1"/>
    </xf>
    <xf numFmtId="0" fontId="36" fillId="55" borderId="14" xfId="0" applyFont="1" applyFill="1" applyBorder="1" applyAlignment="1">
      <alignment horizontal="left" vertical="center" wrapText="1"/>
    </xf>
    <xf numFmtId="0" fontId="36" fillId="55" borderId="12" xfId="0" applyFont="1" applyFill="1" applyBorder="1" applyAlignment="1">
      <alignment horizontal="left" vertical="center" wrapText="1"/>
    </xf>
    <xf numFmtId="0" fontId="36" fillId="55" borderId="13" xfId="0" applyFont="1" applyFill="1" applyBorder="1" applyAlignment="1">
      <alignment horizontal="left" vertical="center" wrapText="1"/>
    </xf>
    <xf numFmtId="0" fontId="93" fillId="55" borderId="25" xfId="0" applyFont="1" applyFill="1" applyBorder="1" applyAlignment="1">
      <alignment horizontal="center" vertical="center" wrapText="1"/>
    </xf>
    <xf numFmtId="0" fontId="93" fillId="55" borderId="15" xfId="0" applyFont="1" applyFill="1" applyBorder="1" applyAlignment="1">
      <alignment horizontal="center" vertical="center" wrapText="1"/>
    </xf>
    <xf numFmtId="0" fontId="94" fillId="55" borderId="25" xfId="0" applyFont="1" applyFill="1" applyBorder="1" applyAlignment="1">
      <alignment horizontal="center" vertical="top" wrapText="1"/>
    </xf>
    <xf numFmtId="0" fontId="94" fillId="55" borderId="15" xfId="0" applyFont="1" applyFill="1" applyBorder="1" applyAlignment="1">
      <alignment horizontal="center" vertical="top" wrapText="1"/>
    </xf>
    <xf numFmtId="0" fontId="102" fillId="55" borderId="0" xfId="0" applyFont="1" applyFill="1" applyAlignment="1">
      <alignment horizontal="right" vertical="center" wrapText="1"/>
    </xf>
    <xf numFmtId="0" fontId="75" fillId="55" borderId="0" xfId="0" applyFont="1" applyFill="1" applyAlignment="1">
      <alignment horizontal="center" vertical="center" wrapText="1"/>
    </xf>
    <xf numFmtId="167" fontId="103" fillId="55" borderId="26" xfId="1" applyNumberFormat="1" applyFont="1" applyFill="1" applyBorder="1" applyAlignment="1">
      <alignment horizontal="right" vertical="center"/>
    </xf>
    <xf numFmtId="0" fontId="94" fillId="55" borderId="10" xfId="0" applyFont="1" applyFill="1" applyBorder="1" applyAlignment="1">
      <alignment horizontal="center" vertical="center" wrapText="1"/>
    </xf>
    <xf numFmtId="167" fontId="32" fillId="55" borderId="14" xfId="1" applyNumberFormat="1" applyFont="1" applyFill="1" applyBorder="1" applyAlignment="1">
      <alignment horizontal="center" vertical="center" wrapText="1"/>
    </xf>
    <xf numFmtId="167" fontId="32" fillId="55" borderId="13" xfId="1" applyNumberFormat="1" applyFont="1" applyFill="1" applyBorder="1" applyAlignment="1">
      <alignment horizontal="center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textRotation="90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top" wrapText="1"/>
    </xf>
    <xf numFmtId="0" fontId="54" fillId="0" borderId="10" xfId="0" applyFont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top" wrapText="1"/>
    </xf>
    <xf numFmtId="0" fontId="36" fillId="55" borderId="15" xfId="0" applyFont="1" applyFill="1" applyBorder="1" applyAlignment="1">
      <alignment horizontal="center" vertical="top" wrapText="1"/>
    </xf>
    <xf numFmtId="0" fontId="36" fillId="55" borderId="11" xfId="0" applyFont="1" applyFill="1" applyBorder="1" applyAlignment="1">
      <alignment horizontal="center" vertical="top" wrapText="1"/>
    </xf>
    <xf numFmtId="0" fontId="36" fillId="0" borderId="25" xfId="0" applyFont="1" applyBorder="1" applyAlignment="1">
      <alignment horizontal="center" vertical="top" wrapText="1"/>
    </xf>
    <xf numFmtId="0" fontId="36" fillId="0" borderId="15" xfId="0" applyFont="1" applyBorder="1" applyAlignment="1">
      <alignment horizontal="center" vertical="top" wrapText="1"/>
    </xf>
    <xf numFmtId="0" fontId="36" fillId="0" borderId="11" xfId="0" applyFont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center" textRotation="90" wrapText="1"/>
    </xf>
    <xf numFmtId="0" fontId="36" fillId="55" borderId="11" xfId="0" applyFont="1" applyFill="1" applyBorder="1" applyAlignment="1">
      <alignment horizontal="center" vertical="center" textRotation="90" wrapText="1"/>
    </xf>
    <xf numFmtId="0" fontId="36" fillId="55" borderId="10" xfId="0" quotePrefix="1" applyFont="1" applyFill="1" applyBorder="1" applyAlignment="1">
      <alignment horizontal="center" vertical="top" wrapText="1"/>
    </xf>
    <xf numFmtId="0" fontId="36" fillId="55" borderId="27" xfId="0" applyFont="1" applyFill="1" applyBorder="1" applyAlignment="1">
      <alignment horizontal="center" vertical="top" wrapText="1"/>
    </xf>
    <xf numFmtId="0" fontId="36" fillId="55" borderId="32" xfId="0" applyFont="1" applyFill="1" applyBorder="1" applyAlignment="1">
      <alignment horizontal="center" vertical="top" wrapText="1"/>
    </xf>
    <xf numFmtId="0" fontId="34" fillId="55" borderId="13" xfId="0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center" textRotation="90" wrapText="1"/>
    </xf>
    <xf numFmtId="0" fontId="36" fillId="55" borderId="28" xfId="0" applyFont="1" applyFill="1" applyBorder="1" applyAlignment="1">
      <alignment horizontal="center" vertical="top" wrapText="1"/>
    </xf>
    <xf numFmtId="0" fontId="36" fillId="55" borderId="30" xfId="0" applyFont="1" applyFill="1" applyBorder="1" applyAlignment="1">
      <alignment horizontal="center" vertical="top" wrapText="1"/>
    </xf>
    <xf numFmtId="0" fontId="36" fillId="55" borderId="29" xfId="0" applyFont="1" applyFill="1" applyBorder="1" applyAlignment="1">
      <alignment horizontal="center" vertical="top" wrapText="1"/>
    </xf>
    <xf numFmtId="0" fontId="36" fillId="55" borderId="26" xfId="0" applyFont="1" applyFill="1" applyBorder="1" applyAlignment="1">
      <alignment horizontal="center" vertical="top" wrapText="1"/>
    </xf>
    <xf numFmtId="0" fontId="36" fillId="55" borderId="31" xfId="0" applyFont="1" applyFill="1" applyBorder="1" applyAlignment="1">
      <alignment horizontal="center" vertical="top" wrapText="1"/>
    </xf>
    <xf numFmtId="49" fontId="36" fillId="55" borderId="10" xfId="0" applyNumberFormat="1" applyFont="1" applyFill="1" applyBorder="1" applyAlignment="1">
      <alignment horizontal="center" vertical="top" wrapText="1"/>
    </xf>
    <xf numFmtId="0" fontId="34" fillId="55" borderId="10" xfId="0" applyFont="1" applyFill="1" applyBorder="1" applyAlignment="1">
      <alignment horizontal="center" vertical="top" wrapText="1"/>
    </xf>
    <xf numFmtId="0" fontId="36" fillId="55" borderId="12" xfId="0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center" wrapText="1"/>
    </xf>
    <xf numFmtId="0" fontId="36" fillId="55" borderId="25" xfId="0" applyFont="1" applyFill="1" applyBorder="1" applyAlignment="1">
      <alignment horizontal="center" vertical="center" wrapText="1"/>
    </xf>
    <xf numFmtId="0" fontId="36" fillId="55" borderId="11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center" vertical="top" wrapText="1"/>
    </xf>
    <xf numFmtId="0" fontId="36" fillId="55" borderId="0" xfId="0" applyFont="1" applyFill="1" applyAlignment="1">
      <alignment horizontal="center" vertical="center" wrapText="1"/>
    </xf>
    <xf numFmtId="0" fontId="36" fillId="56" borderId="14" xfId="251" applyFont="1" applyFill="1" applyBorder="1" applyAlignment="1">
      <alignment horizontal="center" vertical="center"/>
    </xf>
    <xf numFmtId="0" fontId="36" fillId="56" borderId="12" xfId="251" applyFont="1" applyFill="1" applyBorder="1" applyAlignment="1">
      <alignment horizontal="center" vertical="center"/>
    </xf>
    <xf numFmtId="0" fontId="36" fillId="56" borderId="13" xfId="251" applyFont="1" applyFill="1" applyBorder="1" applyAlignment="1">
      <alignment horizontal="center" vertical="center"/>
    </xf>
    <xf numFmtId="0" fontId="94" fillId="55" borderId="14" xfId="0" applyFont="1" applyFill="1" applyBorder="1" applyAlignment="1">
      <alignment horizontal="center" vertical="center" wrapText="1"/>
    </xf>
    <xf numFmtId="0" fontId="94" fillId="55" borderId="12" xfId="0" applyFont="1" applyFill="1" applyBorder="1" applyAlignment="1">
      <alignment horizontal="center" vertical="center" wrapText="1"/>
    </xf>
    <xf numFmtId="0" fontId="94" fillId="55" borderId="13" xfId="0" applyFont="1" applyFill="1" applyBorder="1" applyAlignment="1">
      <alignment horizontal="center" vertical="center" wrapText="1"/>
    </xf>
    <xf numFmtId="0" fontId="32" fillId="55" borderId="25" xfId="0" applyFont="1" applyFill="1" applyBorder="1" applyAlignment="1">
      <alignment horizontal="center" vertical="center" wrapText="1"/>
    </xf>
    <xf numFmtId="0" fontId="32" fillId="55" borderId="11" xfId="0" applyFont="1" applyFill="1" applyBorder="1" applyAlignment="1">
      <alignment horizontal="center" vertical="center" wrapText="1"/>
    </xf>
    <xf numFmtId="0" fontId="75" fillId="0" borderId="0" xfId="251" applyFont="1" applyAlignment="1">
      <alignment horizontal="center" vertical="center" wrapText="1"/>
    </xf>
    <xf numFmtId="0" fontId="75" fillId="0" borderId="14" xfId="251" applyFont="1" applyBorder="1" applyAlignment="1">
      <alignment horizontal="center" vertical="center" wrapText="1"/>
    </xf>
    <xf numFmtId="0" fontId="75" fillId="0" borderId="13" xfId="251" applyFont="1" applyBorder="1" applyAlignment="1">
      <alignment horizontal="center" vertical="center" wrapText="1"/>
    </xf>
    <xf numFmtId="0" fontId="75" fillId="0" borderId="10" xfId="251" applyFont="1" applyBorder="1" applyAlignment="1">
      <alignment horizontal="center" vertical="center" wrapText="1"/>
    </xf>
    <xf numFmtId="1" fontId="77" fillId="0" borderId="15" xfId="251" applyNumberFormat="1" applyFont="1" applyBorder="1" applyAlignment="1">
      <alignment horizontal="center" vertical="center"/>
    </xf>
    <xf numFmtId="1" fontId="102" fillId="0" borderId="10" xfId="251" applyNumberFormat="1" applyFont="1" applyBorder="1" applyAlignment="1">
      <alignment horizontal="left" vertical="center"/>
    </xf>
    <xf numFmtId="0" fontId="102" fillId="0" borderId="0" xfId="251" applyFont="1" applyAlignment="1">
      <alignment horizontal="right"/>
    </xf>
    <xf numFmtId="0" fontId="54" fillId="0" borderId="0" xfId="251" applyFont="1" applyAlignment="1">
      <alignment horizontal="right"/>
    </xf>
    <xf numFmtId="0" fontId="54" fillId="0" borderId="0" xfId="0" applyFont="1" applyAlignment="1">
      <alignment horizontal="center"/>
    </xf>
    <xf numFmtId="0" fontId="36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/>
    </xf>
    <xf numFmtId="0" fontId="94" fillId="55" borderId="10" xfId="0" applyFont="1" applyFill="1" applyBorder="1" applyAlignment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0" fontId="36" fillId="55" borderId="10" xfId="0" applyFont="1" applyFill="1" applyBorder="1" applyAlignment="1">
      <alignment horizontal="left" vertical="top"/>
    </xf>
    <xf numFmtId="0" fontId="36" fillId="55" borderId="10" xfId="256" applyFont="1" applyFill="1" applyBorder="1" applyAlignment="1">
      <alignment horizontal="left" vertical="top"/>
    </xf>
    <xf numFmtId="0" fontId="76" fillId="55" borderId="0" xfId="0" applyFont="1" applyFill="1" applyAlignment="1">
      <alignment horizontal="right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6" fillId="55" borderId="14" xfId="0" applyFont="1" applyFill="1" applyBorder="1" applyAlignment="1">
      <alignment horizontal="center" vertical="center" wrapText="1"/>
    </xf>
    <xf numFmtId="166" fontId="36" fillId="55" borderId="10" xfId="87" applyFont="1" applyFill="1" applyBorder="1" applyAlignment="1">
      <alignment vertical="center"/>
    </xf>
    <xf numFmtId="0" fontId="54" fillId="55" borderId="0" xfId="0" applyFont="1" applyFill="1" applyAlignment="1">
      <alignment horizontal="left" vertical="top" wrapText="1"/>
    </xf>
    <xf numFmtId="166" fontId="36" fillId="55" borderId="10" xfId="87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horizontal="left" vertical="top" wrapText="1"/>
    </xf>
    <xf numFmtId="0" fontId="34" fillId="55" borderId="10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left" vertical="top" wrapText="1"/>
    </xf>
    <xf numFmtId="0" fontId="34" fillId="55" borderId="13" xfId="0" applyFont="1" applyFill="1" applyBorder="1" applyAlignment="1">
      <alignment horizontal="center" vertical="center" wrapText="1"/>
    </xf>
    <xf numFmtId="0" fontId="36" fillId="55" borderId="25" xfId="0" applyFont="1" applyFill="1" applyBorder="1" applyAlignment="1">
      <alignment horizontal="center" vertical="top" wrapText="1"/>
    </xf>
  </cellXfs>
  <cellStyles count="475">
    <cellStyle name="_artabyuje" xfId="89" xr:uid="{00000000-0005-0000-0000-000000000000}"/>
    <cellStyle name="20% - Accent1" xfId="2" builtinId="30" customBuiltin="1"/>
    <cellStyle name="20% - Accent1 2" xfId="28" xr:uid="{00000000-0005-0000-0000-000001000000}"/>
    <cellStyle name="20% - Accent1 2 2" xfId="140" xr:uid="{00000000-0005-0000-0000-000002000000}"/>
    <cellStyle name="20% - Accent1 2 2 2" xfId="275" xr:uid="{00000000-0005-0000-0000-000003000000}"/>
    <cellStyle name="20% - Accent1 2 3" xfId="232" xr:uid="{00000000-0005-0000-0000-000004000000}"/>
    <cellStyle name="20% - Accent1 3" xfId="197" xr:uid="{00000000-0005-0000-0000-000005000000}"/>
    <cellStyle name="20% - Accent1 4" xfId="397" xr:uid="{00000000-0005-0000-0000-000006000000}"/>
    <cellStyle name="20% - Accent2" xfId="4" builtinId="34" customBuiltin="1"/>
    <cellStyle name="20% - Accent2 2" xfId="29" xr:uid="{00000000-0005-0000-0000-000007000000}"/>
    <cellStyle name="20% - Accent2 2 2" xfId="141" xr:uid="{00000000-0005-0000-0000-000008000000}"/>
    <cellStyle name="20% - Accent2 2 2 2" xfId="276" xr:uid="{00000000-0005-0000-0000-000009000000}"/>
    <cellStyle name="20% - Accent2 2 3" xfId="234" xr:uid="{00000000-0005-0000-0000-00000A000000}"/>
    <cellStyle name="20% - Accent2 3" xfId="198" xr:uid="{00000000-0005-0000-0000-00000B000000}"/>
    <cellStyle name="20% - Accent2 4" xfId="401" xr:uid="{00000000-0005-0000-0000-00000C000000}"/>
    <cellStyle name="20% - Accent3" xfId="6" builtinId="38" customBuiltin="1"/>
    <cellStyle name="20% - Accent3 2" xfId="30" xr:uid="{00000000-0005-0000-0000-00000D000000}"/>
    <cellStyle name="20% - Accent3 2 2" xfId="142" xr:uid="{00000000-0005-0000-0000-00000E000000}"/>
    <cellStyle name="20% - Accent3 2 2 2" xfId="277" xr:uid="{00000000-0005-0000-0000-00000F000000}"/>
    <cellStyle name="20% - Accent3 2 3" xfId="236" xr:uid="{00000000-0005-0000-0000-000010000000}"/>
    <cellStyle name="20% - Accent3 3" xfId="199" xr:uid="{00000000-0005-0000-0000-000011000000}"/>
    <cellStyle name="20% - Accent3 4" xfId="405" xr:uid="{00000000-0005-0000-0000-000012000000}"/>
    <cellStyle name="20% - Accent4" xfId="8" builtinId="42" customBuiltin="1"/>
    <cellStyle name="20% - Accent4 2" xfId="31" xr:uid="{00000000-0005-0000-0000-000013000000}"/>
    <cellStyle name="20% - Accent4 2 2" xfId="143" xr:uid="{00000000-0005-0000-0000-000014000000}"/>
    <cellStyle name="20% - Accent4 2 2 2" xfId="278" xr:uid="{00000000-0005-0000-0000-000015000000}"/>
    <cellStyle name="20% - Accent4 2 3" xfId="238" xr:uid="{00000000-0005-0000-0000-000016000000}"/>
    <cellStyle name="20% - Accent4 3" xfId="200" xr:uid="{00000000-0005-0000-0000-000017000000}"/>
    <cellStyle name="20% - Accent4 4" xfId="409" xr:uid="{00000000-0005-0000-0000-000018000000}"/>
    <cellStyle name="20% - Accent5" xfId="10" builtinId="46" customBuiltin="1"/>
    <cellStyle name="20% - Accent5 2" xfId="32" xr:uid="{00000000-0005-0000-0000-000019000000}"/>
    <cellStyle name="20% - Accent5 2 2" xfId="144" xr:uid="{00000000-0005-0000-0000-00001A000000}"/>
    <cellStyle name="20% - Accent5 2 2 2" xfId="279" xr:uid="{00000000-0005-0000-0000-00001B000000}"/>
    <cellStyle name="20% - Accent5 2 3" xfId="240" xr:uid="{00000000-0005-0000-0000-00001C000000}"/>
    <cellStyle name="20% - Accent5 3" xfId="201" xr:uid="{00000000-0005-0000-0000-00001D000000}"/>
    <cellStyle name="20% - Accent5 4" xfId="413" xr:uid="{00000000-0005-0000-0000-00001E000000}"/>
    <cellStyle name="20% - Accent6" xfId="12" builtinId="50" customBuiltin="1"/>
    <cellStyle name="20% - Accent6 2" xfId="33" xr:uid="{00000000-0005-0000-0000-00001F000000}"/>
    <cellStyle name="20% - Accent6 2 2" xfId="145" xr:uid="{00000000-0005-0000-0000-000020000000}"/>
    <cellStyle name="20% - Accent6 2 2 2" xfId="280" xr:uid="{00000000-0005-0000-0000-000021000000}"/>
    <cellStyle name="20% - Accent6 2 3" xfId="242" xr:uid="{00000000-0005-0000-0000-000022000000}"/>
    <cellStyle name="20% - Accent6 3" xfId="202" xr:uid="{00000000-0005-0000-0000-000023000000}"/>
    <cellStyle name="20% - Accent6 4" xfId="417" xr:uid="{00000000-0005-0000-0000-000024000000}"/>
    <cellStyle name="20% - Акцент1" xfId="90" xr:uid="{00000000-0005-0000-0000-000025000000}"/>
    <cellStyle name="20% - Акцент1 2" xfId="281" xr:uid="{00000000-0005-0000-0000-000027000000}"/>
    <cellStyle name="20% - Акцент2" xfId="91" xr:uid="{00000000-0005-0000-0000-000028000000}"/>
    <cellStyle name="20% - Акцент2 2" xfId="282" xr:uid="{00000000-0005-0000-0000-00002A000000}"/>
    <cellStyle name="20% - Акцент3" xfId="92" xr:uid="{00000000-0005-0000-0000-00002B000000}"/>
    <cellStyle name="20% - Акцент3 2" xfId="283" xr:uid="{00000000-0005-0000-0000-00002D000000}"/>
    <cellStyle name="20% - Акцент4" xfId="93" xr:uid="{00000000-0005-0000-0000-00002E000000}"/>
    <cellStyle name="20% - Акцент4 2" xfId="284" xr:uid="{00000000-0005-0000-0000-000030000000}"/>
    <cellStyle name="20% - Акцент5" xfId="94" xr:uid="{00000000-0005-0000-0000-000031000000}"/>
    <cellStyle name="20% - Акцент5 2" xfId="285" xr:uid="{00000000-0005-0000-0000-000033000000}"/>
    <cellStyle name="20% - Акцент6" xfId="95" xr:uid="{00000000-0005-0000-0000-000034000000}"/>
    <cellStyle name="20% - Акцент6 2" xfId="286" xr:uid="{00000000-0005-0000-0000-000036000000}"/>
    <cellStyle name="40% - Accent1" xfId="3" builtinId="31" customBuiltin="1"/>
    <cellStyle name="40% - Accent1 2" xfId="34" xr:uid="{00000000-0005-0000-0000-000037000000}"/>
    <cellStyle name="40% - Accent1 2 2" xfId="146" xr:uid="{00000000-0005-0000-0000-000038000000}"/>
    <cellStyle name="40% - Accent1 2 2 2" xfId="287" xr:uid="{00000000-0005-0000-0000-000039000000}"/>
    <cellStyle name="40% - Accent1 2 3" xfId="233" xr:uid="{00000000-0005-0000-0000-00003A000000}"/>
    <cellStyle name="40% - Accent1 3" xfId="203" xr:uid="{00000000-0005-0000-0000-00003B000000}"/>
    <cellStyle name="40% - Accent1 4" xfId="398" xr:uid="{00000000-0005-0000-0000-00003C000000}"/>
    <cellStyle name="40% - Accent2" xfId="5" builtinId="35" customBuiltin="1"/>
    <cellStyle name="40% - Accent2 2" xfId="35" xr:uid="{00000000-0005-0000-0000-00003D000000}"/>
    <cellStyle name="40% - Accent2 2 2" xfId="147" xr:uid="{00000000-0005-0000-0000-00003E000000}"/>
    <cellStyle name="40% - Accent2 2 2 2" xfId="288" xr:uid="{00000000-0005-0000-0000-00003F000000}"/>
    <cellStyle name="40% - Accent2 2 3" xfId="235" xr:uid="{00000000-0005-0000-0000-000040000000}"/>
    <cellStyle name="40% - Accent2 3" xfId="204" xr:uid="{00000000-0005-0000-0000-000041000000}"/>
    <cellStyle name="40% - Accent2 4" xfId="402" xr:uid="{00000000-0005-0000-0000-000042000000}"/>
    <cellStyle name="40% - Accent3" xfId="7" builtinId="39" customBuiltin="1"/>
    <cellStyle name="40% - Accent3 2" xfId="36" xr:uid="{00000000-0005-0000-0000-000043000000}"/>
    <cellStyle name="40% - Accent3 2 2" xfId="148" xr:uid="{00000000-0005-0000-0000-000044000000}"/>
    <cellStyle name="40% - Accent3 2 2 2" xfId="289" xr:uid="{00000000-0005-0000-0000-000045000000}"/>
    <cellStyle name="40% - Accent3 2 3" xfId="237" xr:uid="{00000000-0005-0000-0000-000046000000}"/>
    <cellStyle name="40% - Accent3 3" xfId="205" xr:uid="{00000000-0005-0000-0000-000047000000}"/>
    <cellStyle name="40% - Accent3 4" xfId="406" xr:uid="{00000000-0005-0000-0000-000048000000}"/>
    <cellStyle name="40% - Accent4" xfId="9" builtinId="43" customBuiltin="1"/>
    <cellStyle name="40% - Accent4 2" xfId="37" xr:uid="{00000000-0005-0000-0000-000049000000}"/>
    <cellStyle name="40% - Accent4 2 2" xfId="149" xr:uid="{00000000-0005-0000-0000-00004A000000}"/>
    <cellStyle name="40% - Accent4 2 2 2" xfId="290" xr:uid="{00000000-0005-0000-0000-00004B000000}"/>
    <cellStyle name="40% - Accent4 2 3" xfId="239" xr:uid="{00000000-0005-0000-0000-00004C000000}"/>
    <cellStyle name="40% - Accent4 3" xfId="206" xr:uid="{00000000-0005-0000-0000-00004D000000}"/>
    <cellStyle name="40% - Accent4 4" xfId="410" xr:uid="{00000000-0005-0000-0000-00004E000000}"/>
    <cellStyle name="40% - Accent5" xfId="11" builtinId="47" customBuiltin="1"/>
    <cellStyle name="40% - Accent5 2" xfId="38" xr:uid="{00000000-0005-0000-0000-00004F000000}"/>
    <cellStyle name="40% - Accent5 2 2" xfId="150" xr:uid="{00000000-0005-0000-0000-000050000000}"/>
    <cellStyle name="40% - Accent5 2 2 2" xfId="291" xr:uid="{00000000-0005-0000-0000-000051000000}"/>
    <cellStyle name="40% - Accent5 2 3" xfId="241" xr:uid="{00000000-0005-0000-0000-000052000000}"/>
    <cellStyle name="40% - Accent5 3" xfId="207" xr:uid="{00000000-0005-0000-0000-000053000000}"/>
    <cellStyle name="40% - Accent5 4" xfId="414" xr:uid="{00000000-0005-0000-0000-000054000000}"/>
    <cellStyle name="40% - Accent6" xfId="13" builtinId="51" customBuiltin="1"/>
    <cellStyle name="40% - Accent6 2" xfId="39" xr:uid="{00000000-0005-0000-0000-000055000000}"/>
    <cellStyle name="40% - Accent6 2 2" xfId="151" xr:uid="{00000000-0005-0000-0000-000056000000}"/>
    <cellStyle name="40% - Accent6 2 2 2" xfId="292" xr:uid="{00000000-0005-0000-0000-000057000000}"/>
    <cellStyle name="40% - Accent6 2 3" xfId="243" xr:uid="{00000000-0005-0000-0000-000058000000}"/>
    <cellStyle name="40% - Accent6 3" xfId="208" xr:uid="{00000000-0005-0000-0000-000059000000}"/>
    <cellStyle name="40% - Accent6 4" xfId="418" xr:uid="{00000000-0005-0000-0000-00005A000000}"/>
    <cellStyle name="40% - Акцент1" xfId="96" xr:uid="{00000000-0005-0000-0000-00005B000000}"/>
    <cellStyle name="40% - Акцент1 2" xfId="293" xr:uid="{00000000-0005-0000-0000-00005D000000}"/>
    <cellStyle name="40% - Акцент2" xfId="97" xr:uid="{00000000-0005-0000-0000-00005E000000}"/>
    <cellStyle name="40% - Акцент2 2" xfId="294" xr:uid="{00000000-0005-0000-0000-000060000000}"/>
    <cellStyle name="40% - Акцент3" xfId="98" xr:uid="{00000000-0005-0000-0000-000061000000}"/>
    <cellStyle name="40% - Акцент3 2" xfId="295" xr:uid="{00000000-0005-0000-0000-000063000000}"/>
    <cellStyle name="40% - Акцент4" xfId="99" xr:uid="{00000000-0005-0000-0000-000064000000}"/>
    <cellStyle name="40% - Акцент4 2" xfId="296" xr:uid="{00000000-0005-0000-0000-000066000000}"/>
    <cellStyle name="40% - Акцент5" xfId="100" xr:uid="{00000000-0005-0000-0000-000067000000}"/>
    <cellStyle name="40% - Акцент5 2" xfId="297" xr:uid="{00000000-0005-0000-0000-000069000000}"/>
    <cellStyle name="40% - Акцент6" xfId="101" xr:uid="{00000000-0005-0000-0000-00006A000000}"/>
    <cellStyle name="40% - Акцент6 2" xfId="298" xr:uid="{00000000-0005-0000-0000-00006C000000}"/>
    <cellStyle name="60% - Accent1" xfId="370" builtinId="32" customBuiltin="1"/>
    <cellStyle name="60% - Accent1 2" xfId="40" xr:uid="{00000000-0005-0000-0000-00006D000000}"/>
    <cellStyle name="60% - Accent1 2 2" xfId="152" xr:uid="{00000000-0005-0000-0000-00006E000000}"/>
    <cellStyle name="60% - Accent1 2 2 2" xfId="360" xr:uid="{00000000-0005-0000-0000-00006F000000}"/>
    <cellStyle name="60% - Accent1 2 3" xfId="450" xr:uid="{00000000-0005-0000-0000-000070000000}"/>
    <cellStyle name="60% - Accent1 3" xfId="190" xr:uid="{00000000-0005-0000-0000-000071000000}"/>
    <cellStyle name="60% - Accent1 3 2" xfId="353" xr:uid="{00000000-0005-0000-0000-000072000000}"/>
    <cellStyle name="60% - Accent1 4" xfId="399" xr:uid="{00000000-0005-0000-0000-000073000000}"/>
    <cellStyle name="60% - Accent2" xfId="371" builtinId="36" customBuiltin="1"/>
    <cellStyle name="60% - Accent2 2" xfId="41" xr:uid="{00000000-0005-0000-0000-000074000000}"/>
    <cellStyle name="60% - Accent2 2 2" xfId="153" xr:uid="{00000000-0005-0000-0000-000075000000}"/>
    <cellStyle name="60% - Accent2 2 2 2" xfId="361" xr:uid="{00000000-0005-0000-0000-000076000000}"/>
    <cellStyle name="60% - Accent2 2 3" xfId="452" xr:uid="{00000000-0005-0000-0000-000077000000}"/>
    <cellStyle name="60% - Accent2 3" xfId="191" xr:uid="{00000000-0005-0000-0000-000078000000}"/>
    <cellStyle name="60% - Accent2 3 2" xfId="354" xr:uid="{00000000-0005-0000-0000-000079000000}"/>
    <cellStyle name="60% - Accent2 4" xfId="403" xr:uid="{00000000-0005-0000-0000-00007A000000}"/>
    <cellStyle name="60% - Accent3" xfId="372" builtinId="40" customBuiltin="1"/>
    <cellStyle name="60% - Accent3 2" xfId="42" xr:uid="{00000000-0005-0000-0000-00007B000000}"/>
    <cellStyle name="60% - Accent3 2 2" xfId="154" xr:uid="{00000000-0005-0000-0000-00007C000000}"/>
    <cellStyle name="60% - Accent3 2 2 2" xfId="362" xr:uid="{00000000-0005-0000-0000-00007D000000}"/>
    <cellStyle name="60% - Accent3 2 3" xfId="454" xr:uid="{00000000-0005-0000-0000-00007E000000}"/>
    <cellStyle name="60% - Accent3 3" xfId="192" xr:uid="{00000000-0005-0000-0000-00007F000000}"/>
    <cellStyle name="60% - Accent3 3 2" xfId="355" xr:uid="{00000000-0005-0000-0000-000080000000}"/>
    <cellStyle name="60% - Accent3 4" xfId="407" xr:uid="{00000000-0005-0000-0000-000081000000}"/>
    <cellStyle name="60% - Accent4" xfId="373" builtinId="44" customBuiltin="1"/>
    <cellStyle name="60% - Accent4 2" xfId="43" xr:uid="{00000000-0005-0000-0000-000082000000}"/>
    <cellStyle name="60% - Accent4 2 2" xfId="155" xr:uid="{00000000-0005-0000-0000-000083000000}"/>
    <cellStyle name="60% - Accent4 2 2 2" xfId="363" xr:uid="{00000000-0005-0000-0000-000084000000}"/>
    <cellStyle name="60% - Accent4 2 3" xfId="456" xr:uid="{00000000-0005-0000-0000-000085000000}"/>
    <cellStyle name="60% - Accent4 3" xfId="193" xr:uid="{00000000-0005-0000-0000-000086000000}"/>
    <cellStyle name="60% - Accent4 3 2" xfId="356" xr:uid="{00000000-0005-0000-0000-000087000000}"/>
    <cellStyle name="60% - Accent4 4" xfId="411" xr:uid="{00000000-0005-0000-0000-000088000000}"/>
    <cellStyle name="60% - Accent5" xfId="374" builtinId="48" customBuiltin="1"/>
    <cellStyle name="60% - Accent5 2" xfId="44" xr:uid="{00000000-0005-0000-0000-000089000000}"/>
    <cellStyle name="60% - Accent5 2 2" xfId="156" xr:uid="{00000000-0005-0000-0000-00008A000000}"/>
    <cellStyle name="60% - Accent5 2 2 2" xfId="364" xr:uid="{00000000-0005-0000-0000-00008B000000}"/>
    <cellStyle name="60% - Accent5 2 3" xfId="458" xr:uid="{00000000-0005-0000-0000-00008C000000}"/>
    <cellStyle name="60% - Accent5 3" xfId="194" xr:uid="{00000000-0005-0000-0000-00008D000000}"/>
    <cellStyle name="60% - Accent5 3 2" xfId="357" xr:uid="{00000000-0005-0000-0000-00008E000000}"/>
    <cellStyle name="60% - Accent5 4" xfId="415" xr:uid="{00000000-0005-0000-0000-00008F000000}"/>
    <cellStyle name="60% - Accent6" xfId="375" builtinId="52" customBuiltin="1"/>
    <cellStyle name="60% - Accent6 2" xfId="45" xr:uid="{00000000-0005-0000-0000-000090000000}"/>
    <cellStyle name="60% - Accent6 2 2" xfId="157" xr:uid="{00000000-0005-0000-0000-000091000000}"/>
    <cellStyle name="60% - Accent6 2 2 2" xfId="365" xr:uid="{00000000-0005-0000-0000-000092000000}"/>
    <cellStyle name="60% - Accent6 2 3" xfId="460" xr:uid="{00000000-0005-0000-0000-000093000000}"/>
    <cellStyle name="60% - Accent6 3" xfId="195" xr:uid="{00000000-0005-0000-0000-000094000000}"/>
    <cellStyle name="60% - Accent6 3 2" xfId="358" xr:uid="{00000000-0005-0000-0000-000095000000}"/>
    <cellStyle name="60% - Accent6 4" xfId="419" xr:uid="{00000000-0005-0000-0000-000096000000}"/>
    <cellStyle name="60% - Акцент1" xfId="102" xr:uid="{00000000-0005-0000-0000-000097000000}"/>
    <cellStyle name="60% - Акцент1 2" xfId="299" xr:uid="{00000000-0005-0000-0000-000099000000}"/>
    <cellStyle name="60% - Акцент2" xfId="103" xr:uid="{00000000-0005-0000-0000-00009A000000}"/>
    <cellStyle name="60% - Акцент2 2" xfId="300" xr:uid="{00000000-0005-0000-0000-00009C000000}"/>
    <cellStyle name="60% - Акцент3" xfId="104" xr:uid="{00000000-0005-0000-0000-00009D000000}"/>
    <cellStyle name="60% - Акцент3 2" xfId="301" xr:uid="{00000000-0005-0000-0000-00009F000000}"/>
    <cellStyle name="60% - Акцент4" xfId="105" xr:uid="{00000000-0005-0000-0000-0000A0000000}"/>
    <cellStyle name="60% - Акцент4 2" xfId="302" xr:uid="{00000000-0005-0000-0000-0000A2000000}"/>
    <cellStyle name="60% - Акцент5" xfId="106" xr:uid="{00000000-0005-0000-0000-0000A3000000}"/>
    <cellStyle name="60% - Акцент5 2" xfId="303" xr:uid="{00000000-0005-0000-0000-0000A5000000}"/>
    <cellStyle name="60% - Акцент6" xfId="107" xr:uid="{00000000-0005-0000-0000-0000A6000000}"/>
    <cellStyle name="60% - Акцент6 2" xfId="304" xr:uid="{00000000-0005-0000-0000-0000A8000000}"/>
    <cellStyle name="Accent1" xfId="114" builtinId="29" customBuiltin="1"/>
    <cellStyle name="Accent1 2" xfId="46" xr:uid="{00000000-0005-0000-0000-0000A9000000}"/>
    <cellStyle name="Accent1 2 2" xfId="158" xr:uid="{00000000-0005-0000-0000-0000AA000000}"/>
    <cellStyle name="Accent1 2 3" xfId="449" xr:uid="{00000000-0005-0000-0000-0000AB000000}"/>
    <cellStyle name="Accent1 3" xfId="225" xr:uid="{00000000-0005-0000-0000-0000AC000000}"/>
    <cellStyle name="Accent1 4" xfId="396" xr:uid="{00000000-0005-0000-0000-0000AD000000}"/>
    <cellStyle name="Accent2" xfId="115" builtinId="33" customBuiltin="1"/>
    <cellStyle name="Accent2 2" xfId="47" xr:uid="{00000000-0005-0000-0000-0000AE000000}"/>
    <cellStyle name="Accent2 2 2" xfId="159" xr:uid="{00000000-0005-0000-0000-0000AF000000}"/>
    <cellStyle name="Accent2 2 3" xfId="451" xr:uid="{00000000-0005-0000-0000-0000B0000000}"/>
    <cellStyle name="Accent2 3" xfId="226" xr:uid="{00000000-0005-0000-0000-0000B1000000}"/>
    <cellStyle name="Accent2 4" xfId="400" xr:uid="{00000000-0005-0000-0000-0000B2000000}"/>
    <cellStyle name="Accent3" xfId="116" builtinId="37" customBuiltin="1"/>
    <cellStyle name="Accent3 2" xfId="48" xr:uid="{00000000-0005-0000-0000-0000B3000000}"/>
    <cellStyle name="Accent3 2 2" xfId="160" xr:uid="{00000000-0005-0000-0000-0000B4000000}"/>
    <cellStyle name="Accent3 2 3" xfId="453" xr:uid="{00000000-0005-0000-0000-0000B5000000}"/>
    <cellStyle name="Accent3 3" xfId="227" xr:uid="{00000000-0005-0000-0000-0000B6000000}"/>
    <cellStyle name="Accent3 4" xfId="404" xr:uid="{00000000-0005-0000-0000-0000B7000000}"/>
    <cellStyle name="Accent4" xfId="117" builtinId="41" customBuiltin="1"/>
    <cellStyle name="Accent4 2" xfId="49" xr:uid="{00000000-0005-0000-0000-0000B8000000}"/>
    <cellStyle name="Accent4 2 2" xfId="161" xr:uid="{00000000-0005-0000-0000-0000B9000000}"/>
    <cellStyle name="Accent4 2 3" xfId="455" xr:uid="{00000000-0005-0000-0000-0000BA000000}"/>
    <cellStyle name="Accent4 3" xfId="228" xr:uid="{00000000-0005-0000-0000-0000BB000000}"/>
    <cellStyle name="Accent4 4" xfId="408" xr:uid="{00000000-0005-0000-0000-0000BC000000}"/>
    <cellStyle name="Accent5" xfId="118" builtinId="45" customBuiltin="1"/>
    <cellStyle name="Accent5 2" xfId="50" xr:uid="{00000000-0005-0000-0000-0000BD000000}"/>
    <cellStyle name="Accent5 2 2" xfId="162" xr:uid="{00000000-0005-0000-0000-0000BE000000}"/>
    <cellStyle name="Accent5 2 3" xfId="457" xr:uid="{00000000-0005-0000-0000-0000BF000000}"/>
    <cellStyle name="Accent5 3" xfId="229" xr:uid="{00000000-0005-0000-0000-0000C0000000}"/>
    <cellStyle name="Accent5 4" xfId="412" xr:uid="{00000000-0005-0000-0000-0000C1000000}"/>
    <cellStyle name="Accent6" xfId="119" builtinId="49" customBuiltin="1"/>
    <cellStyle name="Accent6 2" xfId="51" xr:uid="{00000000-0005-0000-0000-0000C2000000}"/>
    <cellStyle name="Accent6 2 2" xfId="163" xr:uid="{00000000-0005-0000-0000-0000C3000000}"/>
    <cellStyle name="Accent6 2 3" xfId="459" xr:uid="{00000000-0005-0000-0000-0000C4000000}"/>
    <cellStyle name="Accent6 3" xfId="230" xr:uid="{00000000-0005-0000-0000-0000C5000000}"/>
    <cellStyle name="Accent6 4" xfId="416" xr:uid="{00000000-0005-0000-0000-0000C6000000}"/>
    <cellStyle name="Bad" xfId="131" builtinId="27" customBuiltin="1"/>
    <cellStyle name="Bad 2" xfId="52" xr:uid="{00000000-0005-0000-0000-0000C7000000}"/>
    <cellStyle name="Bad 2 2" xfId="164" xr:uid="{00000000-0005-0000-0000-0000C8000000}"/>
    <cellStyle name="Bad 2 3" xfId="440" xr:uid="{00000000-0005-0000-0000-0000C9000000}"/>
    <cellStyle name="Bad 3" xfId="216" xr:uid="{00000000-0005-0000-0000-0000CA000000}"/>
    <cellStyle name="Bad 4" xfId="378" xr:uid="{00000000-0005-0000-0000-0000CB000000}"/>
    <cellStyle name="Calculation" xfId="122" builtinId="22" customBuiltin="1"/>
    <cellStyle name="Calculation 2" xfId="53" xr:uid="{00000000-0005-0000-0000-0000CC000000}"/>
    <cellStyle name="Calculation 2 2" xfId="165" xr:uid="{00000000-0005-0000-0000-0000CD000000}"/>
    <cellStyle name="Calculation 2 3" xfId="432" xr:uid="{00000000-0005-0000-0000-0000CE000000}"/>
    <cellStyle name="Calculation 3" xfId="219" xr:uid="{00000000-0005-0000-0000-0000CF000000}"/>
    <cellStyle name="Calculation 4" xfId="389" xr:uid="{00000000-0005-0000-0000-0000D0000000}"/>
    <cellStyle name="Check Cell" xfId="128" builtinId="23" customBuiltin="1"/>
    <cellStyle name="Check Cell 2" xfId="54" xr:uid="{00000000-0005-0000-0000-0000D1000000}"/>
    <cellStyle name="Check Cell 2 2" xfId="166" xr:uid="{00000000-0005-0000-0000-0000D2000000}"/>
    <cellStyle name="Check Cell 2 3" xfId="445" xr:uid="{00000000-0005-0000-0000-0000D3000000}"/>
    <cellStyle name="Check Cell 3" xfId="221" xr:uid="{00000000-0005-0000-0000-0000D4000000}"/>
    <cellStyle name="Check Cell 4" xfId="391" xr:uid="{00000000-0005-0000-0000-0000D5000000}"/>
    <cellStyle name="Comma" xfId="1" builtinId="3"/>
    <cellStyle name="Comma 11" xfId="268" xr:uid="{00000000-0005-0000-0000-0000D6000000}"/>
    <cellStyle name="Comma 11 4" xfId="467" xr:uid="{00000000-0005-0000-0000-0000D7000000}"/>
    <cellStyle name="Comma 12 2" xfId="273" xr:uid="{00000000-0005-0000-0000-0000D8000000}"/>
    <cellStyle name="Comma 15" xfId="88" xr:uid="{00000000-0005-0000-0000-0000D9000000}"/>
    <cellStyle name="Comma 15 2" xfId="306" xr:uid="{00000000-0005-0000-0000-0000DA000000}"/>
    <cellStyle name="Comma 15 3" xfId="245" xr:uid="{00000000-0005-0000-0000-0000DB000000}"/>
    <cellStyle name="Comma 19" xfId="246" xr:uid="{00000000-0005-0000-0000-0000DC000000}"/>
    <cellStyle name="Comma 2" xfId="15" xr:uid="{00000000-0005-0000-0000-0000DD000000}"/>
    <cellStyle name="Comma 2 2" xfId="19" xr:uid="{00000000-0005-0000-0000-0000DE000000}"/>
    <cellStyle name="Comma 2 2 2" xfId="55" xr:uid="{00000000-0005-0000-0000-0000DF000000}"/>
    <cellStyle name="Comma 2 2 5 2" xfId="272" xr:uid="{00000000-0005-0000-0000-0000E0000000}"/>
    <cellStyle name="Comma 2 3" xfId="22" xr:uid="{00000000-0005-0000-0000-0000E1000000}"/>
    <cellStyle name="Comma 2 3 2" xfId="261" xr:uid="{00000000-0005-0000-0000-0000E2000000}"/>
    <cellStyle name="Comma 2 3 2 2" xfId="368" xr:uid="{00000000-0005-0000-0000-0000E3000000}"/>
    <cellStyle name="Comma 2 4" xfId="108" xr:uid="{00000000-0005-0000-0000-0000E4000000}"/>
    <cellStyle name="Comma 2 4 2" xfId="343" xr:uid="{00000000-0005-0000-0000-0000E5000000}"/>
    <cellStyle name="Comma 2 6" xfId="270" xr:uid="{00000000-0005-0000-0000-0000E6000000}"/>
    <cellStyle name="Comma 2 8" xfId="253" xr:uid="{00000000-0005-0000-0000-0000E7000000}"/>
    <cellStyle name="Comma 21 3" xfId="252" xr:uid="{00000000-0005-0000-0000-0000E8000000}"/>
    <cellStyle name="Comma 3" xfId="18" xr:uid="{00000000-0005-0000-0000-0000E9000000}"/>
    <cellStyle name="Comma 3 2" xfId="56" xr:uid="{00000000-0005-0000-0000-0000EA000000}"/>
    <cellStyle name="Comma 3 2 2" xfId="369" xr:uid="{00000000-0005-0000-0000-0000EB000000}"/>
    <cellStyle name="Comma 3 2 3" xfId="265" xr:uid="{00000000-0005-0000-0000-0000EC000000}"/>
    <cellStyle name="Comma 3 3" xfId="109" xr:uid="{00000000-0005-0000-0000-0000ED000000}"/>
    <cellStyle name="Comma 3 3 2" xfId="347" xr:uid="{00000000-0005-0000-0000-0000EE000000}"/>
    <cellStyle name="Comma 3 4" xfId="463" xr:uid="{00000000-0005-0000-0000-0000EF000000}"/>
    <cellStyle name="Comma 4" xfId="21" xr:uid="{00000000-0005-0000-0000-0000F0000000}"/>
    <cellStyle name="Comma 4 2" xfId="110" xr:uid="{00000000-0005-0000-0000-0000F1000000}"/>
    <cellStyle name="Comma 4 2 2" xfId="428" xr:uid="{00000000-0005-0000-0000-0000F2000000}"/>
    <cellStyle name="Comma 5" xfId="111" xr:uid="{00000000-0005-0000-0000-0000F3000000}"/>
    <cellStyle name="Comma 5 2" xfId="305" xr:uid="{00000000-0005-0000-0000-0000F4000000}"/>
    <cellStyle name="Comma 5 6" xfId="469" xr:uid="{5C140B70-E59C-4DD7-86E1-A82741E34D1F}"/>
    <cellStyle name="Comma 6" xfId="167" xr:uid="{00000000-0005-0000-0000-0000F5000000}"/>
    <cellStyle name="Comma 7" xfId="380" xr:uid="{00000000-0005-0000-0000-0000F6000000}"/>
    <cellStyle name="Explanatory Text" xfId="132" builtinId="53" customBuiltin="1"/>
    <cellStyle name="Explanatory Text 2" xfId="57" xr:uid="{00000000-0005-0000-0000-0000F7000000}"/>
    <cellStyle name="Explanatory Text 2 2" xfId="168" xr:uid="{00000000-0005-0000-0000-0000F8000000}"/>
    <cellStyle name="Explanatory Text 2 3" xfId="447" xr:uid="{00000000-0005-0000-0000-0000F9000000}"/>
    <cellStyle name="Explanatory Text 3" xfId="223" xr:uid="{00000000-0005-0000-0000-0000FA000000}"/>
    <cellStyle name="Explanatory Text 4" xfId="394" xr:uid="{00000000-0005-0000-0000-0000FB000000}"/>
    <cellStyle name="Good" xfId="136" builtinId="26" customBuiltin="1"/>
    <cellStyle name="Good 2" xfId="58" xr:uid="{00000000-0005-0000-0000-0000FC000000}"/>
    <cellStyle name="Good 2 2" xfId="169" xr:uid="{00000000-0005-0000-0000-0000FD000000}"/>
    <cellStyle name="Good 2 3" xfId="439" xr:uid="{00000000-0005-0000-0000-0000FE000000}"/>
    <cellStyle name="Good 3" xfId="215" xr:uid="{00000000-0005-0000-0000-0000FF000000}"/>
    <cellStyle name="Good 4" xfId="382" xr:uid="{00000000-0005-0000-0000-000000010000}"/>
    <cellStyle name="Heading 1" xfId="123" builtinId="16" customBuiltin="1"/>
    <cellStyle name="Heading 1 2" xfId="59" xr:uid="{00000000-0005-0000-0000-000001010000}"/>
    <cellStyle name="Heading 1 2 2" xfId="170" xr:uid="{00000000-0005-0000-0000-000002010000}"/>
    <cellStyle name="Heading 1 2 3" xfId="435" xr:uid="{00000000-0005-0000-0000-000003010000}"/>
    <cellStyle name="Heading 1 3" xfId="211" xr:uid="{00000000-0005-0000-0000-000004010000}"/>
    <cellStyle name="Heading 1 4" xfId="383" xr:uid="{00000000-0005-0000-0000-000005010000}"/>
    <cellStyle name="Heading 2" xfId="124" builtinId="17" customBuiltin="1"/>
    <cellStyle name="Heading 2 2" xfId="60" xr:uid="{00000000-0005-0000-0000-000006010000}"/>
    <cellStyle name="Heading 2 2 2" xfId="171" xr:uid="{00000000-0005-0000-0000-000007010000}"/>
    <cellStyle name="Heading 2 2 3" xfId="436" xr:uid="{00000000-0005-0000-0000-000008010000}"/>
    <cellStyle name="Heading 2 3" xfId="212" xr:uid="{00000000-0005-0000-0000-000009010000}"/>
    <cellStyle name="Heading 2 4" xfId="381" xr:uid="{00000000-0005-0000-0000-00000A010000}"/>
    <cellStyle name="Heading 3" xfId="125" builtinId="18" customBuiltin="1"/>
    <cellStyle name="Heading 3 2" xfId="61" xr:uid="{00000000-0005-0000-0000-00000B010000}"/>
    <cellStyle name="Heading 3 2 2" xfId="172" xr:uid="{00000000-0005-0000-0000-00000C010000}"/>
    <cellStyle name="Heading 3 2 3" xfId="437" xr:uid="{00000000-0005-0000-0000-00000D010000}"/>
    <cellStyle name="Heading 3 3" xfId="213" xr:uid="{00000000-0005-0000-0000-00000E010000}"/>
    <cellStyle name="Heading 3 4" xfId="379" xr:uid="{00000000-0005-0000-0000-00000F010000}"/>
    <cellStyle name="Heading 4" xfId="126" builtinId="19" customBuiltin="1"/>
    <cellStyle name="Heading 4 2" xfId="62" xr:uid="{00000000-0005-0000-0000-000010010000}"/>
    <cellStyle name="Heading 4 2 2" xfId="173" xr:uid="{00000000-0005-0000-0000-000011010000}"/>
    <cellStyle name="Heading 4 2 3" xfId="438" xr:uid="{00000000-0005-0000-0000-000012010000}"/>
    <cellStyle name="Heading 4 3" xfId="214" xr:uid="{00000000-0005-0000-0000-000013010000}"/>
    <cellStyle name="Heading 4 4" xfId="385" xr:uid="{00000000-0005-0000-0000-000014010000}"/>
    <cellStyle name="Input" xfId="120" builtinId="20" customBuiltin="1"/>
    <cellStyle name="Input 2" xfId="63" xr:uid="{00000000-0005-0000-0000-000015010000}"/>
    <cellStyle name="Input 2 2" xfId="174" xr:uid="{00000000-0005-0000-0000-000016010000}"/>
    <cellStyle name="Input 2 3" xfId="442" xr:uid="{00000000-0005-0000-0000-000017010000}"/>
    <cellStyle name="Input 3" xfId="217" xr:uid="{00000000-0005-0000-0000-000018010000}"/>
    <cellStyle name="Input 4" xfId="387" xr:uid="{00000000-0005-0000-0000-000019010000}"/>
    <cellStyle name="Linked Cell" xfId="134" builtinId="24" customBuiltin="1"/>
    <cellStyle name="Linked Cell 2" xfId="64" xr:uid="{00000000-0005-0000-0000-00001A010000}"/>
    <cellStyle name="Linked Cell 2 2" xfId="175" xr:uid="{00000000-0005-0000-0000-00001B010000}"/>
    <cellStyle name="Linked Cell 2 3" xfId="444" xr:uid="{00000000-0005-0000-0000-00001C010000}"/>
    <cellStyle name="Linked Cell 3" xfId="220" xr:uid="{00000000-0005-0000-0000-00001D010000}"/>
    <cellStyle name="Linked Cell 4" xfId="390" xr:uid="{00000000-0005-0000-0000-00001E010000}"/>
    <cellStyle name="Neutral" xfId="130" builtinId="28" customBuiltin="1"/>
    <cellStyle name="Neutral 2" xfId="25" xr:uid="{00000000-0005-0000-0000-00001F010000}"/>
    <cellStyle name="Neutral 2 2" xfId="176" xr:uid="{00000000-0005-0000-0000-000020010000}"/>
    <cellStyle name="Neutral 2 2 2" xfId="359" xr:uid="{00000000-0005-0000-0000-000021010000}"/>
    <cellStyle name="Neutral 2 3" xfId="441" xr:uid="{00000000-0005-0000-0000-000022010000}"/>
    <cellStyle name="Neutral 3" xfId="65" xr:uid="{00000000-0005-0000-0000-000023010000}"/>
    <cellStyle name="Neutral 4" xfId="189" xr:uid="{00000000-0005-0000-0000-000024010000}"/>
    <cellStyle name="Neutral 4 2" xfId="352" xr:uid="{00000000-0005-0000-0000-000025010000}"/>
    <cellStyle name="Neutral 5" xfId="384" xr:uid="{00000000-0005-0000-0000-000026010000}"/>
    <cellStyle name="Normal" xfId="0" builtinId="0"/>
    <cellStyle name="Normal 10" xfId="177" xr:uid="{00000000-0005-0000-0000-000027010000}"/>
    <cellStyle name="Normal 10 2 3" xfId="271" xr:uid="{00000000-0005-0000-0000-000028010000}"/>
    <cellStyle name="Normal 10 3 6" xfId="468" xr:uid="{00000000-0005-0000-0000-000029010000}"/>
    <cellStyle name="Normal 11" xfId="137" xr:uid="{00000000-0005-0000-0000-00002A010000}"/>
    <cellStyle name="Normal 11 2" xfId="263" xr:uid="{00000000-0005-0000-0000-00002B010000}"/>
    <cellStyle name="Normal 11 2 2" xfId="267" xr:uid="{00000000-0005-0000-0000-00002C010000}"/>
    <cellStyle name="Normal 11 2 3" xfId="427" xr:uid="{00000000-0005-0000-0000-00002D010000}"/>
    <cellStyle name="Normal 11 3" xfId="464" xr:uid="{00000000-0005-0000-0000-00002E010000}"/>
    <cellStyle name="Normal 12" xfId="244" xr:uid="{00000000-0005-0000-0000-00002F010000}"/>
    <cellStyle name="Normal 12 2" xfId="259" xr:uid="{00000000-0005-0000-0000-000030010000}"/>
    <cellStyle name="Normal 12 2 2" xfId="376" xr:uid="{00000000-0005-0000-0000-000031010000}"/>
    <cellStyle name="Normal 12 3" xfId="429" xr:uid="{00000000-0005-0000-0000-000032010000}"/>
    <cellStyle name="Normal 12 4" xfId="474" xr:uid="{6F912A84-2B5B-4A15-BAC7-DDEA7A80F539}"/>
    <cellStyle name="Normal 12 5" xfId="472" xr:uid="{87FDE4B7-E935-42AD-A3FB-EC569F7754A1}"/>
    <cellStyle name="Normal 12 5 2 2 2" xfId="269" xr:uid="{00000000-0005-0000-0000-000033010000}"/>
    <cellStyle name="Normal 13" xfId="461" xr:uid="{00000000-0005-0000-0000-000034010000}"/>
    <cellStyle name="Normal 13 5" xfId="247" xr:uid="{00000000-0005-0000-0000-000035010000}"/>
    <cellStyle name="Normal 14" xfId="462" xr:uid="{00000000-0005-0000-0000-000036010000}"/>
    <cellStyle name="Normal 19" xfId="366" xr:uid="{00000000-0005-0000-0000-000037010000}"/>
    <cellStyle name="Normal 2" xfId="14" xr:uid="{00000000-0005-0000-0000-000038010000}"/>
    <cellStyle name="Normal 2 2" xfId="66" xr:uid="{00000000-0005-0000-0000-000039010000}"/>
    <cellStyle name="Normal 2 2 2" xfId="83" xr:uid="{00000000-0005-0000-0000-00003A010000}"/>
    <cellStyle name="Normal 2 2 3" xfId="178" xr:uid="{00000000-0005-0000-0000-00003B010000}"/>
    <cellStyle name="Normal 2 2 3 2" xfId="308" xr:uid="{00000000-0005-0000-0000-00003C010000}"/>
    <cellStyle name="Normal 2 2 4" xfId="425" xr:uid="{00000000-0005-0000-0000-00003D010000}"/>
    <cellStyle name="Normal 2 2 5" xfId="251" xr:uid="{00000000-0005-0000-0000-00003E010000}"/>
    <cellStyle name="Normal 2 3" xfId="67" xr:uid="{00000000-0005-0000-0000-00003F010000}"/>
    <cellStyle name="Normal 2 3 2" xfId="420" xr:uid="{00000000-0005-0000-0000-000040010000}"/>
    <cellStyle name="Normal 2 3 2 2" xfId="426" xr:uid="{00000000-0005-0000-0000-000041010000}"/>
    <cellStyle name="Normal 2 4" xfId="264" xr:uid="{00000000-0005-0000-0000-000042010000}"/>
    <cellStyle name="Normal 2 4 2" xfId="307" xr:uid="{00000000-0005-0000-0000-000043010000}"/>
    <cellStyle name="Normal 2 4 3" xfId="434" xr:uid="{00000000-0005-0000-0000-000044010000}"/>
    <cellStyle name="Normal 2 5" xfId="342" xr:uid="{00000000-0005-0000-0000-000045010000}"/>
    <cellStyle name="Normal 2 5 3" xfId="433" xr:uid="{00000000-0005-0000-0000-000046010000}"/>
    <cellStyle name="Normal 2_IV-ՀՐԱՏԱՊ ՓՈՒԼԵՐՈՎ" xfId="421" xr:uid="{00000000-0005-0000-0000-000047010000}"/>
    <cellStyle name="Normal 3" xfId="17" xr:uid="{00000000-0005-0000-0000-000048010000}"/>
    <cellStyle name="Normal 3 2" xfId="23" xr:uid="{00000000-0005-0000-0000-000049010000}"/>
    <cellStyle name="Normal 3 2 2" xfId="68" xr:uid="{00000000-0005-0000-0000-00004A010000}"/>
    <cellStyle name="Normal 3 2 2 2" xfId="351" xr:uid="{00000000-0005-0000-0000-00004B010000}"/>
    <cellStyle name="Normal 3 2 3" xfId="179" xr:uid="{00000000-0005-0000-0000-00004C010000}"/>
    <cellStyle name="Normal 3 3" xfId="266" xr:uid="{00000000-0005-0000-0000-00004D010000}"/>
    <cellStyle name="Normal 3 4" xfId="262" xr:uid="{00000000-0005-0000-0000-00004E010000}"/>
    <cellStyle name="Normal 3 5" xfId="430" xr:uid="{00000000-0005-0000-0000-00004F010000}"/>
    <cellStyle name="Normal 3_HavelvacN2axjusakN3" xfId="26" xr:uid="{00000000-0005-0000-0000-000050010000}"/>
    <cellStyle name="Normal 4" xfId="20" xr:uid="{00000000-0005-0000-0000-000051010000}"/>
    <cellStyle name="Normal 4 2" xfId="24" xr:uid="{00000000-0005-0000-0000-000052010000}"/>
    <cellStyle name="Normal 4 3" xfId="309" xr:uid="{00000000-0005-0000-0000-000053010000}"/>
    <cellStyle name="Normal 4 4" xfId="340" xr:uid="{00000000-0005-0000-0000-000054010000}"/>
    <cellStyle name="Normal 5" xfId="27" xr:uid="{00000000-0005-0000-0000-000055010000}"/>
    <cellStyle name="Normal 5 2" xfId="69" xr:uid="{00000000-0005-0000-0000-000056010000}"/>
    <cellStyle name="Normal 5 2 2" xfId="260" xr:uid="{00000000-0005-0000-0000-000057010000}"/>
    <cellStyle name="Normal 5 2 3" xfId="422" xr:uid="{00000000-0005-0000-0000-000058010000}"/>
    <cellStyle name="Normal 5 3" xfId="112" xr:uid="{00000000-0005-0000-0000-000059010000}"/>
    <cellStyle name="Normal 5 3 2" xfId="345" xr:uid="{00000000-0005-0000-0000-00005A010000}"/>
    <cellStyle name="Normal 56" xfId="256" xr:uid="{00000000-0005-0000-0000-00005B010000}"/>
    <cellStyle name="Normal 58" xfId="257" xr:uid="{00000000-0005-0000-0000-00005C010000}"/>
    <cellStyle name="Normal 6" xfId="70" xr:uid="{00000000-0005-0000-0000-00005D010000}"/>
    <cellStyle name="Normal 6 2" xfId="113" xr:uid="{00000000-0005-0000-0000-00005E010000}"/>
    <cellStyle name="Normal 6 2 2" xfId="310" xr:uid="{00000000-0005-0000-0000-00005F010000}"/>
    <cellStyle name="Normal 6 2 3" xfId="423" xr:uid="{00000000-0005-0000-0000-000060010000}"/>
    <cellStyle name="Normal 60" xfId="258" xr:uid="{00000000-0005-0000-0000-000061010000}"/>
    <cellStyle name="Normal 66" xfId="466" xr:uid="{00000000-0005-0000-0000-000062010000}"/>
    <cellStyle name="Normal 69" xfId="248" xr:uid="{00000000-0005-0000-0000-000063010000}"/>
    <cellStyle name="Normal 7" xfId="71" xr:uid="{00000000-0005-0000-0000-000064010000}"/>
    <cellStyle name="Normal 7 2" xfId="350" xr:uid="{00000000-0005-0000-0000-000065010000}"/>
    <cellStyle name="Normal 70" xfId="249" xr:uid="{00000000-0005-0000-0000-000066010000}"/>
    <cellStyle name="Normal 71" xfId="250" xr:uid="{00000000-0005-0000-0000-000067010000}"/>
    <cellStyle name="Normal 8" xfId="82" xr:uid="{00000000-0005-0000-0000-000068010000}"/>
    <cellStyle name="Normal 8 2" xfId="138" xr:uid="{00000000-0005-0000-0000-000069010000}"/>
    <cellStyle name="Normal 8 2 2" xfId="311" xr:uid="{00000000-0005-0000-0000-00006A010000}"/>
    <cellStyle name="Normal 8 3" xfId="341" xr:uid="{00000000-0005-0000-0000-00006B010000}"/>
    <cellStyle name="Normal 8 5" xfId="254" xr:uid="{00000000-0005-0000-0000-00006C010000}"/>
    <cellStyle name="Normal 9" xfId="139" xr:uid="{00000000-0005-0000-0000-00006D010000}"/>
    <cellStyle name="Normal 9 2" xfId="274" xr:uid="{00000000-0005-0000-0000-00006E010000}"/>
    <cellStyle name="Note" xfId="133" builtinId="10" customBuiltin="1"/>
    <cellStyle name="Note 2" xfId="72" xr:uid="{00000000-0005-0000-0000-00006F010000}"/>
    <cellStyle name="Note 2 2" xfId="180" xr:uid="{00000000-0005-0000-0000-000070010000}"/>
    <cellStyle name="Note 2 2 2" xfId="312" xr:uid="{00000000-0005-0000-0000-000071010000}"/>
    <cellStyle name="Note 2 3" xfId="231" xr:uid="{00000000-0005-0000-0000-000072010000}"/>
    <cellStyle name="Note 3" xfId="181" xr:uid="{00000000-0005-0000-0000-000073010000}"/>
    <cellStyle name="Note 3 2" xfId="187" xr:uid="{00000000-0005-0000-0000-000074010000}"/>
    <cellStyle name="Note 4" xfId="196" xr:uid="{00000000-0005-0000-0000-000075010000}"/>
    <cellStyle name="Note 5" xfId="209" xr:uid="{00000000-0005-0000-0000-000076010000}"/>
    <cellStyle name="Note 6" xfId="393" xr:uid="{00000000-0005-0000-0000-000077010000}"/>
    <cellStyle name="Output" xfId="121" builtinId="21" customBuiltin="1"/>
    <cellStyle name="Output 2" xfId="73" xr:uid="{00000000-0005-0000-0000-000078010000}"/>
    <cellStyle name="Output 2 2" xfId="182" xr:uid="{00000000-0005-0000-0000-000079010000}"/>
    <cellStyle name="Output 2 3" xfId="443" xr:uid="{00000000-0005-0000-0000-00007A010000}"/>
    <cellStyle name="Output 3" xfId="218" xr:uid="{00000000-0005-0000-0000-00007B010000}"/>
    <cellStyle name="Output 4" xfId="388" xr:uid="{00000000-0005-0000-0000-00007C010000}"/>
    <cellStyle name="Percent 2" xfId="16" xr:uid="{00000000-0005-0000-0000-00007D010000}"/>
    <cellStyle name="Percent 2 2" xfId="314" xr:uid="{00000000-0005-0000-0000-00007E010000}"/>
    <cellStyle name="Percent 2 3" xfId="315" xr:uid="{00000000-0005-0000-0000-00007F010000}"/>
    <cellStyle name="Percent 2 4" xfId="313" xr:uid="{00000000-0005-0000-0000-000080010000}"/>
    <cellStyle name="Percent 2 5" xfId="344" xr:uid="{00000000-0005-0000-0000-000081010000}"/>
    <cellStyle name="Percent 2 6" xfId="431" xr:uid="{00000000-0005-0000-0000-000082010000}"/>
    <cellStyle name="Percent 3" xfId="346" xr:uid="{00000000-0005-0000-0000-000083010000}"/>
    <cellStyle name="Percent 4" xfId="349" xr:uid="{00000000-0005-0000-0000-000084010000}"/>
    <cellStyle name="SN_241" xfId="86" xr:uid="{00000000-0005-0000-0000-000085010000}"/>
    <cellStyle name="SN_b" xfId="87" xr:uid="{00000000-0005-0000-0000-000086010000}"/>
    <cellStyle name="SN_b 2" xfId="255" xr:uid="{00000000-0005-0000-0000-000087010000}"/>
    <cellStyle name="Style 1" xfId="74" xr:uid="{00000000-0005-0000-0000-000089010000}"/>
    <cellStyle name="Style 1 2" xfId="75" xr:uid="{00000000-0005-0000-0000-00008A010000}"/>
    <cellStyle name="Style 1 2 2" xfId="85" xr:uid="{00000000-0005-0000-0000-00008B010000}"/>
    <cellStyle name="Style 1_verchnakan_ax21-25_2018" xfId="76" xr:uid="{00000000-0005-0000-0000-00008C010000}"/>
    <cellStyle name="Title" xfId="129" builtinId="15" customBuiltin="1"/>
    <cellStyle name="Title 2" xfId="77" xr:uid="{00000000-0005-0000-0000-00008D010000}"/>
    <cellStyle name="Title 2 2" xfId="183" xr:uid="{00000000-0005-0000-0000-00008E010000}"/>
    <cellStyle name="Title 3" xfId="188" xr:uid="{00000000-0005-0000-0000-00008F010000}"/>
    <cellStyle name="Title 4" xfId="386" xr:uid="{00000000-0005-0000-0000-000090010000}"/>
    <cellStyle name="Total" xfId="127" builtinId="25" customBuiltin="1"/>
    <cellStyle name="Total 2" xfId="78" xr:uid="{00000000-0005-0000-0000-000091010000}"/>
    <cellStyle name="Total 2 2" xfId="184" xr:uid="{00000000-0005-0000-0000-000092010000}"/>
    <cellStyle name="Total 2 3" xfId="448" xr:uid="{00000000-0005-0000-0000-000093010000}"/>
    <cellStyle name="Total 3" xfId="224" xr:uid="{00000000-0005-0000-0000-000094010000}"/>
    <cellStyle name="Total 4" xfId="395" xr:uid="{00000000-0005-0000-0000-000095010000}"/>
    <cellStyle name="Warning Text" xfId="135" builtinId="11" customBuiltin="1"/>
    <cellStyle name="Warning Text 2" xfId="79" xr:uid="{00000000-0005-0000-0000-000096010000}"/>
    <cellStyle name="Warning Text 2 2" xfId="185" xr:uid="{00000000-0005-0000-0000-000097010000}"/>
    <cellStyle name="Warning Text 2 3" xfId="446" xr:uid="{00000000-0005-0000-0000-000098010000}"/>
    <cellStyle name="Warning Text 3" xfId="222" xr:uid="{00000000-0005-0000-0000-000099010000}"/>
    <cellStyle name="Warning Text 4" xfId="392" xr:uid="{00000000-0005-0000-0000-00009A010000}"/>
    <cellStyle name="Акцент1 2" xfId="316" xr:uid="{00000000-0005-0000-0000-00009C010000}"/>
    <cellStyle name="Акцент2 2" xfId="317" xr:uid="{00000000-0005-0000-0000-00009E010000}"/>
    <cellStyle name="Акцент3 2" xfId="318" xr:uid="{00000000-0005-0000-0000-0000A0010000}"/>
    <cellStyle name="Акцент4 2" xfId="319" xr:uid="{00000000-0005-0000-0000-0000A2010000}"/>
    <cellStyle name="Акцент5 2" xfId="320" xr:uid="{00000000-0005-0000-0000-0000A4010000}"/>
    <cellStyle name="Акцент6 2" xfId="321" xr:uid="{00000000-0005-0000-0000-0000A6010000}"/>
    <cellStyle name="Ввод  2" xfId="322" xr:uid="{00000000-0005-0000-0000-0000A8010000}"/>
    <cellStyle name="Вывод 2" xfId="323" xr:uid="{00000000-0005-0000-0000-0000AA010000}"/>
    <cellStyle name="Вычисление 2" xfId="324" xr:uid="{00000000-0005-0000-0000-0000AC010000}"/>
    <cellStyle name="Заголовок 1 2" xfId="325" xr:uid="{00000000-0005-0000-0000-0000AE010000}"/>
    <cellStyle name="Заголовок 2 2" xfId="326" xr:uid="{00000000-0005-0000-0000-0000B0010000}"/>
    <cellStyle name="Заголовок 3 2" xfId="327" xr:uid="{00000000-0005-0000-0000-0000B2010000}"/>
    <cellStyle name="Заголовок 4 2" xfId="328" xr:uid="{00000000-0005-0000-0000-0000B4010000}"/>
    <cellStyle name="Итог 2" xfId="329" xr:uid="{00000000-0005-0000-0000-0000B6010000}"/>
    <cellStyle name="Контрольная ячейка 2" xfId="330" xr:uid="{00000000-0005-0000-0000-0000B8010000}"/>
    <cellStyle name="Название" xfId="470" xr:uid="{F2DEA8CD-D743-4177-B7A4-4385E2DC3BFF}"/>
    <cellStyle name="Название 2" xfId="331" xr:uid="{00000000-0005-0000-0000-0000BA010000}"/>
    <cellStyle name="Нейтральный" xfId="471" xr:uid="{D1397AAA-2FC3-41AE-88C2-C112B9CBA43C}"/>
    <cellStyle name="Нейтральный 2" xfId="332" xr:uid="{00000000-0005-0000-0000-0000BC010000}"/>
    <cellStyle name="Обычный 2" xfId="80" xr:uid="{00000000-0005-0000-0000-0000BE010000}"/>
    <cellStyle name="Обычный 2 2" xfId="81" xr:uid="{00000000-0005-0000-0000-0000BF010000}"/>
    <cellStyle name="Обычный 2 2 2" xfId="334" xr:uid="{00000000-0005-0000-0000-0000C0010000}"/>
    <cellStyle name="Обычный 2 2 3" xfId="424" xr:uid="{00000000-0005-0000-0000-0000C1010000}"/>
    <cellStyle name="Обычный 2 3" xfId="84" xr:uid="{00000000-0005-0000-0000-0000C2010000}"/>
    <cellStyle name="Обычный 2 4" xfId="333" xr:uid="{00000000-0005-0000-0000-0000C3010000}"/>
    <cellStyle name="Обычный 3" xfId="210" xr:uid="{00000000-0005-0000-0000-0000C4010000}"/>
    <cellStyle name="Обычный 3 2" xfId="377" xr:uid="{00000000-0005-0000-0000-0000C5010000}"/>
    <cellStyle name="Обычный 3 3" xfId="465" xr:uid="{00000000-0005-0000-0000-0000C6010000}"/>
    <cellStyle name="Обычный_+JRVEG-DZOR" xfId="473" xr:uid="{6712438E-B533-4C5E-BE77-D16989CB0391}"/>
    <cellStyle name="Плохой 2" xfId="335" xr:uid="{00000000-0005-0000-0000-0000C8010000}"/>
    <cellStyle name="Пояснение 2" xfId="336" xr:uid="{00000000-0005-0000-0000-0000CA010000}"/>
    <cellStyle name="Связанная ячейка 2" xfId="337" xr:uid="{00000000-0005-0000-0000-0000CD010000}"/>
    <cellStyle name="Стиль 1" xfId="186" xr:uid="{00000000-0005-0000-0000-0000CE010000}"/>
    <cellStyle name="Стиль 1 2" xfId="348" xr:uid="{00000000-0005-0000-0000-0000CF010000}"/>
    <cellStyle name="Текст предупреждения 2" xfId="338" xr:uid="{00000000-0005-0000-0000-0000D1010000}"/>
    <cellStyle name="Финансовый 2" xfId="367" xr:uid="{00000000-0005-0000-0000-0000D3010000}"/>
    <cellStyle name="Хороший 2" xfId="339" xr:uid="{00000000-0005-0000-0000-0000D5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K16"/>
  <sheetViews>
    <sheetView zoomScaleNormal="100" workbookViewId="0">
      <selection activeCell="G5" sqref="G5:H5"/>
    </sheetView>
  </sheetViews>
  <sheetFormatPr defaultColWidth="9.140625" defaultRowHeight="17.25"/>
  <cols>
    <col min="1" max="1" width="6.85546875" style="2" customWidth="1"/>
    <col min="2" max="2" width="11.42578125" style="2" customWidth="1"/>
    <col min="3" max="3" width="15.42578125" style="2" bestFit="1" customWidth="1"/>
    <col min="4" max="4" width="43.5703125" style="2" customWidth="1"/>
    <col min="5" max="5" width="51.5703125" style="2" customWidth="1"/>
    <col min="6" max="6" width="56.5703125" style="2" customWidth="1"/>
    <col min="7" max="8" width="21.5703125" style="59" customWidth="1"/>
    <col min="9" max="9" width="18.42578125" style="2" customWidth="1"/>
    <col min="10" max="10" width="14.28515625" style="2" bestFit="1" customWidth="1"/>
    <col min="11" max="11" width="13.42578125" style="2" bestFit="1" customWidth="1"/>
    <col min="12" max="16384" width="9.140625" style="2"/>
  </cols>
  <sheetData>
    <row r="1" spans="1:11" ht="58.5" customHeight="1">
      <c r="A1" s="116" t="s">
        <v>121</v>
      </c>
      <c r="B1" s="116"/>
      <c r="C1" s="116"/>
      <c r="D1" s="116"/>
      <c r="E1" s="116"/>
      <c r="F1" s="116"/>
      <c r="G1" s="116"/>
      <c r="H1" s="116"/>
    </row>
    <row r="2" spans="1:11">
      <c r="A2" s="66"/>
    </row>
    <row r="3" spans="1:11" ht="81" customHeight="1">
      <c r="A3" s="117" t="s">
        <v>120</v>
      </c>
      <c r="B3" s="117"/>
      <c r="C3" s="117"/>
      <c r="D3" s="117"/>
      <c r="E3" s="117"/>
      <c r="F3" s="117"/>
      <c r="G3" s="117"/>
      <c r="H3" s="117"/>
    </row>
    <row r="4" spans="1:11" ht="21" customHeight="1">
      <c r="A4" s="33"/>
      <c r="B4" s="33"/>
      <c r="C4" s="33"/>
      <c r="D4" s="34"/>
      <c r="E4" s="33"/>
      <c r="F4" s="33"/>
      <c r="G4" s="118" t="s">
        <v>0</v>
      </c>
      <c r="H4" s="118"/>
    </row>
    <row r="5" spans="1:11" ht="70.5" customHeight="1">
      <c r="A5" s="119" t="s">
        <v>33</v>
      </c>
      <c r="B5" s="119" t="s">
        <v>10</v>
      </c>
      <c r="C5" s="119"/>
      <c r="D5" s="119" t="s">
        <v>34</v>
      </c>
      <c r="E5" s="119" t="s">
        <v>35</v>
      </c>
      <c r="F5" s="119" t="s">
        <v>36</v>
      </c>
      <c r="G5" s="120" t="s">
        <v>127</v>
      </c>
      <c r="H5" s="121"/>
    </row>
    <row r="6" spans="1:11" ht="53.25" customHeight="1">
      <c r="A6" s="119"/>
      <c r="B6" s="3" t="s">
        <v>13</v>
      </c>
      <c r="C6" s="3" t="s">
        <v>14</v>
      </c>
      <c r="D6" s="119"/>
      <c r="E6" s="119"/>
      <c r="F6" s="119"/>
      <c r="G6" s="35" t="s">
        <v>11</v>
      </c>
      <c r="H6" s="35" t="s">
        <v>12</v>
      </c>
    </row>
    <row r="7" spans="1:11" ht="16.5" customHeight="1">
      <c r="A7" s="105" t="s">
        <v>7</v>
      </c>
      <c r="B7" s="106"/>
      <c r="C7" s="106"/>
      <c r="D7" s="106"/>
      <c r="E7" s="106"/>
      <c r="F7" s="107"/>
      <c r="G7" s="36">
        <f>+G8+G14</f>
        <v>0</v>
      </c>
      <c r="H7" s="36">
        <f>+H8+H14</f>
        <v>0</v>
      </c>
    </row>
    <row r="8" spans="1:11" s="62" customFormat="1" ht="48" customHeight="1">
      <c r="A8" s="108" t="s">
        <v>8</v>
      </c>
      <c r="B8" s="108"/>
      <c r="C8" s="108"/>
      <c r="D8" s="108"/>
      <c r="E8" s="108"/>
      <c r="F8" s="108"/>
      <c r="G8" s="37">
        <f t="shared" ref="G8:H8" si="0">+G9+G11</f>
        <v>2542634.9</v>
      </c>
      <c r="H8" s="37">
        <f t="shared" si="0"/>
        <v>2542634.9</v>
      </c>
    </row>
    <row r="9" spans="1:11" ht="90" customHeight="1">
      <c r="A9" s="112"/>
      <c r="B9" s="114">
        <v>1022</v>
      </c>
      <c r="C9" s="38"/>
      <c r="D9" s="39" t="s">
        <v>30</v>
      </c>
      <c r="E9" s="39" t="s">
        <v>37</v>
      </c>
      <c r="F9" s="39" t="s">
        <v>38</v>
      </c>
      <c r="G9" s="77">
        <f>+SUM(G10:G10)</f>
        <v>729834.9</v>
      </c>
      <c r="H9" s="77">
        <f>+SUM(H10:H10)</f>
        <v>729834.9</v>
      </c>
      <c r="I9" s="61"/>
      <c r="J9" s="61"/>
      <c r="K9" s="61"/>
    </row>
    <row r="10" spans="1:11" ht="120.75" customHeight="1">
      <c r="A10" s="113"/>
      <c r="B10" s="115"/>
      <c r="C10" s="3" t="s">
        <v>113</v>
      </c>
      <c r="D10" s="83" t="str">
        <f>+'Հավելված 2'!F20</f>
        <v>Հայաստանի Հանրապետությունում պարարտանյութերի ձեռքբերման աջակցության ծրագիր</v>
      </c>
      <c r="E10" s="83" t="s">
        <v>109</v>
      </c>
      <c r="F10" s="5" t="s">
        <v>40</v>
      </c>
      <c r="G10" s="84">
        <f>+'Հավելված 2'!G20</f>
        <v>729834.9</v>
      </c>
      <c r="H10" s="84">
        <f>+'Հավելված 2'!H20</f>
        <v>729834.9</v>
      </c>
      <c r="I10" s="61"/>
    </row>
    <row r="11" spans="1:11" ht="115.5">
      <c r="A11" s="113"/>
      <c r="B11" s="103">
        <v>1059</v>
      </c>
      <c r="C11" s="40"/>
      <c r="D11" s="41" t="str">
        <f>+'Հավելված 2'!F29</f>
        <v xml:space="preserve"> Բուսաբուծության խթանում և բույսերի պաշտպանություն</v>
      </c>
      <c r="E11" s="74" t="s">
        <v>91</v>
      </c>
      <c r="F11" s="74" t="s">
        <v>92</v>
      </c>
      <c r="G11" s="77">
        <f t="shared" ref="G11:H11" si="1">+SUM(G12:G13)</f>
        <v>1812800</v>
      </c>
      <c r="H11" s="77">
        <f t="shared" si="1"/>
        <v>1812800</v>
      </c>
    </row>
    <row r="12" spans="1:11" s="79" customFormat="1" ht="113.25" customHeight="1">
      <c r="A12" s="113"/>
      <c r="B12" s="104"/>
      <c r="C12" s="99" t="str">
        <f>+B11&amp;"-"&amp;'Հավելված 2'!E31</f>
        <v>1059-11010</v>
      </c>
      <c r="D12" s="100" t="str">
        <f>+'Հավելված 2'!F31</f>
        <v xml:space="preserve"> ՀՀ-ում գարնանացան, աշնանացան և կերային մշակաբույսերի ցանքատարածությունների մոնիթորինգի իրականացմանն աջակցություն</v>
      </c>
      <c r="E12" s="101" t="s">
        <v>93</v>
      </c>
      <c r="F12" s="102" t="s">
        <v>39</v>
      </c>
      <c r="G12" s="87">
        <f>+'Հավելված 2'!G31</f>
        <v>52800</v>
      </c>
      <c r="H12" s="87">
        <f>+'Հավելված 2'!H31</f>
        <v>52800</v>
      </c>
    </row>
    <row r="13" spans="1:11" s="79" customFormat="1" ht="112.5" customHeight="1">
      <c r="A13" s="113"/>
      <c r="B13" s="104"/>
      <c r="C13" s="99" t="str">
        <f>+B11&amp;"-"&amp;'Հավելված 2'!E40</f>
        <v>1059-12003</v>
      </c>
      <c r="D13" s="101" t="str">
        <f>+'Հավելված 2'!F40</f>
        <v xml:space="preserve"> ՀՀ-ում գարնանացան, աշնանացան և կերային մշակաբույսերի մշակության հիմնական աշխատանքների համար կատարված ծախսերի մասնակի փոխհատուցման տրամադրում</v>
      </c>
      <c r="E13" s="101" t="s">
        <v>94</v>
      </c>
      <c r="F13" s="102" t="s">
        <v>40</v>
      </c>
      <c r="G13" s="87">
        <f>+'Հավելված 2'!G40</f>
        <v>1760000</v>
      </c>
      <c r="H13" s="87">
        <f>+'Հավելված 2'!H40</f>
        <v>1760000</v>
      </c>
    </row>
    <row r="14" spans="1:11">
      <c r="A14" s="109" t="s">
        <v>41</v>
      </c>
      <c r="B14" s="110"/>
      <c r="C14" s="110"/>
      <c r="D14" s="110"/>
      <c r="E14" s="110"/>
      <c r="F14" s="111"/>
      <c r="G14" s="7">
        <f t="shared" ref="G14:H14" si="2">+G15</f>
        <v>-2542634.9</v>
      </c>
      <c r="H14" s="7">
        <f t="shared" si="2"/>
        <v>-2542634.9</v>
      </c>
    </row>
    <row r="15" spans="1:11" ht="69">
      <c r="A15" s="42"/>
      <c r="B15" s="43" t="s">
        <v>42</v>
      </c>
      <c r="C15" s="42"/>
      <c r="D15" s="44" t="s">
        <v>43</v>
      </c>
      <c r="E15" s="44" t="s">
        <v>44</v>
      </c>
      <c r="F15" s="44" t="s">
        <v>45</v>
      </c>
      <c r="G15" s="7">
        <f t="shared" ref="G15" si="3">+G16</f>
        <v>-2542634.9</v>
      </c>
      <c r="H15" s="7">
        <f t="shared" ref="H15" si="4">+H16</f>
        <v>-2542634.9</v>
      </c>
    </row>
    <row r="16" spans="1:11" ht="103.5">
      <c r="A16" s="42"/>
      <c r="B16" s="42"/>
      <c r="C16" s="45" t="s">
        <v>46</v>
      </c>
      <c r="D16" s="42" t="s">
        <v>43</v>
      </c>
      <c r="E16" s="42" t="s">
        <v>47</v>
      </c>
      <c r="F16" s="42" t="s">
        <v>39</v>
      </c>
      <c r="G16" s="6">
        <f>+'Հավելված 2'!G61</f>
        <v>-2542634.9</v>
      </c>
      <c r="H16" s="6">
        <f>+'Հավելված 2'!H61</f>
        <v>-2542634.9</v>
      </c>
    </row>
  </sheetData>
  <mergeCells count="15">
    <mergeCell ref="A1:H1"/>
    <mergeCell ref="A3:H3"/>
    <mergeCell ref="G4:H4"/>
    <mergeCell ref="A5:A6"/>
    <mergeCell ref="B5:C5"/>
    <mergeCell ref="D5:D6"/>
    <mergeCell ref="E5:E6"/>
    <mergeCell ref="F5:F6"/>
    <mergeCell ref="G5:H5"/>
    <mergeCell ref="B11:B13"/>
    <mergeCell ref="A7:F7"/>
    <mergeCell ref="A8:F8"/>
    <mergeCell ref="A14:F14"/>
    <mergeCell ref="A9:A13"/>
    <mergeCell ref="B9:B10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K70"/>
  <sheetViews>
    <sheetView topLeftCell="A4" zoomScaleNormal="100" zoomScaleSheetLayoutView="100" workbookViewId="0">
      <selection activeCell="A11" sqref="A11:XFD11"/>
    </sheetView>
  </sheetViews>
  <sheetFormatPr defaultColWidth="9.140625" defaultRowHeight="17.25"/>
  <cols>
    <col min="1" max="1" width="6.85546875" style="9" customWidth="1"/>
    <col min="2" max="2" width="6" style="9" customWidth="1"/>
    <col min="3" max="3" width="7" style="9" customWidth="1"/>
    <col min="4" max="4" width="18.42578125" style="9" customWidth="1"/>
    <col min="5" max="5" width="14.7109375" style="9" customWidth="1"/>
    <col min="6" max="6" width="73.5703125" style="9" customWidth="1"/>
    <col min="7" max="7" width="23.5703125" style="60" customWidth="1"/>
    <col min="8" max="8" width="23" style="60" customWidth="1"/>
    <col min="9" max="9" width="18.85546875" style="9" customWidth="1"/>
    <col min="10" max="10" width="19" style="9" customWidth="1"/>
    <col min="11" max="11" width="12" style="9" customWidth="1"/>
    <col min="12" max="16384" width="9.140625" style="9"/>
  </cols>
  <sheetData>
    <row r="1" spans="1:11" ht="65.25" customHeight="1">
      <c r="F1" s="116" t="s">
        <v>122</v>
      </c>
      <c r="G1" s="116"/>
      <c r="H1" s="116"/>
    </row>
    <row r="2" spans="1:11" ht="17.25" customHeight="1">
      <c r="D2" s="152"/>
      <c r="E2" s="152"/>
      <c r="F2" s="152"/>
      <c r="G2" s="152"/>
      <c r="H2" s="152"/>
    </row>
    <row r="3" spans="1:11" ht="47.25" customHeight="1">
      <c r="A3" s="153" t="s">
        <v>123</v>
      </c>
      <c r="B3" s="153"/>
      <c r="C3" s="153"/>
      <c r="D3" s="153"/>
      <c r="E3" s="153"/>
      <c r="F3" s="153"/>
      <c r="G3" s="153"/>
      <c r="H3" s="153"/>
      <c r="I3" s="51"/>
      <c r="J3" s="51"/>
    </row>
    <row r="4" spans="1:11" ht="20.25" customHeight="1">
      <c r="A4" s="51"/>
      <c r="B4" s="51"/>
      <c r="C4" s="51"/>
      <c r="D4" s="46"/>
      <c r="E4" s="46"/>
      <c r="F4" s="46"/>
      <c r="G4" s="47"/>
      <c r="H4" s="48" t="s">
        <v>48</v>
      </c>
      <c r="I4" s="51"/>
      <c r="J4" s="51"/>
    </row>
    <row r="5" spans="1:11" ht="63.75" customHeight="1">
      <c r="A5" s="124" t="s">
        <v>49</v>
      </c>
      <c r="B5" s="124"/>
      <c r="C5" s="124"/>
      <c r="D5" s="124" t="s">
        <v>10</v>
      </c>
      <c r="E5" s="124"/>
      <c r="F5" s="124" t="s">
        <v>50</v>
      </c>
      <c r="G5" s="148" t="s">
        <v>127</v>
      </c>
      <c r="H5" s="149"/>
      <c r="I5" s="51"/>
      <c r="J5" s="51"/>
    </row>
    <row r="6" spans="1:11" ht="65.25" customHeight="1">
      <c r="A6" s="54" t="s">
        <v>52</v>
      </c>
      <c r="B6" s="54" t="s">
        <v>53</v>
      </c>
      <c r="C6" s="54" t="s">
        <v>54</v>
      </c>
      <c r="D6" s="43" t="s">
        <v>5</v>
      </c>
      <c r="E6" s="43" t="s">
        <v>6</v>
      </c>
      <c r="F6" s="124"/>
      <c r="G6" s="49" t="s">
        <v>11</v>
      </c>
      <c r="H6" s="49" t="s">
        <v>12</v>
      </c>
      <c r="I6" s="51"/>
      <c r="J6" s="51"/>
    </row>
    <row r="7" spans="1:11" ht="24.75" customHeight="1">
      <c r="A7" s="134"/>
      <c r="B7" s="134"/>
      <c r="C7" s="134"/>
      <c r="D7" s="150"/>
      <c r="E7" s="150"/>
      <c r="F7" s="44" t="s">
        <v>55</v>
      </c>
      <c r="G7" s="94">
        <f>+G9+G49</f>
        <v>0</v>
      </c>
      <c r="H7" s="94">
        <f>+H9+H49</f>
        <v>0</v>
      </c>
      <c r="I7" s="56"/>
      <c r="J7" s="56"/>
    </row>
    <row r="8" spans="1:11" ht="24.75" customHeight="1">
      <c r="A8" s="135"/>
      <c r="B8" s="135"/>
      <c r="C8" s="135"/>
      <c r="D8" s="151"/>
      <c r="E8" s="151"/>
      <c r="F8" s="42" t="s">
        <v>17</v>
      </c>
      <c r="G8" s="94"/>
      <c r="H8" s="94"/>
      <c r="I8" s="55"/>
      <c r="J8" s="55"/>
    </row>
    <row r="9" spans="1:11" ht="24.75" customHeight="1">
      <c r="A9" s="134"/>
      <c r="B9" s="134"/>
      <c r="C9" s="134"/>
      <c r="D9" s="134"/>
      <c r="E9" s="134"/>
      <c r="F9" s="25" t="s">
        <v>9</v>
      </c>
      <c r="G9" s="94">
        <f>+G11</f>
        <v>2542634.9</v>
      </c>
      <c r="H9" s="182">
        <f>+H11</f>
        <v>2542634.9</v>
      </c>
      <c r="I9" s="51"/>
      <c r="J9" s="51"/>
    </row>
    <row r="10" spans="1:11" ht="24.75" customHeight="1">
      <c r="A10" s="135"/>
      <c r="B10" s="135"/>
      <c r="C10" s="135"/>
      <c r="D10" s="135"/>
      <c r="E10" s="135"/>
      <c r="F10" s="8" t="s">
        <v>17</v>
      </c>
      <c r="G10" s="94"/>
      <c r="H10" s="94"/>
      <c r="I10" s="51"/>
      <c r="J10" s="51"/>
    </row>
    <row r="11" spans="1:11" ht="24.75" customHeight="1">
      <c r="A11" s="187" t="s">
        <v>130</v>
      </c>
      <c r="B11" s="184"/>
      <c r="C11" s="184"/>
      <c r="D11" s="186"/>
      <c r="E11" s="184"/>
      <c r="F11" s="183" t="s">
        <v>131</v>
      </c>
      <c r="G11" s="182">
        <f>+G12</f>
        <v>2542634.9</v>
      </c>
      <c r="H11" s="182">
        <f>+H12</f>
        <v>2542634.9</v>
      </c>
      <c r="I11" s="185"/>
      <c r="J11" s="185"/>
      <c r="K11" s="185"/>
    </row>
    <row r="12" spans="1:11" s="51" customFormat="1" ht="41.25" customHeight="1">
      <c r="A12" s="129"/>
      <c r="B12" s="136" t="s">
        <v>56</v>
      </c>
      <c r="C12" s="122"/>
      <c r="D12" s="139"/>
      <c r="E12" s="122"/>
      <c r="F12" s="25" t="s">
        <v>19</v>
      </c>
      <c r="G12" s="94">
        <f>+G14</f>
        <v>2542634.9</v>
      </c>
      <c r="H12" s="94">
        <f>+H14</f>
        <v>2542634.9</v>
      </c>
    </row>
    <row r="13" spans="1:11" s="51" customFormat="1">
      <c r="A13" s="129"/>
      <c r="B13" s="136"/>
      <c r="C13" s="122"/>
      <c r="D13" s="139"/>
      <c r="E13" s="122"/>
      <c r="F13" s="8" t="s">
        <v>17</v>
      </c>
      <c r="G13" s="98"/>
      <c r="H13" s="98"/>
    </row>
    <row r="14" spans="1:11" s="51" customFormat="1">
      <c r="A14" s="129"/>
      <c r="B14" s="136"/>
      <c r="C14" s="127" t="s">
        <v>20</v>
      </c>
      <c r="D14" s="139"/>
      <c r="E14" s="122"/>
      <c r="F14" s="25" t="s">
        <v>21</v>
      </c>
      <c r="G14" s="94">
        <f t="shared" ref="G14:H14" si="0">+G16</f>
        <v>2542634.9</v>
      </c>
      <c r="H14" s="94">
        <f t="shared" si="0"/>
        <v>2542634.9</v>
      </c>
    </row>
    <row r="15" spans="1:11" s="51" customFormat="1">
      <c r="A15" s="129"/>
      <c r="B15" s="136"/>
      <c r="C15" s="127"/>
      <c r="D15" s="139"/>
      <c r="E15" s="122"/>
      <c r="F15" s="8" t="s">
        <v>17</v>
      </c>
      <c r="G15" s="98"/>
      <c r="H15" s="98"/>
    </row>
    <row r="16" spans="1:11" s="26" customFormat="1" ht="21" customHeight="1">
      <c r="A16" s="129"/>
      <c r="B16" s="136"/>
      <c r="C16" s="127"/>
      <c r="D16" s="140"/>
      <c r="E16" s="123"/>
      <c r="F16" s="25" t="s">
        <v>9</v>
      </c>
      <c r="G16" s="94">
        <f t="shared" ref="G16:H16" si="1">+G18+G29</f>
        <v>2542634.9</v>
      </c>
      <c r="H16" s="94">
        <f t="shared" si="1"/>
        <v>2542634.9</v>
      </c>
      <c r="I16" s="52"/>
      <c r="J16" s="52"/>
    </row>
    <row r="17" spans="1:10" ht="15.75" customHeight="1">
      <c r="A17" s="129"/>
      <c r="B17" s="136"/>
      <c r="C17" s="127"/>
      <c r="D17" s="140"/>
      <c r="E17" s="123"/>
      <c r="F17" s="8" t="s">
        <v>17</v>
      </c>
      <c r="G17" s="94"/>
      <c r="H17" s="94"/>
      <c r="I17" s="51"/>
      <c r="J17" s="51"/>
    </row>
    <row r="18" spans="1:10" s="52" customFormat="1" ht="20.25" customHeight="1">
      <c r="A18" s="129"/>
      <c r="B18" s="136"/>
      <c r="C18" s="127"/>
      <c r="D18" s="137">
        <v>1022</v>
      </c>
      <c r="E18" s="124"/>
      <c r="F18" s="25" t="str">
        <f>+'Հավելված 1'!D9</f>
        <v>Գյուղատնտեսության խթանման ծրագիր</v>
      </c>
      <c r="G18" s="91">
        <f>+G20</f>
        <v>729834.9</v>
      </c>
      <c r="H18" s="91">
        <f>+H20</f>
        <v>729834.9</v>
      </c>
    </row>
    <row r="19" spans="1:10" s="52" customFormat="1">
      <c r="A19" s="129"/>
      <c r="B19" s="136"/>
      <c r="C19" s="127"/>
      <c r="D19" s="138"/>
      <c r="E19" s="124"/>
      <c r="F19" s="44" t="s">
        <v>17</v>
      </c>
      <c r="G19" s="91"/>
      <c r="H19" s="91"/>
    </row>
    <row r="20" spans="1:10" ht="34.5">
      <c r="A20" s="129"/>
      <c r="B20" s="136"/>
      <c r="C20" s="127"/>
      <c r="D20" s="138"/>
      <c r="E20" s="131">
        <v>12009</v>
      </c>
      <c r="F20" s="8" t="s">
        <v>115</v>
      </c>
      <c r="G20" s="24">
        <f>+G22</f>
        <v>729834.9</v>
      </c>
      <c r="H20" s="24">
        <f>+H22</f>
        <v>729834.9</v>
      </c>
      <c r="I20" s="51"/>
      <c r="J20" s="51"/>
    </row>
    <row r="21" spans="1:10" ht="24.75" customHeight="1">
      <c r="A21" s="129"/>
      <c r="B21" s="136"/>
      <c r="C21" s="127"/>
      <c r="D21" s="138"/>
      <c r="E21" s="132"/>
      <c r="F21" s="8" t="s">
        <v>22</v>
      </c>
      <c r="G21" s="24"/>
      <c r="H21" s="24"/>
      <c r="I21" s="51"/>
      <c r="J21" s="51"/>
    </row>
    <row r="22" spans="1:10" ht="27" customHeight="1">
      <c r="A22" s="129"/>
      <c r="B22" s="136"/>
      <c r="C22" s="127"/>
      <c r="D22" s="138"/>
      <c r="E22" s="132"/>
      <c r="F22" s="53" t="s">
        <v>9</v>
      </c>
      <c r="G22" s="24">
        <f>+G24</f>
        <v>729834.9</v>
      </c>
      <c r="H22" s="24">
        <f>+H24</f>
        <v>729834.9</v>
      </c>
      <c r="I22" s="51"/>
      <c r="J22" s="51"/>
    </row>
    <row r="23" spans="1:10" ht="42.75" customHeight="1">
      <c r="A23" s="129"/>
      <c r="B23" s="136"/>
      <c r="C23" s="127"/>
      <c r="D23" s="138"/>
      <c r="E23" s="132"/>
      <c r="F23" s="8" t="s">
        <v>23</v>
      </c>
      <c r="G23" s="24"/>
      <c r="H23" s="24"/>
      <c r="I23" s="51"/>
      <c r="J23" s="51"/>
    </row>
    <row r="24" spans="1:10" ht="32.25" customHeight="1">
      <c r="A24" s="129"/>
      <c r="B24" s="136"/>
      <c r="C24" s="127"/>
      <c r="D24" s="138"/>
      <c r="E24" s="132"/>
      <c r="F24" s="8" t="s">
        <v>18</v>
      </c>
      <c r="G24" s="24">
        <f t="shared" ref="G24:H25" si="2">+G25</f>
        <v>729834.9</v>
      </c>
      <c r="H24" s="24">
        <f t="shared" si="2"/>
        <v>729834.9</v>
      </c>
      <c r="I24" s="51"/>
      <c r="J24" s="51"/>
    </row>
    <row r="25" spans="1:10">
      <c r="A25" s="129"/>
      <c r="B25" s="136"/>
      <c r="C25" s="127"/>
      <c r="D25" s="138"/>
      <c r="E25" s="132"/>
      <c r="F25" s="8" t="s">
        <v>24</v>
      </c>
      <c r="G25" s="24">
        <f t="shared" si="2"/>
        <v>729834.9</v>
      </c>
      <c r="H25" s="24">
        <f t="shared" si="2"/>
        <v>729834.9</v>
      </c>
      <c r="I25" s="51"/>
      <c r="J25" s="51"/>
    </row>
    <row r="26" spans="1:10" ht="24.75" customHeight="1">
      <c r="A26" s="129"/>
      <c r="B26" s="136"/>
      <c r="C26" s="127"/>
      <c r="D26" s="138"/>
      <c r="E26" s="132"/>
      <c r="F26" s="8" t="s">
        <v>28</v>
      </c>
      <c r="G26" s="24">
        <f t="shared" ref="G26:H27" si="3">G27</f>
        <v>729834.9</v>
      </c>
      <c r="H26" s="24">
        <f t="shared" si="3"/>
        <v>729834.9</v>
      </c>
      <c r="I26" s="51"/>
      <c r="J26" s="51"/>
    </row>
    <row r="27" spans="1:10" ht="42" customHeight="1">
      <c r="A27" s="129"/>
      <c r="B27" s="136"/>
      <c r="C27" s="127"/>
      <c r="D27" s="138"/>
      <c r="E27" s="132"/>
      <c r="F27" s="8" t="s">
        <v>29</v>
      </c>
      <c r="G27" s="24">
        <f t="shared" si="3"/>
        <v>729834.9</v>
      </c>
      <c r="H27" s="24">
        <f t="shared" si="3"/>
        <v>729834.9</v>
      </c>
      <c r="I27" s="51"/>
      <c r="J27" s="51"/>
    </row>
    <row r="28" spans="1:10" ht="34.5">
      <c r="A28" s="129"/>
      <c r="B28" s="136"/>
      <c r="C28" s="127"/>
      <c r="D28" s="138"/>
      <c r="E28" s="133"/>
      <c r="F28" s="8" t="s">
        <v>111</v>
      </c>
      <c r="G28" s="24">
        <v>729834.9</v>
      </c>
      <c r="H28" s="24">
        <v>729834.9</v>
      </c>
      <c r="I28" s="51"/>
      <c r="J28" s="51"/>
    </row>
    <row r="29" spans="1:10" s="1" customFormat="1">
      <c r="A29" s="129"/>
      <c r="B29" s="136"/>
      <c r="C29" s="127"/>
      <c r="D29" s="125">
        <v>1059</v>
      </c>
      <c r="E29" s="126"/>
      <c r="F29" s="25" t="s">
        <v>89</v>
      </c>
      <c r="G29" s="92">
        <f t="shared" ref="G29:H29" si="4">+G31+G40</f>
        <v>1812800</v>
      </c>
      <c r="H29" s="92">
        <f t="shared" si="4"/>
        <v>1812800</v>
      </c>
    </row>
    <row r="30" spans="1:10" s="1" customFormat="1">
      <c r="A30" s="129"/>
      <c r="B30" s="136"/>
      <c r="C30" s="127"/>
      <c r="D30" s="125"/>
      <c r="E30" s="126"/>
      <c r="F30" s="25" t="s">
        <v>17</v>
      </c>
      <c r="G30" s="95"/>
      <c r="H30" s="95"/>
    </row>
    <row r="31" spans="1:10" ht="51.75">
      <c r="A31" s="129"/>
      <c r="B31" s="136"/>
      <c r="C31" s="127"/>
      <c r="D31" s="125"/>
      <c r="E31" s="127">
        <v>11010</v>
      </c>
      <c r="F31" s="8" t="s">
        <v>90</v>
      </c>
      <c r="G31" s="24">
        <f t="shared" ref="G31:H31" si="5">+G33</f>
        <v>52800</v>
      </c>
      <c r="H31" s="24">
        <f t="shared" si="5"/>
        <v>52800</v>
      </c>
    </row>
    <row r="32" spans="1:10">
      <c r="A32" s="129"/>
      <c r="B32" s="136"/>
      <c r="C32" s="127"/>
      <c r="D32" s="125"/>
      <c r="E32" s="127"/>
      <c r="F32" s="8" t="s">
        <v>22</v>
      </c>
      <c r="G32" s="24"/>
      <c r="H32" s="95"/>
    </row>
    <row r="33" spans="1:8" s="26" customFormat="1">
      <c r="A33" s="129"/>
      <c r="B33" s="136"/>
      <c r="C33" s="127"/>
      <c r="D33" s="125"/>
      <c r="E33" s="127"/>
      <c r="F33" s="27" t="s">
        <v>9</v>
      </c>
      <c r="G33" s="94">
        <f t="shared" ref="G33:H33" si="6">+G35</f>
        <v>52800</v>
      </c>
      <c r="H33" s="92">
        <f t="shared" si="6"/>
        <v>52800</v>
      </c>
    </row>
    <row r="34" spans="1:8" ht="34.5">
      <c r="A34" s="129"/>
      <c r="B34" s="136"/>
      <c r="C34" s="127"/>
      <c r="D34" s="125"/>
      <c r="E34" s="127"/>
      <c r="F34" s="8" t="s">
        <v>23</v>
      </c>
      <c r="G34" s="24"/>
      <c r="H34" s="95"/>
    </row>
    <row r="35" spans="1:8">
      <c r="A35" s="129"/>
      <c r="B35" s="136"/>
      <c r="C35" s="127"/>
      <c r="D35" s="125"/>
      <c r="E35" s="127"/>
      <c r="F35" s="8" t="s">
        <v>18</v>
      </c>
      <c r="G35" s="24">
        <f t="shared" ref="G35:H38" si="7">+G36</f>
        <v>52800</v>
      </c>
      <c r="H35" s="95">
        <f t="shared" si="7"/>
        <v>52800</v>
      </c>
    </row>
    <row r="36" spans="1:8">
      <c r="A36" s="129"/>
      <c r="B36" s="136"/>
      <c r="C36" s="127"/>
      <c r="D36" s="125"/>
      <c r="E36" s="127"/>
      <c r="F36" s="8" t="s">
        <v>24</v>
      </c>
      <c r="G36" s="24">
        <f t="shared" si="7"/>
        <v>52800</v>
      </c>
      <c r="H36" s="95">
        <f t="shared" si="7"/>
        <v>52800</v>
      </c>
    </row>
    <row r="37" spans="1:8">
      <c r="A37" s="129"/>
      <c r="B37" s="136"/>
      <c r="C37" s="127"/>
      <c r="D37" s="125"/>
      <c r="E37" s="127"/>
      <c r="F37" s="8" t="s">
        <v>25</v>
      </c>
      <c r="G37" s="24">
        <f t="shared" si="7"/>
        <v>52800</v>
      </c>
      <c r="H37" s="95">
        <f t="shared" si="7"/>
        <v>52800</v>
      </c>
    </row>
    <row r="38" spans="1:8" ht="34.5">
      <c r="A38" s="129"/>
      <c r="B38" s="136"/>
      <c r="C38" s="127"/>
      <c r="D38" s="125"/>
      <c r="E38" s="127"/>
      <c r="F38" s="8" t="s">
        <v>26</v>
      </c>
      <c r="G38" s="95">
        <f t="shared" si="7"/>
        <v>52800</v>
      </c>
      <c r="H38" s="95">
        <f t="shared" si="7"/>
        <v>52800</v>
      </c>
    </row>
    <row r="39" spans="1:8">
      <c r="A39" s="129"/>
      <c r="B39" s="136"/>
      <c r="C39" s="127"/>
      <c r="D39" s="125"/>
      <c r="E39" s="127"/>
      <c r="F39" s="8" t="s">
        <v>84</v>
      </c>
      <c r="G39" s="95">
        <v>52800</v>
      </c>
      <c r="H39" s="95">
        <v>52800</v>
      </c>
    </row>
    <row r="40" spans="1:8" ht="51.75">
      <c r="A40" s="129"/>
      <c r="B40" s="136"/>
      <c r="C40" s="127"/>
      <c r="D40" s="125"/>
      <c r="E40" s="128">
        <v>12003</v>
      </c>
      <c r="F40" s="8" t="s">
        <v>112</v>
      </c>
      <c r="G40" s="24">
        <f t="shared" ref="G40:H40" si="8">+G42</f>
        <v>1760000</v>
      </c>
      <c r="H40" s="95">
        <f t="shared" si="8"/>
        <v>1760000</v>
      </c>
    </row>
    <row r="41" spans="1:8">
      <c r="A41" s="129"/>
      <c r="B41" s="136"/>
      <c r="C41" s="127"/>
      <c r="D41" s="125"/>
      <c r="E41" s="129"/>
      <c r="F41" s="8" t="s">
        <v>22</v>
      </c>
      <c r="G41" s="24"/>
      <c r="H41" s="95"/>
    </row>
    <row r="42" spans="1:8" s="26" customFormat="1">
      <c r="A42" s="129"/>
      <c r="B42" s="136"/>
      <c r="C42" s="127"/>
      <c r="D42" s="125"/>
      <c r="E42" s="129"/>
      <c r="F42" s="27" t="s">
        <v>9</v>
      </c>
      <c r="G42" s="94">
        <f t="shared" ref="G42:H42" si="9">+G44</f>
        <v>1760000</v>
      </c>
      <c r="H42" s="92">
        <f t="shared" si="9"/>
        <v>1760000</v>
      </c>
    </row>
    <row r="43" spans="1:8" ht="34.5">
      <c r="A43" s="129"/>
      <c r="B43" s="136"/>
      <c r="C43" s="127"/>
      <c r="D43" s="125"/>
      <c r="E43" s="129"/>
      <c r="F43" s="8" t="s">
        <v>23</v>
      </c>
      <c r="G43" s="24"/>
      <c r="H43" s="95"/>
    </row>
    <row r="44" spans="1:8">
      <c r="A44" s="129"/>
      <c r="B44" s="136"/>
      <c r="C44" s="127"/>
      <c r="D44" s="125"/>
      <c r="E44" s="129"/>
      <c r="F44" s="8" t="s">
        <v>18</v>
      </c>
      <c r="G44" s="24">
        <f t="shared" ref="G44:H47" si="10">+G45</f>
        <v>1760000</v>
      </c>
      <c r="H44" s="95">
        <f t="shared" si="10"/>
        <v>1760000</v>
      </c>
    </row>
    <row r="45" spans="1:8">
      <c r="A45" s="129"/>
      <c r="B45" s="136"/>
      <c r="C45" s="127"/>
      <c r="D45" s="125"/>
      <c r="E45" s="129"/>
      <c r="F45" s="8" t="s">
        <v>24</v>
      </c>
      <c r="G45" s="24">
        <f t="shared" si="10"/>
        <v>1760000</v>
      </c>
      <c r="H45" s="95">
        <f t="shared" si="10"/>
        <v>1760000</v>
      </c>
    </row>
    <row r="46" spans="1:8">
      <c r="A46" s="129"/>
      <c r="B46" s="136"/>
      <c r="C46" s="127"/>
      <c r="D46" s="125"/>
      <c r="E46" s="129"/>
      <c r="F46" s="8" t="s">
        <v>116</v>
      </c>
      <c r="G46" s="24">
        <f t="shared" si="10"/>
        <v>1760000</v>
      </c>
      <c r="H46" s="95">
        <f t="shared" si="10"/>
        <v>1760000</v>
      </c>
    </row>
    <row r="47" spans="1:8" ht="34.5">
      <c r="A47" s="129"/>
      <c r="B47" s="136"/>
      <c r="C47" s="127"/>
      <c r="D47" s="125"/>
      <c r="E47" s="129"/>
      <c r="F47" s="8" t="s">
        <v>117</v>
      </c>
      <c r="G47" s="24">
        <f t="shared" si="10"/>
        <v>1760000</v>
      </c>
      <c r="H47" s="95">
        <f t="shared" si="10"/>
        <v>1760000</v>
      </c>
    </row>
    <row r="48" spans="1:8">
      <c r="A48" s="129"/>
      <c r="B48" s="136"/>
      <c r="C48" s="127"/>
      <c r="D48" s="125"/>
      <c r="E48" s="130"/>
      <c r="F48" s="8" t="s">
        <v>118</v>
      </c>
      <c r="G48" s="95">
        <v>1760000</v>
      </c>
      <c r="H48" s="95">
        <v>1760000</v>
      </c>
    </row>
    <row r="49" spans="1:10" s="26" customFormat="1" ht="24.75" customHeight="1">
      <c r="A49" s="141"/>
      <c r="B49" s="142"/>
      <c r="C49" s="142"/>
      <c r="D49" s="142"/>
      <c r="E49" s="137"/>
      <c r="F49" s="65" t="s">
        <v>57</v>
      </c>
      <c r="G49" s="94">
        <f>+G51</f>
        <v>-2542634.9</v>
      </c>
      <c r="H49" s="94">
        <f t="shared" ref="H49" si="11">+H51</f>
        <v>-2542634.9</v>
      </c>
      <c r="I49" s="52"/>
      <c r="J49" s="52"/>
    </row>
    <row r="50" spans="1:10" ht="27" customHeight="1">
      <c r="A50" s="143"/>
      <c r="B50" s="144"/>
      <c r="C50" s="144"/>
      <c r="D50" s="144"/>
      <c r="E50" s="145"/>
      <c r="F50" s="58" t="s">
        <v>17</v>
      </c>
      <c r="G50" s="24"/>
      <c r="H50" s="24"/>
      <c r="I50" s="51"/>
      <c r="J50" s="51"/>
    </row>
    <row r="51" spans="1:10" ht="21.75" customHeight="1">
      <c r="A51" s="127">
        <v>11</v>
      </c>
      <c r="B51" s="124"/>
      <c r="C51" s="124"/>
      <c r="D51" s="124"/>
      <c r="E51" s="124"/>
      <c r="F51" s="65" t="s">
        <v>88</v>
      </c>
      <c r="G51" s="94">
        <f>G53</f>
        <v>-2542634.9</v>
      </c>
      <c r="H51" s="94">
        <f>H53</f>
        <v>-2542634.9</v>
      </c>
      <c r="I51" s="51"/>
      <c r="J51" s="51"/>
    </row>
    <row r="52" spans="1:10" ht="24.75" customHeight="1">
      <c r="A52" s="127"/>
      <c r="B52" s="124"/>
      <c r="C52" s="124"/>
      <c r="D52" s="124"/>
      <c r="E52" s="124"/>
      <c r="F52" s="58" t="s">
        <v>17</v>
      </c>
      <c r="G52" s="94"/>
      <c r="H52" s="94"/>
      <c r="I52" s="51"/>
      <c r="J52" s="51"/>
    </row>
    <row r="53" spans="1:10" ht="24.75" customHeight="1">
      <c r="A53" s="127"/>
      <c r="B53" s="146" t="s">
        <v>32</v>
      </c>
      <c r="C53" s="124"/>
      <c r="D53" s="124"/>
      <c r="E53" s="124"/>
      <c r="F53" s="65" t="s">
        <v>58</v>
      </c>
      <c r="G53" s="94">
        <f>G55</f>
        <v>-2542634.9</v>
      </c>
      <c r="H53" s="94">
        <f>H55</f>
        <v>-2542634.9</v>
      </c>
      <c r="I53" s="51"/>
      <c r="J53" s="51"/>
    </row>
    <row r="54" spans="1:10" ht="24.75" customHeight="1">
      <c r="A54" s="127"/>
      <c r="B54" s="146"/>
      <c r="C54" s="124"/>
      <c r="D54" s="124"/>
      <c r="E54" s="124"/>
      <c r="F54" s="58" t="s">
        <v>17</v>
      </c>
      <c r="G54" s="94"/>
      <c r="H54" s="94"/>
      <c r="I54" s="51"/>
      <c r="J54" s="51"/>
    </row>
    <row r="55" spans="1:10" ht="24.75" customHeight="1">
      <c r="A55" s="127"/>
      <c r="B55" s="146"/>
      <c r="C55" s="146" t="s">
        <v>32</v>
      </c>
      <c r="D55" s="124"/>
      <c r="E55" s="124"/>
      <c r="F55" s="65" t="s">
        <v>59</v>
      </c>
      <c r="G55" s="94">
        <f>G57</f>
        <v>-2542634.9</v>
      </c>
      <c r="H55" s="94">
        <f>H57</f>
        <v>-2542634.9</v>
      </c>
      <c r="I55" s="51"/>
      <c r="J55" s="51"/>
    </row>
    <row r="56" spans="1:10" ht="24.75" customHeight="1">
      <c r="A56" s="127"/>
      <c r="B56" s="146"/>
      <c r="C56" s="146"/>
      <c r="D56" s="124"/>
      <c r="E56" s="124"/>
      <c r="F56" s="58" t="s">
        <v>17</v>
      </c>
      <c r="G56" s="94"/>
      <c r="H56" s="94"/>
      <c r="I56" s="51"/>
      <c r="J56" s="51"/>
    </row>
    <row r="57" spans="1:10" ht="24.75" customHeight="1">
      <c r="A57" s="127"/>
      <c r="B57" s="146"/>
      <c r="C57" s="146"/>
      <c r="D57" s="124"/>
      <c r="E57" s="124"/>
      <c r="F57" s="44" t="s">
        <v>57</v>
      </c>
      <c r="G57" s="94">
        <f>G59</f>
        <v>-2542634.9</v>
      </c>
      <c r="H57" s="94">
        <f>H59</f>
        <v>-2542634.9</v>
      </c>
      <c r="I57" s="51"/>
      <c r="J57" s="51"/>
    </row>
    <row r="58" spans="1:10" ht="24.75" customHeight="1">
      <c r="A58" s="127"/>
      <c r="B58" s="146"/>
      <c r="C58" s="146"/>
      <c r="D58" s="124"/>
      <c r="E58" s="124"/>
      <c r="F58" s="42" t="s">
        <v>17</v>
      </c>
      <c r="G58" s="94"/>
      <c r="H58" s="94"/>
      <c r="I58" s="51"/>
      <c r="J58" s="51"/>
    </row>
    <row r="59" spans="1:10" ht="24.75" customHeight="1">
      <c r="A59" s="127"/>
      <c r="B59" s="146"/>
      <c r="C59" s="146"/>
      <c r="D59" s="147" t="s">
        <v>60</v>
      </c>
      <c r="E59" s="147"/>
      <c r="F59" s="8" t="s">
        <v>59</v>
      </c>
      <c r="G59" s="24">
        <f t="shared" ref="G59:H59" si="12">+G61</f>
        <v>-2542634.9</v>
      </c>
      <c r="H59" s="24">
        <f t="shared" si="12"/>
        <v>-2542634.9</v>
      </c>
      <c r="I59" s="51"/>
      <c r="J59" s="51"/>
    </row>
    <row r="60" spans="1:10" ht="24.75" customHeight="1">
      <c r="A60" s="127"/>
      <c r="B60" s="146"/>
      <c r="C60" s="146"/>
      <c r="D60" s="147"/>
      <c r="E60" s="147"/>
      <c r="F60" s="8" t="s">
        <v>17</v>
      </c>
      <c r="G60" s="24"/>
      <c r="H60" s="24"/>
      <c r="I60" s="51"/>
      <c r="J60" s="51"/>
    </row>
    <row r="61" spans="1:10" ht="24.75" customHeight="1">
      <c r="A61" s="127"/>
      <c r="B61" s="146"/>
      <c r="C61" s="146"/>
      <c r="D61" s="147"/>
      <c r="E61" s="147" t="s">
        <v>61</v>
      </c>
      <c r="F61" s="8" t="s">
        <v>59</v>
      </c>
      <c r="G61" s="24">
        <f>G63</f>
        <v>-2542634.9</v>
      </c>
      <c r="H61" s="24">
        <f>H63</f>
        <v>-2542634.9</v>
      </c>
      <c r="I61" s="51"/>
      <c r="J61" s="51"/>
    </row>
    <row r="62" spans="1:10" ht="24.75" customHeight="1">
      <c r="A62" s="127"/>
      <c r="B62" s="146"/>
      <c r="C62" s="146"/>
      <c r="D62" s="147"/>
      <c r="E62" s="147"/>
      <c r="F62" s="8" t="s">
        <v>22</v>
      </c>
      <c r="G62" s="24"/>
      <c r="H62" s="24"/>
      <c r="I62" s="51"/>
      <c r="J62" s="51"/>
    </row>
    <row r="63" spans="1:10" ht="24.75" customHeight="1">
      <c r="A63" s="127"/>
      <c r="B63" s="146"/>
      <c r="C63" s="146"/>
      <c r="D63" s="147"/>
      <c r="E63" s="147"/>
      <c r="F63" s="53" t="s">
        <v>57</v>
      </c>
      <c r="G63" s="24">
        <f>G65</f>
        <v>-2542634.9</v>
      </c>
      <c r="H63" s="24">
        <f>H65</f>
        <v>-2542634.9</v>
      </c>
      <c r="I63" s="51"/>
      <c r="J63" s="51"/>
    </row>
    <row r="64" spans="1:10" ht="38.25" customHeight="1">
      <c r="A64" s="127"/>
      <c r="B64" s="146"/>
      <c r="C64" s="146"/>
      <c r="D64" s="147"/>
      <c r="E64" s="147"/>
      <c r="F64" s="8" t="s">
        <v>23</v>
      </c>
      <c r="G64" s="24"/>
      <c r="H64" s="24"/>
      <c r="I64" s="51"/>
      <c r="J64" s="51"/>
    </row>
    <row r="65" spans="1:10" ht="24.75" customHeight="1">
      <c r="A65" s="127"/>
      <c r="B65" s="146"/>
      <c r="C65" s="146"/>
      <c r="D65" s="147"/>
      <c r="E65" s="147"/>
      <c r="F65" s="8" t="s">
        <v>18</v>
      </c>
      <c r="G65" s="24">
        <f t="shared" ref="G65:H67" si="13">G66</f>
        <v>-2542634.9</v>
      </c>
      <c r="H65" s="24">
        <f t="shared" si="13"/>
        <v>-2542634.9</v>
      </c>
      <c r="I65" s="51"/>
      <c r="J65" s="51"/>
    </row>
    <row r="66" spans="1:10" ht="24.75" customHeight="1">
      <c r="A66" s="127"/>
      <c r="B66" s="146"/>
      <c r="C66" s="146"/>
      <c r="D66" s="147"/>
      <c r="E66" s="147"/>
      <c r="F66" s="8" t="s">
        <v>24</v>
      </c>
      <c r="G66" s="24">
        <f t="shared" si="13"/>
        <v>-2542634.9</v>
      </c>
      <c r="H66" s="24">
        <f t="shared" si="13"/>
        <v>-2542634.9</v>
      </c>
      <c r="I66" s="51"/>
      <c r="J66" s="51"/>
    </row>
    <row r="67" spans="1:10" ht="24.75" customHeight="1">
      <c r="A67" s="127"/>
      <c r="B67" s="146"/>
      <c r="C67" s="146"/>
      <c r="D67" s="147"/>
      <c r="E67" s="147"/>
      <c r="F67" s="8" t="s">
        <v>62</v>
      </c>
      <c r="G67" s="24">
        <f>G68</f>
        <v>-2542634.9</v>
      </c>
      <c r="H67" s="24">
        <f t="shared" si="13"/>
        <v>-2542634.9</v>
      </c>
      <c r="I67" s="51"/>
      <c r="J67" s="51"/>
    </row>
    <row r="68" spans="1:10" ht="24.75" customHeight="1">
      <c r="A68" s="127"/>
      <c r="B68" s="146"/>
      <c r="C68" s="146"/>
      <c r="D68" s="147"/>
      <c r="E68" s="147"/>
      <c r="F68" s="8" t="s">
        <v>63</v>
      </c>
      <c r="G68" s="24">
        <f t="shared" ref="G68:H68" si="14">+G9*-1</f>
        <v>-2542634.9</v>
      </c>
      <c r="H68" s="24">
        <f t="shared" si="14"/>
        <v>-2542634.9</v>
      </c>
      <c r="I68" s="51"/>
      <c r="J68" s="51"/>
    </row>
    <row r="69" spans="1:10">
      <c r="G69" s="9"/>
      <c r="H69" s="9"/>
    </row>
    <row r="70" spans="1:10">
      <c r="G70" s="64"/>
      <c r="H70" s="64"/>
    </row>
  </sheetData>
  <mergeCells count="45">
    <mergeCell ref="G5:H5"/>
    <mergeCell ref="A12:A48"/>
    <mergeCell ref="C12:C13"/>
    <mergeCell ref="E7:E8"/>
    <mergeCell ref="F1:H1"/>
    <mergeCell ref="D2:H2"/>
    <mergeCell ref="A3:H3"/>
    <mergeCell ref="A5:C5"/>
    <mergeCell ref="D5:E5"/>
    <mergeCell ref="F5:F6"/>
    <mergeCell ref="A7:A8"/>
    <mergeCell ref="B7:B8"/>
    <mergeCell ref="C7:C8"/>
    <mergeCell ref="D7:D8"/>
    <mergeCell ref="E9:E10"/>
    <mergeCell ref="A9:A10"/>
    <mergeCell ref="A49:E50"/>
    <mergeCell ref="A51:A68"/>
    <mergeCell ref="B51:E52"/>
    <mergeCell ref="B53:B68"/>
    <mergeCell ref="C53:E54"/>
    <mergeCell ref="C55:C68"/>
    <mergeCell ref="D55:E56"/>
    <mergeCell ref="D57:E58"/>
    <mergeCell ref="D59:D68"/>
    <mergeCell ref="E59:E60"/>
    <mergeCell ref="E61:E68"/>
    <mergeCell ref="B9:B10"/>
    <mergeCell ref="C9:C10"/>
    <mergeCell ref="D9:D10"/>
    <mergeCell ref="B12:B48"/>
    <mergeCell ref="C14:C48"/>
    <mergeCell ref="D18:D28"/>
    <mergeCell ref="D14:D15"/>
    <mergeCell ref="D16:D17"/>
    <mergeCell ref="D12:D13"/>
    <mergeCell ref="E12:E13"/>
    <mergeCell ref="E14:E15"/>
    <mergeCell ref="E16:E17"/>
    <mergeCell ref="E18:E19"/>
    <mergeCell ref="D29:D48"/>
    <mergeCell ref="E29:E30"/>
    <mergeCell ref="E31:E39"/>
    <mergeCell ref="E40:E48"/>
    <mergeCell ref="E20:E28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G15"/>
  <sheetViews>
    <sheetView zoomScale="89" zoomScaleNormal="89" workbookViewId="0">
      <selection activeCell="G8" sqref="G8"/>
    </sheetView>
  </sheetViews>
  <sheetFormatPr defaultRowHeight="13.5"/>
  <cols>
    <col min="1" max="1" width="17.85546875" style="22" customWidth="1"/>
    <col min="2" max="2" width="16.42578125" style="22" customWidth="1"/>
    <col min="3" max="3" width="10.5703125" style="22" customWidth="1"/>
    <col min="4" max="4" width="10.42578125" style="22" customWidth="1"/>
    <col min="5" max="5" width="55.140625" style="22" customWidth="1"/>
    <col min="6" max="6" width="80.5703125" style="22" customWidth="1"/>
    <col min="7" max="7" width="39.28515625" style="22" customWidth="1"/>
    <col min="8" max="9" width="9.140625" style="22"/>
    <col min="10" max="10" width="10.7109375" style="22" bestFit="1" customWidth="1"/>
    <col min="11" max="256" width="9.140625" style="22"/>
    <col min="257" max="257" width="13.7109375" style="22" customWidth="1"/>
    <col min="258" max="258" width="25.28515625" style="22" customWidth="1"/>
    <col min="259" max="259" width="21.42578125" style="22" customWidth="1"/>
    <col min="260" max="260" width="16.42578125" style="22" customWidth="1"/>
    <col min="261" max="261" width="15.85546875" style="22" customWidth="1"/>
    <col min="262" max="262" width="45" style="22" customWidth="1"/>
    <col min="263" max="263" width="25" style="22" customWidth="1"/>
    <col min="264" max="512" width="9.140625" style="22"/>
    <col min="513" max="513" width="13.7109375" style="22" customWidth="1"/>
    <col min="514" max="514" width="25.28515625" style="22" customWidth="1"/>
    <col min="515" max="515" width="21.42578125" style="22" customWidth="1"/>
    <col min="516" max="516" width="16.42578125" style="22" customWidth="1"/>
    <col min="517" max="517" width="15.85546875" style="22" customWidth="1"/>
    <col min="518" max="518" width="45" style="22" customWidth="1"/>
    <col min="519" max="519" width="25" style="22" customWidth="1"/>
    <col min="520" max="768" width="9.140625" style="22"/>
    <col min="769" max="769" width="13.7109375" style="22" customWidth="1"/>
    <col min="770" max="770" width="25.28515625" style="22" customWidth="1"/>
    <col min="771" max="771" width="21.42578125" style="22" customWidth="1"/>
    <col min="772" max="772" width="16.42578125" style="22" customWidth="1"/>
    <col min="773" max="773" width="15.85546875" style="22" customWidth="1"/>
    <col min="774" max="774" width="45" style="22" customWidth="1"/>
    <col min="775" max="775" width="25" style="22" customWidth="1"/>
    <col min="776" max="1024" width="9.140625" style="22"/>
    <col min="1025" max="1025" width="13.7109375" style="22" customWidth="1"/>
    <col min="1026" max="1026" width="25.28515625" style="22" customWidth="1"/>
    <col min="1027" max="1027" width="21.42578125" style="22" customWidth="1"/>
    <col min="1028" max="1028" width="16.42578125" style="22" customWidth="1"/>
    <col min="1029" max="1029" width="15.85546875" style="22" customWidth="1"/>
    <col min="1030" max="1030" width="45" style="22" customWidth="1"/>
    <col min="1031" max="1031" width="25" style="22" customWidth="1"/>
    <col min="1032" max="1280" width="9.140625" style="22"/>
    <col min="1281" max="1281" width="13.7109375" style="22" customWidth="1"/>
    <col min="1282" max="1282" width="25.28515625" style="22" customWidth="1"/>
    <col min="1283" max="1283" width="21.42578125" style="22" customWidth="1"/>
    <col min="1284" max="1284" width="16.42578125" style="22" customWidth="1"/>
    <col min="1285" max="1285" width="15.85546875" style="22" customWidth="1"/>
    <col min="1286" max="1286" width="45" style="22" customWidth="1"/>
    <col min="1287" max="1287" width="25" style="22" customWidth="1"/>
    <col min="1288" max="1536" width="9.140625" style="22"/>
    <col min="1537" max="1537" width="13.7109375" style="22" customWidth="1"/>
    <col min="1538" max="1538" width="25.28515625" style="22" customWidth="1"/>
    <col min="1539" max="1539" width="21.42578125" style="22" customWidth="1"/>
    <col min="1540" max="1540" width="16.42578125" style="22" customWidth="1"/>
    <col min="1541" max="1541" width="15.85546875" style="22" customWidth="1"/>
    <col min="1542" max="1542" width="45" style="22" customWidth="1"/>
    <col min="1543" max="1543" width="25" style="22" customWidth="1"/>
    <col min="1544" max="1792" width="9.140625" style="22"/>
    <col min="1793" max="1793" width="13.7109375" style="22" customWidth="1"/>
    <col min="1794" max="1794" width="25.28515625" style="22" customWidth="1"/>
    <col min="1795" max="1795" width="21.42578125" style="22" customWidth="1"/>
    <col min="1796" max="1796" width="16.42578125" style="22" customWidth="1"/>
    <col min="1797" max="1797" width="15.85546875" style="22" customWidth="1"/>
    <col min="1798" max="1798" width="45" style="22" customWidth="1"/>
    <col min="1799" max="1799" width="25" style="22" customWidth="1"/>
    <col min="1800" max="2048" width="9.140625" style="22"/>
    <col min="2049" max="2049" width="13.7109375" style="22" customWidth="1"/>
    <col min="2050" max="2050" width="25.28515625" style="22" customWidth="1"/>
    <col min="2051" max="2051" width="21.42578125" style="22" customWidth="1"/>
    <col min="2052" max="2052" width="16.42578125" style="22" customWidth="1"/>
    <col min="2053" max="2053" width="15.85546875" style="22" customWidth="1"/>
    <col min="2054" max="2054" width="45" style="22" customWidth="1"/>
    <col min="2055" max="2055" width="25" style="22" customWidth="1"/>
    <col min="2056" max="2304" width="9.140625" style="22"/>
    <col min="2305" max="2305" width="13.7109375" style="22" customWidth="1"/>
    <col min="2306" max="2306" width="25.28515625" style="22" customWidth="1"/>
    <col min="2307" max="2307" width="21.42578125" style="22" customWidth="1"/>
    <col min="2308" max="2308" width="16.42578125" style="22" customWidth="1"/>
    <col min="2309" max="2309" width="15.85546875" style="22" customWidth="1"/>
    <col min="2310" max="2310" width="45" style="22" customWidth="1"/>
    <col min="2311" max="2311" width="25" style="22" customWidth="1"/>
    <col min="2312" max="2560" width="9.140625" style="22"/>
    <col min="2561" max="2561" width="13.7109375" style="22" customWidth="1"/>
    <col min="2562" max="2562" width="25.28515625" style="22" customWidth="1"/>
    <col min="2563" max="2563" width="21.42578125" style="22" customWidth="1"/>
    <col min="2564" max="2564" width="16.42578125" style="22" customWidth="1"/>
    <col min="2565" max="2565" width="15.85546875" style="22" customWidth="1"/>
    <col min="2566" max="2566" width="45" style="22" customWidth="1"/>
    <col min="2567" max="2567" width="25" style="22" customWidth="1"/>
    <col min="2568" max="2816" width="9.140625" style="22"/>
    <col min="2817" max="2817" width="13.7109375" style="22" customWidth="1"/>
    <col min="2818" max="2818" width="25.28515625" style="22" customWidth="1"/>
    <col min="2819" max="2819" width="21.42578125" style="22" customWidth="1"/>
    <col min="2820" max="2820" width="16.42578125" style="22" customWidth="1"/>
    <col min="2821" max="2821" width="15.85546875" style="22" customWidth="1"/>
    <col min="2822" max="2822" width="45" style="22" customWidth="1"/>
    <col min="2823" max="2823" width="25" style="22" customWidth="1"/>
    <col min="2824" max="3072" width="9.140625" style="22"/>
    <col min="3073" max="3073" width="13.7109375" style="22" customWidth="1"/>
    <col min="3074" max="3074" width="25.28515625" style="22" customWidth="1"/>
    <col min="3075" max="3075" width="21.42578125" style="22" customWidth="1"/>
    <col min="3076" max="3076" width="16.42578125" style="22" customWidth="1"/>
    <col min="3077" max="3077" width="15.85546875" style="22" customWidth="1"/>
    <col min="3078" max="3078" width="45" style="22" customWidth="1"/>
    <col min="3079" max="3079" width="25" style="22" customWidth="1"/>
    <col min="3080" max="3328" width="9.140625" style="22"/>
    <col min="3329" max="3329" width="13.7109375" style="22" customWidth="1"/>
    <col min="3330" max="3330" width="25.28515625" style="22" customWidth="1"/>
    <col min="3331" max="3331" width="21.42578125" style="22" customWidth="1"/>
    <col min="3332" max="3332" width="16.42578125" style="22" customWidth="1"/>
    <col min="3333" max="3333" width="15.85546875" style="22" customWidth="1"/>
    <col min="3334" max="3334" width="45" style="22" customWidth="1"/>
    <col min="3335" max="3335" width="25" style="22" customWidth="1"/>
    <col min="3336" max="3584" width="9.140625" style="22"/>
    <col min="3585" max="3585" width="13.7109375" style="22" customWidth="1"/>
    <col min="3586" max="3586" width="25.28515625" style="22" customWidth="1"/>
    <col min="3587" max="3587" width="21.42578125" style="22" customWidth="1"/>
    <col min="3588" max="3588" width="16.42578125" style="22" customWidth="1"/>
    <col min="3589" max="3589" width="15.85546875" style="22" customWidth="1"/>
    <col min="3590" max="3590" width="45" style="22" customWidth="1"/>
    <col min="3591" max="3591" width="25" style="22" customWidth="1"/>
    <col min="3592" max="3840" width="9.140625" style="22"/>
    <col min="3841" max="3841" width="13.7109375" style="22" customWidth="1"/>
    <col min="3842" max="3842" width="25.28515625" style="22" customWidth="1"/>
    <col min="3843" max="3843" width="21.42578125" style="22" customWidth="1"/>
    <col min="3844" max="3844" width="16.42578125" style="22" customWidth="1"/>
    <col min="3845" max="3845" width="15.85546875" style="22" customWidth="1"/>
    <col min="3846" max="3846" width="45" style="22" customWidth="1"/>
    <col min="3847" max="3847" width="25" style="22" customWidth="1"/>
    <col min="3848" max="4096" width="9.140625" style="22"/>
    <col min="4097" max="4097" width="13.7109375" style="22" customWidth="1"/>
    <col min="4098" max="4098" width="25.28515625" style="22" customWidth="1"/>
    <col min="4099" max="4099" width="21.42578125" style="22" customWidth="1"/>
    <col min="4100" max="4100" width="16.42578125" style="22" customWidth="1"/>
    <col min="4101" max="4101" width="15.85546875" style="22" customWidth="1"/>
    <col min="4102" max="4102" width="45" style="22" customWidth="1"/>
    <col min="4103" max="4103" width="25" style="22" customWidth="1"/>
    <col min="4104" max="4352" width="9.140625" style="22"/>
    <col min="4353" max="4353" width="13.7109375" style="22" customWidth="1"/>
    <col min="4354" max="4354" width="25.28515625" style="22" customWidth="1"/>
    <col min="4355" max="4355" width="21.42578125" style="22" customWidth="1"/>
    <col min="4356" max="4356" width="16.42578125" style="22" customWidth="1"/>
    <col min="4357" max="4357" width="15.85546875" style="22" customWidth="1"/>
    <col min="4358" max="4358" width="45" style="22" customWidth="1"/>
    <col min="4359" max="4359" width="25" style="22" customWidth="1"/>
    <col min="4360" max="4608" width="9.140625" style="22"/>
    <col min="4609" max="4609" width="13.7109375" style="22" customWidth="1"/>
    <col min="4610" max="4610" width="25.28515625" style="22" customWidth="1"/>
    <col min="4611" max="4611" width="21.42578125" style="22" customWidth="1"/>
    <col min="4612" max="4612" width="16.42578125" style="22" customWidth="1"/>
    <col min="4613" max="4613" width="15.85546875" style="22" customWidth="1"/>
    <col min="4614" max="4614" width="45" style="22" customWidth="1"/>
    <col min="4615" max="4615" width="25" style="22" customWidth="1"/>
    <col min="4616" max="4864" width="9.140625" style="22"/>
    <col min="4865" max="4865" width="13.7109375" style="22" customWidth="1"/>
    <col min="4866" max="4866" width="25.28515625" style="22" customWidth="1"/>
    <col min="4867" max="4867" width="21.42578125" style="22" customWidth="1"/>
    <col min="4868" max="4868" width="16.42578125" style="22" customWidth="1"/>
    <col min="4869" max="4869" width="15.85546875" style="22" customWidth="1"/>
    <col min="4870" max="4870" width="45" style="22" customWidth="1"/>
    <col min="4871" max="4871" width="25" style="22" customWidth="1"/>
    <col min="4872" max="5120" width="9.140625" style="22"/>
    <col min="5121" max="5121" width="13.7109375" style="22" customWidth="1"/>
    <col min="5122" max="5122" width="25.28515625" style="22" customWidth="1"/>
    <col min="5123" max="5123" width="21.42578125" style="22" customWidth="1"/>
    <col min="5124" max="5124" width="16.42578125" style="22" customWidth="1"/>
    <col min="5125" max="5125" width="15.85546875" style="22" customWidth="1"/>
    <col min="5126" max="5126" width="45" style="22" customWidth="1"/>
    <col min="5127" max="5127" width="25" style="22" customWidth="1"/>
    <col min="5128" max="5376" width="9.140625" style="22"/>
    <col min="5377" max="5377" width="13.7109375" style="22" customWidth="1"/>
    <col min="5378" max="5378" width="25.28515625" style="22" customWidth="1"/>
    <col min="5379" max="5379" width="21.42578125" style="22" customWidth="1"/>
    <col min="5380" max="5380" width="16.42578125" style="22" customWidth="1"/>
    <col min="5381" max="5381" width="15.85546875" style="22" customWidth="1"/>
    <col min="5382" max="5382" width="45" style="22" customWidth="1"/>
    <col min="5383" max="5383" width="25" style="22" customWidth="1"/>
    <col min="5384" max="5632" width="9.140625" style="22"/>
    <col min="5633" max="5633" width="13.7109375" style="22" customWidth="1"/>
    <col min="5634" max="5634" width="25.28515625" style="22" customWidth="1"/>
    <col min="5635" max="5635" width="21.42578125" style="22" customWidth="1"/>
    <col min="5636" max="5636" width="16.42578125" style="22" customWidth="1"/>
    <col min="5637" max="5637" width="15.85546875" style="22" customWidth="1"/>
    <col min="5638" max="5638" width="45" style="22" customWidth="1"/>
    <col min="5639" max="5639" width="25" style="22" customWidth="1"/>
    <col min="5640" max="5888" width="9.140625" style="22"/>
    <col min="5889" max="5889" width="13.7109375" style="22" customWidth="1"/>
    <col min="5890" max="5890" width="25.28515625" style="22" customWidth="1"/>
    <col min="5891" max="5891" width="21.42578125" style="22" customWidth="1"/>
    <col min="5892" max="5892" width="16.42578125" style="22" customWidth="1"/>
    <col min="5893" max="5893" width="15.85546875" style="22" customWidth="1"/>
    <col min="5894" max="5894" width="45" style="22" customWidth="1"/>
    <col min="5895" max="5895" width="25" style="22" customWidth="1"/>
    <col min="5896" max="6144" width="9.140625" style="22"/>
    <col min="6145" max="6145" width="13.7109375" style="22" customWidth="1"/>
    <col min="6146" max="6146" width="25.28515625" style="22" customWidth="1"/>
    <col min="6147" max="6147" width="21.42578125" style="22" customWidth="1"/>
    <col min="6148" max="6148" width="16.42578125" style="22" customWidth="1"/>
    <col min="6149" max="6149" width="15.85546875" style="22" customWidth="1"/>
    <col min="6150" max="6150" width="45" style="22" customWidth="1"/>
    <col min="6151" max="6151" width="25" style="22" customWidth="1"/>
    <col min="6152" max="6400" width="9.140625" style="22"/>
    <col min="6401" max="6401" width="13.7109375" style="22" customWidth="1"/>
    <col min="6402" max="6402" width="25.28515625" style="22" customWidth="1"/>
    <col min="6403" max="6403" width="21.42578125" style="22" customWidth="1"/>
    <col min="6404" max="6404" width="16.42578125" style="22" customWidth="1"/>
    <col min="6405" max="6405" width="15.85546875" style="22" customWidth="1"/>
    <col min="6406" max="6406" width="45" style="22" customWidth="1"/>
    <col min="6407" max="6407" width="25" style="22" customWidth="1"/>
    <col min="6408" max="6656" width="9.140625" style="22"/>
    <col min="6657" max="6657" width="13.7109375" style="22" customWidth="1"/>
    <col min="6658" max="6658" width="25.28515625" style="22" customWidth="1"/>
    <col min="6659" max="6659" width="21.42578125" style="22" customWidth="1"/>
    <col min="6660" max="6660" width="16.42578125" style="22" customWidth="1"/>
    <col min="6661" max="6661" width="15.85546875" style="22" customWidth="1"/>
    <col min="6662" max="6662" width="45" style="22" customWidth="1"/>
    <col min="6663" max="6663" width="25" style="22" customWidth="1"/>
    <col min="6664" max="6912" width="9.140625" style="22"/>
    <col min="6913" max="6913" width="13.7109375" style="22" customWidth="1"/>
    <col min="6914" max="6914" width="25.28515625" style="22" customWidth="1"/>
    <col min="6915" max="6915" width="21.42578125" style="22" customWidth="1"/>
    <col min="6916" max="6916" width="16.42578125" style="22" customWidth="1"/>
    <col min="6917" max="6917" width="15.85546875" style="22" customWidth="1"/>
    <col min="6918" max="6918" width="45" style="22" customWidth="1"/>
    <col min="6919" max="6919" width="25" style="22" customWidth="1"/>
    <col min="6920" max="7168" width="9.140625" style="22"/>
    <col min="7169" max="7169" width="13.7109375" style="22" customWidth="1"/>
    <col min="7170" max="7170" width="25.28515625" style="22" customWidth="1"/>
    <col min="7171" max="7171" width="21.42578125" style="22" customWidth="1"/>
    <col min="7172" max="7172" width="16.42578125" style="22" customWidth="1"/>
    <col min="7173" max="7173" width="15.85546875" style="22" customWidth="1"/>
    <col min="7174" max="7174" width="45" style="22" customWidth="1"/>
    <col min="7175" max="7175" width="25" style="22" customWidth="1"/>
    <col min="7176" max="7424" width="9.140625" style="22"/>
    <col min="7425" max="7425" width="13.7109375" style="22" customWidth="1"/>
    <col min="7426" max="7426" width="25.28515625" style="22" customWidth="1"/>
    <col min="7427" max="7427" width="21.42578125" style="22" customWidth="1"/>
    <col min="7428" max="7428" width="16.42578125" style="22" customWidth="1"/>
    <col min="7429" max="7429" width="15.85546875" style="22" customWidth="1"/>
    <col min="7430" max="7430" width="45" style="22" customWidth="1"/>
    <col min="7431" max="7431" width="25" style="22" customWidth="1"/>
    <col min="7432" max="7680" width="9.140625" style="22"/>
    <col min="7681" max="7681" width="13.7109375" style="22" customWidth="1"/>
    <col min="7682" max="7682" width="25.28515625" style="22" customWidth="1"/>
    <col min="7683" max="7683" width="21.42578125" style="22" customWidth="1"/>
    <col min="7684" max="7684" width="16.42578125" style="22" customWidth="1"/>
    <col min="7685" max="7685" width="15.85546875" style="22" customWidth="1"/>
    <col min="7686" max="7686" width="45" style="22" customWidth="1"/>
    <col min="7687" max="7687" width="25" style="22" customWidth="1"/>
    <col min="7688" max="7936" width="9.140625" style="22"/>
    <col min="7937" max="7937" width="13.7109375" style="22" customWidth="1"/>
    <col min="7938" max="7938" width="25.28515625" style="22" customWidth="1"/>
    <col min="7939" max="7939" width="21.42578125" style="22" customWidth="1"/>
    <col min="7940" max="7940" width="16.42578125" style="22" customWidth="1"/>
    <col min="7941" max="7941" width="15.85546875" style="22" customWidth="1"/>
    <col min="7942" max="7942" width="45" style="22" customWidth="1"/>
    <col min="7943" max="7943" width="25" style="22" customWidth="1"/>
    <col min="7944" max="8192" width="9.140625" style="22"/>
    <col min="8193" max="8193" width="13.7109375" style="22" customWidth="1"/>
    <col min="8194" max="8194" width="25.28515625" style="22" customWidth="1"/>
    <col min="8195" max="8195" width="21.42578125" style="22" customWidth="1"/>
    <col min="8196" max="8196" width="16.42578125" style="22" customWidth="1"/>
    <col min="8197" max="8197" width="15.85546875" style="22" customWidth="1"/>
    <col min="8198" max="8198" width="45" style="22" customWidth="1"/>
    <col min="8199" max="8199" width="25" style="22" customWidth="1"/>
    <col min="8200" max="8448" width="9.140625" style="22"/>
    <col min="8449" max="8449" width="13.7109375" style="22" customWidth="1"/>
    <col min="8450" max="8450" width="25.28515625" style="22" customWidth="1"/>
    <col min="8451" max="8451" width="21.42578125" style="22" customWidth="1"/>
    <col min="8452" max="8452" width="16.42578125" style="22" customWidth="1"/>
    <col min="8453" max="8453" width="15.85546875" style="22" customWidth="1"/>
    <col min="8454" max="8454" width="45" style="22" customWidth="1"/>
    <col min="8455" max="8455" width="25" style="22" customWidth="1"/>
    <col min="8456" max="8704" width="9.140625" style="22"/>
    <col min="8705" max="8705" width="13.7109375" style="22" customWidth="1"/>
    <col min="8706" max="8706" width="25.28515625" style="22" customWidth="1"/>
    <col min="8707" max="8707" width="21.42578125" style="22" customWidth="1"/>
    <col min="8708" max="8708" width="16.42578125" style="22" customWidth="1"/>
    <col min="8709" max="8709" width="15.85546875" style="22" customWidth="1"/>
    <col min="8710" max="8710" width="45" style="22" customWidth="1"/>
    <col min="8711" max="8711" width="25" style="22" customWidth="1"/>
    <col min="8712" max="8960" width="9.140625" style="22"/>
    <col min="8961" max="8961" width="13.7109375" style="22" customWidth="1"/>
    <col min="8962" max="8962" width="25.28515625" style="22" customWidth="1"/>
    <col min="8963" max="8963" width="21.42578125" style="22" customWidth="1"/>
    <col min="8964" max="8964" width="16.42578125" style="22" customWidth="1"/>
    <col min="8965" max="8965" width="15.85546875" style="22" customWidth="1"/>
    <col min="8966" max="8966" width="45" style="22" customWidth="1"/>
    <col min="8967" max="8967" width="25" style="22" customWidth="1"/>
    <col min="8968" max="9216" width="9.140625" style="22"/>
    <col min="9217" max="9217" width="13.7109375" style="22" customWidth="1"/>
    <col min="9218" max="9218" width="25.28515625" style="22" customWidth="1"/>
    <col min="9219" max="9219" width="21.42578125" style="22" customWidth="1"/>
    <col min="9220" max="9220" width="16.42578125" style="22" customWidth="1"/>
    <col min="9221" max="9221" width="15.85546875" style="22" customWidth="1"/>
    <col min="9222" max="9222" width="45" style="22" customWidth="1"/>
    <col min="9223" max="9223" width="25" style="22" customWidth="1"/>
    <col min="9224" max="9472" width="9.140625" style="22"/>
    <col min="9473" max="9473" width="13.7109375" style="22" customWidth="1"/>
    <col min="9474" max="9474" width="25.28515625" style="22" customWidth="1"/>
    <col min="9475" max="9475" width="21.42578125" style="22" customWidth="1"/>
    <col min="9476" max="9476" width="16.42578125" style="22" customWidth="1"/>
    <col min="9477" max="9477" width="15.85546875" style="22" customWidth="1"/>
    <col min="9478" max="9478" width="45" style="22" customWidth="1"/>
    <col min="9479" max="9479" width="25" style="22" customWidth="1"/>
    <col min="9480" max="9728" width="9.140625" style="22"/>
    <col min="9729" max="9729" width="13.7109375" style="22" customWidth="1"/>
    <col min="9730" max="9730" width="25.28515625" style="22" customWidth="1"/>
    <col min="9731" max="9731" width="21.42578125" style="22" customWidth="1"/>
    <col min="9732" max="9732" width="16.42578125" style="22" customWidth="1"/>
    <col min="9733" max="9733" width="15.85546875" style="22" customWidth="1"/>
    <col min="9734" max="9734" width="45" style="22" customWidth="1"/>
    <col min="9735" max="9735" width="25" style="22" customWidth="1"/>
    <col min="9736" max="9984" width="9.140625" style="22"/>
    <col min="9985" max="9985" width="13.7109375" style="22" customWidth="1"/>
    <col min="9986" max="9986" width="25.28515625" style="22" customWidth="1"/>
    <col min="9987" max="9987" width="21.42578125" style="22" customWidth="1"/>
    <col min="9988" max="9988" width="16.42578125" style="22" customWidth="1"/>
    <col min="9989" max="9989" width="15.85546875" style="22" customWidth="1"/>
    <col min="9990" max="9990" width="45" style="22" customWidth="1"/>
    <col min="9991" max="9991" width="25" style="22" customWidth="1"/>
    <col min="9992" max="10240" width="9.140625" style="22"/>
    <col min="10241" max="10241" width="13.7109375" style="22" customWidth="1"/>
    <col min="10242" max="10242" width="25.28515625" style="22" customWidth="1"/>
    <col min="10243" max="10243" width="21.42578125" style="22" customWidth="1"/>
    <col min="10244" max="10244" width="16.42578125" style="22" customWidth="1"/>
    <col min="10245" max="10245" width="15.85546875" style="22" customWidth="1"/>
    <col min="10246" max="10246" width="45" style="22" customWidth="1"/>
    <col min="10247" max="10247" width="25" style="22" customWidth="1"/>
    <col min="10248" max="10496" width="9.140625" style="22"/>
    <col min="10497" max="10497" width="13.7109375" style="22" customWidth="1"/>
    <col min="10498" max="10498" width="25.28515625" style="22" customWidth="1"/>
    <col min="10499" max="10499" width="21.42578125" style="22" customWidth="1"/>
    <col min="10500" max="10500" width="16.42578125" style="22" customWidth="1"/>
    <col min="10501" max="10501" width="15.85546875" style="22" customWidth="1"/>
    <col min="10502" max="10502" width="45" style="22" customWidth="1"/>
    <col min="10503" max="10503" width="25" style="22" customWidth="1"/>
    <col min="10504" max="10752" width="9.140625" style="22"/>
    <col min="10753" max="10753" width="13.7109375" style="22" customWidth="1"/>
    <col min="10754" max="10754" width="25.28515625" style="22" customWidth="1"/>
    <col min="10755" max="10755" width="21.42578125" style="22" customWidth="1"/>
    <col min="10756" max="10756" width="16.42578125" style="22" customWidth="1"/>
    <col min="10757" max="10757" width="15.85546875" style="22" customWidth="1"/>
    <col min="10758" max="10758" width="45" style="22" customWidth="1"/>
    <col min="10759" max="10759" width="25" style="22" customWidth="1"/>
    <col min="10760" max="11008" width="9.140625" style="22"/>
    <col min="11009" max="11009" width="13.7109375" style="22" customWidth="1"/>
    <col min="11010" max="11010" width="25.28515625" style="22" customWidth="1"/>
    <col min="11011" max="11011" width="21.42578125" style="22" customWidth="1"/>
    <col min="11012" max="11012" width="16.42578125" style="22" customWidth="1"/>
    <col min="11013" max="11013" width="15.85546875" style="22" customWidth="1"/>
    <col min="11014" max="11014" width="45" style="22" customWidth="1"/>
    <col min="11015" max="11015" width="25" style="22" customWidth="1"/>
    <col min="11016" max="11264" width="9.140625" style="22"/>
    <col min="11265" max="11265" width="13.7109375" style="22" customWidth="1"/>
    <col min="11266" max="11266" width="25.28515625" style="22" customWidth="1"/>
    <col min="11267" max="11267" width="21.42578125" style="22" customWidth="1"/>
    <col min="11268" max="11268" width="16.42578125" style="22" customWidth="1"/>
    <col min="11269" max="11269" width="15.85546875" style="22" customWidth="1"/>
    <col min="11270" max="11270" width="45" style="22" customWidth="1"/>
    <col min="11271" max="11271" width="25" style="22" customWidth="1"/>
    <col min="11272" max="11520" width="9.140625" style="22"/>
    <col min="11521" max="11521" width="13.7109375" style="22" customWidth="1"/>
    <col min="11522" max="11522" width="25.28515625" style="22" customWidth="1"/>
    <col min="11523" max="11523" width="21.42578125" style="22" customWidth="1"/>
    <col min="11524" max="11524" width="16.42578125" style="22" customWidth="1"/>
    <col min="11525" max="11525" width="15.85546875" style="22" customWidth="1"/>
    <col min="11526" max="11526" width="45" style="22" customWidth="1"/>
    <col min="11527" max="11527" width="25" style="22" customWidth="1"/>
    <col min="11528" max="11776" width="9.140625" style="22"/>
    <col min="11777" max="11777" width="13.7109375" style="22" customWidth="1"/>
    <col min="11778" max="11778" width="25.28515625" style="22" customWidth="1"/>
    <col min="11779" max="11779" width="21.42578125" style="22" customWidth="1"/>
    <col min="11780" max="11780" width="16.42578125" style="22" customWidth="1"/>
    <col min="11781" max="11781" width="15.85546875" style="22" customWidth="1"/>
    <col min="11782" max="11782" width="45" style="22" customWidth="1"/>
    <col min="11783" max="11783" width="25" style="22" customWidth="1"/>
    <col min="11784" max="12032" width="9.140625" style="22"/>
    <col min="12033" max="12033" width="13.7109375" style="22" customWidth="1"/>
    <col min="12034" max="12034" width="25.28515625" style="22" customWidth="1"/>
    <col min="12035" max="12035" width="21.42578125" style="22" customWidth="1"/>
    <col min="12036" max="12036" width="16.42578125" style="22" customWidth="1"/>
    <col min="12037" max="12037" width="15.85546875" style="22" customWidth="1"/>
    <col min="12038" max="12038" width="45" style="22" customWidth="1"/>
    <col min="12039" max="12039" width="25" style="22" customWidth="1"/>
    <col min="12040" max="12288" width="9.140625" style="22"/>
    <col min="12289" max="12289" width="13.7109375" style="22" customWidth="1"/>
    <col min="12290" max="12290" width="25.28515625" style="22" customWidth="1"/>
    <col min="12291" max="12291" width="21.42578125" style="22" customWidth="1"/>
    <col min="12292" max="12292" width="16.42578125" style="22" customWidth="1"/>
    <col min="12293" max="12293" width="15.85546875" style="22" customWidth="1"/>
    <col min="12294" max="12294" width="45" style="22" customWidth="1"/>
    <col min="12295" max="12295" width="25" style="22" customWidth="1"/>
    <col min="12296" max="12544" width="9.140625" style="22"/>
    <col min="12545" max="12545" width="13.7109375" style="22" customWidth="1"/>
    <col min="12546" max="12546" width="25.28515625" style="22" customWidth="1"/>
    <col min="12547" max="12547" width="21.42578125" style="22" customWidth="1"/>
    <col min="12548" max="12548" width="16.42578125" style="22" customWidth="1"/>
    <col min="12549" max="12549" width="15.85546875" style="22" customWidth="1"/>
    <col min="12550" max="12550" width="45" style="22" customWidth="1"/>
    <col min="12551" max="12551" width="25" style="22" customWidth="1"/>
    <col min="12552" max="12800" width="9.140625" style="22"/>
    <col min="12801" max="12801" width="13.7109375" style="22" customWidth="1"/>
    <col min="12802" max="12802" width="25.28515625" style="22" customWidth="1"/>
    <col min="12803" max="12803" width="21.42578125" style="22" customWidth="1"/>
    <col min="12804" max="12804" width="16.42578125" style="22" customWidth="1"/>
    <col min="12805" max="12805" width="15.85546875" style="22" customWidth="1"/>
    <col min="12806" max="12806" width="45" style="22" customWidth="1"/>
    <col min="12807" max="12807" width="25" style="22" customWidth="1"/>
    <col min="12808" max="13056" width="9.140625" style="22"/>
    <col min="13057" max="13057" width="13.7109375" style="22" customWidth="1"/>
    <col min="13058" max="13058" width="25.28515625" style="22" customWidth="1"/>
    <col min="13059" max="13059" width="21.42578125" style="22" customWidth="1"/>
    <col min="13060" max="13060" width="16.42578125" style="22" customWidth="1"/>
    <col min="13061" max="13061" width="15.85546875" style="22" customWidth="1"/>
    <col min="13062" max="13062" width="45" style="22" customWidth="1"/>
    <col min="13063" max="13063" width="25" style="22" customWidth="1"/>
    <col min="13064" max="13312" width="9.140625" style="22"/>
    <col min="13313" max="13313" width="13.7109375" style="22" customWidth="1"/>
    <col min="13314" max="13314" width="25.28515625" style="22" customWidth="1"/>
    <col min="13315" max="13315" width="21.42578125" style="22" customWidth="1"/>
    <col min="13316" max="13316" width="16.42578125" style="22" customWidth="1"/>
    <col min="13317" max="13317" width="15.85546875" style="22" customWidth="1"/>
    <col min="13318" max="13318" width="45" style="22" customWidth="1"/>
    <col min="13319" max="13319" width="25" style="22" customWidth="1"/>
    <col min="13320" max="13568" width="9.140625" style="22"/>
    <col min="13569" max="13569" width="13.7109375" style="22" customWidth="1"/>
    <col min="13570" max="13570" width="25.28515625" style="22" customWidth="1"/>
    <col min="13571" max="13571" width="21.42578125" style="22" customWidth="1"/>
    <col min="13572" max="13572" width="16.42578125" style="22" customWidth="1"/>
    <col min="13573" max="13573" width="15.85546875" style="22" customWidth="1"/>
    <col min="13574" max="13574" width="45" style="22" customWidth="1"/>
    <col min="13575" max="13575" width="25" style="22" customWidth="1"/>
    <col min="13576" max="13824" width="9.140625" style="22"/>
    <col min="13825" max="13825" width="13.7109375" style="22" customWidth="1"/>
    <col min="13826" max="13826" width="25.28515625" style="22" customWidth="1"/>
    <col min="13827" max="13827" width="21.42578125" style="22" customWidth="1"/>
    <col min="13828" max="13828" width="16.42578125" style="22" customWidth="1"/>
    <col min="13829" max="13829" width="15.85546875" style="22" customWidth="1"/>
    <col min="13830" max="13830" width="45" style="22" customWidth="1"/>
    <col min="13831" max="13831" width="25" style="22" customWidth="1"/>
    <col min="13832" max="14080" width="9.140625" style="22"/>
    <col min="14081" max="14081" width="13.7109375" style="22" customWidth="1"/>
    <col min="14082" max="14082" width="25.28515625" style="22" customWidth="1"/>
    <col min="14083" max="14083" width="21.42578125" style="22" customWidth="1"/>
    <col min="14084" max="14084" width="16.42578125" style="22" customWidth="1"/>
    <col min="14085" max="14085" width="15.85546875" style="22" customWidth="1"/>
    <col min="14086" max="14086" width="45" style="22" customWidth="1"/>
    <col min="14087" max="14087" width="25" style="22" customWidth="1"/>
    <col min="14088" max="14336" width="9.140625" style="22"/>
    <col min="14337" max="14337" width="13.7109375" style="22" customWidth="1"/>
    <col min="14338" max="14338" width="25.28515625" style="22" customWidth="1"/>
    <col min="14339" max="14339" width="21.42578125" style="22" customWidth="1"/>
    <col min="14340" max="14340" width="16.42578125" style="22" customWidth="1"/>
    <col min="14341" max="14341" width="15.85546875" style="22" customWidth="1"/>
    <col min="14342" max="14342" width="45" style="22" customWidth="1"/>
    <col min="14343" max="14343" width="25" style="22" customWidth="1"/>
    <col min="14344" max="14592" width="9.140625" style="22"/>
    <col min="14593" max="14593" width="13.7109375" style="22" customWidth="1"/>
    <col min="14594" max="14594" width="25.28515625" style="22" customWidth="1"/>
    <col min="14595" max="14595" width="21.42578125" style="22" customWidth="1"/>
    <col min="14596" max="14596" width="16.42578125" style="22" customWidth="1"/>
    <col min="14597" max="14597" width="15.85546875" style="22" customWidth="1"/>
    <col min="14598" max="14598" width="45" style="22" customWidth="1"/>
    <col min="14599" max="14599" width="25" style="22" customWidth="1"/>
    <col min="14600" max="14848" width="9.140625" style="22"/>
    <col min="14849" max="14849" width="13.7109375" style="22" customWidth="1"/>
    <col min="14850" max="14850" width="25.28515625" style="22" customWidth="1"/>
    <col min="14851" max="14851" width="21.42578125" style="22" customWidth="1"/>
    <col min="14852" max="14852" width="16.42578125" style="22" customWidth="1"/>
    <col min="14853" max="14853" width="15.85546875" style="22" customWidth="1"/>
    <col min="14854" max="14854" width="45" style="22" customWidth="1"/>
    <col min="14855" max="14855" width="25" style="22" customWidth="1"/>
    <col min="14856" max="15104" width="9.140625" style="22"/>
    <col min="15105" max="15105" width="13.7109375" style="22" customWidth="1"/>
    <col min="15106" max="15106" width="25.28515625" style="22" customWidth="1"/>
    <col min="15107" max="15107" width="21.42578125" style="22" customWidth="1"/>
    <col min="15108" max="15108" width="16.42578125" style="22" customWidth="1"/>
    <col min="15109" max="15109" width="15.85546875" style="22" customWidth="1"/>
    <col min="15110" max="15110" width="45" style="22" customWidth="1"/>
    <col min="15111" max="15111" width="25" style="22" customWidth="1"/>
    <col min="15112" max="15360" width="9.140625" style="22"/>
    <col min="15361" max="15361" width="13.7109375" style="22" customWidth="1"/>
    <col min="15362" max="15362" width="25.28515625" style="22" customWidth="1"/>
    <col min="15363" max="15363" width="21.42578125" style="22" customWidth="1"/>
    <col min="15364" max="15364" width="16.42578125" style="22" customWidth="1"/>
    <col min="15365" max="15365" width="15.85546875" style="22" customWidth="1"/>
    <col min="15366" max="15366" width="45" style="22" customWidth="1"/>
    <col min="15367" max="15367" width="25" style="22" customWidth="1"/>
    <col min="15368" max="15616" width="9.140625" style="22"/>
    <col min="15617" max="15617" width="13.7109375" style="22" customWidth="1"/>
    <col min="15618" max="15618" width="25.28515625" style="22" customWidth="1"/>
    <col min="15619" max="15619" width="21.42578125" style="22" customWidth="1"/>
    <col min="15620" max="15620" width="16.42578125" style="22" customWidth="1"/>
    <col min="15621" max="15621" width="15.85546875" style="22" customWidth="1"/>
    <col min="15622" max="15622" width="45" style="22" customWidth="1"/>
    <col min="15623" max="15623" width="25" style="22" customWidth="1"/>
    <col min="15624" max="15872" width="9.140625" style="22"/>
    <col min="15873" max="15873" width="13.7109375" style="22" customWidth="1"/>
    <col min="15874" max="15874" width="25.28515625" style="22" customWidth="1"/>
    <col min="15875" max="15875" width="21.42578125" style="22" customWidth="1"/>
    <col min="15876" max="15876" width="16.42578125" style="22" customWidth="1"/>
    <col min="15877" max="15877" width="15.85546875" style="22" customWidth="1"/>
    <col min="15878" max="15878" width="45" style="22" customWidth="1"/>
    <col min="15879" max="15879" width="25" style="22" customWidth="1"/>
    <col min="15880" max="16128" width="9.140625" style="22"/>
    <col min="16129" max="16129" width="13.7109375" style="22" customWidth="1"/>
    <col min="16130" max="16130" width="25.28515625" style="22" customWidth="1"/>
    <col min="16131" max="16131" width="21.42578125" style="22" customWidth="1"/>
    <col min="16132" max="16132" width="16.42578125" style="22" customWidth="1"/>
    <col min="16133" max="16133" width="15.85546875" style="22" customWidth="1"/>
    <col min="16134" max="16134" width="45" style="22" customWidth="1"/>
    <col min="16135" max="16135" width="25" style="22" customWidth="1"/>
    <col min="16136" max="16384" width="9.140625" style="22"/>
  </cols>
  <sheetData>
    <row r="1" spans="1:7" s="11" customFormat="1" ht="17.25">
      <c r="A1" s="10"/>
      <c r="B1" s="10"/>
      <c r="C1" s="23"/>
      <c r="D1" s="168" t="s">
        <v>124</v>
      </c>
      <c r="E1" s="168"/>
      <c r="F1" s="168"/>
      <c r="G1" s="168"/>
    </row>
    <row r="2" spans="1:7" s="11" customFormat="1" ht="17.25">
      <c r="A2" s="10"/>
      <c r="B2" s="10"/>
      <c r="C2" s="168" t="s">
        <v>82</v>
      </c>
      <c r="D2" s="168"/>
      <c r="E2" s="168"/>
      <c r="F2" s="168"/>
      <c r="G2" s="168"/>
    </row>
    <row r="3" spans="1:7" s="11" customFormat="1" ht="17.25">
      <c r="A3" s="10"/>
      <c r="B3" s="10"/>
      <c r="C3" s="168" t="s">
        <v>64</v>
      </c>
      <c r="D3" s="168"/>
      <c r="E3" s="168"/>
      <c r="F3" s="168"/>
      <c r="G3" s="168"/>
    </row>
    <row r="4" spans="1:7" s="11" customFormat="1" ht="17.25">
      <c r="A4" s="10"/>
      <c r="B4" s="10"/>
      <c r="C4" s="169"/>
      <c r="D4" s="169"/>
      <c r="E4" s="169"/>
      <c r="F4" s="12"/>
      <c r="G4" s="12"/>
    </row>
    <row r="5" spans="1:7" s="11" customFormat="1" ht="17.25">
      <c r="A5" s="10"/>
      <c r="B5" s="10"/>
      <c r="C5" s="169"/>
      <c r="D5" s="169"/>
      <c r="E5" s="169"/>
      <c r="F5" s="12"/>
      <c r="G5" s="12"/>
    </row>
    <row r="6" spans="1:7" s="11" customFormat="1" ht="50.25" customHeight="1">
      <c r="A6" s="162" t="s">
        <v>125</v>
      </c>
      <c r="B6" s="162"/>
      <c r="C6" s="162"/>
      <c r="D6" s="162"/>
      <c r="E6" s="162"/>
      <c r="F6" s="162"/>
      <c r="G6" s="162"/>
    </row>
    <row r="7" spans="1:7" s="11" customFormat="1" ht="38.25" customHeight="1">
      <c r="A7" s="13"/>
      <c r="B7" s="13"/>
      <c r="C7" s="14"/>
      <c r="D7" s="14"/>
      <c r="E7" s="14"/>
      <c r="F7" s="13"/>
      <c r="G7" s="4" t="s">
        <v>48</v>
      </c>
    </row>
    <row r="8" spans="1:7" s="11" customFormat="1" ht="90.75" customHeight="1">
      <c r="A8" s="163" t="s">
        <v>1</v>
      </c>
      <c r="B8" s="164"/>
      <c r="C8" s="165" t="s">
        <v>2</v>
      </c>
      <c r="D8" s="165"/>
      <c r="E8" s="165"/>
      <c r="F8" s="165" t="s">
        <v>3</v>
      </c>
      <c r="G8" s="15" t="s">
        <v>27</v>
      </c>
    </row>
    <row r="9" spans="1:7" s="11" customFormat="1" ht="24.75" customHeight="1">
      <c r="A9" s="15" t="s">
        <v>5</v>
      </c>
      <c r="B9" s="15" t="s">
        <v>6</v>
      </c>
      <c r="C9" s="165"/>
      <c r="D9" s="165"/>
      <c r="E9" s="165"/>
      <c r="F9" s="165"/>
      <c r="G9" s="16" t="s">
        <v>4</v>
      </c>
    </row>
    <row r="10" spans="1:7" s="11" customFormat="1" ht="17.25">
      <c r="A10" s="17">
        <v>1</v>
      </c>
      <c r="B10" s="17">
        <v>2</v>
      </c>
      <c r="C10" s="166">
        <v>3</v>
      </c>
      <c r="D10" s="166"/>
      <c r="E10" s="166"/>
      <c r="F10" s="17">
        <v>4</v>
      </c>
      <c r="G10" s="18">
        <v>5</v>
      </c>
    </row>
    <row r="11" spans="1:7" s="11" customFormat="1" ht="27" customHeight="1">
      <c r="A11" s="167" t="s">
        <v>65</v>
      </c>
      <c r="B11" s="167"/>
      <c r="C11" s="167"/>
      <c r="D11" s="167"/>
      <c r="E11" s="167"/>
      <c r="F11" s="167"/>
      <c r="G11" s="19">
        <f>+G12</f>
        <v>52800</v>
      </c>
    </row>
    <row r="12" spans="1:7" s="11" customFormat="1" ht="27" customHeight="1">
      <c r="A12" s="154" t="s">
        <v>8</v>
      </c>
      <c r="B12" s="155"/>
      <c r="C12" s="155"/>
      <c r="D12" s="155"/>
      <c r="E12" s="155"/>
      <c r="F12" s="156"/>
      <c r="G12" s="20">
        <f>+G13</f>
        <v>52800</v>
      </c>
    </row>
    <row r="13" spans="1:7" ht="17.25" customHeight="1">
      <c r="A13" s="21">
        <v>1059</v>
      </c>
      <c r="B13" s="157" t="s">
        <v>95</v>
      </c>
      <c r="C13" s="158"/>
      <c r="D13" s="158"/>
      <c r="E13" s="159"/>
      <c r="F13" s="75"/>
      <c r="G13" s="20">
        <f>+G14</f>
        <v>52800</v>
      </c>
    </row>
    <row r="14" spans="1:7" ht="34.5" customHeight="1">
      <c r="A14" s="160"/>
      <c r="B14" s="30">
        <v>11010</v>
      </c>
      <c r="C14" s="105" t="s">
        <v>96</v>
      </c>
      <c r="D14" s="106"/>
      <c r="E14" s="107"/>
      <c r="F14" s="3" t="s">
        <v>8</v>
      </c>
      <c r="G14" s="29">
        <f>G15</f>
        <v>52800</v>
      </c>
    </row>
    <row r="15" spans="1:7" ht="33">
      <c r="A15" s="161"/>
      <c r="B15" s="31"/>
      <c r="C15" s="32"/>
      <c r="D15" s="32"/>
      <c r="E15" s="32"/>
      <c r="F15" s="76" t="s">
        <v>85</v>
      </c>
      <c r="G15" s="28">
        <f>+'Հավելված 2'!H31</f>
        <v>52800</v>
      </c>
    </row>
  </sheetData>
  <mergeCells count="15">
    <mergeCell ref="D1:G1"/>
    <mergeCell ref="C2:G2"/>
    <mergeCell ref="C3:G3"/>
    <mergeCell ref="C4:E4"/>
    <mergeCell ref="C5:E5"/>
    <mergeCell ref="A12:F12"/>
    <mergeCell ref="B13:E13"/>
    <mergeCell ref="A14:A15"/>
    <mergeCell ref="C14:E14"/>
    <mergeCell ref="A6:G6"/>
    <mergeCell ref="A8:B8"/>
    <mergeCell ref="C8:E9"/>
    <mergeCell ref="F8:F9"/>
    <mergeCell ref="C10:E10"/>
    <mergeCell ref="A11:F11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K30"/>
  <sheetViews>
    <sheetView tabSelected="1" zoomScale="90" zoomScaleNormal="90" workbookViewId="0">
      <selection activeCell="A2" sqref="A2:K2"/>
    </sheetView>
  </sheetViews>
  <sheetFormatPr defaultRowHeight="17.25"/>
  <cols>
    <col min="1" max="1" width="12.85546875" style="79" customWidth="1"/>
    <col min="2" max="3" width="11.28515625" style="79" customWidth="1"/>
    <col min="4" max="4" width="14.42578125" style="79" customWidth="1"/>
    <col min="5" max="5" width="11.140625" style="79" customWidth="1"/>
    <col min="6" max="6" width="14.140625" style="79" customWidth="1"/>
    <col min="7" max="7" width="12.5703125" style="79" customWidth="1"/>
    <col min="8" max="8" width="27.28515625" style="79" customWidth="1"/>
    <col min="9" max="9" width="66.5703125" style="79" customWidth="1"/>
    <col min="10" max="10" width="18.140625" style="79" bestFit="1" customWidth="1"/>
    <col min="11" max="11" width="23.140625" style="79" bestFit="1" customWidth="1"/>
    <col min="12" max="12" width="36" style="79" customWidth="1"/>
    <col min="13" max="13" width="14.7109375" style="79" bestFit="1" customWidth="1"/>
    <col min="14" max="16384" width="9.140625" style="79"/>
  </cols>
  <sheetData>
    <row r="1" spans="1:11" s="1" customFormat="1" ht="65.25" customHeight="1">
      <c r="A1" s="177" t="s">
        <v>126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s="1" customFormat="1" ht="47.25" customHeight="1">
      <c r="A2" s="153" t="s">
        <v>129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</row>
    <row r="3" spans="1:11" ht="20.25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7" t="s">
        <v>0</v>
      </c>
    </row>
    <row r="4" spans="1:11" ht="78" customHeight="1">
      <c r="A4" s="122" t="s">
        <v>128</v>
      </c>
      <c r="B4" s="122" t="s">
        <v>66</v>
      </c>
      <c r="C4" s="122"/>
      <c r="D4" s="122" t="s">
        <v>67</v>
      </c>
      <c r="E4" s="122"/>
      <c r="F4" s="122"/>
      <c r="G4" s="122"/>
      <c r="H4" s="122" t="s">
        <v>68</v>
      </c>
      <c r="I4" s="122" t="s">
        <v>69</v>
      </c>
      <c r="J4" s="179" t="s">
        <v>51</v>
      </c>
      <c r="K4" s="149"/>
    </row>
    <row r="5" spans="1:11" ht="51.75">
      <c r="A5" s="178"/>
      <c r="B5" s="50" t="s">
        <v>70</v>
      </c>
      <c r="C5" s="50" t="s">
        <v>71</v>
      </c>
      <c r="D5" s="50" t="s">
        <v>70</v>
      </c>
      <c r="E5" s="50" t="s">
        <v>71</v>
      </c>
      <c r="F5" s="50" t="s">
        <v>72</v>
      </c>
      <c r="G5" s="50" t="s">
        <v>73</v>
      </c>
      <c r="H5" s="178"/>
      <c r="I5" s="178"/>
      <c r="J5" s="45" t="s">
        <v>83</v>
      </c>
      <c r="K5" s="43" t="s">
        <v>74</v>
      </c>
    </row>
    <row r="6" spans="1:11" ht="38.25" customHeight="1">
      <c r="A6" s="175" t="s">
        <v>75</v>
      </c>
      <c r="B6" s="175"/>
      <c r="C6" s="175"/>
      <c r="D6" s="175"/>
      <c r="E6" s="175"/>
      <c r="F6" s="175"/>
      <c r="G6" s="175"/>
      <c r="H6" s="175"/>
      <c r="I6" s="175"/>
      <c r="J6" s="7">
        <f>+J7+J25</f>
        <v>0</v>
      </c>
      <c r="K6" s="7">
        <f>+K7+K25</f>
        <v>0</v>
      </c>
    </row>
    <row r="7" spans="1:11" ht="30" customHeight="1">
      <c r="A7" s="176" t="s">
        <v>15</v>
      </c>
      <c r="B7" s="176"/>
      <c r="C7" s="176"/>
      <c r="D7" s="176"/>
      <c r="E7" s="176"/>
      <c r="F7" s="176"/>
      <c r="G7" s="176"/>
      <c r="H7" s="176"/>
      <c r="I7" s="176"/>
      <c r="J7" s="7">
        <f t="shared" ref="J7" si="0">+J8+J14</f>
        <v>2542634.9</v>
      </c>
      <c r="K7" s="7">
        <f>+K8+K14</f>
        <v>2542634.9</v>
      </c>
    </row>
    <row r="8" spans="1:11" s="80" customFormat="1" ht="37.5" customHeight="1">
      <c r="A8" s="57"/>
      <c r="B8" s="63" t="s">
        <v>86</v>
      </c>
      <c r="C8" s="173" t="s">
        <v>87</v>
      </c>
      <c r="D8" s="173"/>
      <c r="E8" s="173"/>
      <c r="F8" s="173"/>
      <c r="G8" s="173"/>
      <c r="H8" s="173"/>
      <c r="I8" s="173"/>
      <c r="J8" s="36">
        <f t="shared" ref="J8:K8" si="1">+J9</f>
        <v>729834.9</v>
      </c>
      <c r="K8" s="36">
        <f t="shared" si="1"/>
        <v>729834.9</v>
      </c>
    </row>
    <row r="9" spans="1:11" s="80" customFormat="1" ht="16.5" customHeight="1">
      <c r="A9" s="69"/>
      <c r="B9" s="69"/>
      <c r="C9" s="69"/>
      <c r="D9" s="70" t="str">
        <f>+'Հավելված 1'!C10</f>
        <v>1022 - 12009</v>
      </c>
      <c r="E9" s="174" t="str">
        <f>+'Հավելված 1'!D10</f>
        <v>Հայաստանի Հանրապետությունում պարարտանյութերի ձեռքբերման աջակցության ծրագիր</v>
      </c>
      <c r="F9" s="174"/>
      <c r="G9" s="174"/>
      <c r="H9" s="174"/>
      <c r="I9" s="174"/>
      <c r="J9" s="71">
        <f>+'Հավելված 1'!G10</f>
        <v>729834.9</v>
      </c>
      <c r="K9" s="71">
        <f>+'Հավելված 1'!H10</f>
        <v>729834.9</v>
      </c>
    </row>
    <row r="10" spans="1:11" s="80" customFormat="1" ht="16.5" customHeight="1">
      <c r="A10" s="69"/>
      <c r="B10" s="69"/>
      <c r="C10" s="69"/>
      <c r="D10" s="69"/>
      <c r="E10" s="69"/>
      <c r="F10" s="174" t="str">
        <f>+'Հավելված 1'!E10</f>
        <v>Կենսականորեն կարևորագույն պարենամթերքի տեղական արտադրության խթանման նպատակով ազոտական, ֆոսֆորական, կալիումական և համակցված պարարտանյութերի գնի մասնակի սուբսիդավորում կամ փոխհատուցում</v>
      </c>
      <c r="G10" s="174"/>
      <c r="H10" s="174"/>
      <c r="I10" s="174"/>
      <c r="J10" s="174"/>
      <c r="K10" s="174"/>
    </row>
    <row r="11" spans="1:11" s="80" customFormat="1" ht="16.5" customHeight="1">
      <c r="A11" s="69"/>
      <c r="B11" s="69"/>
      <c r="C11" s="69"/>
      <c r="D11" s="69"/>
      <c r="E11" s="69"/>
      <c r="F11" s="69"/>
      <c r="G11" s="174" t="str">
        <f>+'Հավելված 1'!F10</f>
        <v>Տրանսֆերտների տրամադրում</v>
      </c>
      <c r="H11" s="174"/>
      <c r="I11" s="174"/>
      <c r="J11" s="174"/>
      <c r="K11" s="174"/>
    </row>
    <row r="12" spans="1:11" s="80" customFormat="1" ht="37.5" customHeight="1">
      <c r="A12" s="69"/>
      <c r="B12" s="69"/>
      <c r="C12" s="69"/>
      <c r="D12" s="69"/>
      <c r="E12" s="69"/>
      <c r="F12" s="69"/>
      <c r="G12" s="69"/>
      <c r="H12" s="174" t="s">
        <v>108</v>
      </c>
      <c r="I12" s="174"/>
      <c r="J12" s="174"/>
      <c r="K12" s="174"/>
    </row>
    <row r="13" spans="1:11" s="80" customFormat="1" ht="34.5" customHeight="1">
      <c r="A13" s="69"/>
      <c r="B13" s="69"/>
      <c r="C13" s="69"/>
      <c r="D13" s="69"/>
      <c r="E13" s="69"/>
      <c r="F13" s="69"/>
      <c r="G13" s="69"/>
      <c r="H13" s="70"/>
      <c r="I13" s="86" t="s">
        <v>110</v>
      </c>
      <c r="J13" s="85"/>
      <c r="K13" s="85">
        <v>12164</v>
      </c>
    </row>
    <row r="14" spans="1:11" s="80" customFormat="1" ht="16.5" customHeight="1">
      <c r="A14" s="69"/>
      <c r="B14" s="70" t="s">
        <v>97</v>
      </c>
      <c r="C14" s="174" t="s">
        <v>98</v>
      </c>
      <c r="D14" s="174"/>
      <c r="E14" s="174"/>
      <c r="F14" s="174"/>
      <c r="G14" s="174"/>
      <c r="H14" s="174"/>
      <c r="I14" s="174"/>
      <c r="J14" s="71">
        <f t="shared" ref="J14:K14" si="2">+J15+J20</f>
        <v>1812800</v>
      </c>
      <c r="K14" s="71">
        <f t="shared" si="2"/>
        <v>1812800</v>
      </c>
    </row>
    <row r="15" spans="1:11" s="80" customFormat="1" ht="34.5" customHeight="1">
      <c r="A15" s="69"/>
      <c r="B15" s="69"/>
      <c r="C15" s="69"/>
      <c r="D15" s="70" t="s">
        <v>99</v>
      </c>
      <c r="E15" s="174" t="s">
        <v>96</v>
      </c>
      <c r="F15" s="174"/>
      <c r="G15" s="174"/>
      <c r="H15" s="174"/>
      <c r="I15" s="174"/>
      <c r="J15" s="71">
        <f>+'Հավելված 2'!G31</f>
        <v>52800</v>
      </c>
      <c r="K15" s="71">
        <f>+'Հավելված 2'!H31</f>
        <v>52800</v>
      </c>
    </row>
    <row r="16" spans="1:11" s="80" customFormat="1" ht="16.5" customHeight="1">
      <c r="A16" s="69"/>
      <c r="B16" s="69"/>
      <c r="C16" s="69"/>
      <c r="D16" s="69"/>
      <c r="E16" s="69"/>
      <c r="F16" s="174" t="s">
        <v>100</v>
      </c>
      <c r="G16" s="174"/>
      <c r="H16" s="174"/>
      <c r="I16" s="174"/>
      <c r="J16" s="174"/>
      <c r="K16" s="174"/>
    </row>
    <row r="17" spans="1:11" s="80" customFormat="1" ht="16.5" customHeight="1">
      <c r="A17" s="69"/>
      <c r="B17" s="69"/>
      <c r="C17" s="69"/>
      <c r="D17" s="69"/>
      <c r="E17" s="69"/>
      <c r="F17" s="69"/>
      <c r="G17" s="174" t="s">
        <v>16</v>
      </c>
      <c r="H17" s="174"/>
      <c r="I17" s="174"/>
      <c r="J17" s="174"/>
      <c r="K17" s="174"/>
    </row>
    <row r="18" spans="1:11" s="80" customFormat="1" ht="16.5" customHeight="1">
      <c r="A18" s="69"/>
      <c r="B18" s="69"/>
      <c r="C18" s="69"/>
      <c r="D18" s="69"/>
      <c r="E18" s="69"/>
      <c r="F18" s="69"/>
      <c r="G18" s="69"/>
      <c r="H18" s="174" t="s">
        <v>101</v>
      </c>
      <c r="I18" s="174"/>
      <c r="J18" s="174"/>
      <c r="K18" s="174"/>
    </row>
    <row r="19" spans="1:11" s="80" customFormat="1" ht="33">
      <c r="A19" s="69"/>
      <c r="B19" s="69"/>
      <c r="C19" s="69"/>
      <c r="D19" s="69"/>
      <c r="E19" s="69"/>
      <c r="F19" s="69"/>
      <c r="G19" s="69"/>
      <c r="H19" s="69"/>
      <c r="I19" s="69" t="s">
        <v>102</v>
      </c>
      <c r="J19" s="72"/>
      <c r="K19" s="72">
        <v>22000</v>
      </c>
    </row>
    <row r="20" spans="1:11" s="80" customFormat="1" ht="37.5" customHeight="1">
      <c r="A20" s="69"/>
      <c r="B20" s="69"/>
      <c r="C20" s="69"/>
      <c r="D20" s="70" t="s">
        <v>103</v>
      </c>
      <c r="E20" s="174" t="s">
        <v>104</v>
      </c>
      <c r="F20" s="174"/>
      <c r="G20" s="174"/>
      <c r="H20" s="174"/>
      <c r="I20" s="174"/>
      <c r="J20" s="71">
        <f>+'Հավելված 1'!G13</f>
        <v>1760000</v>
      </c>
      <c r="K20" s="78">
        <f>+'Հավելված 1'!H13</f>
        <v>1760000</v>
      </c>
    </row>
    <row r="21" spans="1:11" s="80" customFormat="1" ht="16.5" customHeight="1">
      <c r="A21" s="69"/>
      <c r="B21" s="69"/>
      <c r="C21" s="69"/>
      <c r="D21" s="69"/>
      <c r="E21" s="69"/>
      <c r="F21" s="174" t="s">
        <v>105</v>
      </c>
      <c r="G21" s="174"/>
      <c r="H21" s="174"/>
      <c r="I21" s="174"/>
      <c r="J21" s="174"/>
      <c r="K21" s="174"/>
    </row>
    <row r="22" spans="1:11" s="80" customFormat="1" ht="16.5" customHeight="1">
      <c r="A22" s="69"/>
      <c r="B22" s="69"/>
      <c r="C22" s="69"/>
      <c r="D22" s="69"/>
      <c r="E22" s="69"/>
      <c r="F22" s="69"/>
      <c r="G22" s="174" t="s">
        <v>31</v>
      </c>
      <c r="H22" s="174"/>
      <c r="I22" s="174"/>
      <c r="J22" s="174"/>
      <c r="K22" s="174"/>
    </row>
    <row r="23" spans="1:11" s="80" customFormat="1" ht="16.5" customHeight="1">
      <c r="A23" s="69"/>
      <c r="B23" s="69"/>
      <c r="C23" s="69"/>
      <c r="D23" s="69"/>
      <c r="E23" s="69"/>
      <c r="F23" s="69"/>
      <c r="G23" s="69"/>
      <c r="H23" s="174" t="s">
        <v>106</v>
      </c>
      <c r="I23" s="174"/>
      <c r="J23" s="174"/>
      <c r="K23" s="174"/>
    </row>
    <row r="24" spans="1:11" s="80" customFormat="1" ht="16.5">
      <c r="A24" s="69"/>
      <c r="B24" s="69"/>
      <c r="C24" s="69"/>
      <c r="D24" s="69"/>
      <c r="E24" s="69"/>
      <c r="F24" s="69"/>
      <c r="G24" s="69"/>
      <c r="H24" s="69"/>
      <c r="I24" s="69" t="s">
        <v>107</v>
      </c>
      <c r="J24" s="72"/>
      <c r="K24" s="72">
        <v>22000</v>
      </c>
    </row>
    <row r="25" spans="1:11" ht="25.5" customHeight="1">
      <c r="A25" s="172" t="s">
        <v>76</v>
      </c>
      <c r="B25" s="172"/>
      <c r="C25" s="172"/>
      <c r="D25" s="172"/>
      <c r="E25" s="172"/>
      <c r="F25" s="172"/>
      <c r="G25" s="172"/>
      <c r="H25" s="172"/>
      <c r="I25" s="172"/>
      <c r="J25" s="81">
        <f t="shared" ref="J25:K26" si="3">+J26</f>
        <v>-2542634.9</v>
      </c>
      <c r="K25" s="81">
        <f t="shared" si="3"/>
        <v>-2542634.9</v>
      </c>
    </row>
    <row r="26" spans="1:11" ht="39" customHeight="1">
      <c r="B26" s="73" t="s">
        <v>77</v>
      </c>
      <c r="C26" s="171" t="s">
        <v>78</v>
      </c>
      <c r="D26" s="171"/>
      <c r="E26" s="171"/>
      <c r="F26" s="171"/>
      <c r="G26" s="171"/>
      <c r="H26" s="171"/>
      <c r="I26" s="171"/>
      <c r="J26" s="82">
        <f t="shared" si="3"/>
        <v>-2542634.9</v>
      </c>
      <c r="K26" s="82">
        <f t="shared" si="3"/>
        <v>-2542634.9</v>
      </c>
    </row>
    <row r="27" spans="1:11" ht="34.5">
      <c r="A27" s="170"/>
      <c r="B27" s="170"/>
      <c r="C27" s="170"/>
      <c r="D27" s="73" t="s">
        <v>79</v>
      </c>
      <c r="E27" s="171" t="s">
        <v>43</v>
      </c>
      <c r="F27" s="171"/>
      <c r="G27" s="171"/>
      <c r="H27" s="171"/>
      <c r="I27" s="171"/>
      <c r="J27" s="82">
        <f>+'Հավելված 2'!G61</f>
        <v>-2542634.9</v>
      </c>
      <c r="K27" s="82">
        <f>+'Հավելված 2'!H61</f>
        <v>-2542634.9</v>
      </c>
    </row>
    <row r="28" spans="1:11" ht="41.25" customHeight="1">
      <c r="A28" s="170"/>
      <c r="B28" s="170"/>
      <c r="C28" s="170"/>
      <c r="D28" s="170"/>
      <c r="E28" s="170"/>
      <c r="F28" s="171" t="s">
        <v>80</v>
      </c>
      <c r="G28" s="171"/>
      <c r="H28" s="171"/>
      <c r="I28" s="171"/>
      <c r="J28" s="171"/>
      <c r="K28" s="171"/>
    </row>
    <row r="29" spans="1:11" ht="29.25" customHeight="1">
      <c r="A29" s="170"/>
      <c r="B29" s="170"/>
      <c r="C29" s="170"/>
      <c r="D29" s="170"/>
      <c r="E29" s="170"/>
      <c r="F29" s="170"/>
      <c r="G29" s="171" t="s">
        <v>16</v>
      </c>
      <c r="H29" s="171"/>
      <c r="I29" s="171"/>
      <c r="J29" s="171"/>
      <c r="K29" s="171"/>
    </row>
    <row r="30" spans="1:11">
      <c r="A30" s="170"/>
      <c r="B30" s="170"/>
      <c r="C30" s="170"/>
      <c r="D30" s="170"/>
      <c r="E30" s="170"/>
      <c r="F30" s="170"/>
      <c r="G30" s="170"/>
      <c r="H30" s="171" t="s">
        <v>81</v>
      </c>
      <c r="I30" s="171"/>
      <c r="J30" s="171"/>
      <c r="K30" s="171"/>
    </row>
  </sheetData>
  <mergeCells count="34">
    <mergeCell ref="A6:I6"/>
    <mergeCell ref="A7:I7"/>
    <mergeCell ref="A1:K1"/>
    <mergeCell ref="A2:K2"/>
    <mergeCell ref="A4:A5"/>
    <mergeCell ref="B4:C4"/>
    <mergeCell ref="D4:G4"/>
    <mergeCell ref="H4:H5"/>
    <mergeCell ref="I4:I5"/>
    <mergeCell ref="J4:K4"/>
    <mergeCell ref="A25:I25"/>
    <mergeCell ref="C26:I26"/>
    <mergeCell ref="C8:I8"/>
    <mergeCell ref="E9:I9"/>
    <mergeCell ref="F10:K10"/>
    <mergeCell ref="G11:K11"/>
    <mergeCell ref="H12:K12"/>
    <mergeCell ref="C14:I14"/>
    <mergeCell ref="G22:K22"/>
    <mergeCell ref="H23:K23"/>
    <mergeCell ref="G17:K17"/>
    <mergeCell ref="H18:K18"/>
    <mergeCell ref="E15:I15"/>
    <mergeCell ref="F16:K16"/>
    <mergeCell ref="E20:I20"/>
    <mergeCell ref="F21:K21"/>
    <mergeCell ref="A30:G30"/>
    <mergeCell ref="H30:K30"/>
    <mergeCell ref="A27:C27"/>
    <mergeCell ref="E27:I27"/>
    <mergeCell ref="A28:E28"/>
    <mergeCell ref="F28:K28"/>
    <mergeCell ref="A29:F29"/>
    <mergeCell ref="G29:K2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8B84-A9CF-430C-8BCB-60D2203194E9}">
  <dimension ref="A1:K70"/>
  <sheetViews>
    <sheetView topLeftCell="A10" workbookViewId="0">
      <selection activeCell="F9" sqref="F9"/>
    </sheetView>
  </sheetViews>
  <sheetFormatPr defaultColWidth="9.140625" defaultRowHeight="17.25"/>
  <cols>
    <col min="1" max="1" width="6.85546875" style="9" customWidth="1"/>
    <col min="2" max="2" width="6" style="9" customWidth="1"/>
    <col min="3" max="3" width="7" style="9" customWidth="1"/>
    <col min="4" max="4" width="18.42578125" style="9" customWidth="1"/>
    <col min="5" max="5" width="14.7109375" style="9" customWidth="1"/>
    <col min="6" max="6" width="73.5703125" style="9" customWidth="1"/>
    <col min="7" max="7" width="23.5703125" style="60" customWidth="1"/>
    <col min="8" max="8" width="23" style="60" customWidth="1"/>
    <col min="9" max="9" width="17.42578125" style="9" customWidth="1"/>
    <col min="10" max="10" width="18.85546875" style="9" customWidth="1"/>
    <col min="11" max="11" width="19" style="9" customWidth="1"/>
    <col min="12" max="12" width="12" style="9" customWidth="1"/>
    <col min="13" max="16384" width="9.140625" style="9"/>
  </cols>
  <sheetData>
    <row r="1" spans="1:11" ht="65.25" customHeight="1">
      <c r="F1" s="116" t="s">
        <v>114</v>
      </c>
      <c r="G1" s="116"/>
      <c r="H1" s="116"/>
    </row>
    <row r="2" spans="1:11" ht="17.25" customHeight="1">
      <c r="D2" s="152"/>
      <c r="E2" s="152"/>
      <c r="F2" s="152"/>
      <c r="G2" s="152"/>
      <c r="H2" s="152"/>
    </row>
    <row r="3" spans="1:11" ht="47.25" customHeight="1">
      <c r="A3" s="153" t="s">
        <v>119</v>
      </c>
      <c r="B3" s="153"/>
      <c r="C3" s="153"/>
      <c r="D3" s="153"/>
      <c r="E3" s="153"/>
      <c r="F3" s="153"/>
      <c r="G3" s="153"/>
      <c r="H3" s="153"/>
      <c r="I3" s="51"/>
      <c r="J3" s="51"/>
      <c r="K3" s="51"/>
    </row>
    <row r="4" spans="1:11" ht="20.25" customHeight="1">
      <c r="A4" s="51"/>
      <c r="B4" s="51"/>
      <c r="C4" s="51"/>
      <c r="D4" s="46"/>
      <c r="E4" s="46"/>
      <c r="F4" s="46"/>
      <c r="G4" s="47"/>
      <c r="H4" s="48" t="s">
        <v>48</v>
      </c>
      <c r="I4" s="51"/>
      <c r="J4" s="51"/>
      <c r="K4" s="51"/>
    </row>
    <row r="5" spans="1:11" ht="63.75" customHeight="1">
      <c r="A5" s="124" t="s">
        <v>49</v>
      </c>
      <c r="B5" s="124"/>
      <c r="C5" s="124"/>
      <c r="D5" s="124" t="s">
        <v>10</v>
      </c>
      <c r="E5" s="124"/>
      <c r="F5" s="124" t="s">
        <v>50</v>
      </c>
      <c r="G5" s="148" t="s">
        <v>127</v>
      </c>
      <c r="H5" s="149"/>
      <c r="I5" s="51"/>
      <c r="J5" s="51"/>
      <c r="K5" s="51"/>
    </row>
    <row r="6" spans="1:11" ht="65.25" customHeight="1">
      <c r="A6" s="54" t="s">
        <v>52</v>
      </c>
      <c r="B6" s="54" t="s">
        <v>53</v>
      </c>
      <c r="C6" s="54" t="s">
        <v>54</v>
      </c>
      <c r="D6" s="43" t="s">
        <v>5</v>
      </c>
      <c r="E6" s="43" t="s">
        <v>6</v>
      </c>
      <c r="F6" s="124"/>
      <c r="G6" s="49" t="s">
        <v>11</v>
      </c>
      <c r="H6" s="49" t="s">
        <v>12</v>
      </c>
      <c r="I6" s="51"/>
      <c r="J6" s="51"/>
      <c r="K6" s="51"/>
    </row>
    <row r="7" spans="1:11" ht="24.75" customHeight="1">
      <c r="A7" s="134"/>
      <c r="B7" s="134"/>
      <c r="C7" s="134"/>
      <c r="D7" s="150"/>
      <c r="E7" s="150"/>
      <c r="F7" s="44" t="s">
        <v>55</v>
      </c>
      <c r="G7" s="90">
        <f>+G9+G49</f>
        <v>0</v>
      </c>
      <c r="H7" s="90">
        <f>+H9+H49</f>
        <v>0</v>
      </c>
      <c r="I7" s="56"/>
      <c r="J7" s="56"/>
      <c r="K7" s="56"/>
    </row>
    <row r="8" spans="1:11" ht="24.75" customHeight="1">
      <c r="A8" s="135"/>
      <c r="B8" s="135"/>
      <c r="C8" s="135"/>
      <c r="D8" s="151"/>
      <c r="E8" s="151"/>
      <c r="F8" s="42" t="s">
        <v>17</v>
      </c>
      <c r="G8" s="90"/>
      <c r="H8" s="90"/>
      <c r="I8" s="55"/>
      <c r="J8" s="55"/>
      <c r="K8" s="55"/>
    </row>
    <row r="9" spans="1:11" ht="24.75" customHeight="1">
      <c r="A9" s="134"/>
      <c r="B9" s="134"/>
      <c r="C9" s="134"/>
      <c r="D9" s="134"/>
      <c r="E9" s="134"/>
      <c r="F9" s="25" t="s">
        <v>9</v>
      </c>
      <c r="G9" s="180">
        <f>+G11</f>
        <v>2542634.9</v>
      </c>
      <c r="H9" s="180">
        <f>+H11</f>
        <v>2542634.9</v>
      </c>
      <c r="I9" s="56"/>
      <c r="J9" s="51"/>
      <c r="K9" s="51"/>
    </row>
    <row r="10" spans="1:11" ht="24.75" customHeight="1">
      <c r="A10" s="135"/>
      <c r="B10" s="135"/>
      <c r="C10" s="135"/>
      <c r="D10" s="135"/>
      <c r="E10" s="135"/>
      <c r="F10" s="8" t="s">
        <v>17</v>
      </c>
      <c r="G10" s="180"/>
      <c r="H10" s="180"/>
      <c r="I10" s="51"/>
      <c r="J10" s="51"/>
      <c r="K10" s="51"/>
    </row>
    <row r="11" spans="1:11" s="181" customFormat="1" ht="24.75" customHeight="1">
      <c r="A11" s="187" t="s">
        <v>130</v>
      </c>
      <c r="B11" s="184"/>
      <c r="C11" s="184"/>
      <c r="D11" s="186"/>
      <c r="E11" s="184"/>
      <c r="F11" s="183" t="s">
        <v>131</v>
      </c>
      <c r="G11" s="180">
        <f>+G12</f>
        <v>2542634.9</v>
      </c>
      <c r="H11" s="180">
        <f>+H12</f>
        <v>2542634.9</v>
      </c>
      <c r="I11" s="185"/>
      <c r="J11" s="185"/>
      <c r="K11" s="185"/>
    </row>
    <row r="12" spans="1:11" s="51" customFormat="1" ht="41.25" customHeight="1">
      <c r="A12" s="129"/>
      <c r="B12" s="136" t="s">
        <v>56</v>
      </c>
      <c r="C12" s="122"/>
      <c r="D12" s="139"/>
      <c r="E12" s="122"/>
      <c r="F12" s="25" t="s">
        <v>19</v>
      </c>
      <c r="G12" s="90">
        <f>+G14</f>
        <v>2542634.9</v>
      </c>
      <c r="H12" s="90">
        <f>+H14</f>
        <v>2542634.9</v>
      </c>
    </row>
    <row r="13" spans="1:11" s="51" customFormat="1">
      <c r="A13" s="129"/>
      <c r="B13" s="136"/>
      <c r="C13" s="122"/>
      <c r="D13" s="139"/>
      <c r="E13" s="122"/>
      <c r="F13" s="8" t="s">
        <v>17</v>
      </c>
      <c r="G13" s="89"/>
      <c r="H13" s="89"/>
    </row>
    <row r="14" spans="1:11" s="51" customFormat="1">
      <c r="A14" s="129"/>
      <c r="B14" s="136"/>
      <c r="C14" s="127" t="s">
        <v>20</v>
      </c>
      <c r="D14" s="139"/>
      <c r="E14" s="122"/>
      <c r="F14" s="25" t="s">
        <v>21</v>
      </c>
      <c r="G14" s="90">
        <f>+G16</f>
        <v>2542634.9</v>
      </c>
      <c r="H14" s="90">
        <f>+H16</f>
        <v>2542634.9</v>
      </c>
    </row>
    <row r="15" spans="1:11" s="51" customFormat="1">
      <c r="A15" s="129"/>
      <c r="B15" s="136"/>
      <c r="C15" s="127"/>
      <c r="D15" s="139"/>
      <c r="E15" s="122"/>
      <c r="F15" s="8" t="s">
        <v>17</v>
      </c>
      <c r="G15" s="89"/>
      <c r="H15" s="89"/>
    </row>
    <row r="16" spans="1:11" s="26" customFormat="1" ht="21" customHeight="1">
      <c r="A16" s="129"/>
      <c r="B16" s="136"/>
      <c r="C16" s="127"/>
      <c r="D16" s="140"/>
      <c r="E16" s="123"/>
      <c r="F16" s="25" t="s">
        <v>9</v>
      </c>
      <c r="G16" s="90">
        <f t="shared" ref="G16" si="0">+G18+G29</f>
        <v>2542634.9</v>
      </c>
      <c r="H16" s="90">
        <f>+H18+H29</f>
        <v>2542634.9</v>
      </c>
      <c r="I16" s="52"/>
      <c r="J16" s="52"/>
      <c r="K16" s="52"/>
    </row>
    <row r="17" spans="1:11" ht="15.75" customHeight="1">
      <c r="A17" s="129"/>
      <c r="B17" s="136"/>
      <c r="C17" s="127"/>
      <c r="D17" s="140"/>
      <c r="E17" s="123"/>
      <c r="F17" s="8" t="s">
        <v>17</v>
      </c>
      <c r="G17" s="90"/>
      <c r="H17" s="90"/>
      <c r="I17" s="51"/>
      <c r="J17" s="51"/>
      <c r="K17" s="51"/>
    </row>
    <row r="18" spans="1:11" s="52" customFormat="1" ht="20.25" customHeight="1">
      <c r="A18" s="129"/>
      <c r="B18" s="136"/>
      <c r="C18" s="127"/>
      <c r="D18" s="137">
        <v>1022</v>
      </c>
      <c r="E18" s="124"/>
      <c r="F18" s="25" t="str">
        <f>+'Հավելված 1'!D9</f>
        <v>Գյուղատնտեսության խթանման ծրագիր</v>
      </c>
      <c r="G18" s="96">
        <f t="shared" ref="G18:H18" si="1">+G20</f>
        <v>729834.9</v>
      </c>
      <c r="H18" s="96">
        <f t="shared" si="1"/>
        <v>729834.9</v>
      </c>
    </row>
    <row r="19" spans="1:11" s="52" customFormat="1">
      <c r="A19" s="129"/>
      <c r="B19" s="136"/>
      <c r="C19" s="127"/>
      <c r="D19" s="138"/>
      <c r="E19" s="124"/>
      <c r="F19" s="44" t="s">
        <v>17</v>
      </c>
      <c r="G19" s="96"/>
      <c r="H19" s="96"/>
    </row>
    <row r="20" spans="1:11" ht="34.5">
      <c r="A20" s="129"/>
      <c r="B20" s="136"/>
      <c r="C20" s="127"/>
      <c r="D20" s="138"/>
      <c r="E20" s="131">
        <v>12009</v>
      </c>
      <c r="F20" s="8" t="s">
        <v>115</v>
      </c>
      <c r="G20" s="93">
        <f>+G22</f>
        <v>729834.9</v>
      </c>
      <c r="H20" s="93">
        <f>+H22</f>
        <v>729834.9</v>
      </c>
      <c r="I20" s="51"/>
      <c r="J20" s="51"/>
      <c r="K20" s="51"/>
    </row>
    <row r="21" spans="1:11" ht="24.75" customHeight="1">
      <c r="A21" s="129"/>
      <c r="B21" s="136"/>
      <c r="C21" s="127"/>
      <c r="D21" s="138"/>
      <c r="E21" s="132"/>
      <c r="F21" s="8" t="s">
        <v>22</v>
      </c>
      <c r="G21" s="93"/>
      <c r="H21" s="93"/>
      <c r="I21" s="51"/>
      <c r="J21" s="51"/>
      <c r="K21" s="51"/>
    </row>
    <row r="22" spans="1:11" ht="27" customHeight="1">
      <c r="A22" s="129"/>
      <c r="B22" s="136"/>
      <c r="C22" s="127"/>
      <c r="D22" s="138"/>
      <c r="E22" s="132"/>
      <c r="F22" s="53" t="s">
        <v>9</v>
      </c>
      <c r="G22" s="93">
        <f>+G24</f>
        <v>729834.9</v>
      </c>
      <c r="H22" s="93">
        <f>+H24</f>
        <v>729834.9</v>
      </c>
      <c r="I22" s="51"/>
      <c r="J22" s="51"/>
      <c r="K22" s="51"/>
    </row>
    <row r="23" spans="1:11" ht="42.75" customHeight="1">
      <c r="A23" s="129"/>
      <c r="B23" s="136"/>
      <c r="C23" s="127"/>
      <c r="D23" s="138"/>
      <c r="E23" s="132"/>
      <c r="F23" s="8" t="s">
        <v>23</v>
      </c>
      <c r="G23" s="93"/>
      <c r="H23" s="93"/>
      <c r="I23" s="51"/>
      <c r="J23" s="51"/>
      <c r="K23" s="51"/>
    </row>
    <row r="24" spans="1:11" ht="32.25" customHeight="1">
      <c r="A24" s="129"/>
      <c r="B24" s="136"/>
      <c r="C24" s="127"/>
      <c r="D24" s="138"/>
      <c r="E24" s="132"/>
      <c r="F24" s="8" t="s">
        <v>18</v>
      </c>
      <c r="G24" s="93">
        <f t="shared" ref="G24:H25" si="2">+G25</f>
        <v>729834.9</v>
      </c>
      <c r="H24" s="93">
        <f t="shared" si="2"/>
        <v>729834.9</v>
      </c>
      <c r="I24" s="51"/>
      <c r="J24" s="51"/>
      <c r="K24" s="51"/>
    </row>
    <row r="25" spans="1:11">
      <c r="A25" s="129"/>
      <c r="B25" s="136"/>
      <c r="C25" s="127"/>
      <c r="D25" s="138"/>
      <c r="E25" s="132"/>
      <c r="F25" s="8" t="s">
        <v>24</v>
      </c>
      <c r="G25" s="93">
        <f t="shared" si="2"/>
        <v>729834.9</v>
      </c>
      <c r="H25" s="93">
        <f t="shared" si="2"/>
        <v>729834.9</v>
      </c>
      <c r="I25" s="51"/>
      <c r="J25" s="51"/>
      <c r="K25" s="51"/>
    </row>
    <row r="26" spans="1:11" ht="24.75" customHeight="1">
      <c r="A26" s="129"/>
      <c r="B26" s="136"/>
      <c r="C26" s="127"/>
      <c r="D26" s="138"/>
      <c r="E26" s="132"/>
      <c r="F26" s="8" t="s">
        <v>28</v>
      </c>
      <c r="G26" s="93">
        <f t="shared" ref="G26:H27" si="3">G27</f>
        <v>729834.9</v>
      </c>
      <c r="H26" s="93">
        <f t="shared" si="3"/>
        <v>729834.9</v>
      </c>
      <c r="I26" s="51"/>
      <c r="J26" s="51"/>
      <c r="K26" s="51"/>
    </row>
    <row r="27" spans="1:11" ht="42" customHeight="1">
      <c r="A27" s="129"/>
      <c r="B27" s="136"/>
      <c r="C27" s="127"/>
      <c r="D27" s="138"/>
      <c r="E27" s="132"/>
      <c r="F27" s="8" t="s">
        <v>29</v>
      </c>
      <c r="G27" s="93">
        <f t="shared" si="3"/>
        <v>729834.9</v>
      </c>
      <c r="H27" s="93">
        <f t="shared" si="3"/>
        <v>729834.9</v>
      </c>
      <c r="I27" s="51"/>
      <c r="J27" s="51"/>
      <c r="K27" s="51"/>
    </row>
    <row r="28" spans="1:11" ht="34.5">
      <c r="A28" s="129"/>
      <c r="B28" s="136"/>
      <c r="C28" s="127"/>
      <c r="D28" s="138"/>
      <c r="E28" s="133"/>
      <c r="F28" s="8" t="s">
        <v>111</v>
      </c>
      <c r="G28" s="93">
        <v>729834.9</v>
      </c>
      <c r="H28" s="93">
        <v>729834.9</v>
      </c>
      <c r="I28" s="51"/>
      <c r="J28" s="51"/>
      <c r="K28" s="51"/>
    </row>
    <row r="29" spans="1:11" s="1" customFormat="1">
      <c r="A29" s="129"/>
      <c r="B29" s="136"/>
      <c r="C29" s="127"/>
      <c r="D29" s="125">
        <v>1059</v>
      </c>
      <c r="E29" s="126"/>
      <c r="F29" s="25" t="s">
        <v>89</v>
      </c>
      <c r="G29" s="88">
        <f t="shared" ref="G29" si="4">+G31+G40</f>
        <v>1812800</v>
      </c>
      <c r="H29" s="88">
        <f>+H31+H40</f>
        <v>1812800</v>
      </c>
    </row>
    <row r="30" spans="1:11" s="1" customFormat="1">
      <c r="A30" s="129"/>
      <c r="B30" s="136"/>
      <c r="C30" s="127"/>
      <c r="D30" s="125"/>
      <c r="E30" s="126"/>
      <c r="F30" s="25" t="s">
        <v>17</v>
      </c>
      <c r="G30" s="97"/>
      <c r="H30" s="97"/>
    </row>
    <row r="31" spans="1:11" ht="51.75">
      <c r="A31" s="129"/>
      <c r="B31" s="136"/>
      <c r="C31" s="127"/>
      <c r="D31" s="125"/>
      <c r="E31" s="127">
        <v>11010</v>
      </c>
      <c r="F31" s="8" t="s">
        <v>90</v>
      </c>
      <c r="G31" s="93">
        <f t="shared" ref="G31:H31" si="5">+G33</f>
        <v>52800</v>
      </c>
      <c r="H31" s="93">
        <f t="shared" si="5"/>
        <v>52800</v>
      </c>
    </row>
    <row r="32" spans="1:11">
      <c r="A32" s="129"/>
      <c r="B32" s="136"/>
      <c r="C32" s="127"/>
      <c r="D32" s="125"/>
      <c r="E32" s="127"/>
      <c r="F32" s="8" t="s">
        <v>22</v>
      </c>
      <c r="G32" s="93"/>
      <c r="H32" s="97"/>
    </row>
    <row r="33" spans="1:8" s="26" customFormat="1">
      <c r="A33" s="129"/>
      <c r="B33" s="136"/>
      <c r="C33" s="127"/>
      <c r="D33" s="125"/>
      <c r="E33" s="127"/>
      <c r="F33" s="27" t="s">
        <v>9</v>
      </c>
      <c r="G33" s="90">
        <f t="shared" ref="G33:H33" si="6">+G35</f>
        <v>52800</v>
      </c>
      <c r="H33" s="88">
        <f t="shared" si="6"/>
        <v>52800</v>
      </c>
    </row>
    <row r="34" spans="1:8" ht="34.5">
      <c r="A34" s="129"/>
      <c r="B34" s="136"/>
      <c r="C34" s="127"/>
      <c r="D34" s="125"/>
      <c r="E34" s="127"/>
      <c r="F34" s="8" t="s">
        <v>23</v>
      </c>
      <c r="G34" s="93"/>
      <c r="H34" s="97"/>
    </row>
    <row r="35" spans="1:8">
      <c r="A35" s="129"/>
      <c r="B35" s="136"/>
      <c r="C35" s="127"/>
      <c r="D35" s="125"/>
      <c r="E35" s="127"/>
      <c r="F35" s="8" t="s">
        <v>18</v>
      </c>
      <c r="G35" s="93">
        <f t="shared" ref="G35:H38" si="7">+G36</f>
        <v>52800</v>
      </c>
      <c r="H35" s="97">
        <f t="shared" si="7"/>
        <v>52800</v>
      </c>
    </row>
    <row r="36" spans="1:8">
      <c r="A36" s="129"/>
      <c r="B36" s="136"/>
      <c r="C36" s="127"/>
      <c r="D36" s="125"/>
      <c r="E36" s="127"/>
      <c r="F36" s="8" t="s">
        <v>24</v>
      </c>
      <c r="G36" s="93">
        <f t="shared" si="7"/>
        <v>52800</v>
      </c>
      <c r="H36" s="97">
        <f t="shared" si="7"/>
        <v>52800</v>
      </c>
    </row>
    <row r="37" spans="1:8">
      <c r="A37" s="129"/>
      <c r="B37" s="136"/>
      <c r="C37" s="127"/>
      <c r="D37" s="125"/>
      <c r="E37" s="127"/>
      <c r="F37" s="8" t="s">
        <v>25</v>
      </c>
      <c r="G37" s="93">
        <f t="shared" si="7"/>
        <v>52800</v>
      </c>
      <c r="H37" s="97">
        <f t="shared" si="7"/>
        <v>52800</v>
      </c>
    </row>
    <row r="38" spans="1:8" ht="34.5">
      <c r="A38" s="129"/>
      <c r="B38" s="136"/>
      <c r="C38" s="127"/>
      <c r="D38" s="125"/>
      <c r="E38" s="127"/>
      <c r="F38" s="8" t="s">
        <v>26</v>
      </c>
      <c r="G38" s="97">
        <f t="shared" si="7"/>
        <v>52800</v>
      </c>
      <c r="H38" s="97">
        <f t="shared" si="7"/>
        <v>52800</v>
      </c>
    </row>
    <row r="39" spans="1:8">
      <c r="A39" s="129"/>
      <c r="B39" s="136"/>
      <c r="C39" s="127"/>
      <c r="D39" s="125"/>
      <c r="E39" s="127"/>
      <c r="F39" s="8" t="s">
        <v>84</v>
      </c>
      <c r="G39" s="97">
        <v>52800</v>
      </c>
      <c r="H39" s="97">
        <v>52800</v>
      </c>
    </row>
    <row r="40" spans="1:8" ht="51.75">
      <c r="A40" s="129"/>
      <c r="B40" s="136"/>
      <c r="C40" s="127"/>
      <c r="D40" s="125"/>
      <c r="E40" s="128">
        <v>12003</v>
      </c>
      <c r="F40" s="8" t="s">
        <v>112</v>
      </c>
      <c r="G40" s="93">
        <f t="shared" ref="G40:H40" si="8">+G42</f>
        <v>1760000</v>
      </c>
      <c r="H40" s="97">
        <f t="shared" si="8"/>
        <v>1760000</v>
      </c>
    </row>
    <row r="41" spans="1:8">
      <c r="A41" s="129"/>
      <c r="B41" s="136"/>
      <c r="C41" s="127"/>
      <c r="D41" s="125"/>
      <c r="E41" s="129"/>
      <c r="F41" s="8" t="s">
        <v>22</v>
      </c>
      <c r="G41" s="93"/>
      <c r="H41" s="97"/>
    </row>
    <row r="42" spans="1:8" s="26" customFormat="1">
      <c r="A42" s="129"/>
      <c r="B42" s="136"/>
      <c r="C42" s="127"/>
      <c r="D42" s="125"/>
      <c r="E42" s="129"/>
      <c r="F42" s="27" t="s">
        <v>9</v>
      </c>
      <c r="G42" s="90">
        <f t="shared" ref="G42:H42" si="9">+G44</f>
        <v>1760000</v>
      </c>
      <c r="H42" s="88">
        <f t="shared" si="9"/>
        <v>1760000</v>
      </c>
    </row>
    <row r="43" spans="1:8" ht="34.5">
      <c r="A43" s="129"/>
      <c r="B43" s="136"/>
      <c r="C43" s="127"/>
      <c r="D43" s="125"/>
      <c r="E43" s="129"/>
      <c r="F43" s="8" t="s">
        <v>23</v>
      </c>
      <c r="G43" s="93"/>
      <c r="H43" s="97"/>
    </row>
    <row r="44" spans="1:8">
      <c r="A44" s="129"/>
      <c r="B44" s="136"/>
      <c r="C44" s="127"/>
      <c r="D44" s="125"/>
      <c r="E44" s="129"/>
      <c r="F44" s="8" t="s">
        <v>18</v>
      </c>
      <c r="G44" s="93">
        <f t="shared" ref="G44:H47" si="10">+G45</f>
        <v>1760000</v>
      </c>
      <c r="H44" s="97">
        <f t="shared" si="10"/>
        <v>1760000</v>
      </c>
    </row>
    <row r="45" spans="1:8">
      <c r="A45" s="129"/>
      <c r="B45" s="136"/>
      <c r="C45" s="127"/>
      <c r="D45" s="125"/>
      <c r="E45" s="129"/>
      <c r="F45" s="8" t="s">
        <v>24</v>
      </c>
      <c r="G45" s="93">
        <f t="shared" si="10"/>
        <v>1760000</v>
      </c>
      <c r="H45" s="97">
        <f t="shared" si="10"/>
        <v>1760000</v>
      </c>
    </row>
    <row r="46" spans="1:8">
      <c r="A46" s="129"/>
      <c r="B46" s="136"/>
      <c r="C46" s="127"/>
      <c r="D46" s="125"/>
      <c r="E46" s="129"/>
      <c r="F46" s="8" t="s">
        <v>116</v>
      </c>
      <c r="G46" s="93">
        <f t="shared" si="10"/>
        <v>1760000</v>
      </c>
      <c r="H46" s="97">
        <f t="shared" si="10"/>
        <v>1760000</v>
      </c>
    </row>
    <row r="47" spans="1:8" ht="34.5">
      <c r="A47" s="129"/>
      <c r="B47" s="136"/>
      <c r="C47" s="127"/>
      <c r="D47" s="125"/>
      <c r="E47" s="129"/>
      <c r="F47" s="8" t="s">
        <v>117</v>
      </c>
      <c r="G47" s="93">
        <f t="shared" si="10"/>
        <v>1760000</v>
      </c>
      <c r="H47" s="97">
        <f t="shared" si="10"/>
        <v>1760000</v>
      </c>
    </row>
    <row r="48" spans="1:8">
      <c r="A48" s="129"/>
      <c r="B48" s="136"/>
      <c r="C48" s="127"/>
      <c r="D48" s="125"/>
      <c r="E48" s="130"/>
      <c r="F48" s="8" t="s">
        <v>118</v>
      </c>
      <c r="G48" s="97">
        <v>1760000</v>
      </c>
      <c r="H48" s="97">
        <v>1760000</v>
      </c>
    </row>
    <row r="49" spans="1:11" s="26" customFormat="1" ht="24.75" customHeight="1">
      <c r="A49" s="141"/>
      <c r="B49" s="142"/>
      <c r="C49" s="142"/>
      <c r="D49" s="142"/>
      <c r="E49" s="137"/>
      <c r="F49" s="65" t="s">
        <v>57</v>
      </c>
      <c r="G49" s="90">
        <f>+G51</f>
        <v>-2542634.9</v>
      </c>
      <c r="H49" s="90">
        <f t="shared" ref="H49" si="11">+H51</f>
        <v>-2542634.9</v>
      </c>
      <c r="I49" s="52"/>
      <c r="J49" s="52"/>
      <c r="K49" s="52"/>
    </row>
    <row r="50" spans="1:11" ht="27" customHeight="1">
      <c r="A50" s="143"/>
      <c r="B50" s="144"/>
      <c r="C50" s="144"/>
      <c r="D50" s="144"/>
      <c r="E50" s="145"/>
      <c r="F50" s="58" t="s">
        <v>17</v>
      </c>
      <c r="G50" s="93"/>
      <c r="H50" s="93"/>
      <c r="I50" s="51"/>
      <c r="J50" s="51"/>
      <c r="K50" s="51"/>
    </row>
    <row r="51" spans="1:11" ht="21.75" customHeight="1">
      <c r="A51" s="127">
        <v>11</v>
      </c>
      <c r="B51" s="124"/>
      <c r="C51" s="124"/>
      <c r="D51" s="124"/>
      <c r="E51" s="124"/>
      <c r="F51" s="65" t="s">
        <v>88</v>
      </c>
      <c r="G51" s="90">
        <f>G53</f>
        <v>-2542634.9</v>
      </c>
      <c r="H51" s="90">
        <f>H53</f>
        <v>-2542634.9</v>
      </c>
      <c r="I51" s="51"/>
      <c r="J51" s="51"/>
      <c r="K51" s="51"/>
    </row>
    <row r="52" spans="1:11" ht="24.75" customHeight="1">
      <c r="A52" s="127"/>
      <c r="B52" s="124"/>
      <c r="C52" s="124"/>
      <c r="D52" s="124"/>
      <c r="E52" s="124"/>
      <c r="F52" s="58" t="s">
        <v>17</v>
      </c>
      <c r="G52" s="90"/>
      <c r="H52" s="90"/>
      <c r="I52" s="51"/>
      <c r="J52" s="51"/>
      <c r="K52" s="51"/>
    </row>
    <row r="53" spans="1:11" ht="24.75" customHeight="1">
      <c r="A53" s="127"/>
      <c r="B53" s="146" t="s">
        <v>32</v>
      </c>
      <c r="C53" s="124"/>
      <c r="D53" s="124"/>
      <c r="E53" s="124"/>
      <c r="F53" s="65" t="s">
        <v>58</v>
      </c>
      <c r="G53" s="90">
        <f>G55</f>
        <v>-2542634.9</v>
      </c>
      <c r="H53" s="90">
        <f>H55</f>
        <v>-2542634.9</v>
      </c>
      <c r="I53" s="51"/>
      <c r="J53" s="51"/>
      <c r="K53" s="51"/>
    </row>
    <row r="54" spans="1:11" ht="24.75" customHeight="1">
      <c r="A54" s="127"/>
      <c r="B54" s="146"/>
      <c r="C54" s="124"/>
      <c r="D54" s="124"/>
      <c r="E54" s="124"/>
      <c r="F54" s="58" t="s">
        <v>17</v>
      </c>
      <c r="G54" s="90"/>
      <c r="H54" s="90"/>
      <c r="I54" s="51"/>
      <c r="J54" s="51"/>
      <c r="K54" s="51"/>
    </row>
    <row r="55" spans="1:11" ht="24.75" customHeight="1">
      <c r="A55" s="127"/>
      <c r="B55" s="146"/>
      <c r="C55" s="146" t="s">
        <v>32</v>
      </c>
      <c r="D55" s="124"/>
      <c r="E55" s="124"/>
      <c r="F55" s="65" t="s">
        <v>59</v>
      </c>
      <c r="G55" s="90">
        <f>G57</f>
        <v>-2542634.9</v>
      </c>
      <c r="H55" s="90">
        <f>H57</f>
        <v>-2542634.9</v>
      </c>
      <c r="I55" s="51"/>
      <c r="J55" s="51"/>
      <c r="K55" s="51"/>
    </row>
    <row r="56" spans="1:11" ht="24.75" customHeight="1">
      <c r="A56" s="127"/>
      <c r="B56" s="146"/>
      <c r="C56" s="146"/>
      <c r="D56" s="124"/>
      <c r="E56" s="124"/>
      <c r="F56" s="58" t="s">
        <v>17</v>
      </c>
      <c r="G56" s="90"/>
      <c r="H56" s="90"/>
      <c r="I56" s="51"/>
      <c r="J56" s="51"/>
      <c r="K56" s="51"/>
    </row>
    <row r="57" spans="1:11" ht="24.75" customHeight="1">
      <c r="A57" s="127"/>
      <c r="B57" s="146"/>
      <c r="C57" s="146"/>
      <c r="D57" s="124"/>
      <c r="E57" s="124"/>
      <c r="F57" s="44" t="s">
        <v>57</v>
      </c>
      <c r="G57" s="90">
        <f>G59</f>
        <v>-2542634.9</v>
      </c>
      <c r="H57" s="90">
        <f>H59</f>
        <v>-2542634.9</v>
      </c>
      <c r="I57" s="51"/>
      <c r="J57" s="51"/>
      <c r="K57" s="51"/>
    </row>
    <row r="58" spans="1:11" ht="24.75" customHeight="1">
      <c r="A58" s="127"/>
      <c r="B58" s="146"/>
      <c r="C58" s="146"/>
      <c r="D58" s="124"/>
      <c r="E58" s="124"/>
      <c r="F58" s="42" t="s">
        <v>17</v>
      </c>
      <c r="G58" s="90"/>
      <c r="H58" s="90"/>
      <c r="I58" s="51"/>
      <c r="J58" s="51"/>
      <c r="K58" s="51"/>
    </row>
    <row r="59" spans="1:11" ht="24.75" customHeight="1">
      <c r="A59" s="127"/>
      <c r="B59" s="146"/>
      <c r="C59" s="146"/>
      <c r="D59" s="147" t="s">
        <v>60</v>
      </c>
      <c r="E59" s="147"/>
      <c r="F59" s="8" t="s">
        <v>59</v>
      </c>
      <c r="G59" s="93">
        <f t="shared" ref="G59:H59" si="12">+G61</f>
        <v>-2542634.9</v>
      </c>
      <c r="H59" s="93">
        <f t="shared" si="12"/>
        <v>-2542634.9</v>
      </c>
      <c r="I59" s="51"/>
      <c r="J59" s="51"/>
      <c r="K59" s="51"/>
    </row>
    <row r="60" spans="1:11" ht="24.75" customHeight="1">
      <c r="A60" s="127"/>
      <c r="B60" s="146"/>
      <c r="C60" s="146"/>
      <c r="D60" s="147"/>
      <c r="E60" s="147"/>
      <c r="F60" s="8" t="s">
        <v>17</v>
      </c>
      <c r="G60" s="93"/>
      <c r="H60" s="93"/>
      <c r="I60" s="51"/>
      <c r="J60" s="51"/>
      <c r="K60" s="51"/>
    </row>
    <row r="61" spans="1:11" ht="24.75" customHeight="1">
      <c r="A61" s="127"/>
      <c r="B61" s="146"/>
      <c r="C61" s="146"/>
      <c r="D61" s="147"/>
      <c r="E61" s="147" t="s">
        <v>61</v>
      </c>
      <c r="F61" s="8" t="s">
        <v>59</v>
      </c>
      <c r="G61" s="93">
        <f>G63</f>
        <v>-2542634.9</v>
      </c>
      <c r="H61" s="93">
        <f>H63</f>
        <v>-2542634.9</v>
      </c>
      <c r="I61" s="51"/>
      <c r="J61" s="51"/>
      <c r="K61" s="51"/>
    </row>
    <row r="62" spans="1:11" ht="24.75" customHeight="1">
      <c r="A62" s="127"/>
      <c r="B62" s="146"/>
      <c r="C62" s="146"/>
      <c r="D62" s="147"/>
      <c r="E62" s="147"/>
      <c r="F62" s="8" t="s">
        <v>22</v>
      </c>
      <c r="G62" s="93"/>
      <c r="H62" s="93"/>
      <c r="I62" s="51"/>
      <c r="J62" s="51"/>
      <c r="K62" s="51"/>
    </row>
    <row r="63" spans="1:11" ht="24.75" customHeight="1">
      <c r="A63" s="127"/>
      <c r="B63" s="146"/>
      <c r="C63" s="146"/>
      <c r="D63" s="147"/>
      <c r="E63" s="147"/>
      <c r="F63" s="53" t="s">
        <v>57</v>
      </c>
      <c r="G63" s="93">
        <f>G65</f>
        <v>-2542634.9</v>
      </c>
      <c r="H63" s="93">
        <f>H65</f>
        <v>-2542634.9</v>
      </c>
      <c r="I63" s="51"/>
      <c r="J63" s="51"/>
      <c r="K63" s="51"/>
    </row>
    <row r="64" spans="1:11" ht="38.25" customHeight="1">
      <c r="A64" s="127"/>
      <c r="B64" s="146"/>
      <c r="C64" s="146"/>
      <c r="D64" s="147"/>
      <c r="E64" s="147"/>
      <c r="F64" s="8" t="s">
        <v>23</v>
      </c>
      <c r="G64" s="93"/>
      <c r="H64" s="93"/>
      <c r="I64" s="51"/>
      <c r="J64" s="51"/>
      <c r="K64" s="51"/>
    </row>
    <row r="65" spans="1:11" ht="24.75" customHeight="1">
      <c r="A65" s="127"/>
      <c r="B65" s="146"/>
      <c r="C65" s="146"/>
      <c r="D65" s="147"/>
      <c r="E65" s="147"/>
      <c r="F65" s="8" t="s">
        <v>18</v>
      </c>
      <c r="G65" s="93">
        <f t="shared" ref="G65:H67" si="13">G66</f>
        <v>-2542634.9</v>
      </c>
      <c r="H65" s="93">
        <f t="shared" si="13"/>
        <v>-2542634.9</v>
      </c>
      <c r="I65" s="51"/>
      <c r="J65" s="51"/>
      <c r="K65" s="51"/>
    </row>
    <row r="66" spans="1:11" ht="24.75" customHeight="1">
      <c r="A66" s="127"/>
      <c r="B66" s="146"/>
      <c r="C66" s="146"/>
      <c r="D66" s="147"/>
      <c r="E66" s="147"/>
      <c r="F66" s="8" t="s">
        <v>24</v>
      </c>
      <c r="G66" s="93">
        <f t="shared" si="13"/>
        <v>-2542634.9</v>
      </c>
      <c r="H66" s="93">
        <f t="shared" si="13"/>
        <v>-2542634.9</v>
      </c>
      <c r="I66" s="51"/>
      <c r="J66" s="51"/>
      <c r="K66" s="51"/>
    </row>
    <row r="67" spans="1:11" ht="24.75" customHeight="1">
      <c r="A67" s="127"/>
      <c r="B67" s="146"/>
      <c r="C67" s="146"/>
      <c r="D67" s="147"/>
      <c r="E67" s="147"/>
      <c r="F67" s="8" t="s">
        <v>62</v>
      </c>
      <c r="G67" s="93">
        <f>G68</f>
        <v>-2542634.9</v>
      </c>
      <c r="H67" s="93">
        <f t="shared" si="13"/>
        <v>-2542634.9</v>
      </c>
      <c r="I67" s="51"/>
      <c r="J67" s="51"/>
      <c r="K67" s="51"/>
    </row>
    <row r="68" spans="1:11" ht="24.75" customHeight="1">
      <c r="A68" s="127"/>
      <c r="B68" s="146"/>
      <c r="C68" s="146"/>
      <c r="D68" s="147"/>
      <c r="E68" s="147"/>
      <c r="F68" s="8" t="s">
        <v>63</v>
      </c>
      <c r="G68" s="93">
        <f t="shared" ref="G68:H68" si="14">+G9*-1</f>
        <v>-2542634.9</v>
      </c>
      <c r="H68" s="93">
        <f t="shared" si="14"/>
        <v>-2542634.9</v>
      </c>
      <c r="I68" s="51"/>
      <c r="J68" s="51"/>
      <c r="K68" s="51"/>
    </row>
    <row r="69" spans="1:11">
      <c r="G69" s="9"/>
      <c r="H69" s="9"/>
    </row>
    <row r="70" spans="1:11">
      <c r="G70" s="64"/>
      <c r="H70" s="64"/>
    </row>
  </sheetData>
  <mergeCells count="45">
    <mergeCell ref="A12:A48"/>
    <mergeCell ref="B12:B48"/>
    <mergeCell ref="C12:C13"/>
    <mergeCell ref="D12:D13"/>
    <mergeCell ref="E61:E68"/>
    <mergeCell ref="A49:E50"/>
    <mergeCell ref="A51:A68"/>
    <mergeCell ref="B51:E52"/>
    <mergeCell ref="B53:B68"/>
    <mergeCell ref="C53:E54"/>
    <mergeCell ref="C55:C68"/>
    <mergeCell ref="D55:E56"/>
    <mergeCell ref="D57:E58"/>
    <mergeCell ref="D59:D68"/>
    <mergeCell ref="E59:E60"/>
    <mergeCell ref="E12:E13"/>
    <mergeCell ref="C14:C48"/>
    <mergeCell ref="D14:D15"/>
    <mergeCell ref="E14:E15"/>
    <mergeCell ref="D16:D17"/>
    <mergeCell ref="E16:E17"/>
    <mergeCell ref="D18:D28"/>
    <mergeCell ref="E18:E19"/>
    <mergeCell ref="E20:E28"/>
    <mergeCell ref="D29:D48"/>
    <mergeCell ref="E29:E30"/>
    <mergeCell ref="E31:E39"/>
    <mergeCell ref="E40:E48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F1:H1"/>
    <mergeCell ref="D2:H2"/>
    <mergeCell ref="A3:H3"/>
    <mergeCell ref="A5:C5"/>
    <mergeCell ref="D5:E5"/>
    <mergeCell ref="F5:F6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Alisa H. Melkumyan</cp:lastModifiedBy>
  <cp:lastPrinted>2026-04-22T06:50:50Z</cp:lastPrinted>
  <dcterms:created xsi:type="dcterms:W3CDTF">2023-03-09T21:03:30Z</dcterms:created>
  <dcterms:modified xsi:type="dcterms:W3CDTF">2026-06-29T07:45:04Z</dcterms:modified>
</cp:coreProperties>
</file>