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20076Առողջ վաղվա ֆտկ\վերջնական նիստ գնացող\attachments_1346630\"/>
    </mc:Choice>
  </mc:AlternateContent>
  <bookViews>
    <workbookView xWindow="-120" yWindow="-120" windowWidth="29040" windowHeight="15720" activeTab="2"/>
  </bookViews>
  <sheets>
    <sheet name="1" sheetId="93" r:id="rId1"/>
    <sheet name="2" sheetId="95" r:id="rId2"/>
    <sheet name="3" sheetId="80" r:id="rId3"/>
    <sheet name="4" sheetId="90" r:id="rId4"/>
    <sheet name="5" sheetId="26" r:id="rId5"/>
    <sheet name="6" sheetId="59" r:id="rId6"/>
    <sheet name="7" sheetId="79" r:id="rId7"/>
    <sheet name="8" sheetId="27" r:id="rId8"/>
    <sheet name="9" sheetId="89" r:id="rId9"/>
    <sheet name="10" sheetId="92" r:id="rId10"/>
  </sheets>
  <definedNames>
    <definedName name="_1__հայտարարվել_է_նախ_մրցույթ">#REF!</definedName>
    <definedName name="_xlnm._FilterDatabase" localSheetId="3" hidden="1">'4'!$A$10:$H$55</definedName>
    <definedName name="_tab10" localSheetId="9">#REF!</definedName>
    <definedName name="_tab10">#REF!</definedName>
    <definedName name="_tab11" localSheetId="9">#REF!</definedName>
    <definedName name="_tab11">#REF!</definedName>
    <definedName name="_tab12" localSheetId="9">#REF!</definedName>
    <definedName name="_tab12">#REF!</definedName>
    <definedName name="_tab13" localSheetId="9">#REF!</definedName>
    <definedName name="_tab13">#REF!</definedName>
    <definedName name="_tab14" localSheetId="9">#REF!</definedName>
    <definedName name="_tab14">#REF!</definedName>
    <definedName name="_tab15" localSheetId="9">#REF!</definedName>
    <definedName name="_tab15">#REF!</definedName>
    <definedName name="_tab16" localSheetId="9">#REF!</definedName>
    <definedName name="_tab16">#REF!</definedName>
    <definedName name="_tab17" localSheetId="9">#REF!</definedName>
    <definedName name="_tab17">#REF!</definedName>
    <definedName name="_tab18" localSheetId="9">#REF!</definedName>
    <definedName name="_tab18">#REF!</definedName>
    <definedName name="_tab19" localSheetId="9">#REF!</definedName>
    <definedName name="_tab19">#REF!</definedName>
    <definedName name="_tab20" localSheetId="9">#REF!</definedName>
    <definedName name="_tab20">#REF!</definedName>
    <definedName name="_tab21" localSheetId="9">#REF!</definedName>
    <definedName name="_tab21">#REF!</definedName>
    <definedName name="_tab22" localSheetId="9">#REF!</definedName>
    <definedName name="_tab22">#REF!</definedName>
    <definedName name="_tab22222" localSheetId="9">#REF!</definedName>
    <definedName name="_tab22222">#REF!</definedName>
    <definedName name="_tab23" localSheetId="9">#REF!</definedName>
    <definedName name="_tab23">#REF!</definedName>
    <definedName name="_tab24" localSheetId="9">#REF!</definedName>
    <definedName name="_tab24">#REF!</definedName>
    <definedName name="_tab5" localSheetId="9">#REF!</definedName>
    <definedName name="_tab5">#REF!</definedName>
    <definedName name="_tab6" localSheetId="9">#REF!</definedName>
    <definedName name="_tab6">#REF!</definedName>
    <definedName name="_tab7" localSheetId="9">#REF!</definedName>
    <definedName name="_tab7">#REF!</definedName>
    <definedName name="_tab8" localSheetId="9">#REF!</definedName>
    <definedName name="_tab8">#REF!</definedName>
    <definedName name="_tab9" localSheetId="9">#REF!</definedName>
    <definedName name="_tab9">#REF!</definedName>
    <definedName name="aaaaaaaaaaaa" localSheetId="9">#REF!</definedName>
    <definedName name="aaaaaaaaaaaa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hhh" localSheetId="9">#REF!</definedName>
    <definedName name="hhhh">#REF!</definedName>
    <definedName name="hunvar" localSheetId="9">#REF!,#REF!,#REF!,#REF!,#REF!,#REF!,#REF!,#REF!,#REF!,#REF!,#REF!,#REF!,#REF!,#REF!,#REF!</definedName>
    <definedName name="hunvar" localSheetId="2">#REF!,#REF!,#REF!,#REF!,#REF!,#REF!,#REF!,#REF!,#REF!,#REF!,#REF!,#REF!,#REF!,#REF!,#REF!</definedName>
    <definedName name="hunvar" localSheetId="6">#REF!,#REF!,#REF!,#REF!,#REF!,#REF!,#REF!,#REF!,#REF!,#REF!,#REF!,#REF!,#REF!,#REF!,#REF!</definedName>
    <definedName name="hunvar">#REF!,#REF!,#REF!,#REF!,#REF!,#REF!,#REF!,#REF!,#REF!,#REF!,#REF!,#REF!,#REF!,#REF!,#REF!</definedName>
    <definedName name="mas">#REF!</definedName>
    <definedName name="mass">#REF!</definedName>
    <definedName name="PANature">#REF!</definedName>
    <definedName name="par_count" localSheetId="9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9">#REF!,#REF!,#REF!,#REF!,#REF!</definedName>
    <definedName name="par_qual" localSheetId="2">#REF!,#REF!,#REF!,#REF!,#REF!</definedName>
    <definedName name="par_qual" localSheetId="6">#REF!,#REF!,#REF!,#REF!,#REF!</definedName>
    <definedName name="par_qual">#REF!,#REF!,#REF!,#REF!,#REF!</definedName>
    <definedName name="par_time" localSheetId="9">#REF!,#REF!,#REF!,#REF!</definedName>
    <definedName name="par_time" localSheetId="2">#REF!,#REF!,#REF!,#REF!</definedName>
    <definedName name="par_time" localSheetId="6">#REF!,#REF!,#REF!,#REF!</definedName>
    <definedName name="par_time">#REF!,#REF!,#REF!,#REF!</definedName>
    <definedName name="par2.12s" localSheetId="9">#REF!</definedName>
    <definedName name="par2.12s" localSheetId="2">#REF!</definedName>
    <definedName name="par2.12s" localSheetId="6">#REF!</definedName>
    <definedName name="par2.12s">#REF!</definedName>
    <definedName name="par2.4s" localSheetId="9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9">#REF!,#REF!</definedName>
    <definedName name="par2.5s" localSheetId="2">#REF!,#REF!</definedName>
    <definedName name="par2.5s" localSheetId="6">#REF!,#REF!</definedName>
    <definedName name="par2.5s">#REF!,#REF!</definedName>
    <definedName name="par2.6s" localSheetId="9">#REF!,#REF!,#REF!,#REF!</definedName>
    <definedName name="par2.6s" localSheetId="2">#REF!,#REF!,#REF!,#REF!</definedName>
    <definedName name="par2.6s" localSheetId="6">#REF!,#REF!,#REF!,#REF!</definedName>
    <definedName name="par2.6s">#REF!,#REF!,#REF!,#REF!</definedName>
    <definedName name="par2.7s" localSheetId="9">#REF!,#REF!</definedName>
    <definedName name="par2.7s" localSheetId="2">#REF!,#REF!</definedName>
    <definedName name="par2.7s" localSheetId="6">#REF!,#REF!</definedName>
    <definedName name="par2.7s">#REF!,#REF!</definedName>
    <definedName name="par2.9s" localSheetId="9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9">#REF!,#REF!</definedName>
    <definedName name="par4.10s" localSheetId="2">#REF!,#REF!</definedName>
    <definedName name="par4.10s" localSheetId="6">#REF!,#REF!</definedName>
    <definedName name="par4.10s">#REF!,#REF!</definedName>
    <definedName name="par4.11d" localSheetId="9">#REF!,#REF!,#REF!,#REF!,#REF!</definedName>
    <definedName name="par4.11d" localSheetId="2">#REF!,#REF!,#REF!,#REF!,#REF!</definedName>
    <definedName name="par4.11d" localSheetId="6">#REF!,#REF!,#REF!,#REF!,#REF!</definedName>
    <definedName name="par4.11d">#REF!,#REF!,#REF!,#REF!,#REF!</definedName>
    <definedName name="par4.12d" localSheetId="9">#REF!</definedName>
    <definedName name="par4.12d" localSheetId="2">#REF!</definedName>
    <definedName name="par4.12d" localSheetId="6">#REF!</definedName>
    <definedName name="par4.12d">#REF!</definedName>
    <definedName name="par4.13s" localSheetId="9">#REF!</definedName>
    <definedName name="par4.13s">#REF!</definedName>
    <definedName name="par4.14" localSheetId="9">#REF!,#REF!,#REF!,#REF!,#REF!,#REF!</definedName>
    <definedName name="par4.14" localSheetId="2">#REF!,#REF!,#REF!,#REF!,#REF!,#REF!</definedName>
    <definedName name="par4.14" localSheetId="6">#REF!,#REF!,#REF!,#REF!,#REF!,#REF!</definedName>
    <definedName name="par4.14">#REF!,#REF!,#REF!,#REF!,#REF!,#REF!</definedName>
    <definedName name="par4.15" localSheetId="9">#REF!,#REF!,#REF!</definedName>
    <definedName name="par4.15" localSheetId="2">#REF!,#REF!,#REF!</definedName>
    <definedName name="par4.15" localSheetId="6">#REF!,#REF!,#REF!</definedName>
    <definedName name="par4.15">#REF!,#REF!,#REF!</definedName>
    <definedName name="par4.16" localSheetId="9">#REF!,#REF!,#REF!</definedName>
    <definedName name="par4.16">#REF!,#REF!,#REF!</definedName>
    <definedName name="par4.17" localSheetId="9">#REF!,#REF!,#REF!,#REF!</definedName>
    <definedName name="par4.17" localSheetId="2">#REF!,#REF!,#REF!,#REF!</definedName>
    <definedName name="par4.17" localSheetId="6">#REF!,#REF!,#REF!,#REF!</definedName>
    <definedName name="par4.17">#REF!,#REF!,#REF!,#REF!</definedName>
    <definedName name="par4.18d" localSheetId="9">#REF!,#REF!</definedName>
    <definedName name="par4.18d" localSheetId="2">#REF!,#REF!</definedName>
    <definedName name="par4.18d" localSheetId="6">#REF!,#REF!</definedName>
    <definedName name="par4.18d">#REF!,#REF!</definedName>
    <definedName name="par4.19s" localSheetId="9">#REF!</definedName>
    <definedName name="par4.19s" localSheetId="2">#REF!</definedName>
    <definedName name="par4.19s" localSheetId="6">#REF!</definedName>
    <definedName name="par4.19s">#REF!</definedName>
    <definedName name="par4.20f" localSheetId="9">#REF!</definedName>
    <definedName name="par4.20f">#REF!</definedName>
    <definedName name="par4.21f" localSheetId="9">#REF!</definedName>
    <definedName name="par4.21f">#REF!</definedName>
    <definedName name="par4.22" localSheetId="9">#REF!</definedName>
    <definedName name="par4.22">#REF!</definedName>
    <definedName name="par4.4" localSheetId="9">#REF!</definedName>
    <definedName name="par4.4">#REF!</definedName>
    <definedName name="par4.5" localSheetId="9">#REF!</definedName>
    <definedName name="par4.5">#REF!</definedName>
    <definedName name="par4.6s" localSheetId="9">#REF!</definedName>
    <definedName name="par4.6s">#REF!</definedName>
    <definedName name="par4.7s" localSheetId="9">#REF!</definedName>
    <definedName name="par4.7s">#REF!</definedName>
    <definedName name="par4.8" localSheetId="9">#REF!,#REF!,#REF!,#REF!,#REF!</definedName>
    <definedName name="par4.8" localSheetId="2">#REF!,#REF!,#REF!,#REF!,#REF!</definedName>
    <definedName name="par4.8" localSheetId="6">#REF!,#REF!,#REF!,#REF!,#REF!</definedName>
    <definedName name="par4.8">#REF!,#REF!,#REF!,#REF!,#REF!</definedName>
    <definedName name="par4.9" localSheetId="9">#REF!,#REF!,#REF!,#REF!,#REF!,#REF!</definedName>
    <definedName name="par4.9" localSheetId="2">#REF!,#REF!,#REF!,#REF!,#REF!,#REF!</definedName>
    <definedName name="par4.9" localSheetId="6">#REF!,#REF!,#REF!,#REF!,#REF!,#REF!</definedName>
    <definedName name="par4.9">#REF!,#REF!,#REF!,#REF!,#REF!,#REF!</definedName>
    <definedName name="par5.1" localSheetId="9">#REF!,#REF!</definedName>
    <definedName name="par5.1" localSheetId="2">#REF!,#REF!</definedName>
    <definedName name="par5.1" localSheetId="6">#REF!,#REF!</definedName>
    <definedName name="par5.1">#REF!,#REF!</definedName>
    <definedName name="par5.3" localSheetId="9">#REF!,#REF!,#REF!,#REF!,#REF!,#REF!</definedName>
    <definedName name="par5.3" localSheetId="2">#REF!,#REF!,#REF!,#REF!,#REF!,#REF!</definedName>
    <definedName name="par5.3" localSheetId="6">#REF!,#REF!,#REF!,#REF!,#REF!,#REF!</definedName>
    <definedName name="par5.3">#REF!,#REF!,#REF!,#REF!,#REF!,#REF!</definedName>
    <definedName name="par5.4" localSheetId="9">#REF!,#REF!,#REF!,#REF!,#REF!</definedName>
    <definedName name="par5.4" localSheetId="2">#REF!,#REF!,#REF!,#REF!,#REF!</definedName>
    <definedName name="par5.4" localSheetId="6">#REF!,#REF!,#REF!,#REF!,#REF!</definedName>
    <definedName name="par5.4">#REF!,#REF!,#REF!,#REF!,#REF!</definedName>
    <definedName name="par5.5" localSheetId="9">#REF!</definedName>
    <definedName name="par5.5" localSheetId="2">#REF!</definedName>
    <definedName name="par5.5" localSheetId="6">#REF!</definedName>
    <definedName name="par5.5">#REF!</definedName>
    <definedName name="par5.6" localSheetId="9">#REF!,#REF!</definedName>
    <definedName name="par5.6" localSheetId="2">#REF!,#REF!</definedName>
    <definedName name="par5.6" localSheetId="6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'2'!$A$5:$D$15</definedName>
    <definedName name="_xlnm.Print_Titles" localSheetId="3">'4'!$8:$9</definedName>
    <definedName name="_xlnm.Print_Titles" localSheetId="4">'5'!$7:$8</definedName>
    <definedName name="program" localSheetId="9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yyy" localSheetId="9">#REF!</definedName>
    <definedName name="yyy" localSheetId="2">#REF!</definedName>
    <definedName name="yyy" localSheetId="6">#REF!</definedName>
    <definedName name="yyy">#REF!</definedName>
    <definedName name="Z_131A4E78_F540_4372_9AD2_17315FEFA13D_.wvu.PrintArea" localSheetId="1" hidden="1">'2'!$A$5:$D$15</definedName>
    <definedName name="Z_131A4E78_F540_4372_9AD2_17315FEFA13D_.wvu.Rows" localSheetId="1" hidden="1">'2'!#REF!,'2'!#REF!</definedName>
    <definedName name="Z_200990DE_F91C_4F6F_8AC5_BC7AC2B55E55_.wvu.PrintArea" localSheetId="1" hidden="1">'2'!$A$5:$D$15</definedName>
    <definedName name="Z_200990DE_F91C_4F6F_8AC5_BC7AC2B55E55_.wvu.Rows" localSheetId="1" hidden="1">'2'!#REF!,'2'!#REF!</definedName>
    <definedName name="Z_24790AB1_98EB_4800_B428_5A838E38231B_.wvu.PrintArea" localSheetId="1" hidden="1">'2'!$A$5:$D$15</definedName>
    <definedName name="Z_24790AB1_98EB_4800_B428_5A838E38231B_.wvu.Rows" localSheetId="1" hidden="1">'2'!#REF!,'2'!#REF!</definedName>
    <definedName name="Z_34262D87_1818_4F55_B902_D8FFF16E90B7_.wvu.PrintArea" localSheetId="1" hidden="1">'2'!$A$5:$D$15</definedName>
    <definedName name="Z_34262D87_1818_4F55_B902_D8FFF16E90B7_.wvu.Rows" localSheetId="1" hidden="1">'2'!#REF!,'2'!#REF!</definedName>
    <definedName name="Z_68B9E451_05A6_448A_8186_789990A76B48_.wvu.PrintArea" localSheetId="1" hidden="1">'2'!$A$5:$D$15</definedName>
    <definedName name="Z_68B9E451_05A6_448A_8186_789990A76B48_.wvu.Rows" localSheetId="1" hidden="1">'2'!#REF!,'2'!#REF!</definedName>
    <definedName name="Z_6E85911E_0987_42F9_B553_303B8CD2208E_.wvu.PrintArea" localSheetId="1" hidden="1">'2'!$A$5:$D$15</definedName>
    <definedName name="Z_6E85911E_0987_42F9_B553_303B8CD2208E_.wvu.Rows" localSheetId="1" hidden="1">'2'!#REF!,'2'!#REF!</definedName>
    <definedName name="Z_89A683D1_BE0C_487E_AFC6_140E2DB9A9CC_.wvu.PrintArea" localSheetId="1" hidden="1">'2'!$A$5:$D$15</definedName>
    <definedName name="Z_89A683D1_BE0C_487E_AFC6_140E2DB9A9CC_.wvu.Rows" localSheetId="1" hidden="1">'2'!#REF!,'2'!#REF!</definedName>
    <definedName name="Z_8FD38D9F_F0C7_4BB6_A144_266DA3EF64B6_.wvu.PrintArea" localSheetId="1" hidden="1">'2'!$A$5:$D$15</definedName>
    <definedName name="Z_8FD38D9F_F0C7_4BB6_A144_266DA3EF64B6_.wvu.Rows" localSheetId="1" hidden="1">'2'!#REF!,'2'!#REF!</definedName>
    <definedName name="Z_A086F4C9_D1AD_48B6_9F97_3B74E42882F1_.wvu.PrintArea" localSheetId="1" hidden="1">'2'!$A$5:$D$15</definedName>
    <definedName name="Z_A086F4C9_D1AD_48B6_9F97_3B74E42882F1_.wvu.Rows" localSheetId="1" hidden="1">'2'!#REF!,'2'!#REF!</definedName>
    <definedName name="Z_ACF58398_C075_4602_B0CE_9C82FEC29CE0_.wvu.PrintArea" localSheetId="1" hidden="1">'2'!$A$5:$D$15</definedName>
    <definedName name="Z_ACF58398_C075_4602_B0CE_9C82FEC29CE0_.wvu.Rows" localSheetId="1" hidden="1">'2'!#REF!,'2'!#REF!</definedName>
    <definedName name="Z_BBFF48D1_B90B_47AD_AE67_40600C5DE1EF_.wvu.PrintArea" localSheetId="1" hidden="1">'2'!$A$5:$D$15</definedName>
    <definedName name="Z_BBFF48D1_B90B_47AD_AE67_40600C5DE1EF_.wvu.Rows" localSheetId="1" hidden="1">'2'!#REF!,'2'!#REF!</definedName>
    <definedName name="Z_BDA7B104_3192_4E30_A3E7_2627EFB5CD51_.wvu.PrintArea" localSheetId="1" hidden="1">'2'!$A$5:$D$15</definedName>
    <definedName name="Z_BDA7B104_3192_4E30_A3E7_2627EFB5CD51_.wvu.Rows" localSheetId="1" hidden="1">'2'!#REF!,'2'!#REF!</definedName>
    <definedName name="Z_BE08DB79_9877_4F77_AA00_E74D5D7BF025_.wvu.PrintArea" localSheetId="1" hidden="1">'2'!$A$5:$D$15</definedName>
    <definedName name="Z_BE08DB79_9877_4F77_AA00_E74D5D7BF025_.wvu.Rows" localSheetId="1" hidden="1">'2'!#REF!,'2'!#REF!</definedName>
    <definedName name="Z_BE5D3C84_7B1B_488E_B85A_B98892622CEC_.wvu.PrintArea" localSheetId="1" hidden="1">'2'!$A$5:$D$15</definedName>
    <definedName name="Z_BE5D3C84_7B1B_488E_B85A_B98892622CEC_.wvu.Rows" localSheetId="1" hidden="1">'2'!#REF!,'2'!#REF!</definedName>
    <definedName name="Z_D914DED7_0F3C_4F85_94A0_524810AD27D5_.wvu.PrintArea" localSheetId="1" hidden="1">'2'!$A$5:$D$15</definedName>
    <definedName name="Z_D914DED7_0F3C_4F85_94A0_524810AD27D5_.wvu.Rows" localSheetId="1" hidden="1">'2'!#REF!,'2'!#REF!</definedName>
    <definedName name="Z_DD59A88E_4574_4C3B_B30A_DDDDD2FFED0E_.wvu.PrintArea" localSheetId="1" hidden="1">'2'!$A$5:$D$15</definedName>
    <definedName name="Z_DD59A88E_4574_4C3B_B30A_DDDDD2FFED0E_.wvu.Rows" localSheetId="1" hidden="1">'2'!#REF!,'2'!#REF!</definedName>
    <definedName name="Z_E88C18B0_6499_41C6_90F3_D1E8EFA66A0A_.wvu.PrintArea" localSheetId="1" hidden="1">'2'!$A$5:$D$15</definedName>
    <definedName name="Z_E88C18B0_6499_41C6_90F3_D1E8EFA66A0A_.wvu.Rows" localSheetId="1" hidden="1">'2'!#REF!,'2'!#REF!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90" l="1"/>
  <c r="F13" i="90"/>
  <c r="G13" i="90"/>
  <c r="I85" i="92"/>
  <c r="H20" i="90"/>
  <c r="D20" i="90" s="1"/>
  <c r="D19" i="90" s="1"/>
  <c r="F19" i="59"/>
  <c r="E19" i="59"/>
  <c r="D19" i="59"/>
  <c r="H19" i="90"/>
  <c r="G19" i="90"/>
  <c r="F19" i="90"/>
  <c r="E19" i="90"/>
  <c r="I86" i="92" l="1"/>
  <c r="I12" i="92" s="1"/>
  <c r="I11" i="92" s="1"/>
  <c r="I28" i="26" l="1"/>
  <c r="I29" i="26"/>
  <c r="H22" i="90"/>
  <c r="D22" i="90" s="1"/>
  <c r="D21" i="90" s="1"/>
  <c r="F29" i="59"/>
  <c r="E27" i="90" s="1"/>
  <c r="G21" i="90"/>
  <c r="F21" i="90"/>
  <c r="E21" i="90"/>
  <c r="H27" i="26"/>
  <c r="F21" i="59"/>
  <c r="E21" i="59"/>
  <c r="D21" i="59"/>
  <c r="E12" i="79"/>
  <c r="I27" i="26" l="1"/>
  <c r="H21" i="90"/>
  <c r="I92" i="92"/>
  <c r="G28" i="90" l="1"/>
  <c r="H28" i="90"/>
  <c r="G27" i="26"/>
  <c r="F33" i="90"/>
  <c r="F28" i="90" s="1"/>
  <c r="H16" i="90"/>
  <c r="F15" i="59" l="1"/>
  <c r="E15" i="59"/>
  <c r="D15" i="59"/>
  <c r="E17" i="59" l="1"/>
  <c r="E13" i="59" s="1"/>
  <c r="E11" i="59" l="1"/>
  <c r="I76" i="92"/>
  <c r="I77" i="92"/>
  <c r="I78" i="92"/>
  <c r="I79" i="92"/>
  <c r="I80" i="92"/>
  <c r="I81" i="92"/>
  <c r="I82" i="92"/>
  <c r="I83" i="92"/>
  <c r="I84" i="92"/>
  <c r="I75" i="92"/>
  <c r="I15" i="92"/>
  <c r="I16" i="92"/>
  <c r="I17" i="92"/>
  <c r="I18" i="92"/>
  <c r="I19" i="92"/>
  <c r="I20" i="92"/>
  <c r="I21" i="92"/>
  <c r="I22" i="92"/>
  <c r="I23" i="92"/>
  <c r="I24" i="92"/>
  <c r="I25" i="92"/>
  <c r="I26" i="92"/>
  <c r="I27" i="92"/>
  <c r="I28" i="92"/>
  <c r="I29" i="92"/>
  <c r="I30" i="92"/>
  <c r="I31" i="92"/>
  <c r="I32" i="92"/>
  <c r="I33" i="92"/>
  <c r="I34" i="92"/>
  <c r="I35" i="92"/>
  <c r="I36" i="92"/>
  <c r="I37" i="92"/>
  <c r="I38" i="92"/>
  <c r="I39" i="92"/>
  <c r="I40" i="92"/>
  <c r="I41" i="92"/>
  <c r="I42" i="92"/>
  <c r="I43" i="92"/>
  <c r="I44" i="92"/>
  <c r="I45" i="92"/>
  <c r="I46" i="92"/>
  <c r="I47" i="92"/>
  <c r="I48" i="92"/>
  <c r="I49" i="92"/>
  <c r="I50" i="92"/>
  <c r="I51" i="92"/>
  <c r="I52" i="92"/>
  <c r="I53" i="92"/>
  <c r="I54" i="92"/>
  <c r="I55" i="92"/>
  <c r="I56" i="92"/>
  <c r="I57" i="92"/>
  <c r="I58" i="92"/>
  <c r="I59" i="92"/>
  <c r="I60" i="92"/>
  <c r="I61" i="92"/>
  <c r="I62" i="92"/>
  <c r="I63" i="92"/>
  <c r="I64" i="92"/>
  <c r="I65" i="92"/>
  <c r="I66" i="92"/>
  <c r="I67" i="92"/>
  <c r="I68" i="92"/>
  <c r="I69" i="92"/>
  <c r="I70" i="92"/>
  <c r="I71" i="92"/>
  <c r="I72" i="92"/>
  <c r="I73" i="92"/>
  <c r="I74" i="92"/>
  <c r="I88" i="92"/>
  <c r="I87" i="92" s="1"/>
  <c r="H18" i="90"/>
  <c r="D18" i="90" s="1"/>
  <c r="D17" i="90" s="1"/>
  <c r="E17" i="90"/>
  <c r="F17" i="90"/>
  <c r="G17" i="90"/>
  <c r="H17" i="90" l="1"/>
  <c r="D16" i="90" l="1"/>
  <c r="D15" i="90" s="1"/>
  <c r="D13" i="90" s="1"/>
  <c r="F17" i="59" l="1"/>
  <c r="F13" i="59" s="1"/>
  <c r="D17" i="59"/>
  <c r="D13" i="59" s="1"/>
  <c r="D11" i="59" s="1"/>
  <c r="F11" i="59" l="1"/>
  <c r="I117" i="92" l="1"/>
  <c r="I116" i="92" s="1"/>
  <c r="I115" i="92" s="1"/>
  <c r="I114" i="92" s="1"/>
  <c r="I113" i="92" s="1"/>
  <c r="H56" i="26" l="1"/>
  <c r="I56" i="26"/>
  <c r="G56" i="26"/>
  <c r="H55" i="26" l="1"/>
  <c r="H54" i="26" s="1"/>
  <c r="G55" i="26"/>
  <c r="G54" i="26" s="1"/>
  <c r="I55" i="26"/>
  <c r="I54" i="26" s="1"/>
  <c r="D33" i="90"/>
  <c r="E59" i="59"/>
  <c r="E57" i="59" s="1"/>
  <c r="K27" i="89" s="1"/>
  <c r="K26" i="89" s="1"/>
  <c r="F59" i="59"/>
  <c r="F57" i="59" s="1"/>
  <c r="L27" i="89" s="1"/>
  <c r="L26" i="89" s="1"/>
  <c r="D59" i="59"/>
  <c r="D57" i="59" s="1"/>
  <c r="J27" i="89" s="1"/>
  <c r="J26" i="89" s="1"/>
  <c r="F47" i="90" l="1"/>
  <c r="G47" i="90"/>
  <c r="H47" i="90"/>
  <c r="E49" i="90"/>
  <c r="D49" i="90" s="1"/>
  <c r="I96" i="92" l="1"/>
  <c r="I95" i="92"/>
  <c r="I109" i="92"/>
  <c r="I107" i="92"/>
  <c r="I108" i="92"/>
  <c r="I106" i="92"/>
  <c r="I105" i="92"/>
  <c r="I104" i="92"/>
  <c r="I103" i="92"/>
  <c r="I102" i="92"/>
  <c r="I98" i="92"/>
  <c r="I99" i="92"/>
  <c r="I100" i="92"/>
  <c r="I101" i="92"/>
  <c r="I94" i="92"/>
  <c r="I93" i="92"/>
  <c r="I91" i="92"/>
  <c r="G14" i="80"/>
  <c r="C13" i="95" l="1"/>
  <c r="C11" i="95" s="1"/>
  <c r="C9" i="95" s="1"/>
  <c r="D13" i="95"/>
  <c r="D11" i="95" s="1"/>
  <c r="D9" i="95" s="1"/>
  <c r="B13" i="95"/>
  <c r="B11" i="95" s="1"/>
  <c r="B9" i="95" s="1"/>
  <c r="B10" i="93" l="1"/>
  <c r="B9" i="93" s="1"/>
  <c r="F25" i="90"/>
  <c r="G25" i="90"/>
  <c r="H25" i="90"/>
  <c r="F34" i="90"/>
  <c r="H34" i="90"/>
  <c r="E41" i="90"/>
  <c r="F41" i="90"/>
  <c r="H41" i="90"/>
  <c r="F54" i="90"/>
  <c r="G54" i="90"/>
  <c r="H54" i="90"/>
  <c r="E29" i="90" l="1"/>
  <c r="E30" i="59"/>
  <c r="F30" i="59"/>
  <c r="D30" i="59"/>
  <c r="D29" i="90" l="1"/>
  <c r="I14" i="92"/>
  <c r="I13" i="92"/>
  <c r="I112" i="92" l="1"/>
  <c r="I111" i="92"/>
  <c r="H49" i="26"/>
  <c r="I49" i="26"/>
  <c r="G49" i="26"/>
  <c r="G48" i="26" s="1"/>
  <c r="G26" i="26"/>
  <c r="G25" i="26" s="1"/>
  <c r="G24" i="26" s="1"/>
  <c r="G22" i="26" s="1"/>
  <c r="H26" i="26"/>
  <c r="H25" i="26" s="1"/>
  <c r="H24" i="26" s="1"/>
  <c r="H22" i="26" s="1"/>
  <c r="H20" i="26" s="1"/>
  <c r="F43" i="90"/>
  <c r="G43" i="90"/>
  <c r="H43" i="90"/>
  <c r="F45" i="90"/>
  <c r="G45" i="90"/>
  <c r="H45" i="90"/>
  <c r="F50" i="90"/>
  <c r="G50" i="90"/>
  <c r="H50" i="90"/>
  <c r="E55" i="90"/>
  <c r="E54" i="90" s="1"/>
  <c r="E52" i="90"/>
  <c r="E53" i="90"/>
  <c r="E51" i="90"/>
  <c r="E48" i="90"/>
  <c r="E47" i="90" s="1"/>
  <c r="E46" i="90"/>
  <c r="E45" i="90" s="1"/>
  <c r="E44" i="90"/>
  <c r="E43" i="90" s="1"/>
  <c r="G42" i="90"/>
  <c r="E37" i="90"/>
  <c r="E38" i="90"/>
  <c r="E39" i="90"/>
  <c r="E40" i="90"/>
  <c r="G35" i="90"/>
  <c r="E31" i="90"/>
  <c r="E32" i="90"/>
  <c r="E30" i="90"/>
  <c r="E26" i="90"/>
  <c r="E42" i="59"/>
  <c r="F42" i="59"/>
  <c r="D42" i="59"/>
  <c r="E35" i="59"/>
  <c r="D35" i="59"/>
  <c r="I110" i="92" l="1"/>
  <c r="E28" i="90"/>
  <c r="E25" i="90"/>
  <c r="D35" i="90"/>
  <c r="G34" i="90"/>
  <c r="E50" i="90"/>
  <c r="D42" i="90"/>
  <c r="D41" i="90" s="1"/>
  <c r="G41" i="90"/>
  <c r="F23" i="90"/>
  <c r="H23" i="90"/>
  <c r="G23" i="90" l="1"/>
  <c r="D27" i="59"/>
  <c r="F55" i="59"/>
  <c r="E55" i="59"/>
  <c r="D55" i="59"/>
  <c r="F51" i="59"/>
  <c r="E51" i="59"/>
  <c r="D51" i="59"/>
  <c r="F48" i="59"/>
  <c r="E48" i="59"/>
  <c r="D48" i="59"/>
  <c r="F46" i="59"/>
  <c r="E46" i="59"/>
  <c r="D46" i="59"/>
  <c r="F44" i="59"/>
  <c r="E44" i="59"/>
  <c r="D44" i="59"/>
  <c r="F27" i="59"/>
  <c r="E27" i="59"/>
  <c r="E15" i="90"/>
  <c r="F15" i="90"/>
  <c r="G15" i="90"/>
  <c r="H15" i="90"/>
  <c r="H13" i="90" s="1"/>
  <c r="D55" i="90"/>
  <c r="D54" i="90" s="1"/>
  <c r="D53" i="90"/>
  <c r="D52" i="90"/>
  <c r="D48" i="90"/>
  <c r="D47" i="90" s="1"/>
  <c r="D40" i="90"/>
  <c r="D39" i="90"/>
  <c r="D38" i="90"/>
  <c r="D37" i="90"/>
  <c r="D32" i="90"/>
  <c r="D31" i="90"/>
  <c r="D30" i="90"/>
  <c r="D28" i="90" s="1"/>
  <c r="D27" i="90"/>
  <c r="D26" i="90"/>
  <c r="E25" i="59" l="1"/>
  <c r="H11" i="90"/>
  <c r="H10" i="90" s="1"/>
  <c r="D25" i="59"/>
  <c r="D25" i="90"/>
  <c r="H47" i="26"/>
  <c r="H46" i="26" s="1"/>
  <c r="G47" i="26"/>
  <c r="G46" i="26" s="1"/>
  <c r="D44" i="90"/>
  <c r="D43" i="90" s="1"/>
  <c r="G11" i="90"/>
  <c r="G10" i="90" s="1"/>
  <c r="F11" i="90"/>
  <c r="F10" i="90" s="1"/>
  <c r="D51" i="90"/>
  <c r="D50" i="90" s="1"/>
  <c r="D46" i="90"/>
  <c r="D45" i="90" s="1"/>
  <c r="E23" i="59" l="1"/>
  <c r="E9" i="59" s="1"/>
  <c r="K22" i="89"/>
  <c r="J22" i="89"/>
  <c r="D23" i="59"/>
  <c r="D9" i="59" s="1"/>
  <c r="E11" i="79"/>
  <c r="G20" i="26" l="1"/>
  <c r="G12" i="80" s="1"/>
  <c r="J12" i="27" s="1"/>
  <c r="H12" i="80"/>
  <c r="K12" i="27" s="1"/>
  <c r="I26" i="26"/>
  <c r="I25" i="26" s="1"/>
  <c r="I24" i="26" s="1"/>
  <c r="I22" i="26" s="1"/>
  <c r="I20" i="26" s="1"/>
  <c r="I12" i="80" s="1"/>
  <c r="L12" i="27" s="1"/>
  <c r="G45" i="26"/>
  <c r="H48" i="26"/>
  <c r="H45" i="26" s="1"/>
  <c r="I48" i="26"/>
  <c r="L12" i="89" l="1"/>
  <c r="K12" i="89"/>
  <c r="H44" i="26"/>
  <c r="H43" i="26" s="1"/>
  <c r="H41" i="26" s="1"/>
  <c r="G44" i="26"/>
  <c r="G43" i="26" s="1"/>
  <c r="G41" i="26" s="1"/>
  <c r="J12" i="89"/>
  <c r="I13" i="80" l="1"/>
  <c r="I38" i="26" l="1"/>
  <c r="I37" i="26" s="1"/>
  <c r="I36" i="26" s="1"/>
  <c r="I35" i="26" s="1"/>
  <c r="I34" i="26" s="1"/>
  <c r="I32" i="26" s="1"/>
  <c r="I30" i="26" s="1"/>
  <c r="L17" i="27"/>
  <c r="H13" i="80" l="1"/>
  <c r="K17" i="27" s="1"/>
  <c r="L17" i="89"/>
  <c r="H38" i="26" l="1"/>
  <c r="H37" i="26" s="1"/>
  <c r="H36" i="26" s="1"/>
  <c r="H35" i="26" s="1"/>
  <c r="H34" i="26" s="1"/>
  <c r="H32" i="26" s="1"/>
  <c r="H30" i="26" s="1"/>
  <c r="G13" i="80"/>
  <c r="J17" i="27" s="1"/>
  <c r="G38" i="26"/>
  <c r="G37" i="26" s="1"/>
  <c r="G36" i="26" s="1"/>
  <c r="G35" i="26" s="1"/>
  <c r="G34" i="26" s="1"/>
  <c r="G32" i="26" s="1"/>
  <c r="G30" i="26" s="1"/>
  <c r="K17" i="89" l="1"/>
  <c r="K11" i="89" s="1"/>
  <c r="K10" i="89" s="1"/>
  <c r="K9" i="89" s="1"/>
  <c r="J17" i="89" l="1"/>
  <c r="J11" i="89" s="1"/>
  <c r="J10" i="89" s="1"/>
  <c r="J9" i="89" s="1"/>
  <c r="J22" i="27" l="1"/>
  <c r="J11" i="27" s="1"/>
  <c r="J10" i="27" s="1"/>
  <c r="J9" i="27" s="1"/>
  <c r="G53" i="26" l="1"/>
  <c r="G52" i="26" s="1"/>
  <c r="G50" i="26" s="1"/>
  <c r="G39" i="26" s="1"/>
  <c r="G16" i="26" s="1"/>
  <c r="H53" i="26"/>
  <c r="H52" i="26" s="1"/>
  <c r="H50" i="26" s="1"/>
  <c r="H39" i="26" s="1"/>
  <c r="H16" i="26" s="1"/>
  <c r="G11" i="80"/>
  <c r="G10" i="80" s="1"/>
  <c r="G9" i="80" s="1"/>
  <c r="H14" i="26" l="1"/>
  <c r="H12" i="26" s="1"/>
  <c r="H10" i="26" s="1"/>
  <c r="H9" i="26" s="1"/>
  <c r="H18" i="26"/>
  <c r="G18" i="26"/>
  <c r="G14" i="26"/>
  <c r="G12" i="26" s="1"/>
  <c r="G10" i="26" s="1"/>
  <c r="G9" i="26" s="1"/>
  <c r="H14" i="80"/>
  <c r="H11" i="80" l="1"/>
  <c r="H10" i="80" s="1"/>
  <c r="H9" i="80" s="1"/>
  <c r="K22" i="27"/>
  <c r="K11" i="27" s="1"/>
  <c r="K10" i="27" s="1"/>
  <c r="K9" i="27" s="1"/>
  <c r="E10" i="79" l="1"/>
  <c r="I97" i="92"/>
  <c r="I90" i="92" s="1"/>
  <c r="E36" i="90"/>
  <c r="D36" i="90" s="1"/>
  <c r="D34" i="90" s="1"/>
  <c r="D23" i="90" s="1"/>
  <c r="F35" i="59"/>
  <c r="F25" i="59" l="1"/>
  <c r="F23" i="59" s="1"/>
  <c r="F9" i="59" s="1"/>
  <c r="I89" i="92"/>
  <c r="I10" i="92" s="1"/>
  <c r="I9" i="92" s="1"/>
  <c r="I8" i="92" s="1"/>
  <c r="E34" i="90"/>
  <c r="E23" i="90" s="1"/>
  <c r="D11" i="90"/>
  <c r="I47" i="26"/>
  <c r="I46" i="26" s="1"/>
  <c r="I45" i="26" s="1"/>
  <c r="I44" i="26" s="1"/>
  <c r="I43" i="26" s="1"/>
  <c r="I41" i="26" s="1"/>
  <c r="D10" i="90" l="1"/>
  <c r="L22" i="89"/>
  <c r="L11" i="89" s="1"/>
  <c r="L10" i="89" s="1"/>
  <c r="L9" i="89" s="1"/>
  <c r="E11" i="90"/>
  <c r="E10" i="90" s="1"/>
  <c r="I14" i="80"/>
  <c r="I53" i="26"/>
  <c r="I52" i="26" s="1"/>
  <c r="I50" i="26" s="1"/>
  <c r="I39" i="26" s="1"/>
  <c r="I16" i="26" s="1"/>
  <c r="I18" i="26" l="1"/>
  <c r="I14" i="26"/>
  <c r="I12" i="26" s="1"/>
  <c r="I10" i="26" s="1"/>
  <c r="I9" i="26" s="1"/>
  <c r="L22" i="27"/>
  <c r="L11" i="27" s="1"/>
  <c r="L10" i="27" s="1"/>
  <c r="L9" i="27" s="1"/>
  <c r="I11" i="80"/>
  <c r="I10" i="80" l="1"/>
  <c r="I9" i="80" s="1"/>
</calcChain>
</file>

<file path=xl/sharedStrings.xml><?xml version="1.0" encoding="utf-8"?>
<sst xmlns="http://schemas.openxmlformats.org/spreadsheetml/2006/main" count="807" uniqueCount="362">
  <si>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</si>
  <si>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</si>
  <si>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</si>
  <si>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</si>
  <si>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</si>
  <si>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</si>
  <si>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</si>
  <si>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</si>
  <si>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</si>
  <si>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</si>
  <si>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</si>
  <si>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</si>
  <si>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</si>
  <si>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</si>
  <si>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</si>
  <si>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</si>
  <si>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</si>
  <si>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</si>
  <si>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</si>
  <si>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</si>
  <si>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</si>
  <si>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</si>
  <si>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</si>
  <si>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</si>
  <si>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</si>
  <si>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</si>
  <si>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</si>
  <si>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</si>
  <si>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</si>
  <si>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</si>
  <si>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</si>
  <si>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</si>
  <si>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</si>
  <si>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</si>
  <si>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</si>
  <si>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</si>
  <si>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</si>
  <si>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</si>
  <si>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</si>
  <si>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</si>
  <si>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</si>
  <si>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</si>
  <si>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</si>
  <si>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 xml:space="preserve"> դրամ</t>
  </si>
  <si>
    <t>ՀՀ Արագածոտնի մարզ</t>
  </si>
  <si>
    <t>ՀՀ Լոռու մարզ</t>
  </si>
  <si>
    <t>Հավելված № 5</t>
  </si>
  <si>
    <t>Հավելված № 1</t>
  </si>
  <si>
    <t>Հավելված № 2</t>
  </si>
  <si>
    <t>Հավելված № 6</t>
  </si>
  <si>
    <t>Հավելված № 3</t>
  </si>
  <si>
    <t>Բաժին 07</t>
  </si>
  <si>
    <t>Խումբ 06</t>
  </si>
  <si>
    <t xml:space="preserve">Դաս 02   </t>
  </si>
  <si>
    <t>1126  31003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</si>
  <si>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</si>
  <si>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</si>
  <si>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</si>
  <si>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</si>
  <si>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</si>
  <si>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</si>
  <si>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</si>
  <si>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</si>
  <si>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</si>
  <si>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</si>
  <si>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</si>
  <si>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</si>
  <si>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</si>
  <si>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</si>
  <si>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</si>
  <si>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</si>
  <si>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</si>
  <si>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</si>
  <si>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ԲՍԿ </t>
  </si>
  <si>
    <t>ՀՀ Կոտայքի մարզ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</si>
  <si>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</si>
  <si>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</si>
  <si>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</si>
  <si>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</si>
  <si>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>ՀՀ Գեղարքունիքի մարզ</t>
  </si>
  <si>
    <t>ՀՀ Արմավիրի մարզ</t>
  </si>
  <si>
    <t>ՀՀ Սյունիքի մարզ</t>
  </si>
  <si>
    <t>ՀՀ Շիրակի մարզ</t>
  </si>
  <si>
    <t>ՀՀ Արարատի մարզ</t>
  </si>
  <si>
    <t xml:space="preserve"> (հազար դրամներով)</t>
  </si>
  <si>
    <t xml:space="preserve"> այդ թվում` ըստ կատարողների</t>
  </si>
  <si>
    <t xml:space="preserve"> այդ թվում` ըստ ուղղությունների</t>
  </si>
  <si>
    <t>Երևան քաղաք</t>
  </si>
  <si>
    <t xml:space="preserve"> Առողջապահական կազմակերպությունների վերազինում</t>
  </si>
  <si>
    <t xml:space="preserve"> ԱՅԼ ՀԻՄՆԱԿԱՆ ՄԻՋՈՑՆԵՐ</t>
  </si>
  <si>
    <t xml:space="preserve"> - Նախագծահետազոտական ծախսեր</t>
  </si>
  <si>
    <t>առողջապահության հետ կապված շենքերի կառուցման աշխատանքներ</t>
  </si>
  <si>
    <t xml:space="preserve"> ՄԱՍ III. ԾԱՌԱՅՈՒԹՅՈՒՆՆԵՐ</t>
  </si>
  <si>
    <t>ԳՀ</t>
  </si>
  <si>
    <t xml:space="preserve"> 1126  31002</t>
  </si>
  <si>
    <t xml:space="preserve"> ՄԱՍ I. Ա Պ Ր Ա Ն Ք Ն Ե Ր</t>
  </si>
  <si>
    <t xml:space="preserve"> ԷԱՃ</t>
  </si>
  <si>
    <t xml:space="preserve"> հատ</t>
  </si>
  <si>
    <t>Առողջապահական կազմակերպությունների համար բժշկական գույքի և սարքավորումների ձեռքբերում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</si>
  <si>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</si>
  <si>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</si>
  <si>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Հավելված № 7</t>
  </si>
  <si>
    <t xml:space="preserve"> Առողջապահական համակարգի պետական առևտրային և ոչ առևտրային կազմակերպություններին ֆինանսական աջակցության հատկացում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</si>
  <si>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</si>
  <si>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</si>
  <si>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</si>
  <si>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</si>
  <si>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</si>
  <si>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</si>
  <si>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</si>
  <si>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</si>
  <si>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</si>
  <si>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</si>
  <si>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1126 - 12006</t>
  </si>
  <si>
    <t>Առողջապահական համակարգի պետական առևտրային և ոչ առևտրային կազմակերպություններին ֆինանսական աջակցության հատկացում</t>
  </si>
  <si>
    <t>Առողջապահական կազմակերպությունների վերազինում</t>
  </si>
  <si>
    <t>Պետական մարմինների կողմից օգտագործվող ոչ ֆինանսական ակտիվների հետ գործառնություններ</t>
  </si>
  <si>
    <t>1126 - 31003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</si>
  <si>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</si>
  <si>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12006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</si>
  <si>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</si>
  <si>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</si>
  <si>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</si>
  <si>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1126-12006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</si>
  <si>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</si>
  <si>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</si>
  <si>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>Առողջապահական կազմակերպություններ</t>
  </si>
  <si>
    <t>Ֆինանսական աջակցություն ստացող բժշկական հաստատությունների թիվ, հատ</t>
  </si>
  <si>
    <t xml:space="preserve"> 1126 - 31002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</si>
  <si>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</si>
  <si>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>Հավելված № 8</t>
  </si>
  <si>
    <t>Ցուցանիշների փոփոխությունները (ավելացումները նշված են դրական նշանով)</t>
  </si>
  <si>
    <t xml:space="preserve"> Ծրագիր</t>
  </si>
  <si>
    <t xml:space="preserve"> - Ընթացիկ դրամաշնորհներ պետական և համայնքների  ոչ առևտրային կազմակերպություններին</t>
  </si>
  <si>
    <t>Հավելված № 9</t>
  </si>
  <si>
    <t xml:space="preserve"> ՀՀ կառավարության 2026 թվականի                                                                                     </t>
  </si>
  <si>
    <t>Առաջին
կիսամյակ</t>
  </si>
  <si>
    <t>Ինն 
ամիս</t>
  </si>
  <si>
    <t xml:space="preserve">ՀՀ կառավարության 2026 թվականի </t>
  </si>
  <si>
    <t>1126 - 31002</t>
  </si>
  <si>
    <t>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</si>
  <si>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>«ՀԱՅԱՍՏԱՆԻ ՀԱՆՐԱՊԵՏՈՒԹՅԱՆ 2026 ԹՎԱԿԱՆԻ ՊԵՏԱԿԱՆ ԲՅՈՒՋԵԻ ՄԱՍԻՆ» ՀԱՅԱՍՏԱՆԻ ՀԱՆՐԱՊԵՏՈՒԹՅԱՆ ՕՐԵՆՔԻ № 1 ՀԱՎԵԼՎԱԾԻ № 3 ԱՂՅՈՒՍԱԿՈՒՄ ԿԱՏԱՐՎՈՂ  ՓՈՓՈԽՈՒԹՅՈՒՆՆԵՐԸ</t>
  </si>
  <si>
    <t xml:space="preserve"> 31002</t>
  </si>
  <si>
    <t>ՀԱՅԱՍՏԱՆԻ ՀԱՆՐԱՊԵՏՈՒԹՅԱՆ ԿԱՌԱՎԱՐՈՒԹՅԱՆ 2025 ԹՎԱԿԱՆԻ ԴԵԿՏԵՄԲԵՐԻ 25-Ի № 1910-Ն ՈՐՈՇՄԱՆ №№ 3 և 4 ՀԱՎԵԼՎԱԾՆԵՐՈՒՄ ԿԱՏԱՐՎՈՂ ՓՈՓՈԽՈՒԹՅՈՒՆՆԵՐԸ</t>
  </si>
  <si>
    <t>ՀԱՅԱՍՏԱՆԻ ՀԱՆՐԱՊԵՏՈՒԹՅԱՆ ԿԱՌԱՎԱՐՈՒԹՅԱՆ 2025 ԹՎԱԿԱՆԻ ԴԵԿՏԵՄԲԵՐԻ 25-Ի  №  1910-Ն ՈՐՈՇՄԱՆ № 5 ՀԱՎԵԼՎԱԾԻ № 2 ԱՂՅՈՒՍԱԿՈՒՄ ԿԱՏԱՐՎՈՂ ՓՈՓՈԽՈՒԹՅՈՒՆՆԵՐԸ ԵՎ ԼՐԱՑՈՒՄՆԵՐԸ</t>
  </si>
  <si>
    <t>ՀԱՅԱՍՏԱՆԻ ՀԱՆՐԱՊԵՏՈՒԹՅԱՆ ԿԱՌԱՎԱՐՈՒԹՅԱՆ 2025 ԹՎԱԿԱՆԻ ԴԵԿՏԵՄԲԵՐԻ 25-Ի  №  1910-Ն ՈՐՈՇՄԱՆ № 5 ՀԱՎԵԼՎԱԾԻ № 7 ԱՂՅՈՒՍԱԿՈՒՄ ԿԱՏԱՐՎՈՂ ՓՈՓՈԽՈՒԹՅՈՒՆՆԵՐԸ ԵՎ ԼՐԱՑՈՒՄՆԵՐԸ</t>
  </si>
  <si>
    <t xml:space="preserve"> այդ թվում՝</t>
  </si>
  <si>
    <t>այդ թվում՝ ըստ ուղղությունների</t>
  </si>
  <si>
    <t xml:space="preserve"> այդ թվում`</t>
  </si>
  <si>
    <t xml:space="preserve"> ԸՆԴԱՄԵՆԸ</t>
  </si>
  <si>
    <t xml:space="preserve"> Ընդամենը</t>
  </si>
  <si>
    <t xml:space="preserve"> այդ թվում՛</t>
  </si>
  <si>
    <t xml:space="preserve"> ՄԵՔԵՆԱՆԵՐ  ԵՎ  ՍԱՐՔԱՎՈՐՈՒՄՆԵՐ</t>
  </si>
  <si>
    <t xml:space="preserve"> - Այլ մեքենաներ և սարքավորումներ</t>
  </si>
  <si>
    <t xml:space="preserve"> ԸՆԴԱՄԵՆԸ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</si>
  <si>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</si>
  <si>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</si>
  <si>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</si>
  <si>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</si>
  <si>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</si>
  <si>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</si>
  <si>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</si>
  <si>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ՀԱՅԱՍՏԱՆԻ ՀԱՆՐԱՊԵՏՈՒԹՅԱՆ ԿԱՌԱՎԱՐՈՒԹՅԱՆ 2025 ԹՎԱԿԱՆԻ ԴԵԿՏԵՄԲԵՐԻ 25-Ի № 1910-Ն ՈՐՈՇՄԱՆ №  9.1 ՀԱՎԵԼՎԱԾՈՒՄ ԿԱՏԱՐՎՈՂ ՓՈՓՈԽՈՒԹՅՈՒՆՆԵՐԸ ԵՎ ԼՐԱՑՈՒՄՆԵՐԸ</t>
  </si>
  <si>
    <t>ՀԱՅԱՍՏԱՆԻ ՀԱՆՐԱՊԵՏՈՒԹՅԱՆ ԿԱՌԱՎԱՐՈՒԹՅԱՆ 2025 ԹՎԱԿԱՆԻ ԴԵԿՏԵՄԲԵՐԻ 25-Ի № 1910-Ն ՈՐՈՇՄԱՆ №  9 ՀԱՎԵԼՎԱԾՈՒՄ ԿԱՏԱՐՎՈՂ ՓՈՓՈԽՈՒԹՅՈՒՆՆԵՐԸ ԵՎ ԼՐԱՑՈՒՄՆԵՐԸ</t>
  </si>
  <si>
    <t>անխափան սնուցման աղբյուրներ</t>
  </si>
  <si>
    <t>դրամ</t>
  </si>
  <si>
    <t>փորձաքննության ծառայություններ</t>
  </si>
  <si>
    <t>ՀԱՅԱՍՏԱՆԻ ՀԱՆՐԱՊԵՏՈՒԹՅԱՆ ԿԱՌԱՎԱՐՈՒԹՅԱՆ 2025 ԹՎԱԿԱՆԻ ԴԵԿՏԵՄԲԵՐԻ 25-Ի  № 1910-Ն ՈՐՈՇՄԱՆ № 10 ՀԱՎԵԼՎԱԾՈՒՄ ԿԱՏԱՐՎՈՂ ՓՈՓՈԽՈՒԹՅՈՒՆՆԵՐԸ ԵՎ ԼՐԱՑՈՒՄՆԵՐԸ</t>
  </si>
  <si>
    <t>45211250/3</t>
  </si>
  <si>
    <t>ՀՀ ԱՆ «Սևանի հոգեկան առողջության կենտրոն» ՓԲԸ</t>
  </si>
  <si>
    <t>ՀՀ Արագածոտնի մարզ «Ոսկևազի ԱԱՊԿ» ՀՈԱԿ</t>
  </si>
  <si>
    <t>ՀՀ Արագածոտնի մարզի «Մաստարայի ԲԱ» ՀՈԱԿ</t>
  </si>
  <si>
    <t>ՀՀ Արարատի մարզի «Այգեստանի ԱԱՊԿ» ՊՈԱԿ</t>
  </si>
  <si>
    <t>ՀՀ Արարատի մարզի «Այգավանի ԱԱՊԿ» ՊՈԱԿ</t>
  </si>
  <si>
    <t>ՀՀ Արարատի մարզի «Նոր կյանքի ԱԱՊԿ» ՊՈԱԿ</t>
  </si>
  <si>
    <t>ՀՀ Արմավիրի մարզի «Գայի ԲԱ» ՀՈԱԿ</t>
  </si>
  <si>
    <t>ՀՀ Արմավիրի մարզի «Ջրառատի ԲԱ» ՀՈԱԿ</t>
  </si>
  <si>
    <t>ՀՀ Արմավիրի մարզի «Վարդանաշենի ԲԱ» ՀՈԱԿ</t>
  </si>
  <si>
    <t>ՀՀ Արմավիրի մարզի «Տանձուտի ԲԱ» ՀՈԱԿ</t>
  </si>
  <si>
    <t>ՀՀ Արմավիրի մարզի «Խանջյանի ԲԱ» ՀՈԱԿ</t>
  </si>
  <si>
    <t>ՀՀ Կոտայքի մարզի «Ձորաղբյուրի ԱԱՊԿ» ՊՈԱԿ</t>
  </si>
  <si>
    <t>ՀՀ Սյունիքի մարզի «Անգեղակոթի ԲԱ» ՊՈԱԿ</t>
  </si>
  <si>
    <t>ՀՀ Լոռու մարզ «Մեծավանի ԱԿ» ՊՈԱԿ</t>
  </si>
  <si>
    <t>ՀՀ Շիրակի մարզի «Պեմզաշենի ԱԿ» ՊՈԱԿ</t>
  </si>
  <si>
    <t>ՀՀ Շիրակի մարզի «Ախուրիկի ԲԱ» ՊՈԱԿ</t>
  </si>
  <si>
    <t>ՀՀ Շիրակի մարզի «Հացիկի ԲԱ» ՀՈԱԿ</t>
  </si>
  <si>
    <t>ՀՀ Տավուշի մարզ</t>
  </si>
  <si>
    <t>ՀՀ Տավուշի մարզի «Գետահովիտի ԱԱՊԿ» ՊՈԱԿ</t>
  </si>
  <si>
    <t>45211250/2</t>
  </si>
  <si>
    <t>ՀԲՄ</t>
  </si>
  <si>
    <t>45211250/7</t>
  </si>
  <si>
    <t>45211250/9</t>
  </si>
  <si>
    <t>45211250/10</t>
  </si>
  <si>
    <t>45211250/11</t>
  </si>
  <si>
    <t>45211250/12</t>
  </si>
  <si>
    <t>45211250/13</t>
  </si>
  <si>
    <t>45211250/14</t>
  </si>
  <si>
    <t>45211250/15</t>
  </si>
  <si>
    <t>45211250/21</t>
  </si>
  <si>
    <t>45211250/22</t>
  </si>
  <si>
    <t>45211250/24</t>
  </si>
  <si>
    <t>45211250/26</t>
  </si>
  <si>
    <t>45211250/27</t>
  </si>
  <si>
    <t>45211250/28</t>
  </si>
  <si>
    <t>45211250/31</t>
  </si>
  <si>
    <t>ՀՀ ԱՆ «Էջմիածնի բժշկական կենտրոն» ՓԲԸ</t>
  </si>
  <si>
    <t>ՀՀ ԱՆ «Քրեակատարողական բժշկության կենտրոն» ՊՈԱԿ</t>
  </si>
  <si>
    <t>50531140-501</t>
  </si>
  <si>
    <t>31151120-505</t>
  </si>
  <si>
    <t>ՀՀ Արարատի մարզ «Դիմիտրովի ԱԱՊԿ» ՊՈԱԿ</t>
  </si>
  <si>
    <t>ՀՀ Լոռու մարզ «Օձունի ԲԱ» ՀՈԱԿ</t>
  </si>
  <si>
    <t>Եկամուտների գծով</t>
  </si>
  <si>
    <t>Ծախսերի գծով</t>
  </si>
  <si>
    <t>Դեֆիցիտը (պակասուրդը)</t>
  </si>
  <si>
    <t>Պետական բյուջեի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</si>
  <si>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</si>
  <si>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</si>
  <si>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</si>
  <si>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Առաջին 
կիսամյակ</t>
  </si>
  <si>
    <t>Հավելված № 10</t>
  </si>
  <si>
    <t>45211250/6</t>
  </si>
  <si>
    <t>45211250/541</t>
  </si>
  <si>
    <t xml:space="preserve"> ՀՀ քաղաքաշինության կոմիտե</t>
  </si>
  <si>
    <t>ՀՀ ԱՆ «Արտաշատի բժշկական կենտրոն» ՓԲԸ</t>
  </si>
  <si>
    <t xml:space="preserve"> ՀՀ  քաղաքաշինության կոմիտե</t>
  </si>
  <si>
    <t xml:space="preserve"> - Շենքերի և շինությունների կապիտալ վերանորոգում</t>
  </si>
  <si>
    <t>վերակառուցման աշխատանքներ</t>
  </si>
  <si>
    <t>ԲՄ</t>
  </si>
  <si>
    <t>ՀՀ քաղաքաշինության կոմիտե</t>
  </si>
  <si>
    <t>45451700/4</t>
  </si>
  <si>
    <t>2.3. Ելքերի ֆինանսավորմանն ուղղվող պետական բյուջեի տարեսկզբի ազատ մնացորդի միջոցներ</t>
  </si>
  <si>
    <t>38431380/501</t>
  </si>
  <si>
    <t>քիմիական վերլուծիչներ</t>
  </si>
  <si>
    <t>38431390/501</t>
  </si>
  <si>
    <t>արյունաբանական վերլուծիչներ</t>
  </si>
  <si>
    <t>33121330/501</t>
  </si>
  <si>
    <t>իմունային անալիզի սարքեր</t>
  </si>
  <si>
    <t>42931100/502</t>
  </si>
  <si>
    <t>լաբորատորիական ցենտրիֆուգներ և պարագաներ</t>
  </si>
  <si>
    <t>38511220/501</t>
  </si>
  <si>
    <t>միակնային (մոնոկուլյար) և/կամ երկակնային (բինոկուլյար) լուսային մանրադիտակներ</t>
  </si>
  <si>
    <t>38431240/501</t>
  </si>
  <si>
    <t>վերլուծիչներ</t>
  </si>
  <si>
    <t>33121240/501</t>
  </si>
  <si>
    <t>ախտորոշման սարքեր</t>
  </si>
  <si>
    <t>33121260/501</t>
  </si>
  <si>
    <t>ուլտրաձայնային ախտորոշման սարքեր</t>
  </si>
  <si>
    <t>33121260/503</t>
  </si>
  <si>
    <t>33121150/502</t>
  </si>
  <si>
    <t>էլեկտրասրտագրիչ</t>
  </si>
  <si>
    <t>33191100/502</t>
  </si>
  <si>
    <t>մանրեազերծող սարք</t>
  </si>
  <si>
    <t>33191110/502</t>
  </si>
  <si>
    <t>ավտոկլավներ</t>
  </si>
  <si>
    <t>33121160/504</t>
  </si>
  <si>
    <t>ակնաբուժական սարքեր</t>
  </si>
  <si>
    <t>33181190/502</t>
  </si>
  <si>
    <t>դեֆիբրիլյատոր</t>
  </si>
  <si>
    <t>39711160/502</t>
  </si>
  <si>
    <t>արդյունաբերական սառնարաններ</t>
  </si>
  <si>
    <t>33111150/501</t>
  </si>
  <si>
    <t>ռենտգենադիտման սարքեր</t>
  </si>
  <si>
    <t>33161180/502</t>
  </si>
  <si>
    <t>վիրաբուժական լույսեր</t>
  </si>
  <si>
    <t>39711110/504</t>
  </si>
  <si>
    <t xml:space="preserve"> սառնարան-սառցարաններ</t>
  </si>
  <si>
    <t>33161180/507</t>
  </si>
  <si>
    <t>33161180/508</t>
  </si>
  <si>
    <t>33141174/501</t>
  </si>
  <si>
    <t>բժշկական սարքերի հավաքածուներ</t>
  </si>
  <si>
    <t>33141223/502</t>
  </si>
  <si>
    <t>բժշկական այլ գործիքներ  և պարագաներ բազմակոմպոնենտ</t>
  </si>
  <si>
    <t>42911160/502</t>
  </si>
  <si>
    <t>ջրի մաքրման սարքավորումներ</t>
  </si>
  <si>
    <t>33191100/503</t>
  </si>
  <si>
    <t xml:space="preserve">	33111330/501</t>
  </si>
  <si>
    <t>ռենտգեն ախտորոշման համակարգ</t>
  </si>
  <si>
    <t>33191120/508</t>
  </si>
  <si>
    <t>բժշկական կահույք</t>
  </si>
  <si>
    <t>33191120/509</t>
  </si>
  <si>
    <t>33191200/502</t>
  </si>
  <si>
    <t>բժշկական սեղաններ</t>
  </si>
  <si>
    <t>33191180/502</t>
  </si>
  <si>
    <t>բժշկական թախտեր</t>
  </si>
  <si>
    <t>33191120/510</t>
  </si>
  <si>
    <t>33191200/503</t>
  </si>
  <si>
    <t>33191120/511</t>
  </si>
  <si>
    <t>33141224/502</t>
  </si>
  <si>
    <t>վիրաբուժական գործիքներ բազմակոմպոնենտ</t>
  </si>
  <si>
    <t>33191120/512</t>
  </si>
  <si>
    <t>33191260/502</t>
  </si>
  <si>
    <t>արյան փոխներարկման շտատիվներ</t>
  </si>
  <si>
    <t>33191120/513</t>
  </si>
  <si>
    <t>33191210/502</t>
  </si>
  <si>
    <t>հետազոտման սեղաններ</t>
  </si>
  <si>
    <t>33141223/503</t>
  </si>
  <si>
    <t>բժշկական այլ գործիքներ և պարագաներ բազմակոմպոնենտ</t>
  </si>
  <si>
    <t>33191600/502</t>
  </si>
  <si>
    <t>սարքեր` հաշմանդամների համար</t>
  </si>
  <si>
    <t>33191340/502</t>
  </si>
  <si>
    <t>հաշմանդամների փոխադրամիջոցներ</t>
  </si>
  <si>
    <t>33191120/514</t>
  </si>
  <si>
    <t>33191120/515</t>
  </si>
  <si>
    <t>39111320/502</t>
  </si>
  <si>
    <t>նստարաններ</t>
  </si>
  <si>
    <t>39111190/502</t>
  </si>
  <si>
    <t>բազկաթոռներ</t>
  </si>
  <si>
    <t>39111140/502</t>
  </si>
  <si>
    <t>աթոռներ</t>
  </si>
  <si>
    <t>39131200/503</t>
  </si>
  <si>
    <t>արխիվի դարակաշարեր</t>
  </si>
  <si>
    <t>39111180/501</t>
  </si>
  <si>
    <t>աթոռ` գրասենյակային</t>
  </si>
  <si>
    <t>30211220/502</t>
  </si>
  <si>
    <t>սեղանի համակարգիչներ</t>
  </si>
  <si>
    <t>30239140/502</t>
  </si>
  <si>
    <t>տպիչ սարք, բազմաֆունկցիոնալ, A4, 33 էջ/րոպե արագության</t>
  </si>
  <si>
    <t>39111220/501</t>
  </si>
  <si>
    <t>բազկաթոռ` ղեկավարի</t>
  </si>
  <si>
    <t>39224342/503</t>
  </si>
  <si>
    <t>աղբարկղ, մետաղյա</t>
  </si>
  <si>
    <t>39224342/504</t>
  </si>
  <si>
    <t>44421720/502</t>
  </si>
  <si>
    <t>պահատուփեր</t>
  </si>
  <si>
    <t>38621300/502</t>
  </si>
  <si>
    <t>հայելի՝ դիտողական</t>
  </si>
  <si>
    <t>39831277/503</t>
  </si>
  <si>
    <t>օճառի ավտոմատ դիսպենսերներ</t>
  </si>
  <si>
    <t>39831277/504</t>
  </si>
  <si>
    <t>39221480/502</t>
  </si>
  <si>
    <t>զուգարանի խոզանակներ</t>
  </si>
  <si>
    <t>39151400/502</t>
  </si>
  <si>
    <t>մանկապարտեզի կահույք</t>
  </si>
  <si>
    <t>31151120/507</t>
  </si>
  <si>
    <t>45421140/501</t>
  </si>
  <si>
    <t>կահույքի պատրաստման աշխատանքներ</t>
  </si>
  <si>
    <t>արյան վերլուծիչներ</t>
  </si>
  <si>
    <t>38431340/501</t>
  </si>
  <si>
    <t>լրակազմ</t>
  </si>
  <si>
    <t>հատ</t>
  </si>
  <si>
    <t>կշեռքներ</t>
  </si>
  <si>
    <t>ախտորոշման բժշկական հավաքածուներ</t>
  </si>
  <si>
    <t>ջրային բաղնիք գերմակարգավորիչով</t>
  </si>
  <si>
    <t>սառնարան-սառցարաններ</t>
  </si>
  <si>
    <t xml:space="preserve"> Ցուցանիշների փոփոխությունները ավելացումները նշված են դրական նշանով                                                                                                                  </t>
  </si>
  <si>
    <t>Ցուցանիշների փոփոխությունները
(ավելացումները նշված են դրական նշանով)</t>
  </si>
  <si>
    <t>Ցուցանիշների փոփոխությունները 
(ավելացումները նշված են դրական նշանով)</t>
  </si>
  <si>
    <t xml:space="preserve">«ՀԱՅԱՍՏԱՆԻ  ՀԱՆՐԱՊԵՏՈՒԹՅԱՆ  2026  ԹՎԱԿԱՆԻ  ՊԵՏԱԿԱՆ  ԲՅՈՒՋԵԻ  ՄԱՍԻՆ»  ՀԱՅԱՍՏԱՆԻ ՀԱՆՐԱՊԵՏՈՒԹՅԱՆ ՕՐԵՆՔԻ 2-ՐԴ ՀՈԴՎԱԾԻ ԱՂՅՈՒՍԱԿՈՒՄ ԿԱՏԱՐՎՈՂ ՓՈՓՈԽՈՒԹՅՈՒՆՆԵՐԸ </t>
  </si>
  <si>
    <t xml:space="preserve">«ՀԱՅԱՍՏԱՆԻ ՀԱՆՐԱՊԵՏՈՒԹՅԱՆ 2026 ԹՎԱԿԱՆԻ ՊԵՏԱԿԱՆ ԲՅՈՒՋԵԻ ՄԱՍԻՆ» ՀԱՅԱՍՏԱՆԻ
ՀԱՆՐԱՊԵՏՈՒԹՅԱՆ ՕՐԵՆՔԻ 3-ՐԴ ՀՈԴՎԱԾԻ ԱՂՅՈՒՍԱԿՈՒՄ,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ՓՈՓՈԽՈՒԹՅՈՒՆՆԵՐԸ </t>
  </si>
  <si>
    <t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</t>
  </si>
  <si>
    <t>Վերազինվող բուժհաստատությունների քանակ</t>
  </si>
  <si>
    <t xml:space="preserve"> ՀՀ առողջապահության նախարարություն</t>
  </si>
  <si>
    <t>ՀՀ Շիրակի մարզի «Գյումրու Ն․Ա․ Մելիքյանի անվան թիվ 2 պոլիկլինիկա» ՓԲԸ</t>
  </si>
  <si>
    <t xml:space="preserve"> 33141174/14</t>
  </si>
  <si>
    <t>Մարզային ամբուլատորիաներ</t>
  </si>
  <si>
    <t>29 բժշկական ամբուլատորիաների վերազինում</t>
  </si>
  <si>
    <t xml:space="preserve"> - Ընթացիկ դրամաշնորհներ պետական և համայնքների  առևտրային կազմակերպություններին</t>
  </si>
  <si>
    <t xml:space="preserve"> 1126-31002 </t>
  </si>
  <si>
    <t xml:space="preserve"> 1126-31003 </t>
  </si>
  <si>
    <t>Ցուցանիշների փոփոխությունները (ավելացումները նշված են դրական նշանով, իսկ նվազեցումները` փակագծերում)</t>
  </si>
  <si>
    <t>ՀՀ ԱՆ «ՀՎԿԱԿ» ՊՈԱԿ Արմավիրի մարզի մասնաճյուղ</t>
  </si>
  <si>
    <t xml:space="preserve"> 33141174-4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</si>
</sst>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_);\(0\)"/>
    <numFmt numFmtId="173" formatCode="0.0"/>
    <numFmt numFmtId="174" formatCode="_-* #,##0.0\ _ _-;\-* #,##0.0\ _ _-;_-* &quot;-&quot;??\ _ _-;_-@_-"/>
    <numFmt numFmtId="175" formatCode="_ * #,##0.00_)_ _ ;_ * \(#,##0.00\)_ _ ;_ * &quot;-&quot;??_)_ _ ;_ @_ "/>
    <numFmt numFmtId="176" formatCode="#,##0.00000000000_);\(#,##0.00000000000\)"/>
  </numFmts>
  <fonts count="7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8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b/>
      <i/>
      <sz val="9"/>
      <color theme="1"/>
      <name val="GHEA Grapalat"/>
      <family val="3"/>
    </font>
    <font>
      <sz val="9"/>
      <color theme="1"/>
      <name val="Calibri"/>
      <family val="2"/>
      <charset val="1"/>
      <scheme val="minor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sz val="9"/>
      <name val="Calibri"/>
      <family val="2"/>
      <charset val="1"/>
      <scheme val="minor"/>
    </font>
    <font>
      <b/>
      <sz val="9"/>
      <name val="Calibri"/>
      <family val="2"/>
      <charset val="1"/>
      <scheme val="minor"/>
    </font>
    <font>
      <sz val="8"/>
      <name val="Arial"/>
      <family val="2"/>
    </font>
    <font>
      <sz val="10"/>
      <name val="Times Armenian"/>
      <family val="1"/>
    </font>
    <font>
      <b/>
      <i/>
      <sz val="9"/>
      <name val="Calibri"/>
      <family val="2"/>
      <charset val="1"/>
      <scheme val="minor"/>
    </font>
    <font>
      <b/>
      <u/>
      <sz val="9"/>
      <name val="GHEA Grapalat"/>
      <family val="3"/>
    </font>
    <font>
      <b/>
      <sz val="9"/>
      <color theme="1"/>
      <name val="Calibri"/>
      <family val="2"/>
      <charset val="1"/>
      <scheme val="minor"/>
    </font>
    <font>
      <b/>
      <sz val="9"/>
      <color rgb="FFFF0000"/>
      <name val="Calibri"/>
      <family val="2"/>
      <charset val="1"/>
      <scheme val="minor"/>
    </font>
    <font>
      <b/>
      <i/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sz val="9"/>
      <color rgb="FFFF0000"/>
      <name val="Calibri"/>
      <family val="2"/>
      <charset val="1"/>
      <scheme val="minor"/>
    </font>
    <font>
      <i/>
      <sz val="9"/>
      <color rgb="FFFF0000"/>
      <name val="GHEA Grapalat"/>
      <family val="3"/>
    </font>
    <font>
      <sz val="9"/>
      <color rgb="FFFF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7" fontId="4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6" fillId="0" borderId="0"/>
    <xf numFmtId="0" fontId="46" fillId="0" borderId="0"/>
    <xf numFmtId="0" fontId="5" fillId="0" borderId="0"/>
    <xf numFmtId="0" fontId="42" fillId="0" borderId="0"/>
    <xf numFmtId="0" fontId="5" fillId="0" borderId="0"/>
    <xf numFmtId="0" fontId="45" fillId="0" borderId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2" fillId="0" borderId="0"/>
    <xf numFmtId="167" fontId="51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167" fontId="52" fillId="0" borderId="0" applyFill="0" applyBorder="0" applyProtection="0">
      <alignment horizontal="right" vertical="top"/>
    </xf>
    <xf numFmtId="9" fontId="56" fillId="0" borderId="0" applyFont="0" applyFill="0" applyBorder="0" applyAlignment="0" applyProtection="0"/>
    <xf numFmtId="0" fontId="5" fillId="0" borderId="0"/>
    <xf numFmtId="167" fontId="57" fillId="0" borderId="0" applyFill="0" applyBorder="0" applyProtection="0">
      <alignment horizontal="right" vertical="top"/>
    </xf>
    <xf numFmtId="167" fontId="58" fillId="0" borderId="0" applyFill="0" applyBorder="0" applyProtection="0">
      <alignment horizontal="right" vertical="top"/>
    </xf>
    <xf numFmtId="0" fontId="1" fillId="0" borderId="0"/>
    <xf numFmtId="0" fontId="66" fillId="0" borderId="0">
      <alignment vertical="center"/>
    </xf>
    <xf numFmtId="0" fontId="44" fillId="0" borderId="0">
      <alignment horizontal="left" vertical="top" wrapText="1"/>
    </xf>
    <xf numFmtId="0" fontId="5" fillId="0" borderId="0"/>
  </cellStyleXfs>
  <cellXfs count="350">
    <xf numFmtId="0" fontId="0" fillId="0" borderId="0" xfId="0"/>
    <xf numFmtId="0" fontId="50" fillId="0" borderId="0" xfId="0" applyFont="1" applyAlignment="1">
      <alignment horizontal="left" vertical="center" wrapText="1"/>
    </xf>
    <xf numFmtId="0" fontId="50" fillId="0" borderId="0" xfId="25" applyFont="1"/>
    <xf numFmtId="0" fontId="54" fillId="0" borderId="10" xfId="25" applyFont="1" applyBorder="1" applyAlignment="1">
      <alignment horizontal="center" vertical="center" wrapText="1"/>
    </xf>
    <xf numFmtId="1" fontId="50" fillId="0" borderId="10" xfId="25" applyNumberFormat="1" applyFont="1" applyBorder="1" applyAlignment="1">
      <alignment horizontal="center" vertical="center"/>
    </xf>
    <xf numFmtId="0" fontId="54" fillId="0" borderId="10" xfId="25" applyFont="1" applyBorder="1" applyAlignment="1">
      <alignment horizontal="center" vertical="center"/>
    </xf>
    <xf numFmtId="0" fontId="50" fillId="0" borderId="10" xfId="25" applyFont="1" applyBorder="1" applyAlignment="1">
      <alignment vertical="center"/>
    </xf>
    <xf numFmtId="0" fontId="50" fillId="0" borderId="10" xfId="25" applyFont="1" applyBorder="1" applyAlignment="1">
      <alignment horizontal="center" vertical="center"/>
    </xf>
    <xf numFmtId="0" fontId="50" fillId="0" borderId="0" xfId="25" applyFont="1" applyAlignment="1">
      <alignment horizontal="center" vertical="center"/>
    </xf>
    <xf numFmtId="0" fontId="50" fillId="0" borderId="0" xfId="25" applyFont="1" applyAlignment="1">
      <alignment vertical="center"/>
    </xf>
    <xf numFmtId="166" fontId="50" fillId="0" borderId="0" xfId="25" applyNumberFormat="1" applyFont="1" applyAlignment="1">
      <alignment horizontal="center" vertical="center"/>
    </xf>
    <xf numFmtId="0" fontId="47" fillId="0" borderId="0" xfId="0" applyFont="1" applyAlignment="1">
      <alignment horizontal="left" vertical="top" wrapText="1"/>
    </xf>
    <xf numFmtId="167" fontId="48" fillId="0" borderId="10" xfId="107" applyFont="1" applyFill="1" applyBorder="1" applyAlignment="1">
      <alignment horizontal="right" vertical="center"/>
    </xf>
    <xf numFmtId="171" fontId="48" fillId="24" borderId="10" xfId="107" applyNumberFormat="1" applyFont="1" applyFill="1" applyBorder="1" applyAlignment="1">
      <alignment horizontal="center" vertical="center"/>
    </xf>
    <xf numFmtId="171" fontId="48" fillId="24" borderId="10" xfId="25" applyNumberFormat="1" applyFont="1" applyFill="1" applyBorder="1" applyAlignment="1">
      <alignment horizontal="center" vertical="center" wrapText="1"/>
    </xf>
    <xf numFmtId="167" fontId="47" fillId="0" borderId="10" xfId="107" applyFont="1" applyFill="1" applyBorder="1" applyAlignment="1">
      <alignment horizontal="center" vertical="center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0" borderId="0" xfId="0" applyFont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53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54" fillId="0" borderId="10" xfId="0" applyFont="1" applyBorder="1" applyAlignment="1">
      <alignment horizontal="center" vertical="center" wrapText="1"/>
    </xf>
    <xf numFmtId="171" fontId="53" fillId="0" borderId="10" xfId="99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4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169" fontId="54" fillId="0" borderId="10" xfId="0" applyNumberFormat="1" applyFont="1" applyBorder="1" applyAlignment="1">
      <alignment horizontal="center" vertical="center" wrapText="1"/>
    </xf>
    <xf numFmtId="167" fontId="53" fillId="0" borderId="10" xfId="120" applyNumberFormat="1" applyFont="1" applyFill="1" applyBorder="1" applyAlignment="1">
      <alignment horizontal="center" vertical="center"/>
    </xf>
    <xf numFmtId="170" fontId="53" fillId="0" borderId="10" xfId="0" applyNumberFormat="1" applyFont="1" applyBorder="1" applyAlignment="1" applyProtection="1">
      <alignment horizontal="left" vertical="center" wrapText="1"/>
      <protection locked="0"/>
    </xf>
    <xf numFmtId="0" fontId="53" fillId="0" borderId="10" xfId="118" applyFont="1" applyBorder="1" applyAlignment="1">
      <alignment vertical="center" wrapText="1"/>
    </xf>
    <xf numFmtId="0" fontId="54" fillId="0" borderId="10" xfId="115" applyFont="1" applyBorder="1" applyAlignment="1">
      <alignment horizontal="center" vertical="center" wrapText="1"/>
    </xf>
    <xf numFmtId="0" fontId="60" fillId="0" borderId="10" xfId="118" applyFont="1" applyBorder="1" applyAlignment="1">
      <alignment vertical="center"/>
    </xf>
    <xf numFmtId="0" fontId="50" fillId="0" borderId="10" xfId="118" applyFont="1" applyBorder="1" applyAlignment="1">
      <alignment horizontal="center" vertical="center"/>
    </xf>
    <xf numFmtId="0" fontId="54" fillId="0" borderId="0" xfId="0" applyFont="1" applyAlignment="1">
      <alignment horizontal="left" vertical="center" wrapText="1"/>
    </xf>
    <xf numFmtId="0" fontId="53" fillId="0" borderId="0" xfId="25" applyFont="1" applyAlignment="1">
      <alignment horizontal="center" vertical="center" wrapText="1"/>
    </xf>
    <xf numFmtId="0" fontId="53" fillId="0" borderId="0" xfId="25" applyFont="1" applyAlignment="1">
      <alignment vertical="center" wrapText="1"/>
    </xf>
    <xf numFmtId="0" fontId="53" fillId="0" borderId="0" xfId="25" applyFont="1" applyAlignment="1">
      <alignment vertical="center"/>
    </xf>
    <xf numFmtId="0" fontId="54" fillId="0" borderId="19" xfId="25" applyFont="1" applyBorder="1" applyAlignment="1">
      <alignment vertical="center"/>
    </xf>
    <xf numFmtId="0" fontId="54" fillId="0" borderId="16" xfId="25" applyFont="1" applyBorder="1" applyAlignment="1">
      <alignment vertical="center"/>
    </xf>
    <xf numFmtId="0" fontId="54" fillId="0" borderId="20" xfId="25" applyFont="1" applyBorder="1" applyAlignment="1">
      <alignment vertical="center"/>
    </xf>
    <xf numFmtId="171" fontId="59" fillId="0" borderId="10" xfId="99" applyNumberFormat="1" applyFont="1" applyBorder="1" applyAlignment="1">
      <alignment horizontal="center" vertical="center" wrapText="1"/>
    </xf>
    <xf numFmtId="0" fontId="53" fillId="0" borderId="10" xfId="25" applyFont="1" applyBorder="1" applyAlignment="1">
      <alignment horizontal="center" vertical="center" wrapText="1"/>
    </xf>
    <xf numFmtId="0" fontId="53" fillId="0" borderId="11" xfId="25" applyFont="1" applyBorder="1" applyAlignment="1">
      <alignment horizontal="left" vertical="center" wrapText="1"/>
    </xf>
    <xf numFmtId="0" fontId="60" fillId="0" borderId="17" xfId="118" applyFont="1" applyBorder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70" fontId="50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7" fillId="0" borderId="10" xfId="110" applyFont="1" applyBorder="1" applyAlignment="1">
      <alignment horizontal="center" vertical="center" wrapText="1"/>
    </xf>
    <xf numFmtId="0" fontId="50" fillId="0" borderId="10" xfId="25" applyFont="1" applyBorder="1" applyAlignment="1">
      <alignment horizontal="center" vertical="center" wrapText="1"/>
    </xf>
    <xf numFmtId="0" fontId="61" fillId="0" borderId="0" xfId="114" applyFont="1" applyAlignment="1">
      <alignment horizontal="left" vertical="center"/>
    </xf>
    <xf numFmtId="0" fontId="47" fillId="24" borderId="10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25" applyFont="1" applyAlignment="1">
      <alignment horizontal="left" vertical="center" wrapText="1"/>
    </xf>
    <xf numFmtId="0" fontId="48" fillId="0" borderId="10" xfId="25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0" fontId="47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vertical="center"/>
    </xf>
    <xf numFmtId="0" fontId="49" fillId="0" borderId="0" xfId="0" applyFont="1" applyAlignment="1">
      <alignment horizontal="right" vertical="center"/>
    </xf>
    <xf numFmtId="170" fontId="47" fillId="0" borderId="0" xfId="0" applyNumberFormat="1" applyFont="1" applyAlignment="1">
      <alignment horizontal="left" vertical="center" wrapText="1"/>
    </xf>
    <xf numFmtId="0" fontId="47" fillId="0" borderId="0" xfId="0" applyFont="1" applyAlignment="1">
      <alignment horizontal="center" vertical="center"/>
    </xf>
    <xf numFmtId="0" fontId="55" fillId="0" borderId="0" xfId="110" applyFont="1">
      <alignment horizontal="left" vertical="top" wrapText="1"/>
    </xf>
    <xf numFmtId="0" fontId="55" fillId="0" borderId="0" xfId="110" applyFont="1" applyAlignment="1">
      <alignment horizontal="center" vertical="top" wrapText="1"/>
    </xf>
    <xf numFmtId="0" fontId="55" fillId="0" borderId="10" xfId="110" applyFont="1" applyBorder="1">
      <alignment horizontal="left" vertical="top" wrapText="1"/>
    </xf>
    <xf numFmtId="0" fontId="48" fillId="0" borderId="10" xfId="110" applyFont="1" applyBorder="1" applyAlignment="1">
      <alignment horizontal="center" vertical="top" wrapText="1"/>
    </xf>
    <xf numFmtId="0" fontId="48" fillId="0" borderId="10" xfId="110" applyFont="1" applyBorder="1">
      <alignment horizontal="left" vertical="top" wrapText="1"/>
    </xf>
    <xf numFmtId="171" fontId="48" fillId="0" borderId="10" xfId="107" applyNumberFormat="1" applyFont="1" applyBorder="1" applyAlignment="1">
      <alignment horizontal="center" vertical="top"/>
    </xf>
    <xf numFmtId="0" fontId="49" fillId="0" borderId="10" xfId="115" applyFont="1" applyBorder="1" applyAlignment="1">
      <alignment horizontal="center" vertical="center" wrapText="1"/>
    </xf>
    <xf numFmtId="0" fontId="49" fillId="0" borderId="10" xfId="115" applyFont="1" applyBorder="1" applyAlignment="1">
      <alignment horizontal="left" vertical="center" wrapText="1"/>
    </xf>
    <xf numFmtId="171" fontId="49" fillId="0" borderId="10" xfId="115" applyNumberFormat="1" applyFont="1" applyBorder="1" applyAlignment="1">
      <alignment horizontal="center" vertical="center" wrapText="1"/>
    </xf>
    <xf numFmtId="170" fontId="49" fillId="0" borderId="10" xfId="110" applyNumberFormat="1" applyFont="1" applyBorder="1" applyAlignment="1" applyProtection="1">
      <alignment horizontal="left" vertical="center" wrapText="1"/>
      <protection locked="0"/>
    </xf>
    <xf numFmtId="0" fontId="48" fillId="0" borderId="10" xfId="115" applyFont="1" applyBorder="1" applyAlignment="1">
      <alignment horizontal="center" vertical="center" wrapText="1"/>
    </xf>
    <xf numFmtId="171" fontId="49" fillId="0" borderId="10" xfId="120" applyNumberFormat="1" applyFont="1" applyFill="1" applyBorder="1" applyAlignment="1">
      <alignment horizontal="center" vertical="center"/>
    </xf>
    <xf numFmtId="0" fontId="63" fillId="0" borderId="10" xfId="118" applyFont="1" applyBorder="1"/>
    <xf numFmtId="0" fontId="49" fillId="0" borderId="10" xfId="118" applyFont="1" applyBorder="1" applyAlignment="1">
      <alignment vertical="center" wrapText="1"/>
    </xf>
    <xf numFmtId="0" fontId="64" fillId="0" borderId="10" xfId="118" applyFont="1" applyBorder="1"/>
    <xf numFmtId="166" fontId="62" fillId="0" borderId="10" xfId="120" applyNumberFormat="1" applyFont="1" applyFill="1" applyBorder="1" applyAlignment="1">
      <alignment horizontal="center" vertical="center"/>
    </xf>
    <xf numFmtId="166" fontId="50" fillId="0" borderId="18" xfId="25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/>
    </xf>
    <xf numFmtId="0" fontId="50" fillId="0" borderId="0" xfId="0" applyFont="1" applyAlignment="1">
      <alignment horizontal="right" vertical="center" wrapText="1"/>
    </xf>
    <xf numFmtId="0" fontId="49" fillId="0" borderId="0" xfId="25" applyFont="1" applyAlignment="1">
      <alignment vertical="center" wrapText="1"/>
    </xf>
    <xf numFmtId="0" fontId="49" fillId="0" borderId="0" xfId="25" applyFont="1" applyAlignment="1">
      <alignment horizontal="center" vertical="center" wrapText="1"/>
    </xf>
    <xf numFmtId="0" fontId="49" fillId="0" borderId="0" xfId="25" applyFont="1" applyAlignment="1">
      <alignment vertical="center"/>
    </xf>
    <xf numFmtId="0" fontId="47" fillId="0" borderId="0" xfId="25" applyFont="1" applyAlignment="1">
      <alignment horizontal="center" vertical="center"/>
    </xf>
    <xf numFmtId="0" fontId="48" fillId="0" borderId="10" xfId="25" applyFont="1" applyBorder="1" applyAlignment="1">
      <alignment horizontal="center" vertical="center"/>
    </xf>
    <xf numFmtId="0" fontId="47" fillId="0" borderId="10" xfId="25" applyFont="1" applyBorder="1" applyAlignment="1">
      <alignment horizontal="center" vertical="center"/>
    </xf>
    <xf numFmtId="168" fontId="47" fillId="24" borderId="10" xfId="123" applyNumberFormat="1" applyFont="1" applyFill="1" applyBorder="1" applyAlignment="1">
      <alignment horizontal="center" vertical="center"/>
    </xf>
    <xf numFmtId="0" fontId="47" fillId="24" borderId="10" xfId="25" applyFont="1" applyFill="1" applyBorder="1" applyAlignment="1">
      <alignment horizontal="center" vertical="center"/>
    </xf>
    <xf numFmtId="0" fontId="47" fillId="24" borderId="10" xfId="25" applyFont="1" applyFill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50" fillId="0" borderId="10" xfId="0" applyFont="1" applyBorder="1" applyAlignment="1">
      <alignment horizontal="center" vertical="center"/>
    </xf>
    <xf numFmtId="170" fontId="54" fillId="24" borderId="10" xfId="0" applyNumberFormat="1" applyFont="1" applyFill="1" applyBorder="1" applyAlignment="1">
      <alignment horizontal="center" vertical="center"/>
    </xf>
    <xf numFmtId="49" fontId="54" fillId="0" borderId="10" xfId="99" applyNumberFormat="1" applyFont="1" applyBorder="1" applyAlignment="1">
      <alignment horizontal="center" vertical="center"/>
    </xf>
    <xf numFmtId="0" fontId="54" fillId="0" borderId="10" xfId="99" applyFont="1" applyBorder="1" applyAlignment="1">
      <alignment horizontal="center" vertical="center"/>
    </xf>
    <xf numFmtId="0" fontId="54" fillId="0" borderId="10" xfId="99" applyFont="1" applyBorder="1" applyAlignment="1">
      <alignment vertical="center"/>
    </xf>
    <xf numFmtId="170" fontId="54" fillId="0" borderId="10" xfId="99" applyNumberFormat="1" applyFont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70" fontId="50" fillId="0" borderId="10" xfId="99" applyNumberFormat="1" applyFont="1" applyBorder="1" applyAlignment="1">
      <alignment horizontal="center" vertical="center" wrapText="1"/>
    </xf>
    <xf numFmtId="170" fontId="50" fillId="0" borderId="10" xfId="0" applyNumberFormat="1" applyFont="1" applyBorder="1" applyAlignment="1">
      <alignment horizontal="center" vertical="center"/>
    </xf>
    <xf numFmtId="49" fontId="59" fillId="0" borderId="10" xfId="99" applyNumberFormat="1" applyFont="1" applyBorder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0" fontId="59" fillId="24" borderId="10" xfId="0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170" fontId="53" fillId="0" borderId="10" xfId="99" applyNumberFormat="1" applyFont="1" applyBorder="1" applyAlignment="1">
      <alignment horizontal="center" vertical="center" wrapText="1"/>
    </xf>
    <xf numFmtId="170" fontId="53" fillId="0" borderId="10" xfId="0" applyNumberFormat="1" applyFont="1" applyBorder="1" applyAlignment="1">
      <alignment horizontal="center" vertical="center"/>
    </xf>
    <xf numFmtId="0" fontId="53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170" fontId="59" fillId="0" borderId="10" xfId="99" applyNumberFormat="1" applyFont="1" applyBorder="1" applyAlignment="1">
      <alignment horizontal="center" vertical="center" wrapText="1"/>
    </xf>
    <xf numFmtId="0" fontId="59" fillId="0" borderId="0" xfId="0" applyFont="1" applyAlignment="1">
      <alignment vertical="center"/>
    </xf>
    <xf numFmtId="0" fontId="49" fillId="0" borderId="10" xfId="0" applyFont="1" applyBorder="1" applyAlignment="1">
      <alignment horizontal="center" vertical="center" wrapText="1"/>
    </xf>
    <xf numFmtId="49" fontId="53" fillId="0" borderId="10" xfId="99" applyNumberFormat="1" applyFont="1" applyBorder="1" applyAlignment="1">
      <alignment horizontal="center" vertical="center"/>
    </xf>
    <xf numFmtId="0" fontId="50" fillId="24" borderId="10" xfId="25" applyFont="1" applyFill="1" applyBorder="1" applyAlignment="1">
      <alignment horizontal="center" vertical="center"/>
    </xf>
    <xf numFmtId="0" fontId="50" fillId="0" borderId="12" xfId="25" applyFont="1" applyBorder="1" applyAlignment="1">
      <alignment vertical="distributed" wrapText="1"/>
    </xf>
    <xf numFmtId="171" fontId="48" fillId="0" borderId="10" xfId="25" applyNumberFormat="1" applyFont="1" applyBorder="1" applyAlignment="1">
      <alignment horizontal="center" vertical="center" wrapText="1"/>
    </xf>
    <xf numFmtId="0" fontId="49" fillId="0" borderId="10" xfId="25" applyFont="1" applyBorder="1" applyAlignment="1">
      <alignment horizontal="right" vertical="center" wrapText="1"/>
    </xf>
    <xf numFmtId="170" fontId="47" fillId="0" borderId="0" xfId="0" applyNumberFormat="1" applyFont="1" applyAlignment="1">
      <alignment horizontal="center" vertical="center"/>
    </xf>
    <xf numFmtId="49" fontId="48" fillId="0" borderId="10" xfId="99" applyNumberFormat="1" applyFont="1" applyBorder="1" applyAlignment="1">
      <alignment horizontal="center" vertical="center"/>
    </xf>
    <xf numFmtId="170" fontId="48" fillId="0" borderId="10" xfId="99" applyNumberFormat="1" applyFont="1" applyBorder="1" applyAlignment="1">
      <alignment horizontal="center" vertical="center" wrapText="1"/>
    </xf>
    <xf numFmtId="170" fontId="49" fillId="0" borderId="10" xfId="99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vertical="center"/>
    </xf>
    <xf numFmtId="0" fontId="49" fillId="0" borderId="10" xfId="0" applyFont="1" applyBorder="1" applyAlignment="1">
      <alignment vertical="center"/>
    </xf>
    <xf numFmtId="0" fontId="47" fillId="0" borderId="10" xfId="118" applyFont="1" applyBorder="1"/>
    <xf numFmtId="0" fontId="47" fillId="0" borderId="0" xfId="110" applyFont="1">
      <alignment horizontal="left" vertical="top" wrapText="1"/>
    </xf>
    <xf numFmtId="0" fontId="48" fillId="0" borderId="10" xfId="118" applyFont="1" applyBorder="1"/>
    <xf numFmtId="0" fontId="62" fillId="0" borderId="10" xfId="118" applyFont="1" applyBorder="1" applyAlignment="1">
      <alignment vertical="center"/>
    </xf>
    <xf numFmtId="0" fontId="62" fillId="0" borderId="10" xfId="126" applyFont="1" applyBorder="1" applyAlignment="1">
      <alignment horizontal="left" vertical="center" wrapText="1"/>
    </xf>
    <xf numFmtId="0" fontId="48" fillId="0" borderId="0" xfId="0" applyFont="1" applyAlignment="1">
      <alignment horizontal="left" vertical="top" wrapText="1"/>
    </xf>
    <xf numFmtId="171" fontId="48" fillId="0" borderId="10" xfId="120" applyNumberFormat="1" applyFont="1" applyFill="1" applyBorder="1" applyAlignment="1">
      <alignment horizontal="center" vertical="center"/>
    </xf>
    <xf numFmtId="0" fontId="47" fillId="0" borderId="10" xfId="110" applyFont="1" applyBorder="1" applyAlignment="1">
      <alignment horizontal="center" vertical="top" wrapText="1"/>
    </xf>
    <xf numFmtId="0" fontId="48" fillId="0" borderId="10" xfId="118" applyFont="1" applyBorder="1" applyAlignment="1">
      <alignment vertical="center"/>
    </xf>
    <xf numFmtId="0" fontId="47" fillId="0" borderId="10" xfId="118" applyFont="1" applyBorder="1" applyAlignment="1">
      <alignment horizontal="center" vertical="center"/>
    </xf>
    <xf numFmtId="166" fontId="49" fillId="0" borderId="10" xfId="120" applyNumberFormat="1" applyFont="1" applyFill="1" applyBorder="1" applyAlignment="1">
      <alignment horizontal="center" vertical="center"/>
    </xf>
    <xf numFmtId="171" fontId="48" fillId="0" borderId="10" xfId="122" applyNumberFormat="1" applyFont="1" applyBorder="1" applyAlignment="1">
      <alignment horizontal="center" vertical="center"/>
    </xf>
    <xf numFmtId="166" fontId="50" fillId="24" borderId="10" xfId="123" applyNumberFormat="1" applyFont="1" applyFill="1" applyBorder="1" applyAlignment="1">
      <alignment horizontal="center" vertical="center"/>
    </xf>
    <xf numFmtId="0" fontId="54" fillId="0" borderId="10" xfId="25" applyFont="1" applyBorder="1" applyAlignment="1">
      <alignment vertical="center" wrapText="1"/>
    </xf>
    <xf numFmtId="166" fontId="54" fillId="0" borderId="10" xfId="107" applyNumberFormat="1" applyFont="1" applyFill="1" applyBorder="1" applyAlignment="1">
      <alignment horizontal="right" vertical="center"/>
    </xf>
    <xf numFmtId="0" fontId="47" fillId="0" borderId="10" xfId="25" applyFont="1" applyBorder="1" applyAlignment="1">
      <alignment vertical="center" wrapText="1"/>
    </xf>
    <xf numFmtId="0" fontId="48" fillId="0" borderId="0" xfId="0" applyFont="1" applyAlignment="1">
      <alignment horizontal="left" vertical="center" wrapText="1"/>
    </xf>
    <xf numFmtId="170" fontId="48" fillId="0" borderId="0" xfId="0" applyNumberFormat="1" applyFont="1" applyAlignment="1">
      <alignment horizontal="left" vertical="center" wrapText="1"/>
    </xf>
    <xf numFmtId="171" fontId="48" fillId="24" borderId="10" xfId="122" applyNumberFormat="1" applyFont="1" applyFill="1" applyBorder="1" applyAlignment="1">
      <alignment horizontal="center" vertical="center"/>
    </xf>
    <xf numFmtId="0" fontId="49" fillId="0" borderId="0" xfId="113" applyFont="1" applyAlignment="1">
      <alignment vertical="center" wrapText="1"/>
    </xf>
    <xf numFmtId="0" fontId="50" fillId="0" borderId="0" xfId="109" applyFont="1" applyAlignment="1">
      <alignment horizontal="center" vertical="center"/>
    </xf>
    <xf numFmtId="0" fontId="50" fillId="0" borderId="10" xfId="109" applyFont="1" applyBorder="1" applyAlignment="1">
      <alignment horizontal="center" vertical="center" wrapText="1"/>
    </xf>
    <xf numFmtId="168" fontId="47" fillId="0" borderId="10" xfId="108" applyNumberFormat="1" applyFont="1" applyFill="1" applyBorder="1" applyAlignment="1">
      <alignment horizontal="center" vertical="center"/>
    </xf>
    <xf numFmtId="0" fontId="47" fillId="0" borderId="10" xfId="109" applyFont="1" applyBorder="1" applyAlignment="1">
      <alignment horizontal="left" vertical="center" wrapText="1"/>
    </xf>
    <xf numFmtId="171" fontId="47" fillId="0" borderId="10" xfId="108" applyNumberFormat="1" applyFont="1" applyFill="1" applyBorder="1" applyAlignment="1">
      <alignment horizontal="center" vertical="center"/>
    </xf>
    <xf numFmtId="171" fontId="50" fillId="0" borderId="10" xfId="109" applyNumberFormat="1" applyFont="1" applyBorder="1" applyAlignment="1">
      <alignment horizontal="center" vertical="center"/>
    </xf>
    <xf numFmtId="168" fontId="47" fillId="0" borderId="10" xfId="108" applyNumberFormat="1" applyFont="1" applyFill="1" applyBorder="1" applyAlignment="1">
      <alignment horizontal="center" vertical="center" wrapText="1"/>
    </xf>
    <xf numFmtId="0" fontId="48" fillId="0" borderId="10" xfId="109" applyFont="1" applyBorder="1" applyAlignment="1">
      <alignment horizontal="left" vertical="center" wrapText="1"/>
    </xf>
    <xf numFmtId="171" fontId="48" fillId="0" borderId="10" xfId="108" applyNumberFormat="1" applyFont="1" applyFill="1" applyBorder="1" applyAlignment="1">
      <alignment horizontal="center" vertical="center"/>
    </xf>
    <xf numFmtId="0" fontId="50" fillId="0" borderId="0" xfId="109" applyFont="1" applyAlignment="1">
      <alignment vertical="center"/>
    </xf>
    <xf numFmtId="0" fontId="48" fillId="0" borderId="0" xfId="109" applyFont="1" applyAlignment="1">
      <alignment vertical="center"/>
    </xf>
    <xf numFmtId="0" fontId="47" fillId="0" borderId="0" xfId="109" applyFont="1" applyAlignment="1">
      <alignment vertical="center"/>
    </xf>
    <xf numFmtId="0" fontId="47" fillId="0" borderId="10" xfId="109" applyFont="1" applyBorder="1" applyAlignment="1">
      <alignment vertical="center"/>
    </xf>
    <xf numFmtId="0" fontId="47" fillId="0" borderId="10" xfId="109" applyFont="1" applyBorder="1" applyAlignment="1">
      <alignment horizontal="center" vertical="center" wrapText="1"/>
    </xf>
    <xf numFmtId="49" fontId="47" fillId="0" borderId="10" xfId="130" applyNumberFormat="1" applyFont="1" applyBorder="1" applyAlignment="1">
      <alignment horizontal="left" vertical="center" wrapText="1"/>
    </xf>
    <xf numFmtId="170" fontId="47" fillId="0" borderId="10" xfId="107" applyNumberFormat="1" applyFont="1" applyFill="1" applyBorder="1" applyAlignment="1">
      <alignment horizontal="right" vertical="center"/>
    </xf>
    <xf numFmtId="170" fontId="47" fillId="0" borderId="10" xfId="120" applyNumberFormat="1" applyFont="1" applyFill="1" applyBorder="1" applyAlignment="1">
      <alignment horizontal="right" vertical="center" wrapText="1"/>
    </xf>
    <xf numFmtId="0" fontId="47" fillId="0" borderId="0" xfId="109" applyFont="1" applyAlignment="1">
      <alignment vertical="center" wrapText="1"/>
    </xf>
    <xf numFmtId="173" fontId="47" fillId="0" borderId="0" xfId="109" applyNumberFormat="1" applyFont="1" applyAlignment="1">
      <alignment vertical="center"/>
    </xf>
    <xf numFmtId="174" fontId="47" fillId="0" borderId="0" xfId="120" applyNumberFormat="1" applyFont="1" applyFill="1" applyBorder="1" applyAlignment="1">
      <alignment horizontal="center" vertical="center" wrapText="1"/>
    </xf>
    <xf numFmtId="0" fontId="47" fillId="0" borderId="0" xfId="109" applyFont="1" applyAlignment="1">
      <alignment horizontal="center" vertical="center" wrapText="1"/>
    </xf>
    <xf numFmtId="174" fontId="47" fillId="0" borderId="0" xfId="109" applyNumberFormat="1" applyFont="1" applyAlignment="1">
      <alignment vertical="center"/>
    </xf>
    <xf numFmtId="167" fontId="47" fillId="0" borderId="0" xfId="109" applyNumberFormat="1" applyFont="1" applyAlignment="1">
      <alignment vertical="center"/>
    </xf>
    <xf numFmtId="43" fontId="47" fillId="0" borderId="0" xfId="120" applyFont="1" applyFill="1" applyAlignment="1">
      <alignment vertical="center"/>
    </xf>
    <xf numFmtId="175" fontId="47" fillId="0" borderId="0" xfId="109" applyNumberFormat="1" applyFont="1" applyAlignment="1">
      <alignment vertical="center"/>
    </xf>
    <xf numFmtId="168" fontId="47" fillId="0" borderId="0" xfId="109" applyNumberFormat="1" applyFont="1" applyAlignment="1">
      <alignment vertical="center"/>
    </xf>
    <xf numFmtId="171" fontId="48" fillId="0" borderId="10" xfId="0" applyNumberFormat="1" applyFont="1" applyBorder="1" applyAlignment="1">
      <alignment horizontal="center" vertical="center" wrapText="1"/>
    </xf>
    <xf numFmtId="171" fontId="55" fillId="0" borderId="10" xfId="107" applyNumberFormat="1" applyFont="1" applyBorder="1" applyAlignment="1">
      <alignment horizontal="center" vertical="center"/>
    </xf>
    <xf numFmtId="171" fontId="47" fillId="0" borderId="10" xfId="0" applyNumberFormat="1" applyFont="1" applyBorder="1" applyAlignment="1">
      <alignment horizontal="center" vertical="center" wrapText="1"/>
    </xf>
    <xf numFmtId="49" fontId="47" fillId="0" borderId="10" xfId="0" applyNumberFormat="1" applyFont="1" applyBorder="1" applyAlignment="1">
      <alignment horizontal="center" vertical="center" wrapText="1"/>
    </xf>
    <xf numFmtId="169" fontId="47" fillId="0" borderId="10" xfId="0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vertical="center" wrapText="1"/>
    </xf>
    <xf numFmtId="167" fontId="48" fillId="0" borderId="10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167" fontId="47" fillId="0" borderId="10" xfId="0" applyNumberFormat="1" applyFont="1" applyBorder="1" applyAlignment="1">
      <alignment horizontal="center" vertical="center" wrapText="1"/>
    </xf>
    <xf numFmtId="171" fontId="48" fillId="0" borderId="10" xfId="107" applyNumberFormat="1" applyFont="1" applyBorder="1" applyAlignment="1">
      <alignment horizontal="center" vertical="center"/>
    </xf>
    <xf numFmtId="0" fontId="62" fillId="0" borderId="10" xfId="0" applyFont="1" applyBorder="1" applyAlignment="1">
      <alignment horizontal="left" vertical="center" wrapText="1"/>
    </xf>
    <xf numFmtId="171" fontId="62" fillId="0" borderId="10" xfId="124" applyNumberFormat="1" applyFont="1" applyBorder="1" applyAlignment="1">
      <alignment horizontal="center" vertical="center"/>
    </xf>
    <xf numFmtId="0" fontId="47" fillId="0" borderId="10" xfId="115" applyFont="1" applyBorder="1" applyAlignment="1">
      <alignment horizontal="center" vertical="center" wrapText="1"/>
    </xf>
    <xf numFmtId="167" fontId="49" fillId="0" borderId="10" xfId="120" applyNumberFormat="1" applyFont="1" applyFill="1" applyBorder="1" applyAlignment="1">
      <alignment horizontal="center" vertical="center"/>
    </xf>
    <xf numFmtId="170" fontId="49" fillId="0" borderId="17" xfId="0" applyNumberFormat="1" applyFont="1" applyBorder="1" applyAlignment="1" applyProtection="1">
      <alignment horizontal="left" vertical="center" wrapText="1"/>
      <protection locked="0"/>
    </xf>
    <xf numFmtId="0" fontId="62" fillId="0" borderId="10" xfId="115" applyFont="1" applyBorder="1" applyAlignment="1">
      <alignment horizontal="left" vertical="center" wrapText="1"/>
    </xf>
    <xf numFmtId="171" fontId="62" fillId="0" borderId="10" xfId="115" applyNumberFormat="1" applyFont="1" applyBorder="1" applyAlignment="1">
      <alignment horizontal="center" vertical="center" wrapText="1"/>
    </xf>
    <xf numFmtId="167" fontId="62" fillId="0" borderId="10" xfId="115" applyNumberFormat="1" applyFont="1" applyBorder="1" applyAlignment="1">
      <alignment horizontal="center" vertical="center" wrapText="1"/>
    </xf>
    <xf numFmtId="170" fontId="49" fillId="0" borderId="10" xfId="0" applyNumberFormat="1" applyFont="1" applyBorder="1" applyAlignment="1" applyProtection="1">
      <alignment horizontal="left" vertical="center" wrapText="1"/>
      <protection locked="0"/>
    </xf>
    <xf numFmtId="171" fontId="62" fillId="0" borderId="10" xfId="120" applyNumberFormat="1" applyFont="1" applyFill="1" applyBorder="1" applyAlignment="1">
      <alignment horizontal="center" vertical="center"/>
    </xf>
    <xf numFmtId="171" fontId="49" fillId="0" borderId="10" xfId="125" applyNumberFormat="1" applyFont="1" applyFill="1" applyBorder="1" applyAlignment="1">
      <alignment horizontal="center" vertical="center"/>
    </xf>
    <xf numFmtId="167" fontId="49" fillId="0" borderId="10" xfId="125" applyNumberFormat="1" applyFont="1" applyFill="1" applyBorder="1" applyAlignment="1">
      <alignment horizontal="center" vertical="center"/>
    </xf>
    <xf numFmtId="0" fontId="47" fillId="0" borderId="17" xfId="118" applyFont="1" applyBorder="1" applyAlignment="1">
      <alignment vertical="center"/>
    </xf>
    <xf numFmtId="0" fontId="47" fillId="0" borderId="10" xfId="118" applyFont="1" applyBorder="1" applyAlignment="1">
      <alignment vertical="center"/>
    </xf>
    <xf numFmtId="171" fontId="48" fillId="0" borderId="10" xfId="122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vertical="center" wrapText="1"/>
    </xf>
    <xf numFmtId="166" fontId="47" fillId="24" borderId="10" xfId="123" applyNumberFormat="1" applyFont="1" applyFill="1" applyBorder="1" applyAlignment="1">
      <alignment horizontal="center" vertical="center"/>
    </xf>
    <xf numFmtId="0" fontId="62" fillId="25" borderId="10" xfId="0" applyFont="1" applyFill="1" applyBorder="1" applyAlignment="1">
      <alignment horizontal="left" vertical="center" wrapText="1"/>
    </xf>
    <xf numFmtId="0" fontId="63" fillId="0" borderId="10" xfId="118" applyFont="1" applyBorder="1" applyAlignment="1">
      <alignment vertical="center"/>
    </xf>
    <xf numFmtId="166" fontId="49" fillId="0" borderId="10" xfId="125" applyNumberFormat="1" applyFont="1" applyFill="1" applyBorder="1" applyAlignment="1">
      <alignment horizontal="center" vertical="center"/>
    </xf>
    <xf numFmtId="0" fontId="67" fillId="0" borderId="10" xfId="118" applyFont="1" applyBorder="1" applyAlignment="1">
      <alignment vertical="center"/>
    </xf>
    <xf numFmtId="166" fontId="62" fillId="0" borderId="10" xfId="124" applyNumberFormat="1" applyFont="1" applyBorder="1" applyAlignment="1">
      <alignment horizontal="center" vertical="center"/>
    </xf>
    <xf numFmtId="171" fontId="54" fillId="0" borderId="10" xfId="0" applyNumberFormat="1" applyFont="1" applyBorder="1" applyAlignment="1">
      <alignment horizontal="center" vertical="center" wrapText="1"/>
    </xf>
    <xf numFmtId="171" fontId="54" fillId="24" borderId="10" xfId="122" applyNumberFormat="1" applyFont="1" applyFill="1" applyBorder="1" applyAlignment="1">
      <alignment horizontal="center" vertical="center"/>
    </xf>
    <xf numFmtId="171" fontId="50" fillId="0" borderId="10" xfId="0" applyNumberFormat="1" applyFont="1" applyBorder="1" applyAlignment="1">
      <alignment horizontal="center" vertical="center" wrapText="1"/>
    </xf>
    <xf numFmtId="0" fontId="47" fillId="0" borderId="10" xfId="25" applyFont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168" fontId="47" fillId="0" borderId="10" xfId="123" applyNumberFormat="1" applyFont="1" applyFill="1" applyBorder="1" applyAlignment="1">
      <alignment horizontal="center" vertical="center"/>
    </xf>
    <xf numFmtId="167" fontId="47" fillId="24" borderId="10" xfId="107" applyFont="1" applyFill="1" applyBorder="1" applyAlignment="1">
      <alignment horizontal="center" vertical="center"/>
    </xf>
    <xf numFmtId="0" fontId="47" fillId="0" borderId="0" xfId="0" applyFont="1"/>
    <xf numFmtId="0" fontId="48" fillId="0" borderId="10" xfId="25" applyFont="1" applyBorder="1" applyAlignment="1">
      <alignment vertical="center" wrapText="1"/>
    </xf>
    <xf numFmtId="166" fontId="48" fillId="0" borderId="10" xfId="107" applyNumberFormat="1" applyFont="1" applyFill="1" applyBorder="1" applyAlignment="1">
      <alignment horizontal="right" vertical="center"/>
    </xf>
    <xf numFmtId="0" fontId="47" fillId="0" borderId="10" xfId="25" applyFont="1" applyBorder="1" applyAlignment="1">
      <alignment vertical="center"/>
    </xf>
    <xf numFmtId="172" fontId="47" fillId="0" borderId="10" xfId="25" applyNumberFormat="1" applyFont="1" applyBorder="1" applyAlignment="1">
      <alignment horizontal="center" vertical="center"/>
    </xf>
    <xf numFmtId="166" fontId="48" fillId="0" borderId="10" xfId="25" applyNumberFormat="1" applyFont="1" applyBorder="1" applyAlignment="1">
      <alignment horizontal="right" vertical="center" wrapText="1"/>
    </xf>
    <xf numFmtId="166" fontId="47" fillId="0" borderId="10" xfId="0" applyNumberFormat="1" applyFont="1" applyBorder="1" applyAlignment="1">
      <alignment horizontal="center" vertical="center" wrapText="1"/>
    </xf>
    <xf numFmtId="4" fontId="47" fillId="0" borderId="10" xfId="0" applyNumberFormat="1" applyFont="1" applyBorder="1" applyAlignment="1">
      <alignment horizontal="center" vertical="center" wrapText="1"/>
    </xf>
    <xf numFmtId="4" fontId="48" fillId="0" borderId="10" xfId="0" applyNumberFormat="1" applyFont="1" applyBorder="1" applyAlignment="1">
      <alignment horizontal="center" vertical="center" wrapText="1"/>
    </xf>
    <xf numFmtId="167" fontId="48" fillId="24" borderId="10" xfId="107" applyFont="1" applyFill="1" applyBorder="1" applyAlignment="1">
      <alignment horizontal="center" vertical="center"/>
    </xf>
    <xf numFmtId="0" fontId="48" fillId="0" borderId="0" xfId="0" applyFont="1"/>
    <xf numFmtId="0" fontId="47" fillId="0" borderId="10" xfId="0" applyFont="1" applyBorder="1" applyAlignment="1">
      <alignment horizontal="center" vertical="center" wrapText="1"/>
    </xf>
    <xf numFmtId="170" fontId="53" fillId="24" borderId="10" xfId="120" applyNumberFormat="1" applyFont="1" applyFill="1" applyBorder="1" applyAlignment="1">
      <alignment horizontal="center" vertical="center"/>
    </xf>
    <xf numFmtId="167" fontId="54" fillId="0" borderId="10" xfId="115" applyNumberFormat="1" applyFont="1" applyBorder="1" applyAlignment="1">
      <alignment horizontal="center" vertical="center" wrapText="1"/>
    </xf>
    <xf numFmtId="166" fontId="53" fillId="0" borderId="10" xfId="120" applyNumberFormat="1" applyFont="1" applyFill="1" applyBorder="1" applyAlignment="1">
      <alignment horizontal="center" vertical="center"/>
    </xf>
    <xf numFmtId="166" fontId="53" fillId="0" borderId="10" xfId="126" applyNumberFormat="1" applyFont="1" applyBorder="1" applyAlignment="1">
      <alignment horizontal="center" vertical="center" wrapText="1"/>
    </xf>
    <xf numFmtId="0" fontId="47" fillId="0" borderId="10" xfId="110" applyFont="1" applyBorder="1">
      <alignment horizontal="left" vertical="top" wrapText="1"/>
    </xf>
    <xf numFmtId="0" fontId="48" fillId="0" borderId="10" xfId="110" applyFont="1" applyBorder="1" applyAlignment="1">
      <alignment horizontal="left" vertical="center" wrapText="1"/>
    </xf>
    <xf numFmtId="171" fontId="48" fillId="0" borderId="10" xfId="128" applyNumberFormat="1" applyFont="1" applyBorder="1" applyAlignment="1">
      <alignment horizontal="center" vertical="top"/>
    </xf>
    <xf numFmtId="0" fontId="68" fillId="0" borderId="10" xfId="110" applyFont="1" applyBorder="1" applyAlignment="1">
      <alignment horizontal="center" vertical="center" wrapText="1"/>
    </xf>
    <xf numFmtId="171" fontId="48" fillId="0" borderId="10" xfId="127" applyNumberFormat="1" applyFont="1" applyBorder="1" applyAlignment="1">
      <alignment horizontal="center" vertical="top"/>
    </xf>
    <xf numFmtId="171" fontId="47" fillId="0" borderId="10" xfId="110" applyNumberFormat="1" applyFont="1" applyBorder="1" applyAlignment="1">
      <alignment horizontal="center" vertical="top" wrapText="1"/>
    </xf>
    <xf numFmtId="170" fontId="50" fillId="0" borderId="17" xfId="0" applyNumberFormat="1" applyFont="1" applyBorder="1" applyAlignment="1" applyProtection="1">
      <alignment horizontal="left" vertical="center" wrapText="1"/>
      <protection locked="0"/>
    </xf>
    <xf numFmtId="0" fontId="54" fillId="0" borderId="10" xfId="115" applyFont="1" applyBorder="1" applyAlignment="1">
      <alignment horizontal="left" vertical="center" wrapText="1"/>
    </xf>
    <xf numFmtId="0" fontId="48" fillId="0" borderId="10" xfId="126" applyFont="1" applyBorder="1" applyAlignment="1">
      <alignment horizontal="left" vertical="center" wrapText="1"/>
    </xf>
    <xf numFmtId="170" fontId="50" fillId="0" borderId="10" xfId="0" applyNumberFormat="1" applyFont="1" applyBorder="1" applyAlignment="1" applyProtection="1">
      <alignment horizontal="left" vertical="center" wrapText="1"/>
      <protection locked="0"/>
    </xf>
    <xf numFmtId="170" fontId="47" fillId="0" borderId="10" xfId="110" applyNumberFormat="1" applyFont="1" applyBorder="1" applyAlignment="1" applyProtection="1">
      <alignment horizontal="left" vertical="center" wrapText="1"/>
      <protection locked="0"/>
    </xf>
    <xf numFmtId="166" fontId="48" fillId="24" borderId="10" xfId="123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left" vertical="top" wrapText="1"/>
    </xf>
    <xf numFmtId="171" fontId="47" fillId="24" borderId="10" xfId="0" applyNumberFormat="1" applyFont="1" applyFill="1" applyBorder="1" applyAlignment="1">
      <alignment horizontal="center" vertical="center" wrapText="1"/>
    </xf>
    <xf numFmtId="0" fontId="59" fillId="0" borderId="10" xfId="0" applyFont="1" applyBorder="1" applyAlignment="1">
      <alignment horizontal="center" vertical="center" wrapText="1"/>
    </xf>
    <xf numFmtId="0" fontId="59" fillId="0" borderId="10" xfId="99" applyFont="1" applyBorder="1" applyAlignment="1">
      <alignment vertical="center"/>
    </xf>
    <xf numFmtId="170" fontId="59" fillId="0" borderId="10" xfId="127" applyNumberFormat="1" applyFont="1" applyBorder="1" applyAlignment="1">
      <alignment horizontal="center" vertical="center"/>
    </xf>
    <xf numFmtId="0" fontId="59" fillId="0" borderId="0" xfId="0" applyFont="1" applyAlignment="1">
      <alignment horizontal="left" vertical="center" wrapText="1"/>
    </xf>
    <xf numFmtId="171" fontId="47" fillId="0" borderId="0" xfId="25" applyNumberFormat="1" applyFont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9" fillId="0" borderId="11" xfId="118" applyFont="1" applyBorder="1" applyAlignment="1">
      <alignment vertical="center" wrapText="1"/>
    </xf>
    <xf numFmtId="0" fontId="62" fillId="0" borderId="10" xfId="118" applyFont="1" applyBorder="1" applyAlignment="1">
      <alignment vertical="center" wrapText="1"/>
    </xf>
    <xf numFmtId="0" fontId="69" fillId="0" borderId="10" xfId="118" applyFont="1" applyBorder="1" applyAlignment="1">
      <alignment vertical="center"/>
    </xf>
    <xf numFmtId="170" fontId="59" fillId="0" borderId="10" xfId="0" applyNumberFormat="1" applyFont="1" applyBorder="1" applyAlignment="1" applyProtection="1">
      <alignment horizontal="left" vertical="center" wrapText="1"/>
      <protection locked="0"/>
    </xf>
    <xf numFmtId="171" fontId="47" fillId="0" borderId="10" xfId="120" applyNumberFormat="1" applyFont="1" applyFill="1" applyBorder="1" applyAlignment="1">
      <alignment horizontal="center" vertical="center"/>
    </xf>
    <xf numFmtId="166" fontId="50" fillId="0" borderId="10" xfId="120" applyNumberFormat="1" applyFont="1" applyFill="1" applyBorder="1" applyAlignment="1">
      <alignment horizontal="center" vertical="center"/>
    </xf>
    <xf numFmtId="171" fontId="47" fillId="0" borderId="0" xfId="110" applyNumberFormat="1" applyFont="1">
      <alignment horizontal="left" vertical="top" wrapText="1"/>
    </xf>
    <xf numFmtId="176" fontId="55" fillId="0" borderId="0" xfId="110" applyNumberFormat="1" applyFont="1">
      <alignment horizontal="left" vertical="top" wrapText="1"/>
    </xf>
    <xf numFmtId="0" fontId="49" fillId="0" borderId="0" xfId="0" applyFont="1" applyAlignment="1">
      <alignment horizontal="right" vertical="center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171" fontId="47" fillId="0" borderId="0" xfId="0" applyNumberFormat="1" applyFont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70" fillId="0" borderId="10" xfId="118" applyFont="1" applyBorder="1" applyAlignment="1">
      <alignment vertical="center"/>
    </xf>
    <xf numFmtId="170" fontId="71" fillId="0" borderId="10" xfId="0" applyNumberFormat="1" applyFont="1" applyBorder="1" applyAlignment="1" applyProtection="1">
      <alignment horizontal="left" vertical="center" wrapText="1"/>
      <protection locked="0"/>
    </xf>
    <xf numFmtId="0" fontId="72" fillId="0" borderId="0" xfId="0" applyFont="1" applyAlignment="1">
      <alignment horizontal="left" vertical="center" wrapText="1"/>
    </xf>
    <xf numFmtId="0" fontId="73" fillId="0" borderId="10" xfId="118" applyFont="1" applyBorder="1" applyAlignment="1">
      <alignment vertical="center"/>
    </xf>
    <xf numFmtId="170" fontId="74" fillId="0" borderId="10" xfId="0" applyNumberFormat="1" applyFont="1" applyBorder="1" applyAlignment="1" applyProtection="1">
      <alignment horizontal="left" vertical="center" wrapText="1"/>
      <protection locked="0"/>
    </xf>
    <xf numFmtId="0" fontId="75" fillId="0" borderId="0" xfId="0" applyFont="1" applyAlignment="1">
      <alignment horizontal="left" vertical="center" wrapText="1"/>
    </xf>
    <xf numFmtId="166" fontId="47" fillId="0" borderId="10" xfId="120" applyNumberFormat="1" applyFont="1" applyFill="1" applyBorder="1" applyAlignment="1">
      <alignment horizontal="center" vertical="center"/>
    </xf>
    <xf numFmtId="170" fontId="48" fillId="0" borderId="0" xfId="0" applyNumberFormat="1" applyFont="1" applyAlignment="1">
      <alignment vertical="center"/>
    </xf>
    <xf numFmtId="171" fontId="50" fillId="0" borderId="0" xfId="109" applyNumberFormat="1" applyFont="1" applyAlignment="1">
      <alignment horizontal="center" vertical="center"/>
    </xf>
    <xf numFmtId="0" fontId="47" fillId="0" borderId="0" xfId="109" applyFont="1" applyAlignment="1">
      <alignment horizontal="center" vertical="center" wrapText="1"/>
    </xf>
    <xf numFmtId="0" fontId="49" fillId="0" borderId="0" xfId="113" applyFont="1" applyAlignment="1">
      <alignment horizontal="right" vertical="center" wrapText="1"/>
    </xf>
    <xf numFmtId="0" fontId="49" fillId="0" borderId="16" xfId="109" applyFont="1" applyBorder="1" applyAlignment="1">
      <alignment horizontal="right" vertical="center" wrapText="1"/>
    </xf>
    <xf numFmtId="0" fontId="48" fillId="0" borderId="0" xfId="109" applyFont="1" applyAlignment="1">
      <alignment horizontal="center" vertical="center" wrapText="1"/>
    </xf>
    <xf numFmtId="43" fontId="47" fillId="0" borderId="10" xfId="108" applyFont="1" applyFill="1" applyBorder="1" applyAlignment="1">
      <alignment horizontal="center" vertical="center" wrapText="1"/>
    </xf>
    <xf numFmtId="168" fontId="47" fillId="0" borderId="10" xfId="108" applyNumberFormat="1" applyFont="1" applyFill="1" applyBorder="1" applyAlignment="1">
      <alignment horizontal="center" vertical="center" wrapText="1"/>
    </xf>
    <xf numFmtId="168" fontId="53" fillId="0" borderId="16" xfId="108" applyNumberFormat="1" applyFont="1" applyFill="1" applyBorder="1" applyAlignment="1">
      <alignment horizontal="right" vertical="center"/>
    </xf>
    <xf numFmtId="0" fontId="49" fillId="0" borderId="0" xfId="0" applyFont="1" applyAlignment="1">
      <alignment horizontal="right" vertical="center"/>
    </xf>
    <xf numFmtId="168" fontId="49" fillId="0" borderId="10" xfId="108" applyNumberFormat="1" applyFont="1" applyFill="1" applyBorder="1" applyAlignment="1">
      <alignment horizontal="right"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16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7" fillId="0" borderId="10" xfId="110" applyFont="1" applyBorder="1" applyAlignment="1">
      <alignment horizontal="center" vertical="center" wrapText="1"/>
    </xf>
    <xf numFmtId="168" fontId="47" fillId="0" borderId="12" xfId="108" applyNumberFormat="1" applyFont="1" applyFill="1" applyBorder="1" applyAlignment="1">
      <alignment horizontal="center" vertical="center" wrapText="1"/>
    </xf>
    <xf numFmtId="168" fontId="47" fillId="0" borderId="13" xfId="108" applyNumberFormat="1" applyFont="1" applyFill="1" applyBorder="1" applyAlignment="1">
      <alignment horizontal="center" vertical="center" wrapText="1"/>
    </xf>
    <xf numFmtId="168" fontId="47" fillId="0" borderId="14" xfId="108" applyNumberFormat="1" applyFont="1" applyFill="1" applyBorder="1" applyAlignment="1">
      <alignment horizontal="center" vertical="center" wrapText="1"/>
    </xf>
    <xf numFmtId="0" fontId="47" fillId="0" borderId="22" xfId="110" applyFont="1" applyBorder="1" applyAlignment="1">
      <alignment horizontal="center" vertical="center" wrapText="1"/>
    </xf>
    <xf numFmtId="0" fontId="47" fillId="0" borderId="23" xfId="110" applyFont="1" applyBorder="1" applyAlignment="1">
      <alignment horizontal="center" vertical="center" wrapText="1"/>
    </xf>
    <xf numFmtId="0" fontId="47" fillId="0" borderId="19" xfId="110" applyFont="1" applyBorder="1" applyAlignment="1">
      <alignment horizontal="center" vertical="center" wrapText="1"/>
    </xf>
    <xf numFmtId="0" fontId="47" fillId="0" borderId="20" xfId="110" applyFont="1" applyBorder="1" applyAlignment="1">
      <alignment horizontal="center" vertical="center" wrapText="1"/>
    </xf>
    <xf numFmtId="0" fontId="47" fillId="0" borderId="18" xfId="110" applyFont="1" applyBorder="1" applyAlignment="1">
      <alignment horizontal="center" vertical="center" wrapText="1"/>
    </xf>
    <xf numFmtId="0" fontId="47" fillId="0" borderId="24" xfId="110" applyFont="1" applyBorder="1" applyAlignment="1">
      <alignment horizontal="center" vertical="center" wrapText="1"/>
    </xf>
    <xf numFmtId="0" fontId="47" fillId="0" borderId="11" xfId="110" applyFont="1" applyBorder="1" applyAlignment="1">
      <alignment horizontal="center" vertical="center" wrapText="1"/>
    </xf>
    <xf numFmtId="0" fontId="48" fillId="0" borderId="0" xfId="113" applyFont="1" applyAlignment="1">
      <alignment horizontal="center" vertical="center" wrapText="1"/>
    </xf>
    <xf numFmtId="0" fontId="53" fillId="0" borderId="0" xfId="113" applyFont="1" applyAlignment="1">
      <alignment horizontal="right" vertical="center" wrapText="1"/>
    </xf>
    <xf numFmtId="0" fontId="54" fillId="0" borderId="0" xfId="113" applyFont="1" applyAlignment="1">
      <alignment horizontal="center" vertical="center" wrapText="1"/>
    </xf>
    <xf numFmtId="168" fontId="53" fillId="0" borderId="21" xfId="108" applyNumberFormat="1" applyFont="1" applyFill="1" applyBorder="1" applyAlignment="1">
      <alignment horizontal="right" vertical="center"/>
    </xf>
    <xf numFmtId="168" fontId="53" fillId="0" borderId="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4" fillId="0" borderId="12" xfId="0" applyFont="1" applyBorder="1" applyAlignment="1">
      <alignment horizontal="left" vertical="center"/>
    </xf>
    <xf numFmtId="0" fontId="54" fillId="0" borderId="13" xfId="0" applyFont="1" applyBorder="1" applyAlignment="1">
      <alignment horizontal="left" vertical="center"/>
    </xf>
    <xf numFmtId="0" fontId="54" fillId="0" borderId="14" xfId="0" applyFont="1" applyBorder="1" applyAlignment="1">
      <alignment horizontal="left" vertical="center"/>
    </xf>
    <xf numFmtId="49" fontId="47" fillId="0" borderId="10" xfId="0" applyNumberFormat="1" applyFont="1" applyBorder="1" applyAlignment="1">
      <alignment horizontal="center" vertical="center" wrapText="1"/>
    </xf>
    <xf numFmtId="168" fontId="49" fillId="0" borderId="17" xfId="108" applyNumberFormat="1" applyFont="1" applyFill="1" applyBorder="1" applyAlignment="1">
      <alignment horizontal="right" vertical="center"/>
    </xf>
    <xf numFmtId="0" fontId="54" fillId="0" borderId="12" xfId="25" applyFont="1" applyBorder="1" applyAlignment="1">
      <alignment horizontal="left" vertical="center" wrapText="1"/>
    </xf>
    <xf numFmtId="0" fontId="54" fillId="0" borderId="14" xfId="25" applyFont="1" applyBorder="1" applyAlignment="1">
      <alignment horizontal="left" vertical="center" wrapText="1"/>
    </xf>
    <xf numFmtId="0" fontId="50" fillId="0" borderId="15" xfId="25" applyFont="1" applyBorder="1" applyAlignment="1">
      <alignment horizontal="center" vertical="center" wrapText="1"/>
    </xf>
    <xf numFmtId="0" fontId="50" fillId="0" borderId="11" xfId="25" applyFont="1" applyBorder="1" applyAlignment="1">
      <alignment horizontal="center" vertical="center" wrapText="1"/>
    </xf>
    <xf numFmtId="0" fontId="50" fillId="0" borderId="12" xfId="25" applyFont="1" applyBorder="1" applyAlignment="1">
      <alignment horizontal="center" vertical="center" wrapText="1"/>
    </xf>
    <xf numFmtId="0" fontId="50" fillId="0" borderId="14" xfId="25" applyFont="1" applyBorder="1" applyAlignment="1">
      <alignment horizontal="center" vertical="center" wrapText="1"/>
    </xf>
    <xf numFmtId="0" fontId="50" fillId="0" borderId="18" xfId="25" applyFont="1" applyBorder="1" applyAlignment="1">
      <alignment horizontal="center" vertical="center" wrapText="1"/>
    </xf>
    <xf numFmtId="168" fontId="53" fillId="0" borderId="10" xfId="108" applyNumberFormat="1" applyFont="1" applyFill="1" applyBorder="1" applyAlignment="1">
      <alignment horizontal="right" vertical="center"/>
    </xf>
    <xf numFmtId="0" fontId="54" fillId="0" borderId="16" xfId="113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/>
    </xf>
    <xf numFmtId="0" fontId="47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9" fillId="0" borderId="16" xfId="0" applyFont="1" applyBorder="1" applyAlignment="1">
      <alignment horizontal="right" vertical="center" wrapText="1"/>
    </xf>
    <xf numFmtId="0" fontId="48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/>
    </xf>
    <xf numFmtId="0" fontId="47" fillId="0" borderId="12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8" fillId="0" borderId="0" xfId="25" applyFont="1" applyAlignment="1">
      <alignment horizontal="center" vertical="center" wrapText="1"/>
    </xf>
    <xf numFmtId="0" fontId="48" fillId="0" borderId="10" xfId="25" applyFont="1" applyBorder="1" applyAlignment="1">
      <alignment horizontal="left" vertical="center" wrapText="1"/>
    </xf>
    <xf numFmtId="0" fontId="48" fillId="0" borderId="12" xfId="25" applyFont="1" applyBorder="1" applyAlignment="1">
      <alignment horizontal="left" vertical="center" wrapText="1"/>
    </xf>
    <xf numFmtId="0" fontId="48" fillId="0" borderId="13" xfId="25" applyFont="1" applyBorder="1" applyAlignment="1">
      <alignment horizontal="left" vertical="center" wrapText="1"/>
    </xf>
    <xf numFmtId="0" fontId="48" fillId="0" borderId="14" xfId="25" applyFont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0" fontId="47" fillId="0" borderId="18" xfId="25" applyFont="1" applyBorder="1" applyAlignment="1">
      <alignment horizontal="center" vertical="center" wrapText="1"/>
    </xf>
    <xf numFmtId="0" fontId="47" fillId="0" borderId="11" xfId="25" applyFont="1" applyBorder="1" applyAlignment="1">
      <alignment horizontal="center" vertical="center" wrapText="1"/>
    </xf>
    <xf numFmtId="0" fontId="47" fillId="0" borderId="10" xfId="25" applyFont="1" applyBorder="1" applyAlignment="1">
      <alignment horizontal="left" vertical="center"/>
    </xf>
    <xf numFmtId="0" fontId="47" fillId="0" borderId="10" xfId="25" applyFont="1" applyBorder="1" applyAlignment="1">
      <alignment horizontal="left" vertical="center" wrapText="1"/>
    </xf>
    <xf numFmtId="0" fontId="47" fillId="0" borderId="12" xfId="25" applyFont="1" applyBorder="1" applyAlignment="1">
      <alignment horizontal="left" vertical="center" wrapText="1"/>
    </xf>
    <xf numFmtId="0" fontId="54" fillId="0" borderId="10" xfId="25" applyFont="1" applyBorder="1" applyAlignment="1">
      <alignment horizontal="left" vertical="center" wrapText="1"/>
    </xf>
    <xf numFmtId="0" fontId="47" fillId="0" borderId="13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0" fontId="47" fillId="0" borderId="10" xfId="129" applyFont="1" applyBorder="1" applyAlignment="1">
      <alignment horizontal="left" vertical="center" wrapText="1"/>
    </xf>
  </cellXfs>
  <cellStyles count="13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1" xfId="119"/>
    <cellStyle name="Comma 15" xfId="108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Comma 9" xfId="123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2" xfId="131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2 4 2" xfId="12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5 3" xfId="132"/>
    <cellStyle name="Normal 6" xfId="30"/>
    <cellStyle name="Normal 7" xfId="31"/>
    <cellStyle name="Normal 8" xfId="105"/>
    <cellStyle name="Normal 8 2" xfId="110"/>
    <cellStyle name="Normal 9" xfId="129"/>
    <cellStyle name="Normal_tax" xfId="130"/>
    <cellStyle name="Note 2" xfId="100"/>
    <cellStyle name="Output 2" xfId="101"/>
    <cellStyle name="Percent" xfId="125" builtinId="5"/>
    <cellStyle name="Percent 2" xfId="32"/>
    <cellStyle name="SN_241" xfId="107"/>
    <cellStyle name="SN_b" xfId="122"/>
    <cellStyle name="SN_b 2" xfId="127"/>
    <cellStyle name="SN_it" xfId="124"/>
    <cellStyle name="SN10_bold" xfId="128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B10" sqref="B10"/>
    </sheetView>
  </sheetViews>
  <sheetFormatPr defaultColWidth="33.28515625" defaultRowHeight="13.5" x14ac:dyDescent="0.2"/>
  <cols>
    <col min="1" max="1" width="49.85546875" style="160" customWidth="1"/>
    <col min="2" max="2" width="30.85546875" style="160" customWidth="1"/>
    <col min="3" max="3" width="12.42578125" style="160" customWidth="1"/>
    <col min="4" max="23" width="13" style="160" customWidth="1"/>
    <col min="24" max="16384" width="33.28515625" style="160"/>
  </cols>
  <sheetData>
    <row r="1" spans="1:5" s="53" customFormat="1" x14ac:dyDescent="0.2">
      <c r="A1" s="275" t="s">
        <v>47</v>
      </c>
      <c r="B1" s="275"/>
      <c r="C1" s="148"/>
    </row>
    <row r="2" spans="1:5" s="53" customFormat="1" ht="13.5" customHeight="1" x14ac:dyDescent="0.2">
      <c r="A2" s="275" t="s">
        <v>135</v>
      </c>
      <c r="B2" s="275"/>
      <c r="C2" s="148"/>
    </row>
    <row r="3" spans="1:5" s="53" customFormat="1" x14ac:dyDescent="0.2">
      <c r="A3" s="275" t="s">
        <v>31</v>
      </c>
      <c r="B3" s="275"/>
      <c r="C3" s="148"/>
    </row>
    <row r="4" spans="1:5" s="53" customFormat="1" x14ac:dyDescent="0.2">
      <c r="A4" s="275" t="s">
        <v>30</v>
      </c>
      <c r="B4" s="275"/>
      <c r="C4" s="148"/>
    </row>
    <row r="5" spans="1:5" ht="54.75" customHeight="1" x14ac:dyDescent="0.2">
      <c r="A5" s="277" t="s">
        <v>347</v>
      </c>
      <c r="B5" s="277"/>
      <c r="C5" s="166"/>
    </row>
    <row r="6" spans="1:5" x14ac:dyDescent="0.2">
      <c r="A6" s="276" t="s">
        <v>56</v>
      </c>
      <c r="B6" s="276"/>
    </row>
    <row r="7" spans="1:5" ht="52.5" customHeight="1" x14ac:dyDescent="0.2">
      <c r="A7" s="161"/>
      <c r="B7" s="162" t="s">
        <v>344</v>
      </c>
      <c r="D7" s="166"/>
      <c r="E7" s="166"/>
    </row>
    <row r="8" spans="1:5" ht="21" customHeight="1" x14ac:dyDescent="0.2">
      <c r="A8" s="163" t="s">
        <v>211</v>
      </c>
      <c r="B8" s="164">
        <v>0</v>
      </c>
      <c r="C8" s="167"/>
      <c r="D8" s="168"/>
      <c r="E8" s="169"/>
    </row>
    <row r="9" spans="1:5" ht="21" customHeight="1" x14ac:dyDescent="0.2">
      <c r="A9" s="163" t="s">
        <v>212</v>
      </c>
      <c r="B9" s="164">
        <f>+B10</f>
        <v>1230075.8999999999</v>
      </c>
      <c r="C9" s="170"/>
      <c r="D9" s="168"/>
      <c r="E9" s="168"/>
    </row>
    <row r="10" spans="1:5" ht="21" customHeight="1" x14ac:dyDescent="0.2">
      <c r="A10" s="163" t="s">
        <v>213</v>
      </c>
      <c r="B10" s="165">
        <f>+'2'!D9</f>
        <v>1230075.8999999999</v>
      </c>
      <c r="C10" s="171"/>
      <c r="D10" s="168"/>
      <c r="E10" s="168"/>
    </row>
    <row r="11" spans="1:5" x14ac:dyDescent="0.2">
      <c r="C11" s="172"/>
      <c r="D11" s="274"/>
      <c r="E11" s="274"/>
    </row>
    <row r="12" spans="1:5" x14ac:dyDescent="0.2">
      <c r="B12" s="173"/>
      <c r="C12" s="174"/>
    </row>
    <row r="13" spans="1:5" x14ac:dyDescent="0.2">
      <c r="B13" s="173"/>
    </row>
    <row r="14" spans="1:5" x14ac:dyDescent="0.2">
      <c r="B14" s="174"/>
    </row>
  </sheetData>
  <mergeCells count="7">
    <mergeCell ref="D11:E11"/>
    <mergeCell ref="A1:B1"/>
    <mergeCell ref="A2:B2"/>
    <mergeCell ref="A3:B3"/>
    <mergeCell ref="A4:B4"/>
    <mergeCell ref="A6:B6"/>
    <mergeCell ref="A5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19"/>
  <sheetViews>
    <sheetView workbookViewId="0">
      <selection activeCell="D20" sqref="D20"/>
    </sheetView>
  </sheetViews>
  <sheetFormatPr defaultColWidth="9.140625" defaultRowHeight="13.5" x14ac:dyDescent="0.2"/>
  <cols>
    <col min="1" max="1" width="55.140625" style="158" customWidth="1"/>
    <col min="2" max="4" width="16.7109375" style="149" customWidth="1"/>
    <col min="5" max="16384" width="9.140625" style="158"/>
  </cols>
  <sheetData>
    <row r="1" spans="1:237" s="63" customFormat="1" x14ac:dyDescent="0.2">
      <c r="A1" s="281" t="s">
        <v>48</v>
      </c>
      <c r="B1" s="281"/>
      <c r="C1" s="281"/>
      <c r="D1" s="281"/>
      <c r="J1" s="61"/>
      <c r="K1" s="61"/>
      <c r="L1" s="61"/>
      <c r="M1" s="62"/>
      <c r="N1" s="61"/>
      <c r="O1" s="61"/>
      <c r="P1" s="61"/>
      <c r="Q1" s="61"/>
      <c r="R1" s="61"/>
      <c r="S1" s="61"/>
      <c r="T1" s="61"/>
      <c r="U1" s="62"/>
      <c r="V1" s="61"/>
      <c r="W1" s="61"/>
      <c r="X1" s="61"/>
      <c r="Y1" s="61"/>
      <c r="Z1" s="61"/>
      <c r="AA1" s="61"/>
      <c r="AB1" s="61"/>
      <c r="AC1" s="62"/>
      <c r="AD1" s="61"/>
      <c r="AE1" s="61"/>
      <c r="AF1" s="61"/>
      <c r="AG1" s="61"/>
      <c r="AH1" s="61"/>
      <c r="AI1" s="61"/>
      <c r="AJ1" s="61"/>
      <c r="AK1" s="62"/>
      <c r="AL1" s="61"/>
      <c r="AM1" s="61"/>
      <c r="AN1" s="61"/>
      <c r="AO1" s="61"/>
      <c r="AP1" s="61"/>
      <c r="AQ1" s="61"/>
      <c r="AR1" s="61"/>
      <c r="AS1" s="62"/>
      <c r="AT1" s="61"/>
      <c r="AU1" s="61"/>
      <c r="AV1" s="61"/>
      <c r="AW1" s="61"/>
      <c r="AX1" s="61"/>
      <c r="AY1" s="61"/>
      <c r="AZ1" s="61"/>
      <c r="BA1" s="62"/>
      <c r="BB1" s="61"/>
      <c r="BC1" s="61"/>
      <c r="BD1" s="61"/>
      <c r="BE1" s="61"/>
      <c r="BF1" s="61"/>
      <c r="BG1" s="61"/>
      <c r="BH1" s="61"/>
      <c r="BI1" s="62"/>
      <c r="BJ1" s="61"/>
      <c r="BK1" s="61"/>
      <c r="BL1" s="61"/>
      <c r="BM1" s="61"/>
      <c r="BN1" s="61"/>
      <c r="BO1" s="61"/>
      <c r="BP1" s="61"/>
      <c r="BQ1" s="62"/>
      <c r="BR1" s="61"/>
      <c r="BS1" s="61"/>
      <c r="BT1" s="61"/>
      <c r="BU1" s="61"/>
      <c r="BV1" s="61"/>
      <c r="BW1" s="61"/>
      <c r="BX1" s="61"/>
      <c r="BY1" s="62"/>
      <c r="BZ1" s="61"/>
      <c r="CA1" s="61"/>
      <c r="CB1" s="61"/>
      <c r="CC1" s="61"/>
      <c r="CD1" s="61"/>
      <c r="CE1" s="61"/>
      <c r="CF1" s="61"/>
      <c r="CG1" s="62"/>
      <c r="CH1" s="61"/>
      <c r="CI1" s="61"/>
      <c r="CJ1" s="61"/>
      <c r="CK1" s="61"/>
      <c r="CL1" s="61"/>
      <c r="CM1" s="61"/>
      <c r="CN1" s="61"/>
      <c r="CO1" s="62"/>
      <c r="CP1" s="61"/>
      <c r="CQ1" s="61"/>
      <c r="CR1" s="61"/>
      <c r="CS1" s="61"/>
      <c r="CT1" s="61"/>
      <c r="CU1" s="61"/>
      <c r="CV1" s="61"/>
      <c r="CW1" s="62"/>
      <c r="CX1" s="61"/>
      <c r="CY1" s="61"/>
      <c r="CZ1" s="61"/>
      <c r="DA1" s="61"/>
      <c r="DB1" s="61"/>
      <c r="DC1" s="61"/>
      <c r="DD1" s="61"/>
      <c r="DE1" s="62"/>
      <c r="DF1" s="61"/>
      <c r="DG1" s="61"/>
      <c r="DH1" s="61"/>
      <c r="DI1" s="61"/>
      <c r="DJ1" s="61"/>
      <c r="DK1" s="61"/>
      <c r="DL1" s="61"/>
      <c r="DM1" s="62"/>
      <c r="DN1" s="61"/>
      <c r="DO1" s="61"/>
      <c r="DP1" s="61"/>
      <c r="DQ1" s="61"/>
      <c r="DR1" s="61"/>
      <c r="DS1" s="61"/>
      <c r="DT1" s="61"/>
      <c r="DU1" s="62"/>
      <c r="DV1" s="61"/>
      <c r="DW1" s="61"/>
      <c r="DX1" s="61"/>
      <c r="DY1" s="61"/>
      <c r="DZ1" s="61"/>
      <c r="EA1" s="61"/>
      <c r="EB1" s="61"/>
      <c r="EC1" s="62"/>
      <c r="ED1" s="61"/>
      <c r="EE1" s="61"/>
      <c r="EF1" s="61"/>
      <c r="EG1" s="61"/>
      <c r="EH1" s="61"/>
      <c r="EI1" s="61"/>
      <c r="EJ1" s="61"/>
      <c r="EK1" s="62"/>
      <c r="EL1" s="61"/>
      <c r="EM1" s="61"/>
      <c r="EN1" s="61"/>
      <c r="EO1" s="61"/>
      <c r="EP1" s="61"/>
      <c r="EQ1" s="61"/>
      <c r="ER1" s="61"/>
      <c r="ES1" s="62"/>
      <c r="ET1" s="61"/>
      <c r="EU1" s="61"/>
      <c r="EV1" s="61"/>
      <c r="EW1" s="61"/>
      <c r="EX1" s="61"/>
      <c r="EY1" s="61"/>
      <c r="EZ1" s="61"/>
      <c r="FA1" s="62"/>
      <c r="FB1" s="61"/>
      <c r="FC1" s="61"/>
      <c r="FD1" s="61"/>
      <c r="FE1" s="61"/>
      <c r="FF1" s="61"/>
      <c r="FG1" s="61"/>
      <c r="FH1" s="61"/>
      <c r="FI1" s="62"/>
      <c r="FJ1" s="61"/>
      <c r="FK1" s="61"/>
      <c r="FL1" s="61"/>
      <c r="FM1" s="61"/>
      <c r="FN1" s="61"/>
      <c r="FO1" s="61"/>
      <c r="FP1" s="61"/>
      <c r="FQ1" s="62"/>
      <c r="FR1" s="61"/>
      <c r="FS1" s="61"/>
      <c r="FT1" s="61"/>
      <c r="FU1" s="61"/>
      <c r="FV1" s="61"/>
      <c r="FW1" s="61"/>
      <c r="FX1" s="61"/>
      <c r="FY1" s="62"/>
      <c r="FZ1" s="61"/>
      <c r="GA1" s="61"/>
      <c r="GB1" s="61"/>
      <c r="GC1" s="61"/>
      <c r="GD1" s="61"/>
      <c r="GE1" s="61"/>
      <c r="GF1" s="61"/>
      <c r="GG1" s="62"/>
      <c r="GH1" s="61"/>
      <c r="GI1" s="61"/>
      <c r="GJ1" s="61"/>
      <c r="GK1" s="61"/>
      <c r="GL1" s="61"/>
      <c r="GM1" s="61"/>
      <c r="GN1" s="61"/>
      <c r="GO1" s="62"/>
      <c r="GP1" s="61"/>
      <c r="GQ1" s="61"/>
      <c r="GR1" s="61"/>
      <c r="GS1" s="61"/>
      <c r="GT1" s="61"/>
      <c r="GU1" s="61"/>
      <c r="GV1" s="61"/>
      <c r="GW1" s="62"/>
      <c r="GX1" s="61"/>
      <c r="GY1" s="61"/>
      <c r="GZ1" s="61"/>
      <c r="HA1" s="61"/>
      <c r="HB1" s="61"/>
      <c r="HC1" s="61"/>
      <c r="HD1" s="61"/>
      <c r="HE1" s="62"/>
      <c r="HF1" s="61"/>
      <c r="HG1" s="61"/>
      <c r="HH1" s="61"/>
      <c r="HI1" s="61"/>
      <c r="HJ1" s="61"/>
      <c r="HK1" s="61"/>
      <c r="HL1" s="61"/>
      <c r="HM1" s="62"/>
      <c r="HN1" s="61"/>
      <c r="HO1" s="61"/>
      <c r="HP1" s="61"/>
      <c r="HQ1" s="61"/>
      <c r="HR1" s="61"/>
      <c r="HS1" s="61"/>
      <c r="HT1" s="61"/>
      <c r="HU1" s="62"/>
      <c r="HV1" s="61"/>
      <c r="HW1" s="61"/>
      <c r="HX1" s="61"/>
      <c r="HY1" s="61"/>
      <c r="HZ1" s="61"/>
      <c r="IA1" s="61"/>
      <c r="IB1" s="61"/>
      <c r="IC1" s="62"/>
    </row>
    <row r="2" spans="1:237" s="63" customFormat="1" x14ac:dyDescent="0.2">
      <c r="A2" s="281" t="s">
        <v>138</v>
      </c>
      <c r="B2" s="281"/>
      <c r="C2" s="281"/>
      <c r="D2" s="281"/>
      <c r="J2" s="61"/>
      <c r="K2" s="61"/>
      <c r="L2" s="61"/>
      <c r="M2" s="62"/>
      <c r="N2" s="61"/>
      <c r="O2" s="61"/>
      <c r="P2" s="61"/>
      <c r="Q2" s="61"/>
      <c r="R2" s="61"/>
      <c r="S2" s="61"/>
      <c r="T2" s="61"/>
      <c r="U2" s="62"/>
      <c r="V2" s="61"/>
      <c r="W2" s="61"/>
      <c r="X2" s="61"/>
      <c r="Y2" s="61"/>
      <c r="Z2" s="61"/>
      <c r="AA2" s="61"/>
      <c r="AB2" s="61"/>
      <c r="AC2" s="62"/>
      <c r="AD2" s="61"/>
      <c r="AE2" s="61"/>
      <c r="AF2" s="61"/>
      <c r="AG2" s="61"/>
      <c r="AH2" s="61"/>
      <c r="AI2" s="61"/>
      <c r="AJ2" s="61"/>
      <c r="AK2" s="62"/>
      <c r="AL2" s="61"/>
      <c r="AM2" s="61"/>
      <c r="AN2" s="61"/>
      <c r="AO2" s="61"/>
      <c r="AP2" s="61"/>
      <c r="AQ2" s="61"/>
      <c r="AR2" s="61"/>
      <c r="AS2" s="62"/>
      <c r="AT2" s="61"/>
      <c r="AU2" s="61"/>
      <c r="AV2" s="61"/>
      <c r="AW2" s="61"/>
      <c r="AX2" s="61"/>
      <c r="AY2" s="61"/>
      <c r="AZ2" s="61"/>
      <c r="BA2" s="62"/>
      <c r="BB2" s="61"/>
      <c r="BC2" s="61"/>
      <c r="BD2" s="61"/>
      <c r="BE2" s="61"/>
      <c r="BF2" s="61"/>
      <c r="BG2" s="61"/>
      <c r="BH2" s="61"/>
      <c r="BI2" s="62"/>
      <c r="BJ2" s="61"/>
      <c r="BK2" s="61"/>
      <c r="BL2" s="61"/>
      <c r="BM2" s="61"/>
      <c r="BN2" s="61"/>
      <c r="BO2" s="61"/>
      <c r="BP2" s="61"/>
      <c r="BQ2" s="62"/>
      <c r="BR2" s="61"/>
      <c r="BS2" s="61"/>
      <c r="BT2" s="61"/>
      <c r="BU2" s="61"/>
      <c r="BV2" s="61"/>
      <c r="BW2" s="61"/>
      <c r="BX2" s="61"/>
      <c r="BY2" s="62"/>
      <c r="BZ2" s="61"/>
      <c r="CA2" s="61"/>
      <c r="CB2" s="61"/>
      <c r="CC2" s="61"/>
      <c r="CD2" s="61"/>
      <c r="CE2" s="61"/>
      <c r="CF2" s="61"/>
      <c r="CG2" s="62"/>
      <c r="CH2" s="61"/>
      <c r="CI2" s="61"/>
      <c r="CJ2" s="61"/>
      <c r="CK2" s="61"/>
      <c r="CL2" s="61"/>
      <c r="CM2" s="61"/>
      <c r="CN2" s="61"/>
      <c r="CO2" s="62"/>
      <c r="CP2" s="61"/>
      <c r="CQ2" s="61"/>
      <c r="CR2" s="61"/>
      <c r="CS2" s="61"/>
      <c r="CT2" s="61"/>
      <c r="CU2" s="61"/>
      <c r="CV2" s="61"/>
      <c r="CW2" s="62"/>
      <c r="CX2" s="61"/>
      <c r="CY2" s="61"/>
      <c r="CZ2" s="61"/>
      <c r="DA2" s="61"/>
      <c r="DB2" s="61"/>
      <c r="DC2" s="61"/>
      <c r="DD2" s="61"/>
      <c r="DE2" s="62"/>
      <c r="DF2" s="61"/>
      <c r="DG2" s="61"/>
      <c r="DH2" s="61"/>
      <c r="DI2" s="61"/>
      <c r="DJ2" s="61"/>
      <c r="DK2" s="61"/>
      <c r="DL2" s="61"/>
      <c r="DM2" s="62"/>
      <c r="DN2" s="61"/>
      <c r="DO2" s="61"/>
      <c r="DP2" s="61"/>
      <c r="DQ2" s="61"/>
      <c r="DR2" s="61"/>
      <c r="DS2" s="61"/>
      <c r="DT2" s="61"/>
      <c r="DU2" s="62"/>
      <c r="DV2" s="61"/>
      <c r="DW2" s="61"/>
      <c r="DX2" s="61"/>
      <c r="DY2" s="61"/>
      <c r="DZ2" s="61"/>
      <c r="EA2" s="61"/>
      <c r="EB2" s="61"/>
      <c r="EC2" s="62"/>
      <c r="ED2" s="61"/>
      <c r="EE2" s="61"/>
      <c r="EF2" s="61"/>
      <c r="EG2" s="61"/>
      <c r="EH2" s="61"/>
      <c r="EI2" s="61"/>
      <c r="EJ2" s="61"/>
      <c r="EK2" s="62"/>
      <c r="EL2" s="61"/>
      <c r="EM2" s="61"/>
      <c r="EN2" s="61"/>
      <c r="EO2" s="61"/>
      <c r="EP2" s="61"/>
      <c r="EQ2" s="61"/>
      <c r="ER2" s="61"/>
      <c r="ES2" s="62"/>
      <c r="ET2" s="61"/>
      <c r="EU2" s="61"/>
      <c r="EV2" s="61"/>
      <c r="EW2" s="61"/>
      <c r="EX2" s="61"/>
      <c r="EY2" s="61"/>
      <c r="EZ2" s="61"/>
      <c r="FA2" s="62"/>
      <c r="FB2" s="61"/>
      <c r="FC2" s="61"/>
      <c r="FD2" s="61"/>
      <c r="FE2" s="61"/>
      <c r="FF2" s="61"/>
      <c r="FG2" s="61"/>
      <c r="FH2" s="61"/>
      <c r="FI2" s="62"/>
      <c r="FJ2" s="61"/>
      <c r="FK2" s="61"/>
      <c r="FL2" s="61"/>
      <c r="FM2" s="61"/>
      <c r="FN2" s="61"/>
      <c r="FO2" s="61"/>
      <c r="FP2" s="61"/>
      <c r="FQ2" s="62"/>
      <c r="FR2" s="61"/>
      <c r="FS2" s="61"/>
      <c r="FT2" s="61"/>
      <c r="FU2" s="61"/>
      <c r="FV2" s="61"/>
      <c r="FW2" s="61"/>
      <c r="FX2" s="61"/>
      <c r="FY2" s="62"/>
      <c r="FZ2" s="61"/>
      <c r="GA2" s="61"/>
      <c r="GB2" s="61"/>
      <c r="GC2" s="61"/>
      <c r="GD2" s="61"/>
      <c r="GE2" s="61"/>
      <c r="GF2" s="61"/>
      <c r="GG2" s="62"/>
      <c r="GH2" s="61"/>
      <c r="GI2" s="61"/>
      <c r="GJ2" s="61"/>
      <c r="GK2" s="61"/>
      <c r="GL2" s="61"/>
      <c r="GM2" s="61"/>
      <c r="GN2" s="61"/>
      <c r="GO2" s="62"/>
      <c r="GP2" s="61"/>
      <c r="GQ2" s="61"/>
      <c r="GR2" s="61"/>
      <c r="GS2" s="61"/>
      <c r="GT2" s="61"/>
      <c r="GU2" s="61"/>
      <c r="GV2" s="61"/>
      <c r="GW2" s="62"/>
      <c r="GX2" s="61"/>
      <c r="GY2" s="61"/>
      <c r="GZ2" s="61"/>
      <c r="HA2" s="61"/>
      <c r="HB2" s="61"/>
      <c r="HC2" s="61"/>
      <c r="HD2" s="61"/>
      <c r="HE2" s="62"/>
      <c r="HF2" s="61"/>
      <c r="HG2" s="61"/>
      <c r="HH2" s="61"/>
      <c r="HI2" s="61"/>
      <c r="HJ2" s="61"/>
      <c r="HK2" s="61"/>
      <c r="HL2" s="61"/>
      <c r="HM2" s="62"/>
      <c r="HN2" s="61"/>
      <c r="HO2" s="61"/>
      <c r="HP2" s="61"/>
      <c r="HQ2" s="61"/>
      <c r="HR2" s="61"/>
      <c r="HS2" s="61"/>
      <c r="HT2" s="61"/>
      <c r="HU2" s="62"/>
      <c r="HV2" s="61"/>
      <c r="HW2" s="61"/>
      <c r="HX2" s="61"/>
      <c r="HY2" s="61"/>
      <c r="HZ2" s="61"/>
      <c r="IA2" s="61"/>
      <c r="IB2" s="61"/>
      <c r="IC2" s="62"/>
    </row>
    <row r="3" spans="1:237" s="63" customFormat="1" x14ac:dyDescent="0.2">
      <c r="A3" s="281" t="s">
        <v>31</v>
      </c>
      <c r="B3" s="281"/>
      <c r="C3" s="281"/>
      <c r="D3" s="281"/>
      <c r="J3" s="50"/>
      <c r="K3" s="50"/>
      <c r="L3" s="50"/>
      <c r="M3" s="50"/>
      <c r="N3" s="50"/>
      <c r="O3" s="50"/>
      <c r="P3" s="50"/>
      <c r="Q3" s="50"/>
      <c r="R3" s="50"/>
      <c r="S3" s="50"/>
      <c r="T3" s="61"/>
      <c r="U3" s="62"/>
      <c r="V3" s="61"/>
      <c r="W3" s="61"/>
      <c r="X3" s="61"/>
      <c r="Y3" s="61"/>
      <c r="Z3" s="61"/>
      <c r="AA3" s="61"/>
      <c r="AB3" s="61"/>
      <c r="AC3" s="62"/>
      <c r="AD3" s="61"/>
      <c r="AE3" s="61"/>
      <c r="AF3" s="61"/>
      <c r="AG3" s="61"/>
      <c r="AH3" s="61"/>
      <c r="AI3" s="61"/>
      <c r="AJ3" s="61"/>
      <c r="AK3" s="62"/>
      <c r="AL3" s="61"/>
      <c r="AM3" s="61"/>
      <c r="AN3" s="61"/>
      <c r="AO3" s="61"/>
      <c r="AP3" s="61"/>
      <c r="AQ3" s="61"/>
      <c r="AR3" s="61"/>
      <c r="AS3" s="62"/>
      <c r="AT3" s="61"/>
      <c r="AU3" s="61"/>
      <c r="AV3" s="61"/>
      <c r="AW3" s="61"/>
      <c r="AX3" s="61"/>
      <c r="AY3" s="61"/>
      <c r="AZ3" s="61"/>
      <c r="BA3" s="62"/>
      <c r="BB3" s="61"/>
      <c r="BC3" s="61"/>
      <c r="BD3" s="61"/>
      <c r="BE3" s="61"/>
      <c r="BF3" s="61"/>
      <c r="BG3" s="61"/>
      <c r="BH3" s="61"/>
      <c r="BI3" s="62"/>
      <c r="BJ3" s="61"/>
      <c r="BK3" s="61"/>
      <c r="BL3" s="61"/>
      <c r="BM3" s="61"/>
      <c r="BN3" s="61"/>
      <c r="BO3" s="61"/>
      <c r="BP3" s="61"/>
      <c r="BQ3" s="62"/>
      <c r="BR3" s="61"/>
      <c r="BS3" s="61"/>
      <c r="BT3" s="61"/>
      <c r="BU3" s="61"/>
      <c r="BV3" s="61"/>
      <c r="BW3" s="61"/>
      <c r="BX3" s="61"/>
      <c r="BY3" s="62"/>
      <c r="BZ3" s="61"/>
      <c r="CA3" s="61"/>
      <c r="CB3" s="61"/>
      <c r="CC3" s="61"/>
      <c r="CD3" s="61"/>
      <c r="CE3" s="61"/>
      <c r="CF3" s="61"/>
      <c r="CG3" s="62"/>
      <c r="CH3" s="61"/>
      <c r="CI3" s="61"/>
      <c r="CJ3" s="61"/>
      <c r="CK3" s="61"/>
      <c r="CL3" s="61"/>
      <c r="CM3" s="61"/>
      <c r="CN3" s="61"/>
      <c r="CO3" s="62"/>
      <c r="CP3" s="61"/>
      <c r="CQ3" s="61"/>
      <c r="CR3" s="61"/>
      <c r="CS3" s="61"/>
      <c r="CT3" s="61"/>
      <c r="CU3" s="61"/>
      <c r="CV3" s="61"/>
      <c r="CW3" s="62"/>
      <c r="CX3" s="61"/>
      <c r="CY3" s="61"/>
      <c r="CZ3" s="61"/>
      <c r="DA3" s="61"/>
      <c r="DB3" s="61"/>
      <c r="DC3" s="61"/>
      <c r="DD3" s="61"/>
      <c r="DE3" s="62"/>
      <c r="DF3" s="61"/>
      <c r="DG3" s="61"/>
      <c r="DH3" s="61"/>
      <c r="DI3" s="61"/>
      <c r="DJ3" s="61"/>
      <c r="DK3" s="61"/>
      <c r="DL3" s="61"/>
      <c r="DM3" s="62"/>
      <c r="DN3" s="61"/>
      <c r="DO3" s="61"/>
      <c r="DP3" s="61"/>
      <c r="DQ3" s="61"/>
      <c r="DR3" s="61"/>
      <c r="DS3" s="61"/>
      <c r="DT3" s="61"/>
      <c r="DU3" s="62"/>
      <c r="DV3" s="61"/>
      <c r="DW3" s="61"/>
      <c r="DX3" s="61"/>
      <c r="DY3" s="61"/>
      <c r="DZ3" s="61"/>
      <c r="EA3" s="61"/>
      <c r="EB3" s="61"/>
      <c r="EC3" s="62"/>
      <c r="ED3" s="61"/>
      <c r="EE3" s="61"/>
      <c r="EF3" s="61"/>
      <c r="EG3" s="61"/>
      <c r="EH3" s="61"/>
      <c r="EI3" s="61"/>
      <c r="EJ3" s="61"/>
      <c r="EK3" s="62"/>
      <c r="EL3" s="61"/>
      <c r="EM3" s="61"/>
      <c r="EN3" s="61"/>
      <c r="EO3" s="61"/>
      <c r="EP3" s="61"/>
      <c r="EQ3" s="61"/>
      <c r="ER3" s="61"/>
      <c r="ES3" s="62"/>
      <c r="ET3" s="61"/>
      <c r="EU3" s="61"/>
      <c r="EV3" s="61"/>
      <c r="EW3" s="61"/>
      <c r="EX3" s="61"/>
      <c r="EY3" s="61"/>
      <c r="EZ3" s="61"/>
      <c r="FA3" s="62"/>
      <c r="FB3" s="61"/>
      <c r="FC3" s="61"/>
      <c r="FD3" s="61"/>
      <c r="FE3" s="61"/>
      <c r="FF3" s="61"/>
      <c r="FG3" s="61"/>
      <c r="FH3" s="61"/>
      <c r="FI3" s="62"/>
      <c r="FJ3" s="61"/>
      <c r="FK3" s="61"/>
      <c r="FL3" s="61"/>
      <c r="FM3" s="61"/>
      <c r="FN3" s="61"/>
      <c r="FO3" s="61"/>
      <c r="FP3" s="61"/>
      <c r="FQ3" s="62"/>
      <c r="FR3" s="61"/>
      <c r="FS3" s="61"/>
      <c r="FT3" s="61"/>
      <c r="FU3" s="61"/>
      <c r="FV3" s="61"/>
      <c r="FW3" s="61"/>
      <c r="FX3" s="61"/>
      <c r="FY3" s="62"/>
      <c r="FZ3" s="61"/>
      <c r="GA3" s="61"/>
      <c r="GB3" s="61"/>
      <c r="GC3" s="61"/>
      <c r="GD3" s="61"/>
      <c r="GE3" s="61"/>
      <c r="GF3" s="61"/>
      <c r="GG3" s="62"/>
      <c r="GH3" s="61"/>
      <c r="GI3" s="61"/>
      <c r="GJ3" s="61"/>
      <c r="GK3" s="61"/>
      <c r="GL3" s="61"/>
      <c r="GM3" s="61"/>
      <c r="GN3" s="61"/>
      <c r="GO3" s="62"/>
      <c r="GP3" s="61"/>
      <c r="GQ3" s="61"/>
      <c r="GR3" s="61"/>
      <c r="GS3" s="61"/>
      <c r="GT3" s="61"/>
      <c r="GU3" s="61"/>
      <c r="GV3" s="61"/>
      <c r="GW3" s="62"/>
      <c r="GX3" s="61"/>
      <c r="GY3" s="61"/>
      <c r="GZ3" s="61"/>
      <c r="HA3" s="61"/>
      <c r="HB3" s="61"/>
      <c r="HC3" s="61"/>
      <c r="HD3" s="61"/>
      <c r="HE3" s="62"/>
      <c r="HF3" s="61"/>
      <c r="HG3" s="61"/>
      <c r="HH3" s="61"/>
      <c r="HI3" s="61"/>
      <c r="HJ3" s="61"/>
      <c r="HK3" s="61"/>
      <c r="HL3" s="61"/>
      <c r="HM3" s="62"/>
      <c r="HN3" s="61"/>
      <c r="HO3" s="61"/>
      <c r="HP3" s="61"/>
      <c r="HQ3" s="61"/>
      <c r="HR3" s="61"/>
      <c r="HS3" s="61"/>
      <c r="HT3" s="61"/>
      <c r="HU3" s="62"/>
      <c r="HV3" s="61"/>
      <c r="HW3" s="61"/>
      <c r="HX3" s="61"/>
      <c r="HY3" s="61"/>
      <c r="HZ3" s="61"/>
      <c r="IA3" s="61"/>
      <c r="IB3" s="61"/>
      <c r="IC3" s="62"/>
    </row>
    <row r="4" spans="1:237" s="63" customFormat="1" x14ac:dyDescent="0.2">
      <c r="A4" s="281" t="s">
        <v>30</v>
      </c>
      <c r="B4" s="281"/>
      <c r="C4" s="281"/>
      <c r="D4" s="281"/>
      <c r="J4" s="50"/>
      <c r="K4" s="50"/>
      <c r="L4" s="50"/>
      <c r="M4" s="50"/>
      <c r="N4" s="50"/>
      <c r="O4" s="50"/>
      <c r="P4" s="50"/>
      <c r="Q4" s="50"/>
      <c r="R4" s="50"/>
      <c r="S4" s="50"/>
      <c r="T4" s="61"/>
      <c r="U4" s="62"/>
      <c r="V4" s="61"/>
      <c r="W4" s="61"/>
      <c r="X4" s="61"/>
      <c r="Y4" s="61"/>
      <c r="Z4" s="61"/>
      <c r="AA4" s="61"/>
      <c r="AB4" s="61"/>
      <c r="AC4" s="62"/>
      <c r="AD4" s="61"/>
      <c r="AE4" s="61"/>
      <c r="AF4" s="61"/>
      <c r="AG4" s="61"/>
      <c r="AH4" s="61"/>
      <c r="AI4" s="61"/>
      <c r="AJ4" s="61"/>
      <c r="AK4" s="62"/>
      <c r="AL4" s="61"/>
      <c r="AM4" s="61"/>
      <c r="AN4" s="61"/>
      <c r="AO4" s="61"/>
      <c r="AP4" s="61"/>
      <c r="AQ4" s="61"/>
      <c r="AR4" s="61"/>
      <c r="AS4" s="62"/>
      <c r="AT4" s="61"/>
      <c r="AU4" s="61"/>
      <c r="AV4" s="61"/>
      <c r="AW4" s="61"/>
      <c r="AX4" s="61"/>
      <c r="AY4" s="61"/>
      <c r="AZ4" s="61"/>
      <c r="BA4" s="62"/>
      <c r="BB4" s="61"/>
      <c r="BC4" s="61"/>
      <c r="BD4" s="61"/>
      <c r="BE4" s="61"/>
      <c r="BF4" s="61"/>
      <c r="BG4" s="61"/>
      <c r="BH4" s="61"/>
      <c r="BI4" s="62"/>
      <c r="BJ4" s="61"/>
      <c r="BK4" s="61"/>
      <c r="BL4" s="61"/>
      <c r="BM4" s="61"/>
      <c r="BN4" s="61"/>
      <c r="BO4" s="61"/>
      <c r="BP4" s="61"/>
      <c r="BQ4" s="62"/>
      <c r="BR4" s="61"/>
      <c r="BS4" s="61"/>
      <c r="BT4" s="61"/>
      <c r="BU4" s="61"/>
      <c r="BV4" s="61"/>
      <c r="BW4" s="61"/>
      <c r="BX4" s="61"/>
      <c r="BY4" s="62"/>
      <c r="BZ4" s="61"/>
      <c r="CA4" s="61"/>
      <c r="CB4" s="61"/>
      <c r="CC4" s="61"/>
      <c r="CD4" s="61"/>
      <c r="CE4" s="61"/>
      <c r="CF4" s="61"/>
      <c r="CG4" s="62"/>
      <c r="CH4" s="61"/>
      <c r="CI4" s="61"/>
      <c r="CJ4" s="61"/>
      <c r="CK4" s="61"/>
      <c r="CL4" s="61"/>
      <c r="CM4" s="61"/>
      <c r="CN4" s="61"/>
      <c r="CO4" s="62"/>
      <c r="CP4" s="61"/>
      <c r="CQ4" s="61"/>
      <c r="CR4" s="61"/>
      <c r="CS4" s="61"/>
      <c r="CT4" s="61"/>
      <c r="CU4" s="61"/>
      <c r="CV4" s="61"/>
      <c r="CW4" s="62"/>
      <c r="CX4" s="61"/>
      <c r="CY4" s="61"/>
      <c r="CZ4" s="61"/>
      <c r="DA4" s="61"/>
      <c r="DB4" s="61"/>
      <c r="DC4" s="61"/>
      <c r="DD4" s="61"/>
      <c r="DE4" s="62"/>
      <c r="DF4" s="61"/>
      <c r="DG4" s="61"/>
      <c r="DH4" s="61"/>
      <c r="DI4" s="61"/>
      <c r="DJ4" s="61"/>
      <c r="DK4" s="61"/>
      <c r="DL4" s="61"/>
      <c r="DM4" s="62"/>
      <c r="DN4" s="61"/>
      <c r="DO4" s="61"/>
      <c r="DP4" s="61"/>
      <c r="DQ4" s="61"/>
      <c r="DR4" s="61"/>
      <c r="DS4" s="61"/>
      <c r="DT4" s="61"/>
      <c r="DU4" s="62"/>
      <c r="DV4" s="61"/>
      <c r="DW4" s="61"/>
      <c r="DX4" s="61"/>
      <c r="DY4" s="61"/>
      <c r="DZ4" s="61"/>
      <c r="EA4" s="61"/>
      <c r="EB4" s="61"/>
      <c r="EC4" s="62"/>
      <c r="ED4" s="61"/>
      <c r="EE4" s="61"/>
      <c r="EF4" s="61"/>
      <c r="EG4" s="61"/>
      <c r="EH4" s="61"/>
      <c r="EI4" s="61"/>
      <c r="EJ4" s="61"/>
      <c r="EK4" s="62"/>
      <c r="EL4" s="61"/>
      <c r="EM4" s="61"/>
      <c r="EN4" s="61"/>
      <c r="EO4" s="61"/>
      <c r="EP4" s="61"/>
      <c r="EQ4" s="61"/>
      <c r="ER4" s="61"/>
      <c r="ES4" s="62"/>
      <c r="ET4" s="61"/>
      <c r="EU4" s="61"/>
      <c r="EV4" s="61"/>
      <c r="EW4" s="61"/>
      <c r="EX4" s="61"/>
      <c r="EY4" s="61"/>
      <c r="EZ4" s="61"/>
      <c r="FA4" s="62"/>
      <c r="FB4" s="61"/>
      <c r="FC4" s="61"/>
      <c r="FD4" s="61"/>
      <c r="FE4" s="61"/>
      <c r="FF4" s="61"/>
      <c r="FG4" s="61"/>
      <c r="FH4" s="61"/>
      <c r="FI4" s="62"/>
      <c r="FJ4" s="61"/>
      <c r="FK4" s="61"/>
      <c r="FL4" s="61"/>
      <c r="FM4" s="61"/>
      <c r="FN4" s="61"/>
      <c r="FO4" s="61"/>
      <c r="FP4" s="61"/>
      <c r="FQ4" s="62"/>
      <c r="FR4" s="61"/>
      <c r="FS4" s="61"/>
      <c r="FT4" s="61"/>
      <c r="FU4" s="61"/>
      <c r="FV4" s="61"/>
      <c r="FW4" s="61"/>
      <c r="FX4" s="61"/>
      <c r="FY4" s="62"/>
      <c r="FZ4" s="61"/>
      <c r="GA4" s="61"/>
      <c r="GB4" s="61"/>
      <c r="GC4" s="61"/>
      <c r="GD4" s="61"/>
      <c r="GE4" s="61"/>
      <c r="GF4" s="61"/>
      <c r="GG4" s="62"/>
      <c r="GH4" s="61"/>
      <c r="GI4" s="61"/>
      <c r="GJ4" s="61"/>
      <c r="GK4" s="61"/>
      <c r="GL4" s="61"/>
      <c r="GM4" s="61"/>
      <c r="GN4" s="61"/>
      <c r="GO4" s="62"/>
      <c r="GP4" s="61"/>
      <c r="GQ4" s="61"/>
      <c r="GR4" s="61"/>
      <c r="GS4" s="61"/>
      <c r="GT4" s="61"/>
      <c r="GU4" s="61"/>
      <c r="GV4" s="61"/>
      <c r="GW4" s="62"/>
      <c r="GX4" s="61"/>
      <c r="GY4" s="61"/>
      <c r="GZ4" s="61"/>
      <c r="HA4" s="61"/>
      <c r="HB4" s="61"/>
      <c r="HC4" s="61"/>
      <c r="HD4" s="61"/>
      <c r="HE4" s="62"/>
      <c r="HF4" s="61"/>
      <c r="HG4" s="61"/>
      <c r="HH4" s="61"/>
      <c r="HI4" s="61"/>
      <c r="HJ4" s="61"/>
      <c r="HK4" s="61"/>
      <c r="HL4" s="61"/>
      <c r="HM4" s="62"/>
      <c r="HN4" s="61"/>
      <c r="HO4" s="61"/>
      <c r="HP4" s="61"/>
      <c r="HQ4" s="61"/>
      <c r="HR4" s="61"/>
      <c r="HS4" s="61"/>
      <c r="HT4" s="61"/>
      <c r="HU4" s="62"/>
      <c r="HV4" s="61"/>
      <c r="HW4" s="61"/>
      <c r="HX4" s="61"/>
      <c r="HY4" s="61"/>
      <c r="HZ4" s="61"/>
      <c r="IA4" s="61"/>
      <c r="IB4" s="61"/>
      <c r="IC4" s="62"/>
    </row>
    <row r="5" spans="1:237" ht="67.5" customHeight="1" x14ac:dyDescent="0.2">
      <c r="A5" s="277" t="s">
        <v>348</v>
      </c>
      <c r="B5" s="277"/>
      <c r="C5" s="277"/>
      <c r="D5" s="277"/>
    </row>
    <row r="6" spans="1:237" x14ac:dyDescent="0.2">
      <c r="A6" s="280" t="s">
        <v>56</v>
      </c>
      <c r="B6" s="280"/>
      <c r="C6" s="280"/>
      <c r="D6" s="280"/>
    </row>
    <row r="7" spans="1:237" ht="47.25" customHeight="1" x14ac:dyDescent="0.2">
      <c r="A7" s="278" t="s">
        <v>214</v>
      </c>
      <c r="B7" s="279" t="s">
        <v>344</v>
      </c>
      <c r="C7" s="279"/>
      <c r="D7" s="279"/>
    </row>
    <row r="8" spans="1:237" ht="30" customHeight="1" x14ac:dyDescent="0.2">
      <c r="A8" s="278"/>
      <c r="B8" s="150" t="s">
        <v>218</v>
      </c>
      <c r="C8" s="155" t="s">
        <v>137</v>
      </c>
      <c r="D8" s="151" t="s">
        <v>0</v>
      </c>
    </row>
    <row r="9" spans="1:237" s="159" customFormat="1" ht="16.5" customHeight="1" x14ac:dyDescent="0.2">
      <c r="A9" s="156" t="s">
        <v>215</v>
      </c>
      <c r="B9" s="157">
        <f>+B11</f>
        <v>0</v>
      </c>
      <c r="C9" s="157">
        <f t="shared" ref="C9:D9" si="0">+C11</f>
        <v>712383.4</v>
      </c>
      <c r="D9" s="157">
        <f t="shared" si="0"/>
        <v>1230075.8999999999</v>
      </c>
    </row>
    <row r="10" spans="1:237" s="160" customFormat="1" ht="16.5" customHeight="1" x14ac:dyDescent="0.2">
      <c r="A10" s="152" t="s">
        <v>2</v>
      </c>
      <c r="B10" s="153"/>
      <c r="C10" s="153"/>
      <c r="D10" s="153"/>
    </row>
    <row r="11" spans="1:237" s="160" customFormat="1" ht="16.5" customHeight="1" x14ac:dyDescent="0.2">
      <c r="A11" s="152" t="s">
        <v>216</v>
      </c>
      <c r="B11" s="153">
        <f>+B13</f>
        <v>0</v>
      </c>
      <c r="C11" s="153">
        <f t="shared" ref="C11:D11" si="1">+C13</f>
        <v>712383.4</v>
      </c>
      <c r="D11" s="153">
        <f t="shared" si="1"/>
        <v>1230075.8999999999</v>
      </c>
    </row>
    <row r="12" spans="1:237" s="160" customFormat="1" ht="16.5" customHeight="1" x14ac:dyDescent="0.2">
      <c r="A12" s="152" t="s">
        <v>2</v>
      </c>
      <c r="B12" s="153"/>
      <c r="C12" s="153"/>
      <c r="D12" s="153"/>
    </row>
    <row r="13" spans="1:237" s="160" customFormat="1" ht="16.5" customHeight="1" x14ac:dyDescent="0.2">
      <c r="A13" s="152" t="s">
        <v>217</v>
      </c>
      <c r="B13" s="153">
        <f>+B15</f>
        <v>0</v>
      </c>
      <c r="C13" s="153">
        <f t="shared" ref="C13:D13" si="2">+C15</f>
        <v>712383.4</v>
      </c>
      <c r="D13" s="153">
        <f t="shared" si="2"/>
        <v>1230075.8999999999</v>
      </c>
    </row>
    <row r="14" spans="1:237" s="160" customFormat="1" ht="16.5" customHeight="1" x14ac:dyDescent="0.2">
      <c r="A14" s="152" t="s">
        <v>2</v>
      </c>
      <c r="B14" s="153"/>
      <c r="C14" s="153"/>
      <c r="D14" s="153"/>
    </row>
    <row r="15" spans="1:237" ht="29.25" customHeight="1" x14ac:dyDescent="0.2">
      <c r="A15" s="17" t="s">
        <v>230</v>
      </c>
      <c r="B15" s="154">
        <v>0</v>
      </c>
      <c r="C15" s="154">
        <v>712383.4</v>
      </c>
      <c r="D15" s="154">
        <v>1230075.8999999999</v>
      </c>
    </row>
    <row r="18" spans="4:4" x14ac:dyDescent="0.2">
      <c r="D18" s="273"/>
    </row>
    <row r="19" spans="4:4" x14ac:dyDescent="0.2">
      <c r="D19" s="273"/>
    </row>
  </sheetData>
  <mergeCells count="8">
    <mergeCell ref="A7:A8"/>
    <mergeCell ref="B7:D7"/>
    <mergeCell ref="A6:D6"/>
    <mergeCell ref="A1:D1"/>
    <mergeCell ref="A2:D2"/>
    <mergeCell ref="A3:D3"/>
    <mergeCell ref="A4:D4"/>
    <mergeCell ref="A5:D5"/>
  </mergeCells>
  <pageMargins left="0.2" right="0.2" top="0.75" bottom="0.75" header="0.3" footer="0.3"/>
  <pageSetup scale="80" orientation="portrait" r:id="rId1"/>
  <ignoredErrors>
    <ignoredError sqref="B10:D10 B12:D12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21"/>
  <sheetViews>
    <sheetView tabSelected="1" zoomScale="99" zoomScaleNormal="99" workbookViewId="0">
      <selection activeCell="K11" sqref="K11"/>
    </sheetView>
  </sheetViews>
  <sheetFormatPr defaultColWidth="9.140625" defaultRowHeight="13.5" x14ac:dyDescent="0.2"/>
  <cols>
    <col min="1" max="1" width="6.140625" style="50" customWidth="1"/>
    <col min="2" max="2" width="11.140625" style="50" customWidth="1"/>
    <col min="3" max="3" width="13.42578125" style="50" customWidth="1"/>
    <col min="4" max="4" width="52.5703125" style="50" customWidth="1"/>
    <col min="5" max="5" width="47.7109375" style="50" customWidth="1"/>
    <col min="6" max="6" width="36.140625" style="50" customWidth="1"/>
    <col min="7" max="9" width="15" style="66" customWidth="1"/>
    <col min="10" max="10" width="9.140625" style="50"/>
    <col min="11" max="11" width="10" style="50" bestFit="1" customWidth="1"/>
    <col min="12" max="16384" width="9.140625" style="50"/>
  </cols>
  <sheetData>
    <row r="1" spans="1:229" s="63" customFormat="1" x14ac:dyDescent="0.2">
      <c r="A1" s="281" t="s">
        <v>50</v>
      </c>
      <c r="B1" s="281"/>
      <c r="C1" s="281"/>
      <c r="D1" s="281"/>
      <c r="E1" s="281"/>
      <c r="F1" s="281"/>
      <c r="G1" s="281"/>
      <c r="H1" s="281"/>
      <c r="I1" s="281"/>
      <c r="J1" s="61"/>
      <c r="K1" s="61"/>
      <c r="L1" s="61"/>
      <c r="M1" s="62"/>
      <c r="N1" s="61"/>
      <c r="O1" s="61"/>
      <c r="P1" s="61"/>
      <c r="Q1" s="61"/>
      <c r="R1" s="61"/>
      <c r="S1" s="61"/>
      <c r="T1" s="61"/>
      <c r="U1" s="62"/>
      <c r="V1" s="61"/>
      <c r="W1" s="61"/>
      <c r="X1" s="61"/>
      <c r="Y1" s="61"/>
      <c r="Z1" s="61"/>
      <c r="AA1" s="61"/>
      <c r="AB1" s="61"/>
      <c r="AC1" s="62"/>
      <c r="AD1" s="61"/>
      <c r="AE1" s="61"/>
      <c r="AF1" s="61"/>
      <c r="AG1" s="61"/>
      <c r="AH1" s="61"/>
      <c r="AI1" s="61"/>
      <c r="AJ1" s="61"/>
      <c r="AK1" s="62"/>
      <c r="AL1" s="61"/>
      <c r="AM1" s="61"/>
      <c r="AN1" s="61"/>
      <c r="AO1" s="61"/>
      <c r="AP1" s="61"/>
      <c r="AQ1" s="61"/>
      <c r="AR1" s="61"/>
      <c r="AS1" s="62"/>
      <c r="AT1" s="61"/>
      <c r="AU1" s="61"/>
      <c r="AV1" s="61"/>
      <c r="AW1" s="61"/>
      <c r="AX1" s="61"/>
      <c r="AY1" s="61"/>
      <c r="AZ1" s="61"/>
      <c r="BA1" s="62"/>
      <c r="BB1" s="61"/>
      <c r="BC1" s="61"/>
      <c r="BD1" s="61"/>
      <c r="BE1" s="61"/>
      <c r="BF1" s="61"/>
      <c r="BG1" s="61"/>
      <c r="BH1" s="61"/>
      <c r="BI1" s="62"/>
      <c r="BJ1" s="61"/>
      <c r="BK1" s="61"/>
      <c r="BL1" s="61"/>
      <c r="BM1" s="61"/>
      <c r="BN1" s="61"/>
      <c r="BO1" s="61"/>
      <c r="BP1" s="61"/>
      <c r="BQ1" s="62"/>
      <c r="BR1" s="61"/>
      <c r="BS1" s="61"/>
      <c r="BT1" s="61"/>
      <c r="BU1" s="61"/>
      <c r="BV1" s="61"/>
      <c r="BW1" s="61"/>
      <c r="BX1" s="61"/>
      <c r="BY1" s="62"/>
      <c r="BZ1" s="61"/>
      <c r="CA1" s="61"/>
      <c r="CB1" s="61"/>
      <c r="CC1" s="61"/>
      <c r="CD1" s="61"/>
      <c r="CE1" s="61"/>
      <c r="CF1" s="61"/>
      <c r="CG1" s="62"/>
      <c r="CH1" s="61"/>
      <c r="CI1" s="61"/>
      <c r="CJ1" s="61"/>
      <c r="CK1" s="61"/>
      <c r="CL1" s="61"/>
      <c r="CM1" s="61"/>
      <c r="CN1" s="61"/>
      <c r="CO1" s="62"/>
      <c r="CP1" s="61"/>
      <c r="CQ1" s="61"/>
      <c r="CR1" s="61"/>
      <c r="CS1" s="61"/>
      <c r="CT1" s="61"/>
      <c r="CU1" s="61"/>
      <c r="CV1" s="61"/>
      <c r="CW1" s="62"/>
      <c r="CX1" s="61"/>
      <c r="CY1" s="61"/>
      <c r="CZ1" s="61"/>
      <c r="DA1" s="61"/>
      <c r="DB1" s="61"/>
      <c r="DC1" s="61"/>
      <c r="DD1" s="61"/>
      <c r="DE1" s="62"/>
      <c r="DF1" s="61"/>
      <c r="DG1" s="61"/>
      <c r="DH1" s="61"/>
      <c r="DI1" s="61"/>
      <c r="DJ1" s="61"/>
      <c r="DK1" s="61"/>
      <c r="DL1" s="61"/>
      <c r="DM1" s="62"/>
      <c r="DN1" s="61"/>
      <c r="DO1" s="61"/>
      <c r="DP1" s="61"/>
      <c r="DQ1" s="61"/>
      <c r="DR1" s="61"/>
      <c r="DS1" s="61"/>
      <c r="DT1" s="61"/>
      <c r="DU1" s="62"/>
      <c r="DV1" s="61"/>
      <c r="DW1" s="61"/>
      <c r="DX1" s="61"/>
      <c r="DY1" s="61"/>
      <c r="DZ1" s="61"/>
      <c r="EA1" s="61"/>
      <c r="EB1" s="61"/>
      <c r="EC1" s="62"/>
      <c r="ED1" s="61"/>
      <c r="EE1" s="61"/>
      <c r="EF1" s="61"/>
      <c r="EG1" s="61"/>
      <c r="EH1" s="61"/>
      <c r="EI1" s="61"/>
      <c r="EJ1" s="61"/>
      <c r="EK1" s="62"/>
      <c r="EL1" s="61"/>
      <c r="EM1" s="61"/>
      <c r="EN1" s="61"/>
      <c r="EO1" s="61"/>
      <c r="EP1" s="61"/>
      <c r="EQ1" s="61"/>
      <c r="ER1" s="61"/>
      <c r="ES1" s="62"/>
      <c r="ET1" s="61"/>
      <c r="EU1" s="61"/>
      <c r="EV1" s="61"/>
      <c r="EW1" s="61"/>
      <c r="EX1" s="61"/>
      <c r="EY1" s="61"/>
      <c r="EZ1" s="61"/>
      <c r="FA1" s="62"/>
      <c r="FB1" s="61"/>
      <c r="FC1" s="61"/>
      <c r="FD1" s="61"/>
      <c r="FE1" s="61"/>
      <c r="FF1" s="61"/>
      <c r="FG1" s="61"/>
      <c r="FH1" s="61"/>
      <c r="FI1" s="62"/>
      <c r="FJ1" s="61"/>
      <c r="FK1" s="61"/>
      <c r="FL1" s="61"/>
      <c r="FM1" s="61"/>
      <c r="FN1" s="61"/>
      <c r="FO1" s="61"/>
      <c r="FP1" s="61"/>
      <c r="FQ1" s="62"/>
      <c r="FR1" s="61"/>
      <c r="FS1" s="61"/>
      <c r="FT1" s="61"/>
      <c r="FU1" s="61"/>
      <c r="FV1" s="61"/>
      <c r="FW1" s="61"/>
      <c r="FX1" s="61"/>
      <c r="FY1" s="62"/>
      <c r="FZ1" s="61"/>
      <c r="GA1" s="61"/>
      <c r="GB1" s="61"/>
      <c r="GC1" s="61"/>
      <c r="GD1" s="61"/>
      <c r="GE1" s="61"/>
      <c r="GF1" s="61"/>
      <c r="GG1" s="62"/>
      <c r="GH1" s="61"/>
      <c r="GI1" s="61"/>
      <c r="GJ1" s="61"/>
      <c r="GK1" s="61"/>
      <c r="GL1" s="61"/>
      <c r="GM1" s="61"/>
      <c r="GN1" s="61"/>
      <c r="GO1" s="62"/>
      <c r="GP1" s="61"/>
      <c r="GQ1" s="61"/>
      <c r="GR1" s="61"/>
      <c r="GS1" s="61"/>
      <c r="GT1" s="61"/>
      <c r="GU1" s="61"/>
      <c r="GV1" s="61"/>
      <c r="GW1" s="62"/>
      <c r="GX1" s="61"/>
      <c r="GY1" s="61"/>
      <c r="GZ1" s="61"/>
      <c r="HA1" s="61"/>
      <c r="HB1" s="61"/>
      <c r="HC1" s="61"/>
      <c r="HD1" s="61"/>
      <c r="HE1" s="62"/>
      <c r="HF1" s="61"/>
      <c r="HG1" s="61"/>
      <c r="HH1" s="61"/>
      <c r="HI1" s="61"/>
      <c r="HJ1" s="61"/>
      <c r="HK1" s="61"/>
      <c r="HL1" s="61"/>
      <c r="HM1" s="62"/>
      <c r="HN1" s="61"/>
      <c r="HO1" s="61"/>
      <c r="HP1" s="61"/>
      <c r="HQ1" s="61"/>
      <c r="HR1" s="61"/>
      <c r="HS1" s="61"/>
      <c r="HT1" s="61"/>
      <c r="HU1" s="62"/>
    </row>
    <row r="2" spans="1:229" s="63" customFormat="1" x14ac:dyDescent="0.2">
      <c r="A2" s="281" t="s">
        <v>138</v>
      </c>
      <c r="B2" s="281"/>
      <c r="C2" s="281"/>
      <c r="D2" s="281"/>
      <c r="E2" s="281"/>
      <c r="F2" s="281"/>
      <c r="G2" s="281"/>
      <c r="H2" s="281"/>
      <c r="I2" s="281"/>
      <c r="J2" s="61"/>
      <c r="K2" s="61"/>
      <c r="L2" s="61"/>
      <c r="M2" s="62"/>
      <c r="N2" s="61"/>
      <c r="O2" s="61"/>
      <c r="P2" s="61"/>
      <c r="Q2" s="61"/>
      <c r="R2" s="61"/>
      <c r="S2" s="61"/>
      <c r="T2" s="61"/>
      <c r="U2" s="62"/>
      <c r="V2" s="61"/>
      <c r="W2" s="61"/>
      <c r="X2" s="61"/>
      <c r="Y2" s="61"/>
      <c r="Z2" s="61"/>
      <c r="AA2" s="61"/>
      <c r="AB2" s="61"/>
      <c r="AC2" s="62"/>
      <c r="AD2" s="61"/>
      <c r="AE2" s="61"/>
      <c r="AF2" s="61"/>
      <c r="AG2" s="61"/>
      <c r="AH2" s="61"/>
      <c r="AI2" s="61"/>
      <c r="AJ2" s="61"/>
      <c r="AK2" s="62"/>
      <c r="AL2" s="61"/>
      <c r="AM2" s="61"/>
      <c r="AN2" s="61"/>
      <c r="AO2" s="61"/>
      <c r="AP2" s="61"/>
      <c r="AQ2" s="61"/>
      <c r="AR2" s="61"/>
      <c r="AS2" s="62"/>
      <c r="AT2" s="61"/>
      <c r="AU2" s="61"/>
      <c r="AV2" s="61"/>
      <c r="AW2" s="61"/>
      <c r="AX2" s="61"/>
      <c r="AY2" s="61"/>
      <c r="AZ2" s="61"/>
      <c r="BA2" s="62"/>
      <c r="BB2" s="61"/>
      <c r="BC2" s="61"/>
      <c r="BD2" s="61"/>
      <c r="BE2" s="61"/>
      <c r="BF2" s="61"/>
      <c r="BG2" s="61"/>
      <c r="BH2" s="61"/>
      <c r="BI2" s="62"/>
      <c r="BJ2" s="61"/>
      <c r="BK2" s="61"/>
      <c r="BL2" s="61"/>
      <c r="BM2" s="61"/>
      <c r="BN2" s="61"/>
      <c r="BO2" s="61"/>
      <c r="BP2" s="61"/>
      <c r="BQ2" s="62"/>
      <c r="BR2" s="61"/>
      <c r="BS2" s="61"/>
      <c r="BT2" s="61"/>
      <c r="BU2" s="61"/>
      <c r="BV2" s="61"/>
      <c r="BW2" s="61"/>
      <c r="BX2" s="61"/>
      <c r="BY2" s="62"/>
      <c r="BZ2" s="61"/>
      <c r="CA2" s="61"/>
      <c r="CB2" s="61"/>
      <c r="CC2" s="61"/>
      <c r="CD2" s="61"/>
      <c r="CE2" s="61"/>
      <c r="CF2" s="61"/>
      <c r="CG2" s="62"/>
      <c r="CH2" s="61"/>
      <c r="CI2" s="61"/>
      <c r="CJ2" s="61"/>
      <c r="CK2" s="61"/>
      <c r="CL2" s="61"/>
      <c r="CM2" s="61"/>
      <c r="CN2" s="61"/>
      <c r="CO2" s="62"/>
      <c r="CP2" s="61"/>
      <c r="CQ2" s="61"/>
      <c r="CR2" s="61"/>
      <c r="CS2" s="61"/>
      <c r="CT2" s="61"/>
      <c r="CU2" s="61"/>
      <c r="CV2" s="61"/>
      <c r="CW2" s="62"/>
      <c r="CX2" s="61"/>
      <c r="CY2" s="61"/>
      <c r="CZ2" s="61"/>
      <c r="DA2" s="61"/>
      <c r="DB2" s="61"/>
      <c r="DC2" s="61"/>
      <c r="DD2" s="61"/>
      <c r="DE2" s="62"/>
      <c r="DF2" s="61"/>
      <c r="DG2" s="61"/>
      <c r="DH2" s="61"/>
      <c r="DI2" s="61"/>
      <c r="DJ2" s="61"/>
      <c r="DK2" s="61"/>
      <c r="DL2" s="61"/>
      <c r="DM2" s="62"/>
      <c r="DN2" s="61"/>
      <c r="DO2" s="61"/>
      <c r="DP2" s="61"/>
      <c r="DQ2" s="61"/>
      <c r="DR2" s="61"/>
      <c r="DS2" s="61"/>
      <c r="DT2" s="61"/>
      <c r="DU2" s="62"/>
      <c r="DV2" s="61"/>
      <c r="DW2" s="61"/>
      <c r="DX2" s="61"/>
      <c r="DY2" s="61"/>
      <c r="DZ2" s="61"/>
      <c r="EA2" s="61"/>
      <c r="EB2" s="61"/>
      <c r="EC2" s="62"/>
      <c r="ED2" s="61"/>
      <c r="EE2" s="61"/>
      <c r="EF2" s="61"/>
      <c r="EG2" s="61"/>
      <c r="EH2" s="61"/>
      <c r="EI2" s="61"/>
      <c r="EJ2" s="61"/>
      <c r="EK2" s="62"/>
      <c r="EL2" s="61"/>
      <c r="EM2" s="61"/>
      <c r="EN2" s="61"/>
      <c r="EO2" s="61"/>
      <c r="EP2" s="61"/>
      <c r="EQ2" s="61"/>
      <c r="ER2" s="61"/>
      <c r="ES2" s="62"/>
      <c r="ET2" s="61"/>
      <c r="EU2" s="61"/>
      <c r="EV2" s="61"/>
      <c r="EW2" s="61"/>
      <c r="EX2" s="61"/>
      <c r="EY2" s="61"/>
      <c r="EZ2" s="61"/>
      <c r="FA2" s="62"/>
      <c r="FB2" s="61"/>
      <c r="FC2" s="61"/>
      <c r="FD2" s="61"/>
      <c r="FE2" s="61"/>
      <c r="FF2" s="61"/>
      <c r="FG2" s="61"/>
      <c r="FH2" s="61"/>
      <c r="FI2" s="62"/>
      <c r="FJ2" s="61"/>
      <c r="FK2" s="61"/>
      <c r="FL2" s="61"/>
      <c r="FM2" s="61"/>
      <c r="FN2" s="61"/>
      <c r="FO2" s="61"/>
      <c r="FP2" s="61"/>
      <c r="FQ2" s="62"/>
      <c r="FR2" s="61"/>
      <c r="FS2" s="61"/>
      <c r="FT2" s="61"/>
      <c r="FU2" s="61"/>
      <c r="FV2" s="61"/>
      <c r="FW2" s="61"/>
      <c r="FX2" s="61"/>
      <c r="FY2" s="62"/>
      <c r="FZ2" s="61"/>
      <c r="GA2" s="61"/>
      <c r="GB2" s="61"/>
      <c r="GC2" s="61"/>
      <c r="GD2" s="61"/>
      <c r="GE2" s="61"/>
      <c r="GF2" s="61"/>
      <c r="GG2" s="62"/>
      <c r="GH2" s="61"/>
      <c r="GI2" s="61"/>
      <c r="GJ2" s="61"/>
      <c r="GK2" s="61"/>
      <c r="GL2" s="61"/>
      <c r="GM2" s="61"/>
      <c r="GN2" s="61"/>
      <c r="GO2" s="62"/>
      <c r="GP2" s="61"/>
      <c r="GQ2" s="61"/>
      <c r="GR2" s="61"/>
      <c r="GS2" s="61"/>
      <c r="GT2" s="61"/>
      <c r="GU2" s="61"/>
      <c r="GV2" s="61"/>
      <c r="GW2" s="62"/>
      <c r="GX2" s="61"/>
      <c r="GY2" s="61"/>
      <c r="GZ2" s="61"/>
      <c r="HA2" s="61"/>
      <c r="HB2" s="61"/>
      <c r="HC2" s="61"/>
      <c r="HD2" s="61"/>
      <c r="HE2" s="62"/>
      <c r="HF2" s="61"/>
      <c r="HG2" s="61"/>
      <c r="HH2" s="61"/>
      <c r="HI2" s="61"/>
      <c r="HJ2" s="61"/>
      <c r="HK2" s="61"/>
      <c r="HL2" s="61"/>
      <c r="HM2" s="62"/>
      <c r="HN2" s="61"/>
      <c r="HO2" s="61"/>
      <c r="HP2" s="61"/>
      <c r="HQ2" s="61"/>
      <c r="HR2" s="61"/>
      <c r="HS2" s="61"/>
      <c r="HT2" s="61"/>
      <c r="HU2" s="62"/>
    </row>
    <row r="3" spans="1:229" s="63" customFormat="1" x14ac:dyDescent="0.2">
      <c r="A3" s="281" t="s">
        <v>31</v>
      </c>
      <c r="B3" s="281"/>
      <c r="C3" s="281"/>
      <c r="D3" s="281"/>
      <c r="E3" s="281"/>
      <c r="F3" s="281"/>
      <c r="G3" s="281"/>
      <c r="H3" s="281"/>
      <c r="I3" s="281"/>
      <c r="J3" s="50"/>
      <c r="K3" s="50"/>
      <c r="L3" s="61"/>
      <c r="M3" s="62"/>
      <c r="N3" s="61"/>
      <c r="O3" s="61"/>
      <c r="P3" s="61"/>
      <c r="Q3" s="61"/>
      <c r="R3" s="61"/>
      <c r="S3" s="61"/>
      <c r="T3" s="61"/>
      <c r="U3" s="62"/>
      <c r="V3" s="61"/>
      <c r="W3" s="61"/>
      <c r="X3" s="61"/>
      <c r="Y3" s="61"/>
      <c r="Z3" s="61"/>
      <c r="AA3" s="61"/>
      <c r="AB3" s="61"/>
      <c r="AC3" s="62"/>
      <c r="AD3" s="61"/>
      <c r="AE3" s="61"/>
      <c r="AF3" s="61"/>
      <c r="AG3" s="61"/>
      <c r="AH3" s="61"/>
      <c r="AI3" s="61"/>
      <c r="AJ3" s="61"/>
      <c r="AK3" s="62"/>
      <c r="AL3" s="61"/>
      <c r="AM3" s="61"/>
      <c r="AN3" s="61"/>
      <c r="AO3" s="61"/>
      <c r="AP3" s="61"/>
      <c r="AQ3" s="61"/>
      <c r="AR3" s="61"/>
      <c r="AS3" s="62"/>
      <c r="AT3" s="61"/>
      <c r="AU3" s="61"/>
      <c r="AV3" s="61"/>
      <c r="AW3" s="61"/>
      <c r="AX3" s="61"/>
      <c r="AY3" s="61"/>
      <c r="AZ3" s="61"/>
      <c r="BA3" s="62"/>
      <c r="BB3" s="61"/>
      <c r="BC3" s="61"/>
      <c r="BD3" s="61"/>
      <c r="BE3" s="61"/>
      <c r="BF3" s="61"/>
      <c r="BG3" s="61"/>
      <c r="BH3" s="61"/>
      <c r="BI3" s="62"/>
      <c r="BJ3" s="61"/>
      <c r="BK3" s="61"/>
      <c r="BL3" s="61"/>
      <c r="BM3" s="61"/>
      <c r="BN3" s="61"/>
      <c r="BO3" s="61"/>
      <c r="BP3" s="61"/>
      <c r="BQ3" s="62"/>
      <c r="BR3" s="61"/>
      <c r="BS3" s="61"/>
      <c r="BT3" s="61"/>
      <c r="BU3" s="61"/>
      <c r="BV3" s="61"/>
      <c r="BW3" s="61"/>
      <c r="BX3" s="61"/>
      <c r="BY3" s="62"/>
      <c r="BZ3" s="61"/>
      <c r="CA3" s="61"/>
      <c r="CB3" s="61"/>
      <c r="CC3" s="61"/>
      <c r="CD3" s="61"/>
      <c r="CE3" s="61"/>
      <c r="CF3" s="61"/>
      <c r="CG3" s="62"/>
      <c r="CH3" s="61"/>
      <c r="CI3" s="61"/>
      <c r="CJ3" s="61"/>
      <c r="CK3" s="61"/>
      <c r="CL3" s="61"/>
      <c r="CM3" s="61"/>
      <c r="CN3" s="61"/>
      <c r="CO3" s="62"/>
      <c r="CP3" s="61"/>
      <c r="CQ3" s="61"/>
      <c r="CR3" s="61"/>
      <c r="CS3" s="61"/>
      <c r="CT3" s="61"/>
      <c r="CU3" s="61"/>
      <c r="CV3" s="61"/>
      <c r="CW3" s="62"/>
      <c r="CX3" s="61"/>
      <c r="CY3" s="61"/>
      <c r="CZ3" s="61"/>
      <c r="DA3" s="61"/>
      <c r="DB3" s="61"/>
      <c r="DC3" s="61"/>
      <c r="DD3" s="61"/>
      <c r="DE3" s="62"/>
      <c r="DF3" s="61"/>
      <c r="DG3" s="61"/>
      <c r="DH3" s="61"/>
      <c r="DI3" s="61"/>
      <c r="DJ3" s="61"/>
      <c r="DK3" s="61"/>
      <c r="DL3" s="61"/>
      <c r="DM3" s="62"/>
      <c r="DN3" s="61"/>
      <c r="DO3" s="61"/>
      <c r="DP3" s="61"/>
      <c r="DQ3" s="61"/>
      <c r="DR3" s="61"/>
      <c r="DS3" s="61"/>
      <c r="DT3" s="61"/>
      <c r="DU3" s="62"/>
      <c r="DV3" s="61"/>
      <c r="DW3" s="61"/>
      <c r="DX3" s="61"/>
      <c r="DY3" s="61"/>
      <c r="DZ3" s="61"/>
      <c r="EA3" s="61"/>
      <c r="EB3" s="61"/>
      <c r="EC3" s="62"/>
      <c r="ED3" s="61"/>
      <c r="EE3" s="61"/>
      <c r="EF3" s="61"/>
      <c r="EG3" s="61"/>
      <c r="EH3" s="61"/>
      <c r="EI3" s="61"/>
      <c r="EJ3" s="61"/>
      <c r="EK3" s="62"/>
      <c r="EL3" s="61"/>
      <c r="EM3" s="61"/>
      <c r="EN3" s="61"/>
      <c r="EO3" s="61"/>
      <c r="EP3" s="61"/>
      <c r="EQ3" s="61"/>
      <c r="ER3" s="61"/>
      <c r="ES3" s="62"/>
      <c r="ET3" s="61"/>
      <c r="EU3" s="61"/>
      <c r="EV3" s="61"/>
      <c r="EW3" s="61"/>
      <c r="EX3" s="61"/>
      <c r="EY3" s="61"/>
      <c r="EZ3" s="61"/>
      <c r="FA3" s="62"/>
      <c r="FB3" s="61"/>
      <c r="FC3" s="61"/>
      <c r="FD3" s="61"/>
      <c r="FE3" s="61"/>
      <c r="FF3" s="61"/>
      <c r="FG3" s="61"/>
      <c r="FH3" s="61"/>
      <c r="FI3" s="62"/>
      <c r="FJ3" s="61"/>
      <c r="FK3" s="61"/>
      <c r="FL3" s="61"/>
      <c r="FM3" s="61"/>
      <c r="FN3" s="61"/>
      <c r="FO3" s="61"/>
      <c r="FP3" s="61"/>
      <c r="FQ3" s="62"/>
      <c r="FR3" s="61"/>
      <c r="FS3" s="61"/>
      <c r="FT3" s="61"/>
      <c r="FU3" s="61"/>
      <c r="FV3" s="61"/>
      <c r="FW3" s="61"/>
      <c r="FX3" s="61"/>
      <c r="FY3" s="62"/>
      <c r="FZ3" s="61"/>
      <c r="GA3" s="61"/>
      <c r="GB3" s="61"/>
      <c r="GC3" s="61"/>
      <c r="GD3" s="61"/>
      <c r="GE3" s="61"/>
      <c r="GF3" s="61"/>
      <c r="GG3" s="62"/>
      <c r="GH3" s="61"/>
      <c r="GI3" s="61"/>
      <c r="GJ3" s="61"/>
      <c r="GK3" s="61"/>
      <c r="GL3" s="61"/>
      <c r="GM3" s="61"/>
      <c r="GN3" s="61"/>
      <c r="GO3" s="62"/>
      <c r="GP3" s="61"/>
      <c r="GQ3" s="61"/>
      <c r="GR3" s="61"/>
      <c r="GS3" s="61"/>
      <c r="GT3" s="61"/>
      <c r="GU3" s="61"/>
      <c r="GV3" s="61"/>
      <c r="GW3" s="62"/>
      <c r="GX3" s="61"/>
      <c r="GY3" s="61"/>
      <c r="GZ3" s="61"/>
      <c r="HA3" s="61"/>
      <c r="HB3" s="61"/>
      <c r="HC3" s="61"/>
      <c r="HD3" s="61"/>
      <c r="HE3" s="62"/>
      <c r="HF3" s="61"/>
      <c r="HG3" s="61"/>
      <c r="HH3" s="61"/>
      <c r="HI3" s="61"/>
      <c r="HJ3" s="61"/>
      <c r="HK3" s="61"/>
      <c r="HL3" s="61"/>
      <c r="HM3" s="62"/>
      <c r="HN3" s="61"/>
      <c r="HO3" s="61"/>
      <c r="HP3" s="61"/>
      <c r="HQ3" s="61"/>
      <c r="HR3" s="61"/>
      <c r="HS3" s="61"/>
      <c r="HT3" s="61"/>
      <c r="HU3" s="62"/>
    </row>
    <row r="4" spans="1:229" s="63" customFormat="1" x14ac:dyDescent="0.2">
      <c r="A4" s="281" t="s">
        <v>30</v>
      </c>
      <c r="B4" s="281"/>
      <c r="C4" s="281"/>
      <c r="D4" s="281"/>
      <c r="E4" s="281"/>
      <c r="F4" s="281"/>
      <c r="G4" s="281"/>
      <c r="H4" s="281"/>
      <c r="I4" s="281"/>
      <c r="J4" s="50"/>
      <c r="K4" s="50"/>
      <c r="L4" s="61"/>
      <c r="M4" s="62"/>
      <c r="N4" s="61"/>
      <c r="O4" s="61"/>
      <c r="P4" s="61"/>
      <c r="Q4" s="61"/>
      <c r="R4" s="61"/>
      <c r="S4" s="61"/>
      <c r="T4" s="61"/>
      <c r="U4" s="62"/>
      <c r="V4" s="61"/>
      <c r="W4" s="61"/>
      <c r="X4" s="61"/>
      <c r="Y4" s="61"/>
      <c r="Z4" s="61"/>
      <c r="AA4" s="61"/>
      <c r="AB4" s="61"/>
      <c r="AC4" s="62"/>
      <c r="AD4" s="61"/>
      <c r="AE4" s="61"/>
      <c r="AF4" s="61"/>
      <c r="AG4" s="61"/>
      <c r="AH4" s="61"/>
      <c r="AI4" s="61"/>
      <c r="AJ4" s="61"/>
      <c r="AK4" s="62"/>
      <c r="AL4" s="61"/>
      <c r="AM4" s="61"/>
      <c r="AN4" s="61"/>
      <c r="AO4" s="61"/>
      <c r="AP4" s="61"/>
      <c r="AQ4" s="61"/>
      <c r="AR4" s="61"/>
      <c r="AS4" s="62"/>
      <c r="AT4" s="61"/>
      <c r="AU4" s="61"/>
      <c r="AV4" s="61"/>
      <c r="AW4" s="61"/>
      <c r="AX4" s="61"/>
      <c r="AY4" s="61"/>
      <c r="AZ4" s="61"/>
      <c r="BA4" s="62"/>
      <c r="BB4" s="61"/>
      <c r="BC4" s="61"/>
      <c r="BD4" s="61"/>
      <c r="BE4" s="61"/>
      <c r="BF4" s="61"/>
      <c r="BG4" s="61"/>
      <c r="BH4" s="61"/>
      <c r="BI4" s="62"/>
      <c r="BJ4" s="61"/>
      <c r="BK4" s="61"/>
      <c r="BL4" s="61"/>
      <c r="BM4" s="61"/>
      <c r="BN4" s="61"/>
      <c r="BO4" s="61"/>
      <c r="BP4" s="61"/>
      <c r="BQ4" s="62"/>
      <c r="BR4" s="61"/>
      <c r="BS4" s="61"/>
      <c r="BT4" s="61"/>
      <c r="BU4" s="61"/>
      <c r="BV4" s="61"/>
      <c r="BW4" s="61"/>
      <c r="BX4" s="61"/>
      <c r="BY4" s="62"/>
      <c r="BZ4" s="61"/>
      <c r="CA4" s="61"/>
      <c r="CB4" s="61"/>
      <c r="CC4" s="61"/>
      <c r="CD4" s="61"/>
      <c r="CE4" s="61"/>
      <c r="CF4" s="61"/>
      <c r="CG4" s="62"/>
      <c r="CH4" s="61"/>
      <c r="CI4" s="61"/>
      <c r="CJ4" s="61"/>
      <c r="CK4" s="61"/>
      <c r="CL4" s="61"/>
      <c r="CM4" s="61"/>
      <c r="CN4" s="61"/>
      <c r="CO4" s="62"/>
      <c r="CP4" s="61"/>
      <c r="CQ4" s="61"/>
      <c r="CR4" s="61"/>
      <c r="CS4" s="61"/>
      <c r="CT4" s="61"/>
      <c r="CU4" s="61"/>
      <c r="CV4" s="61"/>
      <c r="CW4" s="62"/>
      <c r="CX4" s="61"/>
      <c r="CY4" s="61"/>
      <c r="CZ4" s="61"/>
      <c r="DA4" s="61"/>
      <c r="DB4" s="61"/>
      <c r="DC4" s="61"/>
      <c r="DD4" s="61"/>
      <c r="DE4" s="62"/>
      <c r="DF4" s="61"/>
      <c r="DG4" s="61"/>
      <c r="DH4" s="61"/>
      <c r="DI4" s="61"/>
      <c r="DJ4" s="61"/>
      <c r="DK4" s="61"/>
      <c r="DL4" s="61"/>
      <c r="DM4" s="62"/>
      <c r="DN4" s="61"/>
      <c r="DO4" s="61"/>
      <c r="DP4" s="61"/>
      <c r="DQ4" s="61"/>
      <c r="DR4" s="61"/>
      <c r="DS4" s="61"/>
      <c r="DT4" s="61"/>
      <c r="DU4" s="62"/>
      <c r="DV4" s="61"/>
      <c r="DW4" s="61"/>
      <c r="DX4" s="61"/>
      <c r="DY4" s="61"/>
      <c r="DZ4" s="61"/>
      <c r="EA4" s="61"/>
      <c r="EB4" s="61"/>
      <c r="EC4" s="62"/>
      <c r="ED4" s="61"/>
      <c r="EE4" s="61"/>
      <c r="EF4" s="61"/>
      <c r="EG4" s="61"/>
      <c r="EH4" s="61"/>
      <c r="EI4" s="61"/>
      <c r="EJ4" s="61"/>
      <c r="EK4" s="62"/>
      <c r="EL4" s="61"/>
      <c r="EM4" s="61"/>
      <c r="EN4" s="61"/>
      <c r="EO4" s="61"/>
      <c r="EP4" s="61"/>
      <c r="EQ4" s="61"/>
      <c r="ER4" s="61"/>
      <c r="ES4" s="62"/>
      <c r="ET4" s="61"/>
      <c r="EU4" s="61"/>
      <c r="EV4" s="61"/>
      <c r="EW4" s="61"/>
      <c r="EX4" s="61"/>
      <c r="EY4" s="61"/>
      <c r="EZ4" s="61"/>
      <c r="FA4" s="62"/>
      <c r="FB4" s="61"/>
      <c r="FC4" s="61"/>
      <c r="FD4" s="61"/>
      <c r="FE4" s="61"/>
      <c r="FF4" s="61"/>
      <c r="FG4" s="61"/>
      <c r="FH4" s="61"/>
      <c r="FI4" s="62"/>
      <c r="FJ4" s="61"/>
      <c r="FK4" s="61"/>
      <c r="FL4" s="61"/>
      <c r="FM4" s="61"/>
      <c r="FN4" s="61"/>
      <c r="FO4" s="61"/>
      <c r="FP4" s="61"/>
      <c r="FQ4" s="62"/>
      <c r="FR4" s="61"/>
      <c r="FS4" s="61"/>
      <c r="FT4" s="61"/>
      <c r="FU4" s="61"/>
      <c r="FV4" s="61"/>
      <c r="FW4" s="61"/>
      <c r="FX4" s="61"/>
      <c r="FY4" s="62"/>
      <c r="FZ4" s="61"/>
      <c r="GA4" s="61"/>
      <c r="GB4" s="61"/>
      <c r="GC4" s="61"/>
      <c r="GD4" s="61"/>
      <c r="GE4" s="61"/>
      <c r="GF4" s="61"/>
      <c r="GG4" s="62"/>
      <c r="GH4" s="61"/>
      <c r="GI4" s="61"/>
      <c r="GJ4" s="61"/>
      <c r="GK4" s="61"/>
      <c r="GL4" s="61"/>
      <c r="GM4" s="61"/>
      <c r="GN4" s="61"/>
      <c r="GO4" s="62"/>
      <c r="GP4" s="61"/>
      <c r="GQ4" s="61"/>
      <c r="GR4" s="61"/>
      <c r="GS4" s="61"/>
      <c r="GT4" s="61"/>
      <c r="GU4" s="61"/>
      <c r="GV4" s="61"/>
      <c r="GW4" s="62"/>
      <c r="GX4" s="61"/>
      <c r="GY4" s="61"/>
      <c r="GZ4" s="61"/>
      <c r="HA4" s="61"/>
      <c r="HB4" s="61"/>
      <c r="HC4" s="61"/>
      <c r="HD4" s="61"/>
      <c r="HE4" s="62"/>
      <c r="HF4" s="61"/>
      <c r="HG4" s="61"/>
      <c r="HH4" s="61"/>
      <c r="HI4" s="61"/>
      <c r="HJ4" s="61"/>
      <c r="HK4" s="61"/>
      <c r="HL4" s="61"/>
      <c r="HM4" s="62"/>
      <c r="HN4" s="61"/>
      <c r="HO4" s="61"/>
      <c r="HP4" s="61"/>
      <c r="HQ4" s="61"/>
      <c r="HR4" s="61"/>
      <c r="HS4" s="61"/>
      <c r="HT4" s="61"/>
      <c r="HU4" s="62"/>
    </row>
    <row r="5" spans="1:229" s="63" customFormat="1" ht="37.5" customHeight="1" x14ac:dyDescent="0.2">
      <c r="A5" s="284" t="s">
        <v>349</v>
      </c>
      <c r="B5" s="284"/>
      <c r="C5" s="284"/>
      <c r="D5" s="284"/>
      <c r="E5" s="284"/>
      <c r="F5" s="284"/>
      <c r="G5" s="284"/>
      <c r="H5" s="284"/>
      <c r="I5" s="284"/>
      <c r="J5" s="50"/>
      <c r="K5" s="50"/>
      <c r="L5" s="61"/>
      <c r="M5" s="62"/>
      <c r="N5" s="61"/>
      <c r="O5" s="61"/>
      <c r="P5" s="61"/>
      <c r="Q5" s="61"/>
      <c r="R5" s="61"/>
      <c r="S5" s="61"/>
      <c r="T5" s="61"/>
      <c r="U5" s="62"/>
      <c r="V5" s="61"/>
      <c r="W5" s="61"/>
      <c r="X5" s="61"/>
      <c r="Y5" s="61"/>
      <c r="Z5" s="61"/>
      <c r="AA5" s="61"/>
      <c r="AB5" s="61"/>
      <c r="AC5" s="62"/>
      <c r="AD5" s="61"/>
      <c r="AE5" s="61"/>
      <c r="AF5" s="61"/>
      <c r="AG5" s="61"/>
      <c r="AH5" s="61"/>
      <c r="AI5" s="61"/>
      <c r="AJ5" s="61"/>
      <c r="AK5" s="62"/>
      <c r="AL5" s="61"/>
      <c r="AM5" s="61"/>
      <c r="AN5" s="61"/>
      <c r="AO5" s="61"/>
      <c r="AP5" s="61"/>
      <c r="AQ5" s="61"/>
      <c r="AR5" s="61"/>
      <c r="AS5" s="62"/>
      <c r="AT5" s="61"/>
      <c r="AU5" s="61"/>
      <c r="AV5" s="61"/>
      <c r="AW5" s="61"/>
      <c r="AX5" s="61"/>
      <c r="AY5" s="61"/>
      <c r="AZ5" s="61"/>
      <c r="BA5" s="62"/>
      <c r="BB5" s="61"/>
      <c r="BC5" s="61"/>
      <c r="BD5" s="61"/>
      <c r="BE5" s="61"/>
      <c r="BF5" s="61"/>
      <c r="BG5" s="61"/>
      <c r="BH5" s="61"/>
      <c r="BI5" s="62"/>
      <c r="BJ5" s="61"/>
      <c r="BK5" s="61"/>
      <c r="BL5" s="61"/>
      <c r="BM5" s="61"/>
      <c r="BN5" s="61"/>
      <c r="BO5" s="61"/>
      <c r="BP5" s="61"/>
      <c r="BQ5" s="62"/>
      <c r="BR5" s="61"/>
      <c r="BS5" s="61"/>
      <c r="BT5" s="61"/>
      <c r="BU5" s="61"/>
      <c r="BV5" s="61"/>
      <c r="BW5" s="61"/>
      <c r="BX5" s="61"/>
      <c r="BY5" s="62"/>
      <c r="BZ5" s="61"/>
      <c r="CA5" s="61"/>
      <c r="CB5" s="61"/>
      <c r="CC5" s="61"/>
      <c r="CD5" s="61"/>
      <c r="CE5" s="61"/>
      <c r="CF5" s="61"/>
      <c r="CG5" s="62"/>
      <c r="CH5" s="61"/>
      <c r="CI5" s="61"/>
      <c r="CJ5" s="61"/>
      <c r="CK5" s="61"/>
      <c r="CL5" s="61"/>
      <c r="CM5" s="61"/>
      <c r="CN5" s="61"/>
      <c r="CO5" s="62"/>
      <c r="CP5" s="61"/>
      <c r="CQ5" s="61"/>
      <c r="CR5" s="61"/>
      <c r="CS5" s="61"/>
      <c r="CT5" s="61"/>
      <c r="CU5" s="61"/>
      <c r="CV5" s="61"/>
      <c r="CW5" s="62"/>
      <c r="CX5" s="61"/>
      <c r="CY5" s="61"/>
      <c r="CZ5" s="61"/>
      <c r="DA5" s="61"/>
      <c r="DB5" s="61"/>
      <c r="DC5" s="61"/>
      <c r="DD5" s="61"/>
      <c r="DE5" s="62"/>
      <c r="DF5" s="61"/>
      <c r="DG5" s="61"/>
      <c r="DH5" s="61"/>
      <c r="DI5" s="61"/>
      <c r="DJ5" s="61"/>
      <c r="DK5" s="61"/>
      <c r="DL5" s="61"/>
      <c r="DM5" s="62"/>
      <c r="DN5" s="61"/>
      <c r="DO5" s="61"/>
      <c r="DP5" s="61"/>
      <c r="DQ5" s="61"/>
      <c r="DR5" s="61"/>
      <c r="DS5" s="61"/>
      <c r="DT5" s="61"/>
      <c r="DU5" s="62"/>
      <c r="DV5" s="61"/>
      <c r="DW5" s="61"/>
      <c r="DX5" s="61"/>
      <c r="DY5" s="61"/>
      <c r="DZ5" s="61"/>
      <c r="EA5" s="61"/>
      <c r="EB5" s="61"/>
      <c r="EC5" s="62"/>
      <c r="ED5" s="61"/>
      <c r="EE5" s="61"/>
      <c r="EF5" s="61"/>
      <c r="EG5" s="61"/>
      <c r="EH5" s="61"/>
      <c r="EI5" s="61"/>
      <c r="EJ5" s="61"/>
      <c r="EK5" s="62"/>
      <c r="EL5" s="61"/>
      <c r="EM5" s="61"/>
      <c r="EN5" s="61"/>
      <c r="EO5" s="61"/>
      <c r="EP5" s="61"/>
      <c r="EQ5" s="61"/>
      <c r="ER5" s="61"/>
      <c r="ES5" s="62"/>
      <c r="ET5" s="61"/>
      <c r="EU5" s="61"/>
      <c r="EV5" s="61"/>
      <c r="EW5" s="61"/>
      <c r="EX5" s="61"/>
      <c r="EY5" s="61"/>
      <c r="EZ5" s="61"/>
      <c r="FA5" s="62"/>
      <c r="FB5" s="61"/>
      <c r="FC5" s="61"/>
      <c r="FD5" s="61"/>
      <c r="FE5" s="61"/>
      <c r="FF5" s="61"/>
      <c r="FG5" s="61"/>
      <c r="FH5" s="61"/>
      <c r="FI5" s="62"/>
      <c r="FJ5" s="61"/>
      <c r="FK5" s="61"/>
      <c r="FL5" s="61"/>
      <c r="FM5" s="61"/>
      <c r="FN5" s="61"/>
      <c r="FO5" s="61"/>
      <c r="FP5" s="61"/>
      <c r="FQ5" s="62"/>
      <c r="FR5" s="61"/>
      <c r="FS5" s="61"/>
      <c r="FT5" s="61"/>
      <c r="FU5" s="61"/>
      <c r="FV5" s="61"/>
      <c r="FW5" s="61"/>
      <c r="FX5" s="61"/>
      <c r="FY5" s="62"/>
      <c r="FZ5" s="61"/>
      <c r="GA5" s="61"/>
      <c r="GB5" s="61"/>
      <c r="GC5" s="61"/>
      <c r="GD5" s="61"/>
      <c r="GE5" s="61"/>
      <c r="GF5" s="61"/>
      <c r="GG5" s="62"/>
      <c r="GH5" s="61"/>
      <c r="GI5" s="61"/>
      <c r="GJ5" s="61"/>
      <c r="GK5" s="61"/>
      <c r="GL5" s="61"/>
      <c r="GM5" s="61"/>
      <c r="GN5" s="61"/>
      <c r="GO5" s="62"/>
      <c r="GP5" s="61"/>
      <c r="GQ5" s="61"/>
      <c r="GR5" s="61"/>
      <c r="GS5" s="61"/>
      <c r="GT5" s="61"/>
      <c r="GU5" s="61"/>
      <c r="GV5" s="61"/>
      <c r="GW5" s="62"/>
      <c r="GX5" s="61"/>
      <c r="GY5" s="61"/>
      <c r="GZ5" s="61"/>
      <c r="HA5" s="61"/>
      <c r="HB5" s="61"/>
      <c r="HC5" s="61"/>
      <c r="HD5" s="61"/>
      <c r="HE5" s="62"/>
      <c r="HF5" s="61"/>
      <c r="HG5" s="61"/>
      <c r="HH5" s="61"/>
      <c r="HI5" s="61"/>
      <c r="HJ5" s="61"/>
      <c r="HK5" s="61"/>
      <c r="HL5" s="61"/>
      <c r="HM5" s="62"/>
      <c r="HN5" s="61"/>
      <c r="HO5" s="61"/>
      <c r="HP5" s="61"/>
      <c r="HQ5" s="61"/>
      <c r="HR5" s="61"/>
      <c r="HS5" s="61"/>
      <c r="HT5" s="61"/>
      <c r="HU5" s="62"/>
    </row>
    <row r="6" spans="1:229" x14ac:dyDescent="0.2">
      <c r="A6" s="282" t="s">
        <v>56</v>
      </c>
      <c r="B6" s="282"/>
      <c r="C6" s="282"/>
      <c r="D6" s="282"/>
      <c r="E6" s="282"/>
      <c r="F6" s="282"/>
      <c r="G6" s="282"/>
      <c r="H6" s="282"/>
      <c r="I6" s="282"/>
    </row>
    <row r="7" spans="1:229" s="55" customFormat="1" ht="48.75" customHeight="1" x14ac:dyDescent="0.2">
      <c r="A7" s="285" t="s">
        <v>103</v>
      </c>
      <c r="B7" s="285" t="s">
        <v>104</v>
      </c>
      <c r="C7" s="285"/>
      <c r="D7" s="285" t="s">
        <v>105</v>
      </c>
      <c r="E7" s="285" t="s">
        <v>106</v>
      </c>
      <c r="F7" s="285" t="s">
        <v>107</v>
      </c>
      <c r="G7" s="285" t="s">
        <v>345</v>
      </c>
      <c r="H7" s="285"/>
      <c r="I7" s="285"/>
    </row>
    <row r="8" spans="1:229" s="55" customFormat="1" ht="34.5" customHeight="1" x14ac:dyDescent="0.2">
      <c r="A8" s="285"/>
      <c r="B8" s="60" t="s">
        <v>8</v>
      </c>
      <c r="C8" s="60" t="s">
        <v>9</v>
      </c>
      <c r="D8" s="285"/>
      <c r="E8" s="285"/>
      <c r="F8" s="285"/>
      <c r="G8" s="60" t="s">
        <v>136</v>
      </c>
      <c r="H8" s="60" t="s">
        <v>137</v>
      </c>
      <c r="I8" s="60" t="s">
        <v>108</v>
      </c>
    </row>
    <row r="9" spans="1:229" s="55" customFormat="1" ht="18" customHeight="1" x14ac:dyDescent="0.2">
      <c r="A9" s="286" t="s">
        <v>10</v>
      </c>
      <c r="B9" s="287"/>
      <c r="C9" s="287"/>
      <c r="D9" s="288"/>
      <c r="E9" s="58"/>
      <c r="F9" s="58"/>
      <c r="G9" s="175">
        <f>+G10</f>
        <v>0</v>
      </c>
      <c r="H9" s="175">
        <f t="shared" ref="H9:I9" si="0">+H10</f>
        <v>712383.4</v>
      </c>
      <c r="I9" s="175">
        <f t="shared" si="0"/>
        <v>1230075.8999999999</v>
      </c>
    </row>
    <row r="10" spans="1:229" s="55" customFormat="1" ht="18" customHeight="1" x14ac:dyDescent="0.2">
      <c r="A10" s="283" t="s">
        <v>109</v>
      </c>
      <c r="B10" s="283"/>
      <c r="C10" s="283"/>
      <c r="D10" s="283"/>
      <c r="E10" s="283"/>
      <c r="F10" s="283"/>
      <c r="G10" s="140">
        <f>+G11</f>
        <v>0</v>
      </c>
      <c r="H10" s="140">
        <f t="shared" ref="H10:I10" si="1">+H11</f>
        <v>712383.4</v>
      </c>
      <c r="I10" s="140">
        <f t="shared" si="1"/>
        <v>1230075.8999999999</v>
      </c>
      <c r="J10" s="65"/>
      <c r="K10" s="263"/>
      <c r="L10" s="263"/>
    </row>
    <row r="11" spans="1:229" s="55" customFormat="1" ht="67.5" x14ac:dyDescent="0.2">
      <c r="A11" s="17"/>
      <c r="B11" s="58" t="s">
        <v>110</v>
      </c>
      <c r="C11" s="17"/>
      <c r="D11" s="16" t="s">
        <v>22</v>
      </c>
      <c r="E11" s="16" t="s">
        <v>111</v>
      </c>
      <c r="F11" s="16" t="s">
        <v>112</v>
      </c>
      <c r="G11" s="140">
        <f>SUM(G12:G14)</f>
        <v>0</v>
      </c>
      <c r="H11" s="140">
        <f>SUM(H12:H14)</f>
        <v>712383.4</v>
      </c>
      <c r="I11" s="140">
        <f>SUM(I12:I14)</f>
        <v>1230075.8999999999</v>
      </c>
      <c r="K11" s="263"/>
      <c r="L11" s="263"/>
    </row>
    <row r="12" spans="1:229" s="55" customFormat="1" ht="67.5" x14ac:dyDescent="0.2">
      <c r="A12" s="17"/>
      <c r="B12" s="17"/>
      <c r="C12" s="60" t="s">
        <v>113</v>
      </c>
      <c r="D12" s="17" t="s">
        <v>114</v>
      </c>
      <c r="E12" s="17" t="s">
        <v>124</v>
      </c>
      <c r="F12" s="17" t="s">
        <v>125</v>
      </c>
      <c r="G12" s="176">
        <f>+'5'!G20</f>
        <v>0</v>
      </c>
      <c r="H12" s="176">
        <f>+'5'!H20</f>
        <v>33809.800000000003</v>
      </c>
      <c r="I12" s="176">
        <f>+'5'!I20</f>
        <v>113037.9</v>
      </c>
    </row>
    <row r="13" spans="1:229" s="55" customFormat="1" ht="67.5" x14ac:dyDescent="0.2">
      <c r="A13" s="17"/>
      <c r="B13" s="17"/>
      <c r="C13" s="60" t="s">
        <v>139</v>
      </c>
      <c r="D13" s="17" t="s">
        <v>115</v>
      </c>
      <c r="E13" s="17" t="s">
        <v>140</v>
      </c>
      <c r="F13" s="17" t="s">
        <v>116</v>
      </c>
      <c r="G13" s="177">
        <f>+'6'!D11</f>
        <v>0</v>
      </c>
      <c r="H13" s="176">
        <f>+'6'!E11</f>
        <v>29940</v>
      </c>
      <c r="I13" s="177">
        <f>+'6'!F11</f>
        <v>29940</v>
      </c>
    </row>
    <row r="14" spans="1:229" s="55" customFormat="1" ht="56.25" customHeight="1" x14ac:dyDescent="0.2">
      <c r="A14" s="17"/>
      <c r="B14" s="17"/>
      <c r="C14" s="60" t="s">
        <v>117</v>
      </c>
      <c r="D14" s="17" t="s">
        <v>24</v>
      </c>
      <c r="E14" s="17" t="s">
        <v>118</v>
      </c>
      <c r="F14" s="17" t="s">
        <v>116</v>
      </c>
      <c r="G14" s="177">
        <f>+'6'!D43+'6'!D36</f>
        <v>0</v>
      </c>
      <c r="H14" s="177">
        <f>+'6'!E23</f>
        <v>648633.59999999998</v>
      </c>
      <c r="I14" s="177">
        <f>+'6'!F23</f>
        <v>1087098</v>
      </c>
    </row>
    <row r="15" spans="1:229" x14ac:dyDescent="0.2">
      <c r="G15" s="50"/>
      <c r="H15" s="50"/>
      <c r="I15" s="50"/>
    </row>
    <row r="16" spans="1:229" x14ac:dyDescent="0.2">
      <c r="G16" s="50"/>
      <c r="H16" s="50"/>
      <c r="I16" s="50"/>
    </row>
    <row r="21" spans="7:7" x14ac:dyDescent="0.2">
      <c r="G21" s="123"/>
    </row>
  </sheetData>
  <mergeCells count="14">
    <mergeCell ref="A10:F10"/>
    <mergeCell ref="A5:I5"/>
    <mergeCell ref="A7:A8"/>
    <mergeCell ref="B7:C7"/>
    <mergeCell ref="D7:D8"/>
    <mergeCell ref="E7:E8"/>
    <mergeCell ref="F7:F8"/>
    <mergeCell ref="A9:D9"/>
    <mergeCell ref="G7:I7"/>
    <mergeCell ref="A1:I1"/>
    <mergeCell ref="A2:I2"/>
    <mergeCell ref="A3:I3"/>
    <mergeCell ref="A4:I4"/>
    <mergeCell ref="A6:I6"/>
  </mergeCells>
  <pageMargins left="0.17" right="0.17" top="0.45" bottom="0.75" header="0.3" footer="0.3"/>
  <pageSetup scale="65" orientation="landscape" r:id="rId1"/>
  <ignoredErrors>
    <ignoredError sqref="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55"/>
  <sheetViews>
    <sheetView topLeftCell="A7" zoomScaleNormal="100" zoomScaleSheetLayoutView="100" workbookViewId="0">
      <selection activeCell="D10" sqref="D10:H10"/>
    </sheetView>
  </sheetViews>
  <sheetFormatPr defaultColWidth="9.140625" defaultRowHeight="13.5" x14ac:dyDescent="0.2"/>
  <cols>
    <col min="1" max="1" width="9.5703125" style="67" customWidth="1"/>
    <col min="2" max="2" width="10.85546875" style="67" customWidth="1"/>
    <col min="3" max="3" width="76.140625" style="67" customWidth="1"/>
    <col min="4" max="4" width="15.5703125" style="68" customWidth="1"/>
    <col min="5" max="5" width="13.7109375" style="68" customWidth="1"/>
    <col min="6" max="6" width="17" style="68" customWidth="1"/>
    <col min="7" max="8" width="16.42578125" style="68" customWidth="1"/>
    <col min="9" max="9" width="9.42578125" style="67" customWidth="1"/>
    <col min="10" max="10" width="17.5703125" style="67" customWidth="1"/>
    <col min="11" max="16" width="9.42578125" style="67" customWidth="1"/>
    <col min="17" max="16384" width="9.140625" style="67"/>
  </cols>
  <sheetData>
    <row r="1" spans="1:240" s="63" customFormat="1" ht="14.25" customHeight="1" x14ac:dyDescent="0.2">
      <c r="A1" s="281" t="s">
        <v>78</v>
      </c>
      <c r="B1" s="281"/>
      <c r="C1" s="281"/>
      <c r="D1" s="281"/>
      <c r="E1" s="281"/>
      <c r="F1" s="281"/>
      <c r="G1" s="281"/>
      <c r="H1" s="281"/>
      <c r="I1" s="61"/>
      <c r="J1" s="61"/>
      <c r="K1" s="61"/>
      <c r="L1" s="61"/>
      <c r="M1" s="61"/>
      <c r="N1" s="61"/>
      <c r="O1" s="61"/>
      <c r="P1" s="62"/>
      <c r="Q1" s="61"/>
      <c r="R1" s="61"/>
      <c r="S1" s="61"/>
      <c r="T1" s="61"/>
      <c r="U1" s="61"/>
      <c r="V1" s="61"/>
      <c r="W1" s="61"/>
      <c r="X1" s="62"/>
      <c r="Y1" s="61"/>
      <c r="Z1" s="61"/>
      <c r="AA1" s="61"/>
      <c r="AB1" s="61"/>
      <c r="AC1" s="61"/>
      <c r="AD1" s="61"/>
      <c r="AE1" s="61"/>
      <c r="AF1" s="62"/>
      <c r="AG1" s="61"/>
      <c r="AH1" s="61"/>
      <c r="AI1" s="61"/>
      <c r="AJ1" s="61"/>
      <c r="AK1" s="61"/>
      <c r="AL1" s="61"/>
      <c r="AM1" s="61"/>
      <c r="AN1" s="62"/>
      <c r="AO1" s="61"/>
      <c r="AP1" s="61"/>
      <c r="AQ1" s="61"/>
      <c r="AR1" s="61"/>
      <c r="AS1" s="61"/>
      <c r="AT1" s="61"/>
      <c r="AU1" s="61"/>
      <c r="AV1" s="62"/>
      <c r="AW1" s="61"/>
      <c r="AX1" s="61"/>
      <c r="AY1" s="61"/>
      <c r="AZ1" s="61"/>
      <c r="BA1" s="61"/>
      <c r="BB1" s="61"/>
      <c r="BC1" s="61"/>
      <c r="BD1" s="62"/>
      <c r="BE1" s="61"/>
      <c r="BF1" s="61"/>
      <c r="BG1" s="61"/>
      <c r="BH1" s="61"/>
      <c r="BI1" s="61"/>
      <c r="BJ1" s="61"/>
      <c r="BK1" s="61"/>
      <c r="BL1" s="62"/>
      <c r="BM1" s="61"/>
      <c r="BN1" s="61"/>
      <c r="BO1" s="61"/>
      <c r="BP1" s="61"/>
      <c r="BQ1" s="61"/>
      <c r="BR1" s="61"/>
      <c r="BS1" s="61"/>
      <c r="BT1" s="62"/>
      <c r="BU1" s="61"/>
      <c r="BV1" s="61"/>
      <c r="BW1" s="61"/>
      <c r="BX1" s="61"/>
      <c r="BY1" s="61"/>
      <c r="BZ1" s="61"/>
      <c r="CA1" s="61"/>
      <c r="CB1" s="62"/>
      <c r="CC1" s="61"/>
      <c r="CD1" s="61"/>
      <c r="CE1" s="61"/>
      <c r="CF1" s="61"/>
      <c r="CG1" s="61"/>
      <c r="CH1" s="61"/>
      <c r="CI1" s="61"/>
      <c r="CJ1" s="62"/>
      <c r="CK1" s="61"/>
      <c r="CL1" s="61"/>
      <c r="CM1" s="61"/>
      <c r="CN1" s="61"/>
      <c r="CO1" s="61"/>
      <c r="CP1" s="61"/>
      <c r="CQ1" s="61"/>
      <c r="CR1" s="62"/>
      <c r="CS1" s="61"/>
      <c r="CT1" s="61"/>
      <c r="CU1" s="61"/>
      <c r="CV1" s="61"/>
      <c r="CW1" s="61"/>
      <c r="CX1" s="61"/>
      <c r="CY1" s="61"/>
      <c r="CZ1" s="62"/>
      <c r="DA1" s="61"/>
      <c r="DB1" s="61"/>
      <c r="DC1" s="61"/>
      <c r="DD1" s="61"/>
      <c r="DE1" s="61"/>
      <c r="DF1" s="61"/>
      <c r="DG1" s="61"/>
      <c r="DH1" s="62"/>
      <c r="DI1" s="61"/>
      <c r="DJ1" s="61"/>
      <c r="DK1" s="61"/>
      <c r="DL1" s="61"/>
      <c r="DM1" s="61"/>
      <c r="DN1" s="61"/>
      <c r="DO1" s="61"/>
      <c r="DP1" s="62"/>
      <c r="DQ1" s="61"/>
      <c r="DR1" s="61"/>
      <c r="DS1" s="61"/>
      <c r="DT1" s="61"/>
      <c r="DU1" s="61"/>
      <c r="DV1" s="61"/>
      <c r="DW1" s="61"/>
      <c r="DX1" s="62"/>
      <c r="DY1" s="61"/>
      <c r="DZ1" s="61"/>
      <c r="EA1" s="61"/>
      <c r="EB1" s="61"/>
      <c r="EC1" s="61"/>
      <c r="ED1" s="61"/>
      <c r="EE1" s="61"/>
      <c r="EF1" s="62"/>
      <c r="EG1" s="61"/>
      <c r="EH1" s="61"/>
      <c r="EI1" s="61"/>
      <c r="EJ1" s="61"/>
      <c r="EK1" s="61"/>
      <c r="EL1" s="61"/>
      <c r="EM1" s="61"/>
      <c r="EN1" s="62"/>
      <c r="EO1" s="61"/>
      <c r="EP1" s="61"/>
      <c r="EQ1" s="61"/>
      <c r="ER1" s="61"/>
      <c r="ES1" s="61"/>
      <c r="ET1" s="61"/>
      <c r="EU1" s="61"/>
      <c r="EV1" s="62"/>
      <c r="EW1" s="61"/>
      <c r="EX1" s="61"/>
      <c r="EY1" s="61"/>
      <c r="EZ1" s="61"/>
      <c r="FA1" s="61"/>
      <c r="FB1" s="61"/>
      <c r="FC1" s="61"/>
      <c r="FD1" s="62"/>
      <c r="FE1" s="61"/>
      <c r="FF1" s="61"/>
      <c r="FG1" s="61"/>
      <c r="FH1" s="61"/>
      <c r="FI1" s="61"/>
      <c r="FJ1" s="61"/>
      <c r="FK1" s="61"/>
      <c r="FL1" s="62"/>
      <c r="FM1" s="61"/>
      <c r="FN1" s="61"/>
      <c r="FO1" s="61"/>
      <c r="FP1" s="61"/>
      <c r="FQ1" s="61"/>
      <c r="FR1" s="61"/>
      <c r="FS1" s="61"/>
      <c r="FT1" s="62"/>
      <c r="FU1" s="61"/>
      <c r="FV1" s="61"/>
      <c r="FW1" s="61"/>
      <c r="FX1" s="61"/>
      <c r="FY1" s="61"/>
      <c r="FZ1" s="61"/>
      <c r="GA1" s="61"/>
      <c r="GB1" s="62"/>
      <c r="GC1" s="61"/>
      <c r="GD1" s="61"/>
      <c r="GE1" s="61"/>
      <c r="GF1" s="61"/>
      <c r="GG1" s="61"/>
      <c r="GH1" s="61"/>
      <c r="GI1" s="61"/>
      <c r="GJ1" s="62"/>
      <c r="GK1" s="61"/>
      <c r="GL1" s="61"/>
      <c r="GM1" s="61"/>
      <c r="GN1" s="61"/>
      <c r="GO1" s="61"/>
      <c r="GP1" s="61"/>
      <c r="GQ1" s="61"/>
      <c r="GR1" s="62"/>
      <c r="GS1" s="61"/>
      <c r="GT1" s="61"/>
      <c r="GU1" s="61"/>
      <c r="GV1" s="61"/>
      <c r="GW1" s="61"/>
      <c r="GX1" s="61"/>
      <c r="GY1" s="61"/>
      <c r="GZ1" s="62"/>
      <c r="HA1" s="61"/>
      <c r="HB1" s="61"/>
      <c r="HC1" s="61"/>
      <c r="HD1" s="61"/>
      <c r="HE1" s="61"/>
      <c r="HF1" s="61"/>
      <c r="HG1" s="61"/>
      <c r="HH1" s="62"/>
      <c r="HI1" s="61"/>
      <c r="HJ1" s="61"/>
      <c r="HK1" s="61"/>
      <c r="HL1" s="61"/>
      <c r="HM1" s="61"/>
      <c r="HN1" s="61"/>
      <c r="HO1" s="61"/>
      <c r="HP1" s="62"/>
      <c r="HQ1" s="61"/>
      <c r="HR1" s="61"/>
      <c r="HS1" s="61"/>
      <c r="HT1" s="61"/>
      <c r="HU1" s="61"/>
      <c r="HV1" s="61"/>
      <c r="HW1" s="61"/>
      <c r="HX1" s="62"/>
      <c r="HY1" s="61"/>
      <c r="HZ1" s="61"/>
      <c r="IA1" s="61"/>
      <c r="IB1" s="61"/>
      <c r="IC1" s="61"/>
      <c r="ID1" s="61"/>
      <c r="IE1" s="61"/>
      <c r="IF1" s="62"/>
    </row>
    <row r="2" spans="1:240" s="63" customFormat="1" ht="14.25" customHeight="1" x14ac:dyDescent="0.2">
      <c r="A2" s="281" t="s">
        <v>138</v>
      </c>
      <c r="B2" s="281"/>
      <c r="C2" s="281"/>
      <c r="D2" s="281"/>
      <c r="E2" s="281"/>
      <c r="F2" s="281"/>
      <c r="G2" s="281"/>
      <c r="H2" s="281"/>
      <c r="I2" s="61"/>
      <c r="J2" s="61"/>
      <c r="K2" s="61"/>
      <c r="L2" s="61"/>
      <c r="M2" s="61"/>
      <c r="N2" s="61"/>
      <c r="O2" s="61"/>
      <c r="P2" s="62"/>
      <c r="Q2" s="61"/>
      <c r="R2" s="61"/>
      <c r="S2" s="61"/>
      <c r="T2" s="61"/>
      <c r="U2" s="61"/>
      <c r="V2" s="61"/>
      <c r="W2" s="61"/>
      <c r="X2" s="62"/>
      <c r="Y2" s="61"/>
      <c r="Z2" s="61"/>
      <c r="AA2" s="61"/>
      <c r="AB2" s="61"/>
      <c r="AC2" s="61"/>
      <c r="AD2" s="61"/>
      <c r="AE2" s="61"/>
      <c r="AF2" s="62"/>
      <c r="AG2" s="61"/>
      <c r="AH2" s="61"/>
      <c r="AI2" s="61"/>
      <c r="AJ2" s="61"/>
      <c r="AK2" s="61"/>
      <c r="AL2" s="61"/>
      <c r="AM2" s="61"/>
      <c r="AN2" s="62"/>
      <c r="AO2" s="61"/>
      <c r="AP2" s="61"/>
      <c r="AQ2" s="61"/>
      <c r="AR2" s="61"/>
      <c r="AS2" s="61"/>
      <c r="AT2" s="61"/>
      <c r="AU2" s="61"/>
      <c r="AV2" s="62"/>
      <c r="AW2" s="61"/>
      <c r="AX2" s="61"/>
      <c r="AY2" s="61"/>
      <c r="AZ2" s="61"/>
      <c r="BA2" s="61"/>
      <c r="BB2" s="61"/>
      <c r="BC2" s="61"/>
      <c r="BD2" s="62"/>
      <c r="BE2" s="61"/>
      <c r="BF2" s="61"/>
      <c r="BG2" s="61"/>
      <c r="BH2" s="61"/>
      <c r="BI2" s="61"/>
      <c r="BJ2" s="61"/>
      <c r="BK2" s="61"/>
      <c r="BL2" s="62"/>
      <c r="BM2" s="61"/>
      <c r="BN2" s="61"/>
      <c r="BO2" s="61"/>
      <c r="BP2" s="61"/>
      <c r="BQ2" s="61"/>
      <c r="BR2" s="61"/>
      <c r="BS2" s="61"/>
      <c r="BT2" s="62"/>
      <c r="BU2" s="61"/>
      <c r="BV2" s="61"/>
      <c r="BW2" s="61"/>
      <c r="BX2" s="61"/>
      <c r="BY2" s="61"/>
      <c r="BZ2" s="61"/>
      <c r="CA2" s="61"/>
      <c r="CB2" s="62"/>
      <c r="CC2" s="61"/>
      <c r="CD2" s="61"/>
      <c r="CE2" s="61"/>
      <c r="CF2" s="61"/>
      <c r="CG2" s="61"/>
      <c r="CH2" s="61"/>
      <c r="CI2" s="61"/>
      <c r="CJ2" s="62"/>
      <c r="CK2" s="61"/>
      <c r="CL2" s="61"/>
      <c r="CM2" s="61"/>
      <c r="CN2" s="61"/>
      <c r="CO2" s="61"/>
      <c r="CP2" s="61"/>
      <c r="CQ2" s="61"/>
      <c r="CR2" s="62"/>
      <c r="CS2" s="61"/>
      <c r="CT2" s="61"/>
      <c r="CU2" s="61"/>
      <c r="CV2" s="61"/>
      <c r="CW2" s="61"/>
      <c r="CX2" s="61"/>
      <c r="CY2" s="61"/>
      <c r="CZ2" s="62"/>
      <c r="DA2" s="61"/>
      <c r="DB2" s="61"/>
      <c r="DC2" s="61"/>
      <c r="DD2" s="61"/>
      <c r="DE2" s="61"/>
      <c r="DF2" s="61"/>
      <c r="DG2" s="61"/>
      <c r="DH2" s="62"/>
      <c r="DI2" s="61"/>
      <c r="DJ2" s="61"/>
      <c r="DK2" s="61"/>
      <c r="DL2" s="61"/>
      <c r="DM2" s="61"/>
      <c r="DN2" s="61"/>
      <c r="DO2" s="61"/>
      <c r="DP2" s="62"/>
      <c r="DQ2" s="61"/>
      <c r="DR2" s="61"/>
      <c r="DS2" s="61"/>
      <c r="DT2" s="61"/>
      <c r="DU2" s="61"/>
      <c r="DV2" s="61"/>
      <c r="DW2" s="61"/>
      <c r="DX2" s="62"/>
      <c r="DY2" s="61"/>
      <c r="DZ2" s="61"/>
      <c r="EA2" s="61"/>
      <c r="EB2" s="61"/>
      <c r="EC2" s="61"/>
      <c r="ED2" s="61"/>
      <c r="EE2" s="61"/>
      <c r="EF2" s="62"/>
      <c r="EG2" s="61"/>
      <c r="EH2" s="61"/>
      <c r="EI2" s="61"/>
      <c r="EJ2" s="61"/>
      <c r="EK2" s="61"/>
      <c r="EL2" s="61"/>
      <c r="EM2" s="61"/>
      <c r="EN2" s="62"/>
      <c r="EO2" s="61"/>
      <c r="EP2" s="61"/>
      <c r="EQ2" s="61"/>
      <c r="ER2" s="61"/>
      <c r="ES2" s="61"/>
      <c r="ET2" s="61"/>
      <c r="EU2" s="61"/>
      <c r="EV2" s="62"/>
      <c r="EW2" s="61"/>
      <c r="EX2" s="61"/>
      <c r="EY2" s="61"/>
      <c r="EZ2" s="61"/>
      <c r="FA2" s="61"/>
      <c r="FB2" s="61"/>
      <c r="FC2" s="61"/>
      <c r="FD2" s="62"/>
      <c r="FE2" s="61"/>
      <c r="FF2" s="61"/>
      <c r="FG2" s="61"/>
      <c r="FH2" s="61"/>
      <c r="FI2" s="61"/>
      <c r="FJ2" s="61"/>
      <c r="FK2" s="61"/>
      <c r="FL2" s="62"/>
      <c r="FM2" s="61"/>
      <c r="FN2" s="61"/>
      <c r="FO2" s="61"/>
      <c r="FP2" s="61"/>
      <c r="FQ2" s="61"/>
      <c r="FR2" s="61"/>
      <c r="FS2" s="61"/>
      <c r="FT2" s="62"/>
      <c r="FU2" s="61"/>
      <c r="FV2" s="61"/>
      <c r="FW2" s="61"/>
      <c r="FX2" s="61"/>
      <c r="FY2" s="61"/>
      <c r="FZ2" s="61"/>
      <c r="GA2" s="61"/>
      <c r="GB2" s="62"/>
      <c r="GC2" s="61"/>
      <c r="GD2" s="61"/>
      <c r="GE2" s="61"/>
      <c r="GF2" s="61"/>
      <c r="GG2" s="61"/>
      <c r="GH2" s="61"/>
      <c r="GI2" s="61"/>
      <c r="GJ2" s="62"/>
      <c r="GK2" s="61"/>
      <c r="GL2" s="61"/>
      <c r="GM2" s="61"/>
      <c r="GN2" s="61"/>
      <c r="GO2" s="61"/>
      <c r="GP2" s="61"/>
      <c r="GQ2" s="61"/>
      <c r="GR2" s="62"/>
      <c r="GS2" s="61"/>
      <c r="GT2" s="61"/>
      <c r="GU2" s="61"/>
      <c r="GV2" s="61"/>
      <c r="GW2" s="61"/>
      <c r="GX2" s="61"/>
      <c r="GY2" s="61"/>
      <c r="GZ2" s="62"/>
      <c r="HA2" s="61"/>
      <c r="HB2" s="61"/>
      <c r="HC2" s="61"/>
      <c r="HD2" s="61"/>
      <c r="HE2" s="61"/>
      <c r="HF2" s="61"/>
      <c r="HG2" s="61"/>
      <c r="HH2" s="62"/>
      <c r="HI2" s="61"/>
      <c r="HJ2" s="61"/>
      <c r="HK2" s="61"/>
      <c r="HL2" s="61"/>
      <c r="HM2" s="61"/>
      <c r="HN2" s="61"/>
      <c r="HO2" s="61"/>
      <c r="HP2" s="62"/>
      <c r="HQ2" s="61"/>
      <c r="HR2" s="61"/>
      <c r="HS2" s="61"/>
      <c r="HT2" s="61"/>
      <c r="HU2" s="61"/>
      <c r="HV2" s="61"/>
      <c r="HW2" s="61"/>
      <c r="HX2" s="62"/>
      <c r="HY2" s="61"/>
      <c r="HZ2" s="61"/>
      <c r="IA2" s="61"/>
      <c r="IB2" s="61"/>
      <c r="IC2" s="61"/>
      <c r="ID2" s="61"/>
      <c r="IE2" s="61"/>
      <c r="IF2" s="62"/>
    </row>
    <row r="3" spans="1:240" s="63" customFormat="1" ht="14.25" customHeight="1" x14ac:dyDescent="0.2">
      <c r="A3" s="281" t="s">
        <v>31</v>
      </c>
      <c r="B3" s="281"/>
      <c r="C3" s="281"/>
      <c r="D3" s="281"/>
      <c r="E3" s="281"/>
      <c r="F3" s="281"/>
      <c r="G3" s="281"/>
      <c r="H3" s="281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61"/>
      <c r="X3" s="62"/>
      <c r="Y3" s="61"/>
      <c r="Z3" s="61"/>
      <c r="AA3" s="61"/>
      <c r="AB3" s="61"/>
      <c r="AC3" s="61"/>
      <c r="AD3" s="61"/>
      <c r="AE3" s="61"/>
      <c r="AF3" s="62"/>
      <c r="AG3" s="61"/>
      <c r="AH3" s="61"/>
      <c r="AI3" s="61"/>
      <c r="AJ3" s="61"/>
      <c r="AK3" s="61"/>
      <c r="AL3" s="61"/>
      <c r="AM3" s="61"/>
      <c r="AN3" s="62"/>
      <c r="AO3" s="61"/>
      <c r="AP3" s="61"/>
      <c r="AQ3" s="61"/>
      <c r="AR3" s="61"/>
      <c r="AS3" s="61"/>
      <c r="AT3" s="61"/>
      <c r="AU3" s="61"/>
      <c r="AV3" s="62"/>
      <c r="AW3" s="61"/>
      <c r="AX3" s="61"/>
      <c r="AY3" s="61"/>
      <c r="AZ3" s="61"/>
      <c r="BA3" s="61"/>
      <c r="BB3" s="61"/>
      <c r="BC3" s="61"/>
      <c r="BD3" s="62"/>
      <c r="BE3" s="61"/>
      <c r="BF3" s="61"/>
      <c r="BG3" s="61"/>
      <c r="BH3" s="61"/>
      <c r="BI3" s="61"/>
      <c r="BJ3" s="61"/>
      <c r="BK3" s="61"/>
      <c r="BL3" s="62"/>
      <c r="BM3" s="61"/>
      <c r="BN3" s="61"/>
      <c r="BO3" s="61"/>
      <c r="BP3" s="61"/>
      <c r="BQ3" s="61"/>
      <c r="BR3" s="61"/>
      <c r="BS3" s="61"/>
      <c r="BT3" s="62"/>
      <c r="BU3" s="61"/>
      <c r="BV3" s="61"/>
      <c r="BW3" s="61"/>
      <c r="BX3" s="61"/>
      <c r="BY3" s="61"/>
      <c r="BZ3" s="61"/>
      <c r="CA3" s="61"/>
      <c r="CB3" s="62"/>
      <c r="CC3" s="61"/>
      <c r="CD3" s="61"/>
      <c r="CE3" s="61"/>
      <c r="CF3" s="61"/>
      <c r="CG3" s="61"/>
      <c r="CH3" s="61"/>
      <c r="CI3" s="61"/>
      <c r="CJ3" s="62"/>
      <c r="CK3" s="61"/>
      <c r="CL3" s="61"/>
      <c r="CM3" s="61"/>
      <c r="CN3" s="61"/>
      <c r="CO3" s="61"/>
      <c r="CP3" s="61"/>
      <c r="CQ3" s="61"/>
      <c r="CR3" s="62"/>
      <c r="CS3" s="61"/>
      <c r="CT3" s="61"/>
      <c r="CU3" s="61"/>
      <c r="CV3" s="61"/>
      <c r="CW3" s="61"/>
      <c r="CX3" s="61"/>
      <c r="CY3" s="61"/>
      <c r="CZ3" s="62"/>
      <c r="DA3" s="61"/>
      <c r="DB3" s="61"/>
      <c r="DC3" s="61"/>
      <c r="DD3" s="61"/>
      <c r="DE3" s="61"/>
      <c r="DF3" s="61"/>
      <c r="DG3" s="61"/>
      <c r="DH3" s="62"/>
      <c r="DI3" s="61"/>
      <c r="DJ3" s="61"/>
      <c r="DK3" s="61"/>
      <c r="DL3" s="61"/>
      <c r="DM3" s="61"/>
      <c r="DN3" s="61"/>
      <c r="DO3" s="61"/>
      <c r="DP3" s="62"/>
      <c r="DQ3" s="61"/>
      <c r="DR3" s="61"/>
      <c r="DS3" s="61"/>
      <c r="DT3" s="61"/>
      <c r="DU3" s="61"/>
      <c r="DV3" s="61"/>
      <c r="DW3" s="61"/>
      <c r="DX3" s="62"/>
      <c r="DY3" s="61"/>
      <c r="DZ3" s="61"/>
      <c r="EA3" s="61"/>
      <c r="EB3" s="61"/>
      <c r="EC3" s="61"/>
      <c r="ED3" s="61"/>
      <c r="EE3" s="61"/>
      <c r="EF3" s="62"/>
      <c r="EG3" s="61"/>
      <c r="EH3" s="61"/>
      <c r="EI3" s="61"/>
      <c r="EJ3" s="61"/>
      <c r="EK3" s="61"/>
      <c r="EL3" s="61"/>
      <c r="EM3" s="61"/>
      <c r="EN3" s="62"/>
      <c r="EO3" s="61"/>
      <c r="EP3" s="61"/>
      <c r="EQ3" s="61"/>
      <c r="ER3" s="61"/>
      <c r="ES3" s="61"/>
      <c r="ET3" s="61"/>
      <c r="EU3" s="61"/>
      <c r="EV3" s="62"/>
      <c r="EW3" s="61"/>
      <c r="EX3" s="61"/>
      <c r="EY3" s="61"/>
      <c r="EZ3" s="61"/>
      <c r="FA3" s="61"/>
      <c r="FB3" s="61"/>
      <c r="FC3" s="61"/>
      <c r="FD3" s="62"/>
      <c r="FE3" s="61"/>
      <c r="FF3" s="61"/>
      <c r="FG3" s="61"/>
      <c r="FH3" s="61"/>
      <c r="FI3" s="61"/>
      <c r="FJ3" s="61"/>
      <c r="FK3" s="61"/>
      <c r="FL3" s="62"/>
      <c r="FM3" s="61"/>
      <c r="FN3" s="61"/>
      <c r="FO3" s="61"/>
      <c r="FP3" s="61"/>
      <c r="FQ3" s="61"/>
      <c r="FR3" s="61"/>
      <c r="FS3" s="61"/>
      <c r="FT3" s="62"/>
      <c r="FU3" s="61"/>
      <c r="FV3" s="61"/>
      <c r="FW3" s="61"/>
      <c r="FX3" s="61"/>
      <c r="FY3" s="61"/>
      <c r="FZ3" s="61"/>
      <c r="GA3" s="61"/>
      <c r="GB3" s="62"/>
      <c r="GC3" s="61"/>
      <c r="GD3" s="61"/>
      <c r="GE3" s="61"/>
      <c r="GF3" s="61"/>
      <c r="GG3" s="61"/>
      <c r="GH3" s="61"/>
      <c r="GI3" s="61"/>
      <c r="GJ3" s="62"/>
      <c r="GK3" s="61"/>
      <c r="GL3" s="61"/>
      <c r="GM3" s="61"/>
      <c r="GN3" s="61"/>
      <c r="GO3" s="61"/>
      <c r="GP3" s="61"/>
      <c r="GQ3" s="61"/>
      <c r="GR3" s="62"/>
      <c r="GS3" s="61"/>
      <c r="GT3" s="61"/>
      <c r="GU3" s="61"/>
      <c r="GV3" s="61"/>
      <c r="GW3" s="61"/>
      <c r="GX3" s="61"/>
      <c r="GY3" s="61"/>
      <c r="GZ3" s="62"/>
      <c r="HA3" s="61"/>
      <c r="HB3" s="61"/>
      <c r="HC3" s="61"/>
      <c r="HD3" s="61"/>
      <c r="HE3" s="61"/>
      <c r="HF3" s="61"/>
      <c r="HG3" s="61"/>
      <c r="HH3" s="62"/>
      <c r="HI3" s="61"/>
      <c r="HJ3" s="61"/>
      <c r="HK3" s="61"/>
      <c r="HL3" s="61"/>
      <c r="HM3" s="61"/>
      <c r="HN3" s="61"/>
      <c r="HO3" s="61"/>
      <c r="HP3" s="62"/>
      <c r="HQ3" s="61"/>
      <c r="HR3" s="61"/>
      <c r="HS3" s="61"/>
      <c r="HT3" s="61"/>
      <c r="HU3" s="61"/>
      <c r="HV3" s="61"/>
      <c r="HW3" s="61"/>
      <c r="HX3" s="62"/>
      <c r="HY3" s="61"/>
      <c r="HZ3" s="61"/>
      <c r="IA3" s="61"/>
      <c r="IB3" s="61"/>
      <c r="IC3" s="61"/>
      <c r="ID3" s="61"/>
      <c r="IE3" s="61"/>
      <c r="IF3" s="62"/>
    </row>
    <row r="4" spans="1:240" s="63" customFormat="1" ht="14.25" customHeight="1" x14ac:dyDescent="0.2">
      <c r="A4" s="281" t="s">
        <v>30</v>
      </c>
      <c r="B4" s="281"/>
      <c r="C4" s="281"/>
      <c r="D4" s="281"/>
      <c r="E4" s="281"/>
      <c r="F4" s="281"/>
      <c r="G4" s="281"/>
      <c r="H4" s="281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61"/>
      <c r="X4" s="62"/>
      <c r="Y4" s="61"/>
      <c r="Z4" s="61"/>
      <c r="AA4" s="61"/>
      <c r="AB4" s="61"/>
      <c r="AC4" s="61"/>
      <c r="AD4" s="61"/>
      <c r="AE4" s="61"/>
      <c r="AF4" s="62"/>
      <c r="AG4" s="61"/>
      <c r="AH4" s="61"/>
      <c r="AI4" s="61"/>
      <c r="AJ4" s="61"/>
      <c r="AK4" s="61"/>
      <c r="AL4" s="61"/>
      <c r="AM4" s="61"/>
      <c r="AN4" s="62"/>
      <c r="AO4" s="61"/>
      <c r="AP4" s="61"/>
      <c r="AQ4" s="61"/>
      <c r="AR4" s="61"/>
      <c r="AS4" s="61"/>
      <c r="AT4" s="61"/>
      <c r="AU4" s="61"/>
      <c r="AV4" s="62"/>
      <c r="AW4" s="61"/>
      <c r="AX4" s="61"/>
      <c r="AY4" s="61"/>
      <c r="AZ4" s="61"/>
      <c r="BA4" s="61"/>
      <c r="BB4" s="61"/>
      <c r="BC4" s="61"/>
      <c r="BD4" s="62"/>
      <c r="BE4" s="61"/>
      <c r="BF4" s="61"/>
      <c r="BG4" s="61"/>
      <c r="BH4" s="61"/>
      <c r="BI4" s="61"/>
      <c r="BJ4" s="61"/>
      <c r="BK4" s="61"/>
      <c r="BL4" s="62"/>
      <c r="BM4" s="61"/>
      <c r="BN4" s="61"/>
      <c r="BO4" s="61"/>
      <c r="BP4" s="61"/>
      <c r="BQ4" s="61"/>
      <c r="BR4" s="61"/>
      <c r="BS4" s="61"/>
      <c r="BT4" s="62"/>
      <c r="BU4" s="61"/>
      <c r="BV4" s="61"/>
      <c r="BW4" s="61"/>
      <c r="BX4" s="61"/>
      <c r="BY4" s="61"/>
      <c r="BZ4" s="61"/>
      <c r="CA4" s="61"/>
      <c r="CB4" s="62"/>
      <c r="CC4" s="61"/>
      <c r="CD4" s="61"/>
      <c r="CE4" s="61"/>
      <c r="CF4" s="61"/>
      <c r="CG4" s="61"/>
      <c r="CH4" s="61"/>
      <c r="CI4" s="61"/>
      <c r="CJ4" s="62"/>
      <c r="CK4" s="61"/>
      <c r="CL4" s="61"/>
      <c r="CM4" s="61"/>
      <c r="CN4" s="61"/>
      <c r="CO4" s="61"/>
      <c r="CP4" s="61"/>
      <c r="CQ4" s="61"/>
      <c r="CR4" s="62"/>
      <c r="CS4" s="61"/>
      <c r="CT4" s="61"/>
      <c r="CU4" s="61"/>
      <c r="CV4" s="61"/>
      <c r="CW4" s="61"/>
      <c r="CX4" s="61"/>
      <c r="CY4" s="61"/>
      <c r="CZ4" s="62"/>
      <c r="DA4" s="61"/>
      <c r="DB4" s="61"/>
      <c r="DC4" s="61"/>
      <c r="DD4" s="61"/>
      <c r="DE4" s="61"/>
      <c r="DF4" s="61"/>
      <c r="DG4" s="61"/>
      <c r="DH4" s="62"/>
      <c r="DI4" s="61"/>
      <c r="DJ4" s="61"/>
      <c r="DK4" s="61"/>
      <c r="DL4" s="61"/>
      <c r="DM4" s="61"/>
      <c r="DN4" s="61"/>
      <c r="DO4" s="61"/>
      <c r="DP4" s="62"/>
      <c r="DQ4" s="61"/>
      <c r="DR4" s="61"/>
      <c r="DS4" s="61"/>
      <c r="DT4" s="61"/>
      <c r="DU4" s="61"/>
      <c r="DV4" s="61"/>
      <c r="DW4" s="61"/>
      <c r="DX4" s="62"/>
      <c r="DY4" s="61"/>
      <c r="DZ4" s="61"/>
      <c r="EA4" s="61"/>
      <c r="EB4" s="61"/>
      <c r="EC4" s="61"/>
      <c r="ED4" s="61"/>
      <c r="EE4" s="61"/>
      <c r="EF4" s="62"/>
      <c r="EG4" s="61"/>
      <c r="EH4" s="61"/>
      <c r="EI4" s="61"/>
      <c r="EJ4" s="61"/>
      <c r="EK4" s="61"/>
      <c r="EL4" s="61"/>
      <c r="EM4" s="61"/>
      <c r="EN4" s="62"/>
      <c r="EO4" s="61"/>
      <c r="EP4" s="61"/>
      <c r="EQ4" s="61"/>
      <c r="ER4" s="61"/>
      <c r="ES4" s="61"/>
      <c r="ET4" s="61"/>
      <c r="EU4" s="61"/>
      <c r="EV4" s="62"/>
      <c r="EW4" s="61"/>
      <c r="EX4" s="61"/>
      <c r="EY4" s="61"/>
      <c r="EZ4" s="61"/>
      <c r="FA4" s="61"/>
      <c r="FB4" s="61"/>
      <c r="FC4" s="61"/>
      <c r="FD4" s="62"/>
      <c r="FE4" s="61"/>
      <c r="FF4" s="61"/>
      <c r="FG4" s="61"/>
      <c r="FH4" s="61"/>
      <c r="FI4" s="61"/>
      <c r="FJ4" s="61"/>
      <c r="FK4" s="61"/>
      <c r="FL4" s="62"/>
      <c r="FM4" s="61"/>
      <c r="FN4" s="61"/>
      <c r="FO4" s="61"/>
      <c r="FP4" s="61"/>
      <c r="FQ4" s="61"/>
      <c r="FR4" s="61"/>
      <c r="FS4" s="61"/>
      <c r="FT4" s="62"/>
      <c r="FU4" s="61"/>
      <c r="FV4" s="61"/>
      <c r="FW4" s="61"/>
      <c r="FX4" s="61"/>
      <c r="FY4" s="61"/>
      <c r="FZ4" s="61"/>
      <c r="GA4" s="61"/>
      <c r="GB4" s="62"/>
      <c r="GC4" s="61"/>
      <c r="GD4" s="61"/>
      <c r="GE4" s="61"/>
      <c r="GF4" s="61"/>
      <c r="GG4" s="61"/>
      <c r="GH4" s="61"/>
      <c r="GI4" s="61"/>
      <c r="GJ4" s="62"/>
      <c r="GK4" s="61"/>
      <c r="GL4" s="61"/>
      <c r="GM4" s="61"/>
      <c r="GN4" s="61"/>
      <c r="GO4" s="61"/>
      <c r="GP4" s="61"/>
      <c r="GQ4" s="61"/>
      <c r="GR4" s="62"/>
      <c r="GS4" s="61"/>
      <c r="GT4" s="61"/>
      <c r="GU4" s="61"/>
      <c r="GV4" s="61"/>
      <c r="GW4" s="61"/>
      <c r="GX4" s="61"/>
      <c r="GY4" s="61"/>
      <c r="GZ4" s="62"/>
      <c r="HA4" s="61"/>
      <c r="HB4" s="61"/>
      <c r="HC4" s="61"/>
      <c r="HD4" s="61"/>
      <c r="HE4" s="61"/>
      <c r="HF4" s="61"/>
      <c r="HG4" s="61"/>
      <c r="HH4" s="62"/>
      <c r="HI4" s="61"/>
      <c r="HJ4" s="61"/>
      <c r="HK4" s="61"/>
      <c r="HL4" s="61"/>
      <c r="HM4" s="61"/>
      <c r="HN4" s="61"/>
      <c r="HO4" s="61"/>
      <c r="HP4" s="62"/>
      <c r="HQ4" s="61"/>
      <c r="HR4" s="61"/>
      <c r="HS4" s="61"/>
      <c r="HT4" s="61"/>
      <c r="HU4" s="61"/>
      <c r="HV4" s="61"/>
      <c r="HW4" s="61"/>
      <c r="HX4" s="62"/>
      <c r="HY4" s="61"/>
      <c r="HZ4" s="61"/>
      <c r="IA4" s="61"/>
      <c r="IB4" s="61"/>
      <c r="IC4" s="61"/>
      <c r="ID4" s="61"/>
      <c r="IE4" s="61"/>
      <c r="IF4" s="62"/>
    </row>
    <row r="5" spans="1:240" s="63" customFormat="1" ht="35.25" customHeight="1" x14ac:dyDescent="0.2">
      <c r="A5" s="300" t="s">
        <v>141</v>
      </c>
      <c r="B5" s="300"/>
      <c r="C5" s="300"/>
      <c r="D5" s="300"/>
      <c r="E5" s="300"/>
      <c r="F5" s="300"/>
      <c r="G5" s="300"/>
      <c r="H5" s="300"/>
      <c r="W5" s="61"/>
      <c r="X5" s="62"/>
      <c r="Y5" s="61"/>
      <c r="Z5" s="61"/>
      <c r="AA5" s="61"/>
      <c r="AB5" s="61"/>
      <c r="AC5" s="61"/>
      <c r="AD5" s="61"/>
      <c r="AE5" s="61"/>
      <c r="AF5" s="62"/>
      <c r="AG5" s="61"/>
      <c r="AH5" s="61"/>
      <c r="AI5" s="61"/>
      <c r="AJ5" s="61"/>
      <c r="AK5" s="61"/>
      <c r="AL5" s="61"/>
      <c r="AM5" s="61"/>
      <c r="AN5" s="62"/>
      <c r="AO5" s="61"/>
      <c r="AP5" s="61"/>
      <c r="AQ5" s="61"/>
      <c r="AR5" s="61"/>
      <c r="AS5" s="61"/>
      <c r="AT5" s="61"/>
      <c r="AU5" s="61"/>
      <c r="AV5" s="62"/>
      <c r="AW5" s="61"/>
      <c r="AX5" s="61"/>
      <c r="AY5" s="61"/>
      <c r="AZ5" s="61"/>
      <c r="BA5" s="61"/>
      <c r="BB5" s="61"/>
      <c r="BC5" s="61"/>
      <c r="BD5" s="62"/>
      <c r="BE5" s="61"/>
      <c r="BF5" s="61"/>
      <c r="BG5" s="61"/>
      <c r="BH5" s="61"/>
      <c r="BI5" s="61"/>
      <c r="BJ5" s="61"/>
      <c r="BK5" s="61"/>
      <c r="BL5" s="62"/>
      <c r="BM5" s="61"/>
      <c r="BN5" s="61"/>
      <c r="BO5" s="61"/>
      <c r="BP5" s="61"/>
      <c r="BQ5" s="61"/>
      <c r="BR5" s="61"/>
      <c r="BS5" s="61"/>
      <c r="BT5" s="62"/>
      <c r="BU5" s="61"/>
      <c r="BV5" s="61"/>
      <c r="BW5" s="61"/>
      <c r="BX5" s="61"/>
      <c r="BY5" s="61"/>
      <c r="BZ5" s="61"/>
      <c r="CA5" s="61"/>
      <c r="CB5" s="62"/>
      <c r="CC5" s="61"/>
      <c r="CD5" s="61"/>
      <c r="CE5" s="61"/>
      <c r="CF5" s="61"/>
      <c r="CG5" s="61"/>
      <c r="CH5" s="61"/>
      <c r="CI5" s="61"/>
      <c r="CJ5" s="62"/>
      <c r="CK5" s="61"/>
      <c r="CL5" s="61"/>
      <c r="CM5" s="61"/>
      <c r="CN5" s="61"/>
      <c r="CO5" s="61"/>
      <c r="CP5" s="61"/>
      <c r="CQ5" s="61"/>
      <c r="CR5" s="62"/>
      <c r="CS5" s="61"/>
      <c r="CT5" s="61"/>
      <c r="CU5" s="61"/>
      <c r="CV5" s="61"/>
      <c r="CW5" s="61"/>
      <c r="CX5" s="61"/>
      <c r="CY5" s="61"/>
      <c r="CZ5" s="62"/>
      <c r="DA5" s="61"/>
      <c r="DB5" s="61"/>
      <c r="DC5" s="61"/>
      <c r="DD5" s="61"/>
      <c r="DE5" s="61"/>
      <c r="DF5" s="61"/>
      <c r="DG5" s="61"/>
      <c r="DH5" s="62"/>
      <c r="DI5" s="61"/>
      <c r="DJ5" s="61"/>
      <c r="DK5" s="61"/>
      <c r="DL5" s="61"/>
      <c r="DM5" s="61"/>
      <c r="DN5" s="61"/>
      <c r="DO5" s="61"/>
      <c r="DP5" s="62"/>
      <c r="DQ5" s="61"/>
      <c r="DR5" s="61"/>
      <c r="DS5" s="61"/>
      <c r="DT5" s="61"/>
      <c r="DU5" s="61"/>
      <c r="DV5" s="61"/>
      <c r="DW5" s="61"/>
      <c r="DX5" s="62"/>
      <c r="DY5" s="61"/>
      <c r="DZ5" s="61"/>
      <c r="EA5" s="61"/>
      <c r="EB5" s="61"/>
      <c r="EC5" s="61"/>
      <c r="ED5" s="61"/>
      <c r="EE5" s="61"/>
      <c r="EF5" s="62"/>
      <c r="EG5" s="61"/>
      <c r="EH5" s="61"/>
      <c r="EI5" s="61"/>
      <c r="EJ5" s="61"/>
      <c r="EK5" s="61"/>
      <c r="EL5" s="61"/>
      <c r="EM5" s="61"/>
      <c r="EN5" s="62"/>
      <c r="EO5" s="61"/>
      <c r="EP5" s="61"/>
      <c r="EQ5" s="61"/>
      <c r="ER5" s="61"/>
      <c r="ES5" s="61"/>
      <c r="ET5" s="61"/>
      <c r="EU5" s="61"/>
      <c r="EV5" s="62"/>
      <c r="EW5" s="61"/>
      <c r="EX5" s="61"/>
      <c r="EY5" s="61"/>
      <c r="EZ5" s="61"/>
      <c r="FA5" s="61"/>
      <c r="FB5" s="61"/>
      <c r="FC5" s="61"/>
      <c r="FD5" s="62"/>
      <c r="FE5" s="61"/>
      <c r="FF5" s="61"/>
      <c r="FG5" s="61"/>
      <c r="FH5" s="61"/>
      <c r="FI5" s="61"/>
      <c r="FJ5" s="61"/>
      <c r="FK5" s="61"/>
      <c r="FL5" s="62"/>
      <c r="FM5" s="61"/>
      <c r="FN5" s="61"/>
      <c r="FO5" s="61"/>
      <c r="FP5" s="61"/>
      <c r="FQ5" s="61"/>
      <c r="FR5" s="61"/>
      <c r="FS5" s="61"/>
      <c r="FT5" s="62"/>
      <c r="FU5" s="61"/>
      <c r="FV5" s="61"/>
      <c r="FW5" s="61"/>
      <c r="FX5" s="61"/>
      <c r="FY5" s="61"/>
      <c r="FZ5" s="61"/>
      <c r="GA5" s="61"/>
      <c r="GB5" s="62"/>
      <c r="GC5" s="61"/>
      <c r="GD5" s="61"/>
      <c r="GE5" s="61"/>
      <c r="GF5" s="61"/>
      <c r="GG5" s="61"/>
      <c r="GH5" s="61"/>
      <c r="GI5" s="61"/>
      <c r="GJ5" s="62"/>
      <c r="GK5" s="61"/>
      <c r="GL5" s="61"/>
      <c r="GM5" s="61"/>
      <c r="GN5" s="61"/>
      <c r="GO5" s="61"/>
      <c r="GP5" s="61"/>
      <c r="GQ5" s="61"/>
      <c r="GR5" s="62"/>
      <c r="GS5" s="61"/>
      <c r="GT5" s="61"/>
      <c r="GU5" s="61"/>
      <c r="GV5" s="61"/>
      <c r="GW5" s="61"/>
      <c r="GX5" s="61"/>
      <c r="GY5" s="61"/>
      <c r="GZ5" s="62"/>
      <c r="HA5" s="61"/>
      <c r="HB5" s="61"/>
      <c r="HC5" s="61"/>
      <c r="HD5" s="61"/>
      <c r="HE5" s="61"/>
      <c r="HF5" s="61"/>
      <c r="HG5" s="61"/>
      <c r="HH5" s="62"/>
      <c r="HI5" s="61"/>
      <c r="HJ5" s="61"/>
      <c r="HK5" s="61"/>
      <c r="HL5" s="61"/>
      <c r="HM5" s="61"/>
      <c r="HN5" s="61"/>
      <c r="HO5" s="61"/>
      <c r="HP5" s="62"/>
      <c r="HQ5" s="61"/>
      <c r="HR5" s="61"/>
      <c r="HS5" s="61"/>
      <c r="HT5" s="61"/>
      <c r="HU5" s="61"/>
      <c r="HV5" s="61"/>
      <c r="HW5" s="61"/>
      <c r="HX5" s="62"/>
      <c r="HY5" s="61"/>
      <c r="HZ5" s="61"/>
      <c r="IA5" s="61"/>
      <c r="IB5" s="61"/>
      <c r="IC5" s="61"/>
      <c r="ID5" s="61"/>
      <c r="IE5" s="61"/>
      <c r="IF5" s="62"/>
    </row>
    <row r="6" spans="1:240" s="50" customFormat="1" x14ac:dyDescent="0.2">
      <c r="A6" s="282" t="s">
        <v>56</v>
      </c>
      <c r="B6" s="282"/>
      <c r="C6" s="282"/>
      <c r="D6" s="282"/>
      <c r="E6" s="282"/>
      <c r="F6" s="282"/>
      <c r="G6" s="282"/>
      <c r="H6" s="282"/>
    </row>
    <row r="7" spans="1:240" s="50" customFormat="1" ht="18.75" customHeight="1" x14ac:dyDescent="0.2">
      <c r="A7" s="293" t="s">
        <v>155</v>
      </c>
      <c r="B7" s="294"/>
      <c r="C7" s="297" t="s">
        <v>156</v>
      </c>
      <c r="D7" s="290" t="s">
        <v>131</v>
      </c>
      <c r="E7" s="291"/>
      <c r="F7" s="291"/>
      <c r="G7" s="291"/>
      <c r="H7" s="292"/>
    </row>
    <row r="8" spans="1:240" ht="18.75" customHeight="1" x14ac:dyDescent="0.2">
      <c r="A8" s="295"/>
      <c r="B8" s="296"/>
      <c r="C8" s="298"/>
      <c r="D8" s="289" t="s">
        <v>150</v>
      </c>
      <c r="E8" s="289" t="s">
        <v>148</v>
      </c>
      <c r="F8" s="289"/>
      <c r="G8" s="289"/>
      <c r="H8" s="289"/>
    </row>
    <row r="9" spans="1:240" ht="76.150000000000006" customHeight="1" x14ac:dyDescent="0.2">
      <c r="A9" s="51" t="s">
        <v>132</v>
      </c>
      <c r="B9" s="51" t="s">
        <v>157</v>
      </c>
      <c r="C9" s="299"/>
      <c r="D9" s="289"/>
      <c r="E9" s="51" t="s">
        <v>158</v>
      </c>
      <c r="F9" s="51" t="s">
        <v>159</v>
      </c>
      <c r="G9" s="51" t="s">
        <v>160</v>
      </c>
      <c r="H9" s="51" t="s">
        <v>161</v>
      </c>
    </row>
    <row r="10" spans="1:240" s="130" customFormat="1" x14ac:dyDescent="0.2">
      <c r="A10" s="230"/>
      <c r="B10" s="230"/>
      <c r="C10" s="231" t="s">
        <v>149</v>
      </c>
      <c r="D10" s="232">
        <f>+D11</f>
        <v>1117038</v>
      </c>
      <c r="E10" s="232">
        <f t="shared" ref="E10:H10" si="0">+E11</f>
        <v>1020920.8999999999</v>
      </c>
      <c r="F10" s="232">
        <f t="shared" si="0"/>
        <v>58367.1</v>
      </c>
      <c r="G10" s="232">
        <f t="shared" si="0"/>
        <v>7810</v>
      </c>
      <c r="H10" s="232">
        <f t="shared" si="0"/>
        <v>29940</v>
      </c>
    </row>
    <row r="11" spans="1:240" s="130" customFormat="1" x14ac:dyDescent="0.2">
      <c r="A11" s="230"/>
      <c r="B11" s="230"/>
      <c r="C11" s="233" t="s">
        <v>33</v>
      </c>
      <c r="D11" s="234">
        <f>+D13+D23</f>
        <v>1117038</v>
      </c>
      <c r="E11" s="234">
        <f>+E13+E23</f>
        <v>1020920.8999999999</v>
      </c>
      <c r="F11" s="234">
        <f>+F13+F23</f>
        <v>58367.1</v>
      </c>
      <c r="G11" s="234">
        <f>+G13+G23</f>
        <v>7810</v>
      </c>
      <c r="H11" s="234">
        <f>+H13+H23</f>
        <v>29940</v>
      </c>
      <c r="J11" s="256"/>
    </row>
    <row r="12" spans="1:240" s="130" customFormat="1" x14ac:dyDescent="0.2">
      <c r="A12" s="230"/>
      <c r="B12" s="230"/>
      <c r="C12" s="136" t="s">
        <v>151</v>
      </c>
      <c r="D12" s="235"/>
      <c r="E12" s="235"/>
      <c r="F12" s="235"/>
      <c r="G12" s="235"/>
      <c r="H12" s="235"/>
      <c r="J12" s="256"/>
    </row>
    <row r="13" spans="1:240" s="130" customFormat="1" x14ac:dyDescent="0.2">
      <c r="A13" s="70" t="s">
        <v>76</v>
      </c>
      <c r="B13" s="70" t="s">
        <v>142</v>
      </c>
      <c r="C13" s="71" t="s">
        <v>88</v>
      </c>
      <c r="D13" s="72">
        <f>+D15+D17+D21+D19</f>
        <v>29940</v>
      </c>
      <c r="E13" s="72">
        <f t="shared" ref="E13:H13" si="1">+E15+E17+E21+E19</f>
        <v>0</v>
      </c>
      <c r="F13" s="72">
        <f t="shared" si="1"/>
        <v>0</v>
      </c>
      <c r="G13" s="72">
        <f t="shared" si="1"/>
        <v>0</v>
      </c>
      <c r="H13" s="72">
        <f t="shared" si="1"/>
        <v>29940</v>
      </c>
    </row>
    <row r="14" spans="1:240" x14ac:dyDescent="0.2">
      <c r="A14" s="73"/>
      <c r="B14" s="73"/>
      <c r="C14" s="74" t="s">
        <v>27</v>
      </c>
      <c r="D14" s="75"/>
      <c r="E14" s="75"/>
      <c r="F14" s="75"/>
      <c r="G14" s="75"/>
      <c r="H14" s="75"/>
      <c r="J14" s="257"/>
    </row>
    <row r="15" spans="1:240" s="1" customFormat="1" x14ac:dyDescent="0.2">
      <c r="A15" s="46"/>
      <c r="B15" s="236"/>
      <c r="C15" s="237" t="s">
        <v>87</v>
      </c>
      <c r="D15" s="227">
        <f>+D16</f>
        <v>29940</v>
      </c>
      <c r="E15" s="72">
        <f t="shared" ref="E15:H15" si="2">+E16</f>
        <v>0</v>
      </c>
      <c r="F15" s="72">
        <f t="shared" si="2"/>
        <v>0</v>
      </c>
      <c r="G15" s="72">
        <f t="shared" si="2"/>
        <v>0</v>
      </c>
      <c r="H15" s="227">
        <f t="shared" si="2"/>
        <v>29940</v>
      </c>
    </row>
    <row r="16" spans="1:240" s="1" customFormat="1" ht="30" customHeight="1" x14ac:dyDescent="0.2">
      <c r="A16" s="34"/>
      <c r="B16" s="31"/>
      <c r="C16" s="32" t="s">
        <v>98</v>
      </c>
      <c r="D16" s="75">
        <f>+E16+F16+G16+H16</f>
        <v>29940</v>
      </c>
      <c r="E16" s="226">
        <v>0</v>
      </c>
      <c r="F16" s="226">
        <v>0</v>
      </c>
      <c r="G16" s="226">
        <v>0</v>
      </c>
      <c r="H16" s="30">
        <f>+'6'!F16</f>
        <v>29940</v>
      </c>
    </row>
    <row r="17" spans="1:8" x14ac:dyDescent="0.2">
      <c r="A17" s="79"/>
      <c r="B17" s="79"/>
      <c r="C17" s="238" t="s">
        <v>83</v>
      </c>
      <c r="D17" s="135">
        <f>+D18</f>
        <v>160638.20000000001</v>
      </c>
      <c r="E17" s="135">
        <f t="shared" ref="E17:H17" si="3">+E18</f>
        <v>0</v>
      </c>
      <c r="F17" s="135">
        <f t="shared" si="3"/>
        <v>0</v>
      </c>
      <c r="G17" s="135">
        <f t="shared" si="3"/>
        <v>0</v>
      </c>
      <c r="H17" s="135">
        <f t="shared" si="3"/>
        <v>160638.20000000001</v>
      </c>
    </row>
    <row r="18" spans="1:8" s="1" customFormat="1" x14ac:dyDescent="0.2">
      <c r="A18" s="34"/>
      <c r="B18" s="31"/>
      <c r="C18" s="80" t="s">
        <v>223</v>
      </c>
      <c r="D18" s="78">
        <f>+E18+F18+G18+H18</f>
        <v>160638.20000000001</v>
      </c>
      <c r="E18" s="78">
        <v>0</v>
      </c>
      <c r="F18" s="228">
        <v>0</v>
      </c>
      <c r="G18" s="228">
        <v>0</v>
      </c>
      <c r="H18" s="228">
        <f>+'6'!F18</f>
        <v>160638.20000000001</v>
      </c>
    </row>
    <row r="19" spans="1:8" s="267" customFormat="1" x14ac:dyDescent="0.2">
      <c r="A19" s="265"/>
      <c r="B19" s="266"/>
      <c r="C19" s="251" t="s">
        <v>80</v>
      </c>
      <c r="D19" s="135">
        <f>+D20</f>
        <v>-20000</v>
      </c>
      <c r="E19" s="135">
        <f t="shared" ref="E19:H19" si="4">+E20</f>
        <v>0</v>
      </c>
      <c r="F19" s="135">
        <f t="shared" si="4"/>
        <v>0</v>
      </c>
      <c r="G19" s="135">
        <f t="shared" si="4"/>
        <v>0</v>
      </c>
      <c r="H19" s="135">
        <f t="shared" si="4"/>
        <v>-20000</v>
      </c>
    </row>
    <row r="20" spans="1:8" s="270" customFormat="1" x14ac:dyDescent="0.2">
      <c r="A20" s="268"/>
      <c r="B20" s="269"/>
      <c r="C20" s="80" t="s">
        <v>360</v>
      </c>
      <c r="D20" s="254">
        <f>SUM(E20:H20)</f>
        <v>-20000</v>
      </c>
      <c r="E20" s="254">
        <v>0</v>
      </c>
      <c r="F20" s="271">
        <v>0</v>
      </c>
      <c r="G20" s="271">
        <v>0</v>
      </c>
      <c r="H20" s="254">
        <f>+'6'!F20</f>
        <v>-20000</v>
      </c>
    </row>
    <row r="21" spans="1:8" s="36" customFormat="1" x14ac:dyDescent="0.2">
      <c r="A21" s="252"/>
      <c r="B21" s="253"/>
      <c r="C21" s="251" t="s">
        <v>354</v>
      </c>
      <c r="D21" s="135">
        <f>+D22</f>
        <v>-140638.20000000001</v>
      </c>
      <c r="E21" s="135">
        <f t="shared" ref="E21:H21" si="5">+E22</f>
        <v>0</v>
      </c>
      <c r="F21" s="135">
        <f t="shared" si="5"/>
        <v>0</v>
      </c>
      <c r="G21" s="135">
        <f t="shared" si="5"/>
        <v>0</v>
      </c>
      <c r="H21" s="135">
        <f t="shared" si="5"/>
        <v>-140638.20000000001</v>
      </c>
    </row>
    <row r="22" spans="1:8" s="1" customFormat="1" x14ac:dyDescent="0.2">
      <c r="A22" s="34"/>
      <c r="B22" s="31"/>
      <c r="C22" s="80" t="s">
        <v>355</v>
      </c>
      <c r="D22" s="254">
        <f>+E22+F22+G22+H22</f>
        <v>-140638.20000000001</v>
      </c>
      <c r="E22" s="254">
        <v>0</v>
      </c>
      <c r="F22" s="255">
        <v>0</v>
      </c>
      <c r="G22" s="255">
        <v>0</v>
      </c>
      <c r="H22" s="254">
        <f>+'6'!F22</f>
        <v>-140638.20000000001</v>
      </c>
    </row>
    <row r="23" spans="1:8" x14ac:dyDescent="0.2">
      <c r="A23" s="70" t="s">
        <v>76</v>
      </c>
      <c r="B23" s="70" t="s">
        <v>77</v>
      </c>
      <c r="C23" s="71" t="s">
        <v>41</v>
      </c>
      <c r="D23" s="72">
        <f>+D25+D28+D34+D41+D43+D45+D47+D50+D54</f>
        <v>1087098</v>
      </c>
      <c r="E23" s="72">
        <f>+E25+E28+E34+E41+E43+E45+E47+E50+E54</f>
        <v>1020920.8999999999</v>
      </c>
      <c r="F23" s="72">
        <f>+F25+F28+F34+F41+F43+F45+F47+F50+F54</f>
        <v>58367.1</v>
      </c>
      <c r="G23" s="72">
        <f>+G25+G28+G34+G41+G43+G45+G47+G50+G54</f>
        <v>7810</v>
      </c>
      <c r="H23" s="72">
        <f>+H25+H28+H34+H41+H43+H45+H47+H50+H54</f>
        <v>0</v>
      </c>
    </row>
    <row r="24" spans="1:8" x14ac:dyDescent="0.2">
      <c r="A24" s="77"/>
      <c r="B24" s="77"/>
      <c r="C24" s="74" t="s">
        <v>27</v>
      </c>
      <c r="D24" s="78"/>
      <c r="E24" s="78"/>
      <c r="F24" s="78"/>
      <c r="G24" s="78"/>
      <c r="H24" s="78"/>
    </row>
    <row r="25" spans="1:8" x14ac:dyDescent="0.2">
      <c r="A25" s="77"/>
      <c r="B25" s="77"/>
      <c r="C25" s="238" t="s">
        <v>44</v>
      </c>
      <c r="D25" s="135">
        <f>+D26+D27</f>
        <v>84941</v>
      </c>
      <c r="E25" s="135">
        <f t="shared" ref="E25:H25" si="6">+E26+E27</f>
        <v>84941</v>
      </c>
      <c r="F25" s="135">
        <f t="shared" si="6"/>
        <v>0</v>
      </c>
      <c r="G25" s="135">
        <f t="shared" si="6"/>
        <v>0</v>
      </c>
      <c r="H25" s="135">
        <f t="shared" si="6"/>
        <v>0</v>
      </c>
    </row>
    <row r="26" spans="1:8" x14ac:dyDescent="0.2">
      <c r="A26" s="79"/>
      <c r="B26" s="79"/>
      <c r="C26" s="80" t="s">
        <v>170</v>
      </c>
      <c r="D26" s="78">
        <f>+E26+F26+G26+H26</f>
        <v>10724.3</v>
      </c>
      <c r="E26" s="78">
        <f>+'6'!F28</f>
        <v>10724.3</v>
      </c>
      <c r="F26" s="226">
        <v>0</v>
      </c>
      <c r="G26" s="226">
        <v>0</v>
      </c>
      <c r="H26" s="226">
        <v>0</v>
      </c>
    </row>
    <row r="27" spans="1:8" s="1" customFormat="1" x14ac:dyDescent="0.2">
      <c r="A27" s="34"/>
      <c r="B27" s="35"/>
      <c r="C27" s="80" t="s">
        <v>171</v>
      </c>
      <c r="D27" s="78">
        <f t="shared" ref="D27:D55" si="7">+E27+F27+G27+H27</f>
        <v>74216.7</v>
      </c>
      <c r="E27" s="78">
        <f>+'6'!F29</f>
        <v>74216.7</v>
      </c>
      <c r="F27" s="226">
        <v>0</v>
      </c>
      <c r="G27" s="226">
        <v>0</v>
      </c>
      <c r="H27" s="226">
        <v>0</v>
      </c>
    </row>
    <row r="28" spans="1:8" x14ac:dyDescent="0.2">
      <c r="A28" s="79"/>
      <c r="B28" s="79"/>
      <c r="C28" s="238" t="s">
        <v>83</v>
      </c>
      <c r="D28" s="135">
        <f>SUM(D29:D33)</f>
        <v>308602.2</v>
      </c>
      <c r="E28" s="135">
        <f t="shared" ref="E28:H28" si="8">SUM(E29:E33)</f>
        <v>250235.1</v>
      </c>
      <c r="F28" s="135">
        <f t="shared" si="8"/>
        <v>58367.1</v>
      </c>
      <c r="G28" s="135">
        <f t="shared" si="8"/>
        <v>0</v>
      </c>
      <c r="H28" s="135">
        <f t="shared" si="8"/>
        <v>0</v>
      </c>
    </row>
    <row r="29" spans="1:8" x14ac:dyDescent="0.2">
      <c r="A29" s="79"/>
      <c r="B29" s="79"/>
      <c r="C29" s="80" t="s">
        <v>209</v>
      </c>
      <c r="D29" s="78">
        <f t="shared" si="7"/>
        <v>67968</v>
      </c>
      <c r="E29" s="78">
        <f>+'6'!F31</f>
        <v>67968</v>
      </c>
      <c r="F29" s="226">
        <v>0</v>
      </c>
      <c r="G29" s="226">
        <v>0</v>
      </c>
      <c r="H29" s="226">
        <v>0</v>
      </c>
    </row>
    <row r="30" spans="1:8" x14ac:dyDescent="0.2">
      <c r="A30" s="79"/>
      <c r="B30" s="79"/>
      <c r="C30" s="80" t="s">
        <v>172</v>
      </c>
      <c r="D30" s="78">
        <f t="shared" si="7"/>
        <v>13264.9</v>
      </c>
      <c r="E30" s="78">
        <f>+'6'!F32</f>
        <v>13264.9</v>
      </c>
      <c r="F30" s="226">
        <v>0</v>
      </c>
      <c r="G30" s="226">
        <v>0</v>
      </c>
      <c r="H30" s="226">
        <v>0</v>
      </c>
    </row>
    <row r="31" spans="1:8" s="1" customFormat="1" x14ac:dyDescent="0.2">
      <c r="A31" s="34"/>
      <c r="B31" s="31"/>
      <c r="C31" s="80" t="s">
        <v>173</v>
      </c>
      <c r="D31" s="78">
        <f t="shared" si="7"/>
        <v>85256.8</v>
      </c>
      <c r="E31" s="78">
        <f>+'6'!F33</f>
        <v>85256.8</v>
      </c>
      <c r="F31" s="226">
        <v>0</v>
      </c>
      <c r="G31" s="226">
        <v>0</v>
      </c>
      <c r="H31" s="226">
        <v>0</v>
      </c>
    </row>
    <row r="32" spans="1:8" s="1" customFormat="1" x14ac:dyDescent="0.2">
      <c r="A32" s="34"/>
      <c r="B32" s="31"/>
      <c r="C32" s="80" t="s">
        <v>174</v>
      </c>
      <c r="D32" s="78">
        <f t="shared" si="7"/>
        <v>83745.399999999994</v>
      </c>
      <c r="E32" s="78">
        <f>+'6'!F34</f>
        <v>83745.399999999994</v>
      </c>
      <c r="F32" s="226">
        <v>0</v>
      </c>
      <c r="G32" s="226">
        <v>0</v>
      </c>
      <c r="H32" s="226">
        <v>0</v>
      </c>
    </row>
    <row r="33" spans="1:8" s="1" customFormat="1" x14ac:dyDescent="0.2">
      <c r="A33" s="34"/>
      <c r="B33" s="31"/>
      <c r="C33" s="80" t="s">
        <v>223</v>
      </c>
      <c r="D33" s="78">
        <f t="shared" si="7"/>
        <v>58367.1</v>
      </c>
      <c r="E33" s="78">
        <v>0</v>
      </c>
      <c r="F33" s="228">
        <f>+'6'!F60</f>
        <v>58367.1</v>
      </c>
      <c r="G33" s="228">
        <v>0</v>
      </c>
      <c r="H33" s="228">
        <v>0</v>
      </c>
    </row>
    <row r="34" spans="1:8" s="1" customFormat="1" x14ac:dyDescent="0.2">
      <c r="A34" s="34"/>
      <c r="B34" s="239"/>
      <c r="C34" s="238" t="s">
        <v>80</v>
      </c>
      <c r="D34" s="135">
        <f>+D36+D37+D38+D39+D40+D35</f>
        <v>296396.30000000005</v>
      </c>
      <c r="E34" s="135">
        <f t="shared" ref="E34:H34" si="9">+E36+E37+E38+E39+E40+E35</f>
        <v>289006.30000000005</v>
      </c>
      <c r="F34" s="135">
        <f t="shared" si="9"/>
        <v>0</v>
      </c>
      <c r="G34" s="135">
        <f t="shared" si="9"/>
        <v>7390</v>
      </c>
      <c r="H34" s="135">
        <f t="shared" si="9"/>
        <v>0</v>
      </c>
    </row>
    <row r="35" spans="1:8" s="1" customFormat="1" x14ac:dyDescent="0.2">
      <c r="A35" s="34"/>
      <c r="B35" s="31"/>
      <c r="C35" s="80" t="s">
        <v>205</v>
      </c>
      <c r="D35" s="78">
        <f>+E35+F35+G35+H35</f>
        <v>7390</v>
      </c>
      <c r="E35" s="78">
        <v>0</v>
      </c>
      <c r="F35" s="78">
        <v>0</v>
      </c>
      <c r="G35" s="78">
        <f>+'6'!F36</f>
        <v>7390</v>
      </c>
      <c r="H35" s="78">
        <v>0</v>
      </c>
    </row>
    <row r="36" spans="1:8" s="134" customFormat="1" x14ac:dyDescent="0.2">
      <c r="A36" s="132"/>
      <c r="B36" s="132"/>
      <c r="C36" s="80" t="s">
        <v>175</v>
      </c>
      <c r="D36" s="78">
        <f t="shared" si="7"/>
        <v>120093.3</v>
      </c>
      <c r="E36" s="78">
        <f>+'6'!F37</f>
        <v>120093.3</v>
      </c>
      <c r="F36" s="226">
        <v>0</v>
      </c>
      <c r="G36" s="226">
        <v>0</v>
      </c>
      <c r="H36" s="226">
        <v>0</v>
      </c>
    </row>
    <row r="37" spans="1:8" s="11" customFormat="1" x14ac:dyDescent="0.2">
      <c r="A37" s="60"/>
      <c r="B37" s="60"/>
      <c r="C37" s="80" t="s">
        <v>176</v>
      </c>
      <c r="D37" s="78">
        <f t="shared" si="7"/>
        <v>55528.800000000003</v>
      </c>
      <c r="E37" s="78">
        <f>+'6'!F38</f>
        <v>55528.800000000003</v>
      </c>
      <c r="F37" s="226">
        <v>0</v>
      </c>
      <c r="G37" s="226">
        <v>0</v>
      </c>
      <c r="H37" s="226">
        <v>0</v>
      </c>
    </row>
    <row r="38" spans="1:8" s="130" customFormat="1" x14ac:dyDescent="0.25">
      <c r="A38" s="131"/>
      <c r="B38" s="131"/>
      <c r="C38" s="80" t="s">
        <v>177</v>
      </c>
      <c r="D38" s="78">
        <f t="shared" si="7"/>
        <v>29471.5</v>
      </c>
      <c r="E38" s="78">
        <f>+'6'!F39</f>
        <v>29471.5</v>
      </c>
      <c r="F38" s="226">
        <v>0</v>
      </c>
      <c r="G38" s="226">
        <v>0</v>
      </c>
      <c r="H38" s="226">
        <v>0</v>
      </c>
    </row>
    <row r="39" spans="1:8" s="130" customFormat="1" x14ac:dyDescent="0.25">
      <c r="A39" s="129"/>
      <c r="B39" s="129"/>
      <c r="C39" s="80" t="s">
        <v>178</v>
      </c>
      <c r="D39" s="78">
        <f t="shared" si="7"/>
        <v>42915.3</v>
      </c>
      <c r="E39" s="78">
        <f>+'6'!F40</f>
        <v>42915.3</v>
      </c>
      <c r="F39" s="226">
        <v>0</v>
      </c>
      <c r="G39" s="226">
        <v>0</v>
      </c>
      <c r="H39" s="226">
        <v>0</v>
      </c>
    </row>
    <row r="40" spans="1:8" x14ac:dyDescent="0.2">
      <c r="A40" s="81"/>
      <c r="B40" s="81"/>
      <c r="C40" s="80" t="s">
        <v>179</v>
      </c>
      <c r="D40" s="78">
        <f t="shared" si="7"/>
        <v>40997.4</v>
      </c>
      <c r="E40" s="78">
        <f>+'6'!F41</f>
        <v>40997.4</v>
      </c>
      <c r="F40" s="226">
        <v>0</v>
      </c>
      <c r="G40" s="226">
        <v>0</v>
      </c>
      <c r="H40" s="226">
        <v>0</v>
      </c>
    </row>
    <row r="41" spans="1:8" s="1" customFormat="1" x14ac:dyDescent="0.2">
      <c r="A41" s="33"/>
      <c r="B41" s="239"/>
      <c r="C41" s="238" t="s">
        <v>79</v>
      </c>
      <c r="D41" s="135">
        <f>+D42</f>
        <v>420</v>
      </c>
      <c r="E41" s="135">
        <f t="shared" ref="E41:H41" si="10">+E42</f>
        <v>0</v>
      </c>
      <c r="F41" s="135">
        <f t="shared" si="10"/>
        <v>0</v>
      </c>
      <c r="G41" s="135">
        <f t="shared" si="10"/>
        <v>420</v>
      </c>
      <c r="H41" s="135">
        <f t="shared" si="10"/>
        <v>0</v>
      </c>
    </row>
    <row r="42" spans="1:8" s="1" customFormat="1" x14ac:dyDescent="0.2">
      <c r="A42" s="33"/>
      <c r="B42" s="31"/>
      <c r="C42" s="80" t="s">
        <v>169</v>
      </c>
      <c r="D42" s="78">
        <f t="shared" si="7"/>
        <v>420</v>
      </c>
      <c r="E42" s="78">
        <v>0</v>
      </c>
      <c r="F42" s="229">
        <v>0</v>
      </c>
      <c r="G42" s="228">
        <f>+'6'!F43</f>
        <v>420</v>
      </c>
      <c r="H42" s="78">
        <v>0</v>
      </c>
    </row>
    <row r="43" spans="1:8" x14ac:dyDescent="0.2">
      <c r="A43" s="79"/>
      <c r="B43" s="79"/>
      <c r="C43" s="238" t="s">
        <v>74</v>
      </c>
      <c r="D43" s="135">
        <f>+D44</f>
        <v>56432.5</v>
      </c>
      <c r="E43" s="135">
        <f t="shared" ref="E43:H43" si="11">+E44</f>
        <v>56432.5</v>
      </c>
      <c r="F43" s="135">
        <f t="shared" si="11"/>
        <v>0</v>
      </c>
      <c r="G43" s="135">
        <f t="shared" si="11"/>
        <v>0</v>
      </c>
      <c r="H43" s="135">
        <f t="shared" si="11"/>
        <v>0</v>
      </c>
    </row>
    <row r="44" spans="1:8" x14ac:dyDescent="0.2">
      <c r="A44" s="81"/>
      <c r="B44" s="81"/>
      <c r="C44" s="80" t="s">
        <v>180</v>
      </c>
      <c r="D44" s="78">
        <f t="shared" si="7"/>
        <v>56432.5</v>
      </c>
      <c r="E44" s="78">
        <f>+'6'!F45</f>
        <v>56432.5</v>
      </c>
      <c r="F44" s="226">
        <v>0</v>
      </c>
      <c r="G44" s="226">
        <v>0</v>
      </c>
      <c r="H44" s="226">
        <v>0</v>
      </c>
    </row>
    <row r="45" spans="1:8" x14ac:dyDescent="0.2">
      <c r="A45" s="79"/>
      <c r="B45" s="240"/>
      <c r="C45" s="238" t="s">
        <v>81</v>
      </c>
      <c r="D45" s="135">
        <f>+D46</f>
        <v>19000</v>
      </c>
      <c r="E45" s="135">
        <f t="shared" ref="E45:H45" si="12">+E46</f>
        <v>19000</v>
      </c>
      <c r="F45" s="135">
        <f t="shared" si="12"/>
        <v>0</v>
      </c>
      <c r="G45" s="135">
        <f t="shared" si="12"/>
        <v>0</v>
      </c>
      <c r="H45" s="135">
        <f t="shared" si="12"/>
        <v>0</v>
      </c>
    </row>
    <row r="46" spans="1:8" x14ac:dyDescent="0.2">
      <c r="A46" s="79"/>
      <c r="B46" s="76"/>
      <c r="C46" s="80" t="s">
        <v>181</v>
      </c>
      <c r="D46" s="78">
        <f t="shared" si="7"/>
        <v>19000</v>
      </c>
      <c r="E46" s="78">
        <f>+'6'!F47</f>
        <v>19000</v>
      </c>
      <c r="F46" s="226">
        <v>0</v>
      </c>
      <c r="G46" s="226">
        <v>0</v>
      </c>
      <c r="H46" s="226">
        <v>0</v>
      </c>
    </row>
    <row r="47" spans="1:8" x14ac:dyDescent="0.2">
      <c r="A47" s="79"/>
      <c r="B47" s="240"/>
      <c r="C47" s="238" t="s">
        <v>45</v>
      </c>
      <c r="D47" s="135">
        <f>+D48+D49</f>
        <v>91010.1</v>
      </c>
      <c r="E47" s="135">
        <f t="shared" ref="E47:H47" si="13">+E48+E49</f>
        <v>91010.1</v>
      </c>
      <c r="F47" s="135">
        <f t="shared" si="13"/>
        <v>0</v>
      </c>
      <c r="G47" s="135">
        <f t="shared" si="13"/>
        <v>0</v>
      </c>
      <c r="H47" s="135">
        <f t="shared" si="13"/>
        <v>0</v>
      </c>
    </row>
    <row r="48" spans="1:8" x14ac:dyDescent="0.2">
      <c r="A48" s="81"/>
      <c r="B48" s="81"/>
      <c r="C48" s="80" t="s">
        <v>182</v>
      </c>
      <c r="D48" s="78">
        <f t="shared" si="7"/>
        <v>81010.100000000006</v>
      </c>
      <c r="E48" s="78">
        <f>+'6'!F49</f>
        <v>81010.100000000006</v>
      </c>
      <c r="F48" s="226">
        <v>0</v>
      </c>
      <c r="G48" s="226">
        <v>0</v>
      </c>
      <c r="H48" s="226">
        <v>0</v>
      </c>
    </row>
    <row r="49" spans="1:8" x14ac:dyDescent="0.2">
      <c r="A49" s="81"/>
      <c r="B49" s="81"/>
      <c r="C49" s="80" t="s">
        <v>210</v>
      </c>
      <c r="D49" s="78">
        <f t="shared" si="7"/>
        <v>10000</v>
      </c>
      <c r="E49" s="78">
        <f>+'6'!F50</f>
        <v>10000</v>
      </c>
      <c r="F49" s="226">
        <v>0</v>
      </c>
      <c r="G49" s="226">
        <v>0</v>
      </c>
      <c r="H49" s="226">
        <v>0</v>
      </c>
    </row>
    <row r="50" spans="1:8" x14ac:dyDescent="0.2">
      <c r="A50" s="69"/>
      <c r="B50" s="69"/>
      <c r="C50" s="238" t="s">
        <v>82</v>
      </c>
      <c r="D50" s="135">
        <f>+D51+D52+D53</f>
        <v>160926.70000000001</v>
      </c>
      <c r="E50" s="135">
        <f t="shared" ref="E50:H50" si="14">+E51+E52+E53</f>
        <v>160926.70000000001</v>
      </c>
      <c r="F50" s="135">
        <f t="shared" si="14"/>
        <v>0</v>
      </c>
      <c r="G50" s="135">
        <f t="shared" si="14"/>
        <v>0</v>
      </c>
      <c r="H50" s="135">
        <f t="shared" si="14"/>
        <v>0</v>
      </c>
    </row>
    <row r="51" spans="1:8" x14ac:dyDescent="0.2">
      <c r="A51" s="69"/>
      <c r="B51" s="69"/>
      <c r="C51" s="80" t="s">
        <v>183</v>
      </c>
      <c r="D51" s="78">
        <f t="shared" si="7"/>
        <v>46324.6</v>
      </c>
      <c r="E51" s="78">
        <f>+'6'!F52</f>
        <v>46324.6</v>
      </c>
      <c r="F51" s="226">
        <v>0</v>
      </c>
      <c r="G51" s="226">
        <v>0</v>
      </c>
      <c r="H51" s="226">
        <v>0</v>
      </c>
    </row>
    <row r="52" spans="1:8" x14ac:dyDescent="0.2">
      <c r="A52" s="69"/>
      <c r="B52" s="69"/>
      <c r="C52" s="80" t="s">
        <v>184</v>
      </c>
      <c r="D52" s="78">
        <f t="shared" si="7"/>
        <v>54602.1</v>
      </c>
      <c r="E52" s="78">
        <f>+'6'!F53</f>
        <v>54602.1</v>
      </c>
      <c r="F52" s="226">
        <v>0</v>
      </c>
      <c r="G52" s="226">
        <v>0</v>
      </c>
      <c r="H52" s="226">
        <v>0</v>
      </c>
    </row>
    <row r="53" spans="1:8" x14ac:dyDescent="0.2">
      <c r="A53" s="69"/>
      <c r="B53" s="69"/>
      <c r="C53" s="80" t="s">
        <v>185</v>
      </c>
      <c r="D53" s="78">
        <f t="shared" si="7"/>
        <v>60000</v>
      </c>
      <c r="E53" s="78">
        <f>+'6'!F54</f>
        <v>60000</v>
      </c>
      <c r="F53" s="226">
        <v>0</v>
      </c>
      <c r="G53" s="226">
        <v>0</v>
      </c>
      <c r="H53" s="226">
        <v>0</v>
      </c>
    </row>
    <row r="54" spans="1:8" x14ac:dyDescent="0.2">
      <c r="A54" s="69"/>
      <c r="B54" s="69"/>
      <c r="C54" s="238" t="s">
        <v>186</v>
      </c>
      <c r="D54" s="135">
        <f>+D55</f>
        <v>69369.2</v>
      </c>
      <c r="E54" s="135">
        <f t="shared" ref="E54:H54" si="15">+E55</f>
        <v>69369.2</v>
      </c>
      <c r="F54" s="135">
        <f t="shared" si="15"/>
        <v>0</v>
      </c>
      <c r="G54" s="135">
        <f t="shared" si="15"/>
        <v>0</v>
      </c>
      <c r="H54" s="135">
        <f t="shared" si="15"/>
        <v>0</v>
      </c>
    </row>
    <row r="55" spans="1:8" x14ac:dyDescent="0.2">
      <c r="A55" s="69"/>
      <c r="B55" s="69"/>
      <c r="C55" s="80" t="s">
        <v>187</v>
      </c>
      <c r="D55" s="78">
        <f t="shared" si="7"/>
        <v>69369.2</v>
      </c>
      <c r="E55" s="78">
        <f>+'6'!F56</f>
        <v>69369.2</v>
      </c>
      <c r="F55" s="226">
        <v>0</v>
      </c>
      <c r="G55" s="226">
        <v>0</v>
      </c>
      <c r="H55" s="226">
        <v>0</v>
      </c>
    </row>
  </sheetData>
  <mergeCells count="11">
    <mergeCell ref="A1:H1"/>
    <mergeCell ref="A2:H2"/>
    <mergeCell ref="A3:H3"/>
    <mergeCell ref="A4:H4"/>
    <mergeCell ref="A5:H5"/>
    <mergeCell ref="A6:H6"/>
    <mergeCell ref="D8:D9"/>
    <mergeCell ref="E8:H8"/>
    <mergeCell ref="D7:H7"/>
    <mergeCell ref="A7:B8"/>
    <mergeCell ref="C7:C9"/>
  </mergeCells>
  <pageMargins left="0.2" right="0.2" top="0.47" bottom="0.51" header="0.26" footer="0.2"/>
  <pageSetup paperSize="9" scale="83" firstPageNumber="108" orientation="landscape" useFirstPageNumber="1" r:id="rId1"/>
  <ignoredErrors>
    <ignoredError sqref="E44:E46 D50:D54 D34:D48 G42 D16:D17 E17:H17 H16 D21 H18 D28:D32 D18 D20:H20" formula="1"/>
    <ignoredError sqref="D24:E24 D26:E26 D27" evalError="1"/>
    <ignoredError sqref="A23:B23 A13:B1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56"/>
  <sheetViews>
    <sheetView topLeftCell="A7" zoomScaleNormal="100" workbookViewId="0">
      <selection activeCell="H28" sqref="H28"/>
    </sheetView>
  </sheetViews>
  <sheetFormatPr defaultColWidth="9.140625" defaultRowHeight="13.5" x14ac:dyDescent="0.2"/>
  <cols>
    <col min="1" max="3" width="9.7109375" style="25" customWidth="1"/>
    <col min="4" max="4" width="10.140625" style="25" bestFit="1" customWidth="1"/>
    <col min="5" max="5" width="12" style="25" bestFit="1" customWidth="1"/>
    <col min="6" max="6" width="69.28515625" style="21" customWidth="1"/>
    <col min="7" max="9" width="13.42578125" style="25" customWidth="1"/>
    <col min="10" max="16384" width="9.140625" style="21"/>
  </cols>
  <sheetData>
    <row r="1" spans="1:196" s="20" customFormat="1" ht="13.5" customHeight="1" x14ac:dyDescent="0.2">
      <c r="A1" s="301" t="s">
        <v>46</v>
      </c>
      <c r="B1" s="301"/>
      <c r="C1" s="301"/>
      <c r="D1" s="301"/>
      <c r="E1" s="301"/>
      <c r="F1" s="301"/>
      <c r="G1" s="301"/>
      <c r="H1" s="301"/>
      <c r="I1" s="301"/>
      <c r="J1" s="19"/>
      <c r="K1" s="18"/>
      <c r="L1" s="19"/>
      <c r="M1" s="18"/>
      <c r="N1" s="18"/>
      <c r="O1" s="18"/>
      <c r="P1" s="18"/>
      <c r="Q1" s="18"/>
      <c r="R1" s="18"/>
      <c r="S1" s="18"/>
      <c r="T1" s="19"/>
      <c r="U1" s="18"/>
      <c r="V1" s="18"/>
      <c r="W1" s="18"/>
      <c r="X1" s="18"/>
      <c r="Y1" s="18"/>
      <c r="Z1" s="18"/>
      <c r="AA1" s="18"/>
      <c r="AB1" s="19"/>
      <c r="AC1" s="18"/>
      <c r="AD1" s="18"/>
      <c r="AE1" s="18"/>
      <c r="AF1" s="18"/>
      <c r="AG1" s="18"/>
      <c r="AH1" s="18"/>
      <c r="AI1" s="18"/>
      <c r="AJ1" s="19"/>
      <c r="AK1" s="18"/>
      <c r="AL1" s="18"/>
      <c r="AM1" s="18"/>
      <c r="AN1" s="18"/>
      <c r="AO1" s="18"/>
      <c r="AP1" s="18"/>
      <c r="AQ1" s="18"/>
      <c r="AR1" s="19"/>
      <c r="AS1" s="18"/>
      <c r="AT1" s="18"/>
      <c r="AU1" s="18"/>
      <c r="AV1" s="18"/>
      <c r="AW1" s="18"/>
      <c r="AX1" s="18"/>
      <c r="AY1" s="18"/>
      <c r="AZ1" s="19"/>
      <c r="BA1" s="18"/>
      <c r="BB1" s="18"/>
      <c r="BC1" s="18"/>
      <c r="BD1" s="18"/>
      <c r="BE1" s="18"/>
      <c r="BF1" s="18"/>
      <c r="BG1" s="18"/>
      <c r="BH1" s="19"/>
      <c r="BI1" s="18"/>
      <c r="BJ1" s="18"/>
      <c r="BK1" s="18"/>
      <c r="BL1" s="18"/>
      <c r="BM1" s="18"/>
      <c r="BN1" s="18"/>
      <c r="BO1" s="18"/>
      <c r="BP1" s="19"/>
      <c r="BQ1" s="18"/>
      <c r="BR1" s="18"/>
      <c r="BS1" s="18"/>
      <c r="BT1" s="18"/>
      <c r="BU1" s="18"/>
      <c r="BV1" s="18"/>
      <c r="BW1" s="18"/>
      <c r="BX1" s="19"/>
      <c r="BY1" s="18"/>
      <c r="BZ1" s="18"/>
      <c r="CA1" s="18"/>
      <c r="CB1" s="18"/>
      <c r="CC1" s="18"/>
      <c r="CD1" s="18"/>
      <c r="CE1" s="18"/>
      <c r="CF1" s="19"/>
      <c r="CG1" s="18"/>
      <c r="CH1" s="18"/>
      <c r="CI1" s="18"/>
      <c r="CJ1" s="18"/>
      <c r="CK1" s="18"/>
      <c r="CL1" s="18"/>
      <c r="CM1" s="18"/>
      <c r="CN1" s="19"/>
      <c r="CO1" s="18"/>
      <c r="CP1" s="18"/>
      <c r="CQ1" s="18"/>
      <c r="CR1" s="18"/>
      <c r="CS1" s="18"/>
      <c r="CT1" s="18"/>
      <c r="CU1" s="18"/>
      <c r="CV1" s="19"/>
      <c r="CW1" s="18"/>
      <c r="CX1" s="18"/>
      <c r="CY1" s="18"/>
      <c r="CZ1" s="18"/>
      <c r="DA1" s="18"/>
      <c r="DB1" s="18"/>
      <c r="DC1" s="18"/>
      <c r="DD1" s="19"/>
      <c r="DE1" s="18"/>
      <c r="DF1" s="18"/>
      <c r="DG1" s="18"/>
      <c r="DH1" s="18"/>
      <c r="DI1" s="18"/>
      <c r="DJ1" s="18"/>
      <c r="DK1" s="18"/>
      <c r="DL1" s="19"/>
      <c r="DM1" s="18"/>
      <c r="DN1" s="18"/>
      <c r="DO1" s="18"/>
      <c r="DP1" s="18"/>
      <c r="DQ1" s="18"/>
      <c r="DR1" s="18"/>
      <c r="DS1" s="18"/>
      <c r="DT1" s="19"/>
      <c r="DU1" s="18"/>
      <c r="DV1" s="18"/>
      <c r="DW1" s="18"/>
      <c r="DX1" s="18"/>
      <c r="DY1" s="18"/>
      <c r="DZ1" s="18"/>
      <c r="EA1" s="18"/>
      <c r="EB1" s="19"/>
      <c r="EC1" s="18"/>
      <c r="ED1" s="18"/>
      <c r="EE1" s="18"/>
      <c r="EF1" s="18"/>
      <c r="EG1" s="18"/>
      <c r="EH1" s="18"/>
      <c r="EI1" s="18"/>
      <c r="EJ1" s="19"/>
      <c r="EK1" s="18"/>
      <c r="EL1" s="18"/>
      <c r="EM1" s="18"/>
      <c r="EN1" s="18"/>
      <c r="EO1" s="18"/>
      <c r="EP1" s="18"/>
      <c r="EQ1" s="18"/>
      <c r="ER1" s="19"/>
      <c r="ES1" s="18"/>
      <c r="ET1" s="18"/>
      <c r="EU1" s="18"/>
      <c r="EV1" s="18"/>
      <c r="EW1" s="18"/>
      <c r="EX1" s="18"/>
      <c r="EY1" s="18"/>
      <c r="EZ1" s="19"/>
      <c r="FA1" s="18"/>
      <c r="FB1" s="18"/>
      <c r="FC1" s="18"/>
      <c r="FD1" s="18"/>
      <c r="FE1" s="18"/>
      <c r="FF1" s="18"/>
      <c r="FG1" s="18"/>
      <c r="FH1" s="19"/>
      <c r="FI1" s="18"/>
      <c r="FJ1" s="18"/>
      <c r="FK1" s="18"/>
      <c r="FL1" s="18"/>
      <c r="FM1" s="18"/>
      <c r="FN1" s="18"/>
      <c r="FO1" s="18"/>
      <c r="FP1" s="19"/>
      <c r="FQ1" s="18"/>
      <c r="FR1" s="18"/>
      <c r="FS1" s="18"/>
      <c r="FT1" s="18"/>
      <c r="FU1" s="18"/>
      <c r="FV1" s="18"/>
      <c r="FW1" s="18"/>
      <c r="FX1" s="19"/>
      <c r="FY1" s="18"/>
      <c r="FZ1" s="18"/>
      <c r="GA1" s="18"/>
      <c r="GB1" s="18"/>
      <c r="GC1" s="18"/>
      <c r="GD1" s="18"/>
      <c r="GE1" s="18"/>
      <c r="GF1" s="19"/>
      <c r="GG1" s="18"/>
      <c r="GH1" s="18"/>
      <c r="GI1" s="18"/>
      <c r="GJ1" s="18"/>
      <c r="GK1" s="18"/>
      <c r="GL1" s="18"/>
      <c r="GM1" s="18"/>
      <c r="GN1" s="19"/>
    </row>
    <row r="2" spans="1:196" s="20" customFormat="1" ht="13.5" customHeight="1" x14ac:dyDescent="0.2">
      <c r="A2" s="301" t="s">
        <v>135</v>
      </c>
      <c r="B2" s="301"/>
      <c r="C2" s="301"/>
      <c r="D2" s="301"/>
      <c r="E2" s="301"/>
      <c r="F2" s="301"/>
      <c r="G2" s="301"/>
      <c r="H2" s="301"/>
      <c r="I2" s="301"/>
      <c r="J2" s="19"/>
      <c r="K2" s="18"/>
      <c r="L2" s="19"/>
      <c r="M2" s="18"/>
      <c r="N2" s="18"/>
      <c r="O2" s="18"/>
      <c r="P2" s="18"/>
      <c r="Q2" s="18"/>
      <c r="R2" s="18"/>
      <c r="S2" s="18"/>
      <c r="T2" s="19"/>
      <c r="U2" s="18"/>
      <c r="V2" s="18"/>
      <c r="W2" s="18"/>
      <c r="X2" s="18"/>
      <c r="Y2" s="18"/>
      <c r="Z2" s="18"/>
      <c r="AA2" s="18"/>
      <c r="AB2" s="19"/>
      <c r="AC2" s="18"/>
      <c r="AD2" s="18"/>
      <c r="AE2" s="18"/>
      <c r="AF2" s="18"/>
      <c r="AG2" s="18"/>
      <c r="AH2" s="18"/>
      <c r="AI2" s="18"/>
      <c r="AJ2" s="19"/>
      <c r="AK2" s="18"/>
      <c r="AL2" s="18"/>
      <c r="AM2" s="18"/>
      <c r="AN2" s="18"/>
      <c r="AO2" s="18"/>
      <c r="AP2" s="18"/>
      <c r="AQ2" s="18"/>
      <c r="AR2" s="19"/>
      <c r="AS2" s="18"/>
      <c r="AT2" s="18"/>
      <c r="AU2" s="18"/>
      <c r="AV2" s="18"/>
      <c r="AW2" s="18"/>
      <c r="AX2" s="18"/>
      <c r="AY2" s="18"/>
      <c r="AZ2" s="19"/>
      <c r="BA2" s="18"/>
      <c r="BB2" s="18"/>
      <c r="BC2" s="18"/>
      <c r="BD2" s="18"/>
      <c r="BE2" s="18"/>
      <c r="BF2" s="18"/>
      <c r="BG2" s="18"/>
      <c r="BH2" s="19"/>
      <c r="BI2" s="18"/>
      <c r="BJ2" s="18"/>
      <c r="BK2" s="18"/>
      <c r="BL2" s="18"/>
      <c r="BM2" s="18"/>
      <c r="BN2" s="18"/>
      <c r="BO2" s="18"/>
      <c r="BP2" s="19"/>
      <c r="BQ2" s="18"/>
      <c r="BR2" s="18"/>
      <c r="BS2" s="18"/>
      <c r="BT2" s="18"/>
      <c r="BU2" s="18"/>
      <c r="BV2" s="18"/>
      <c r="BW2" s="18"/>
      <c r="BX2" s="19"/>
      <c r="BY2" s="18"/>
      <c r="BZ2" s="18"/>
      <c r="CA2" s="18"/>
      <c r="CB2" s="18"/>
      <c r="CC2" s="18"/>
      <c r="CD2" s="18"/>
      <c r="CE2" s="18"/>
      <c r="CF2" s="19"/>
      <c r="CG2" s="18"/>
      <c r="CH2" s="18"/>
      <c r="CI2" s="18"/>
      <c r="CJ2" s="18"/>
      <c r="CK2" s="18"/>
      <c r="CL2" s="18"/>
      <c r="CM2" s="18"/>
      <c r="CN2" s="19"/>
      <c r="CO2" s="18"/>
      <c r="CP2" s="18"/>
      <c r="CQ2" s="18"/>
      <c r="CR2" s="18"/>
      <c r="CS2" s="18"/>
      <c r="CT2" s="18"/>
      <c r="CU2" s="18"/>
      <c r="CV2" s="19"/>
      <c r="CW2" s="18"/>
      <c r="CX2" s="18"/>
      <c r="CY2" s="18"/>
      <c r="CZ2" s="18"/>
      <c r="DA2" s="18"/>
      <c r="DB2" s="18"/>
      <c r="DC2" s="18"/>
      <c r="DD2" s="19"/>
      <c r="DE2" s="18"/>
      <c r="DF2" s="18"/>
      <c r="DG2" s="18"/>
      <c r="DH2" s="18"/>
      <c r="DI2" s="18"/>
      <c r="DJ2" s="18"/>
      <c r="DK2" s="18"/>
      <c r="DL2" s="19"/>
      <c r="DM2" s="18"/>
      <c r="DN2" s="18"/>
      <c r="DO2" s="18"/>
      <c r="DP2" s="18"/>
      <c r="DQ2" s="18"/>
      <c r="DR2" s="18"/>
      <c r="DS2" s="18"/>
      <c r="DT2" s="19"/>
      <c r="DU2" s="18"/>
      <c r="DV2" s="18"/>
      <c r="DW2" s="18"/>
      <c r="DX2" s="18"/>
      <c r="DY2" s="18"/>
      <c r="DZ2" s="18"/>
      <c r="EA2" s="18"/>
      <c r="EB2" s="19"/>
      <c r="EC2" s="18"/>
      <c r="ED2" s="18"/>
      <c r="EE2" s="18"/>
      <c r="EF2" s="18"/>
      <c r="EG2" s="18"/>
      <c r="EH2" s="18"/>
      <c r="EI2" s="18"/>
      <c r="EJ2" s="19"/>
      <c r="EK2" s="18"/>
      <c r="EL2" s="18"/>
      <c r="EM2" s="18"/>
      <c r="EN2" s="18"/>
      <c r="EO2" s="18"/>
      <c r="EP2" s="18"/>
      <c r="EQ2" s="18"/>
      <c r="ER2" s="19"/>
      <c r="ES2" s="18"/>
      <c r="ET2" s="18"/>
      <c r="EU2" s="18"/>
      <c r="EV2" s="18"/>
      <c r="EW2" s="18"/>
      <c r="EX2" s="18"/>
      <c r="EY2" s="18"/>
      <c r="EZ2" s="19"/>
      <c r="FA2" s="18"/>
      <c r="FB2" s="18"/>
      <c r="FC2" s="18"/>
      <c r="FD2" s="18"/>
      <c r="FE2" s="18"/>
      <c r="FF2" s="18"/>
      <c r="FG2" s="18"/>
      <c r="FH2" s="19"/>
      <c r="FI2" s="18"/>
      <c r="FJ2" s="18"/>
      <c r="FK2" s="18"/>
      <c r="FL2" s="18"/>
      <c r="FM2" s="18"/>
      <c r="FN2" s="18"/>
      <c r="FO2" s="18"/>
      <c r="FP2" s="19"/>
      <c r="FQ2" s="18"/>
      <c r="FR2" s="18"/>
      <c r="FS2" s="18"/>
      <c r="FT2" s="18"/>
      <c r="FU2" s="18"/>
      <c r="FV2" s="18"/>
      <c r="FW2" s="18"/>
      <c r="FX2" s="19"/>
      <c r="FY2" s="18"/>
      <c r="FZ2" s="18"/>
      <c r="GA2" s="18"/>
      <c r="GB2" s="18"/>
      <c r="GC2" s="18"/>
      <c r="GD2" s="18"/>
      <c r="GE2" s="18"/>
      <c r="GF2" s="19"/>
      <c r="GG2" s="18"/>
      <c r="GH2" s="18"/>
      <c r="GI2" s="18"/>
      <c r="GJ2" s="18"/>
      <c r="GK2" s="18"/>
      <c r="GL2" s="18"/>
      <c r="GM2" s="18"/>
      <c r="GN2" s="19"/>
    </row>
    <row r="3" spans="1:196" s="20" customFormat="1" ht="13.5" customHeight="1" x14ac:dyDescent="0.2">
      <c r="A3" s="301" t="s">
        <v>31</v>
      </c>
      <c r="B3" s="301"/>
      <c r="C3" s="301"/>
      <c r="D3" s="301"/>
      <c r="E3" s="301"/>
      <c r="F3" s="301"/>
      <c r="G3" s="301"/>
      <c r="H3" s="301"/>
      <c r="I3" s="301"/>
      <c r="J3" s="19"/>
      <c r="K3" s="18"/>
      <c r="L3" s="19"/>
      <c r="M3" s="18"/>
      <c r="N3" s="18"/>
      <c r="O3" s="18"/>
      <c r="P3" s="18"/>
      <c r="Q3" s="18"/>
      <c r="R3" s="18"/>
      <c r="S3" s="18"/>
      <c r="T3" s="19"/>
      <c r="U3" s="18"/>
      <c r="V3" s="18"/>
      <c r="W3" s="18"/>
      <c r="X3" s="18"/>
      <c r="Y3" s="18"/>
      <c r="Z3" s="18"/>
      <c r="AA3" s="18"/>
      <c r="AB3" s="19"/>
      <c r="AC3" s="18"/>
      <c r="AD3" s="18"/>
      <c r="AE3" s="18"/>
      <c r="AF3" s="18"/>
      <c r="AG3" s="18"/>
      <c r="AH3" s="18"/>
      <c r="AI3" s="18"/>
      <c r="AJ3" s="19"/>
      <c r="AK3" s="18"/>
      <c r="AL3" s="18"/>
      <c r="AM3" s="18"/>
      <c r="AN3" s="18"/>
      <c r="AO3" s="18"/>
      <c r="AP3" s="18"/>
      <c r="AQ3" s="18"/>
      <c r="AR3" s="19"/>
      <c r="AS3" s="18"/>
      <c r="AT3" s="18"/>
      <c r="AU3" s="18"/>
      <c r="AV3" s="18"/>
      <c r="AW3" s="18"/>
      <c r="AX3" s="18"/>
      <c r="AY3" s="18"/>
      <c r="AZ3" s="19"/>
      <c r="BA3" s="18"/>
      <c r="BB3" s="18"/>
      <c r="BC3" s="18"/>
      <c r="BD3" s="18"/>
      <c r="BE3" s="18"/>
      <c r="BF3" s="18"/>
      <c r="BG3" s="18"/>
      <c r="BH3" s="19"/>
      <c r="BI3" s="18"/>
      <c r="BJ3" s="18"/>
      <c r="BK3" s="18"/>
      <c r="BL3" s="18"/>
      <c r="BM3" s="18"/>
      <c r="BN3" s="18"/>
      <c r="BO3" s="18"/>
      <c r="BP3" s="19"/>
      <c r="BQ3" s="18"/>
      <c r="BR3" s="18"/>
      <c r="BS3" s="18"/>
      <c r="BT3" s="18"/>
      <c r="BU3" s="18"/>
      <c r="BV3" s="18"/>
      <c r="BW3" s="18"/>
      <c r="BX3" s="19"/>
      <c r="BY3" s="18"/>
      <c r="BZ3" s="18"/>
      <c r="CA3" s="18"/>
      <c r="CB3" s="18"/>
      <c r="CC3" s="18"/>
      <c r="CD3" s="18"/>
      <c r="CE3" s="18"/>
      <c r="CF3" s="19"/>
      <c r="CG3" s="18"/>
      <c r="CH3" s="18"/>
      <c r="CI3" s="18"/>
      <c r="CJ3" s="18"/>
      <c r="CK3" s="18"/>
      <c r="CL3" s="18"/>
      <c r="CM3" s="18"/>
      <c r="CN3" s="19"/>
      <c r="CO3" s="18"/>
      <c r="CP3" s="18"/>
      <c r="CQ3" s="18"/>
      <c r="CR3" s="18"/>
      <c r="CS3" s="18"/>
      <c r="CT3" s="18"/>
      <c r="CU3" s="18"/>
      <c r="CV3" s="19"/>
      <c r="CW3" s="18"/>
      <c r="CX3" s="18"/>
      <c r="CY3" s="18"/>
      <c r="CZ3" s="18"/>
      <c r="DA3" s="18"/>
      <c r="DB3" s="18"/>
      <c r="DC3" s="18"/>
      <c r="DD3" s="19"/>
      <c r="DE3" s="18"/>
      <c r="DF3" s="18"/>
      <c r="DG3" s="18"/>
      <c r="DH3" s="18"/>
      <c r="DI3" s="18"/>
      <c r="DJ3" s="18"/>
      <c r="DK3" s="18"/>
      <c r="DL3" s="19"/>
      <c r="DM3" s="18"/>
      <c r="DN3" s="18"/>
      <c r="DO3" s="18"/>
      <c r="DP3" s="18"/>
      <c r="DQ3" s="18"/>
      <c r="DR3" s="18"/>
      <c r="DS3" s="18"/>
      <c r="DT3" s="19"/>
      <c r="DU3" s="18"/>
      <c r="DV3" s="18"/>
      <c r="DW3" s="18"/>
      <c r="DX3" s="18"/>
      <c r="DY3" s="18"/>
      <c r="DZ3" s="18"/>
      <c r="EA3" s="18"/>
      <c r="EB3" s="19"/>
      <c r="EC3" s="18"/>
      <c r="ED3" s="18"/>
      <c r="EE3" s="18"/>
      <c r="EF3" s="18"/>
      <c r="EG3" s="18"/>
      <c r="EH3" s="18"/>
      <c r="EI3" s="18"/>
      <c r="EJ3" s="19"/>
      <c r="EK3" s="18"/>
      <c r="EL3" s="18"/>
      <c r="EM3" s="18"/>
      <c r="EN3" s="18"/>
      <c r="EO3" s="18"/>
      <c r="EP3" s="18"/>
      <c r="EQ3" s="18"/>
      <c r="ER3" s="19"/>
      <c r="ES3" s="18"/>
      <c r="ET3" s="18"/>
      <c r="EU3" s="18"/>
      <c r="EV3" s="18"/>
      <c r="EW3" s="18"/>
      <c r="EX3" s="18"/>
      <c r="EY3" s="18"/>
      <c r="EZ3" s="19"/>
      <c r="FA3" s="18"/>
      <c r="FB3" s="18"/>
      <c r="FC3" s="18"/>
      <c r="FD3" s="18"/>
      <c r="FE3" s="18"/>
      <c r="FF3" s="18"/>
      <c r="FG3" s="18"/>
      <c r="FH3" s="19"/>
      <c r="FI3" s="18"/>
      <c r="FJ3" s="18"/>
      <c r="FK3" s="18"/>
      <c r="FL3" s="18"/>
      <c r="FM3" s="18"/>
      <c r="FN3" s="18"/>
      <c r="FO3" s="18"/>
      <c r="FP3" s="19"/>
      <c r="FQ3" s="18"/>
      <c r="FR3" s="18"/>
      <c r="FS3" s="18"/>
      <c r="FT3" s="18"/>
      <c r="FU3" s="18"/>
      <c r="FV3" s="18"/>
      <c r="FW3" s="18"/>
      <c r="FX3" s="19"/>
      <c r="FY3" s="18"/>
      <c r="FZ3" s="18"/>
      <c r="GA3" s="18"/>
      <c r="GB3" s="18"/>
      <c r="GC3" s="18"/>
      <c r="GD3" s="18"/>
      <c r="GE3" s="18"/>
      <c r="GF3" s="19"/>
      <c r="GG3" s="18"/>
      <c r="GH3" s="18"/>
      <c r="GI3" s="18"/>
      <c r="GJ3" s="18"/>
      <c r="GK3" s="18"/>
      <c r="GL3" s="18"/>
      <c r="GM3" s="18"/>
      <c r="GN3" s="19"/>
    </row>
    <row r="4" spans="1:196" s="20" customFormat="1" ht="13.5" customHeight="1" x14ac:dyDescent="0.2">
      <c r="A4" s="301" t="s">
        <v>30</v>
      </c>
      <c r="B4" s="301"/>
      <c r="C4" s="301"/>
      <c r="D4" s="301"/>
      <c r="E4" s="301"/>
      <c r="F4" s="301"/>
      <c r="G4" s="301"/>
      <c r="H4" s="301"/>
      <c r="I4" s="301"/>
      <c r="J4" s="19"/>
      <c r="K4" s="18"/>
      <c r="L4" s="19"/>
      <c r="M4" s="18"/>
      <c r="N4" s="18"/>
      <c r="O4" s="18"/>
      <c r="P4" s="18"/>
      <c r="Q4" s="18"/>
      <c r="R4" s="18"/>
      <c r="S4" s="18"/>
      <c r="T4" s="19"/>
      <c r="U4" s="18"/>
      <c r="V4" s="18"/>
      <c r="W4" s="18"/>
      <c r="X4" s="18"/>
      <c r="Y4" s="18"/>
      <c r="Z4" s="18"/>
      <c r="AA4" s="18"/>
      <c r="AB4" s="19"/>
      <c r="AC4" s="18"/>
      <c r="AD4" s="18"/>
      <c r="AE4" s="18"/>
      <c r="AF4" s="18"/>
      <c r="AG4" s="18"/>
      <c r="AH4" s="18"/>
      <c r="AI4" s="18"/>
      <c r="AJ4" s="19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9"/>
      <c r="BA4" s="18"/>
      <c r="BB4" s="18"/>
      <c r="BC4" s="18"/>
      <c r="BD4" s="18"/>
      <c r="BE4" s="18"/>
      <c r="BF4" s="18"/>
      <c r="BG4" s="18"/>
      <c r="BH4" s="19"/>
      <c r="BI4" s="18"/>
      <c r="BJ4" s="18"/>
      <c r="BK4" s="18"/>
      <c r="BL4" s="18"/>
      <c r="BM4" s="18"/>
      <c r="BN4" s="18"/>
      <c r="BO4" s="18"/>
      <c r="BP4" s="19"/>
      <c r="BQ4" s="18"/>
      <c r="BR4" s="18"/>
      <c r="BS4" s="18"/>
      <c r="BT4" s="18"/>
      <c r="BU4" s="18"/>
      <c r="BV4" s="18"/>
      <c r="BW4" s="18"/>
      <c r="BX4" s="19"/>
      <c r="BY4" s="18"/>
      <c r="BZ4" s="18"/>
      <c r="CA4" s="18"/>
      <c r="CB4" s="18"/>
      <c r="CC4" s="18"/>
      <c r="CD4" s="18"/>
      <c r="CE4" s="18"/>
      <c r="CF4" s="19"/>
      <c r="CG4" s="18"/>
      <c r="CH4" s="18"/>
      <c r="CI4" s="18"/>
      <c r="CJ4" s="18"/>
      <c r="CK4" s="18"/>
      <c r="CL4" s="18"/>
      <c r="CM4" s="18"/>
      <c r="CN4" s="19"/>
      <c r="CO4" s="18"/>
      <c r="CP4" s="18"/>
      <c r="CQ4" s="18"/>
      <c r="CR4" s="18"/>
      <c r="CS4" s="18"/>
      <c r="CT4" s="18"/>
      <c r="CU4" s="18"/>
      <c r="CV4" s="19"/>
      <c r="CW4" s="18"/>
      <c r="CX4" s="18"/>
      <c r="CY4" s="18"/>
      <c r="CZ4" s="18"/>
      <c r="DA4" s="18"/>
      <c r="DB4" s="18"/>
      <c r="DC4" s="18"/>
      <c r="DD4" s="19"/>
      <c r="DE4" s="18"/>
      <c r="DF4" s="18"/>
      <c r="DG4" s="18"/>
      <c r="DH4" s="18"/>
      <c r="DI4" s="18"/>
      <c r="DJ4" s="18"/>
      <c r="DK4" s="18"/>
      <c r="DL4" s="19"/>
      <c r="DM4" s="18"/>
      <c r="DN4" s="18"/>
      <c r="DO4" s="18"/>
      <c r="DP4" s="18"/>
      <c r="DQ4" s="18"/>
      <c r="DR4" s="18"/>
      <c r="DS4" s="18"/>
      <c r="DT4" s="19"/>
      <c r="DU4" s="18"/>
      <c r="DV4" s="18"/>
      <c r="DW4" s="18"/>
      <c r="DX4" s="18"/>
      <c r="DY4" s="18"/>
      <c r="DZ4" s="18"/>
      <c r="EA4" s="18"/>
      <c r="EB4" s="19"/>
      <c r="EC4" s="18"/>
      <c r="ED4" s="18"/>
      <c r="EE4" s="18"/>
      <c r="EF4" s="18"/>
      <c r="EG4" s="18"/>
      <c r="EH4" s="18"/>
      <c r="EI4" s="18"/>
      <c r="EJ4" s="19"/>
      <c r="EK4" s="18"/>
      <c r="EL4" s="18"/>
      <c r="EM4" s="18"/>
      <c r="EN4" s="18"/>
      <c r="EO4" s="18"/>
      <c r="EP4" s="18"/>
      <c r="EQ4" s="18"/>
      <c r="ER4" s="19"/>
      <c r="ES4" s="18"/>
      <c r="ET4" s="18"/>
      <c r="EU4" s="18"/>
      <c r="EV4" s="18"/>
      <c r="EW4" s="18"/>
      <c r="EX4" s="18"/>
      <c r="EY4" s="18"/>
      <c r="EZ4" s="19"/>
      <c r="FA4" s="18"/>
      <c r="FB4" s="18"/>
      <c r="FC4" s="18"/>
      <c r="FD4" s="18"/>
      <c r="FE4" s="18"/>
      <c r="FF4" s="18"/>
      <c r="FG4" s="18"/>
      <c r="FH4" s="19"/>
      <c r="FI4" s="18"/>
      <c r="FJ4" s="18"/>
      <c r="FK4" s="18"/>
      <c r="FL4" s="18"/>
      <c r="FM4" s="18"/>
      <c r="FN4" s="18"/>
      <c r="FO4" s="18"/>
      <c r="FP4" s="19"/>
      <c r="FQ4" s="18"/>
      <c r="FR4" s="18"/>
      <c r="FS4" s="18"/>
      <c r="FT4" s="18"/>
      <c r="FU4" s="18"/>
      <c r="FV4" s="18"/>
      <c r="FW4" s="18"/>
      <c r="FX4" s="19"/>
      <c r="FY4" s="18"/>
      <c r="FZ4" s="18"/>
      <c r="GA4" s="18"/>
      <c r="GB4" s="18"/>
      <c r="GC4" s="18"/>
      <c r="GD4" s="18"/>
      <c r="GE4" s="18"/>
      <c r="GF4" s="19"/>
      <c r="GG4" s="18"/>
      <c r="GH4" s="18"/>
      <c r="GI4" s="18"/>
      <c r="GJ4" s="18"/>
      <c r="GK4" s="18"/>
      <c r="GL4" s="18"/>
      <c r="GM4" s="18"/>
      <c r="GN4" s="19"/>
    </row>
    <row r="5" spans="1:196" s="20" customFormat="1" ht="33.75" customHeight="1" x14ac:dyDescent="0.2">
      <c r="A5" s="302" t="s">
        <v>143</v>
      </c>
      <c r="B5" s="302"/>
      <c r="C5" s="302"/>
      <c r="D5" s="302"/>
      <c r="E5" s="302"/>
      <c r="F5" s="302"/>
      <c r="G5" s="302"/>
      <c r="H5" s="302"/>
      <c r="I5" s="302"/>
      <c r="J5" s="19"/>
      <c r="K5" s="18"/>
      <c r="L5" s="19"/>
      <c r="M5" s="18"/>
      <c r="N5" s="18"/>
      <c r="O5" s="18"/>
      <c r="P5" s="18"/>
      <c r="Q5" s="18"/>
      <c r="R5" s="18"/>
      <c r="S5" s="18"/>
      <c r="T5" s="19"/>
      <c r="U5" s="18"/>
      <c r="V5" s="18"/>
      <c r="W5" s="18"/>
      <c r="X5" s="18"/>
      <c r="Y5" s="18"/>
      <c r="Z5" s="18"/>
      <c r="AA5" s="18"/>
      <c r="AB5" s="19"/>
      <c r="AC5" s="18"/>
      <c r="AD5" s="18"/>
      <c r="AE5" s="18"/>
      <c r="AF5" s="18"/>
      <c r="AG5" s="18"/>
      <c r="AH5" s="18"/>
      <c r="AI5" s="18"/>
      <c r="AJ5" s="19"/>
      <c r="AK5" s="18"/>
      <c r="AL5" s="18"/>
      <c r="AM5" s="18"/>
      <c r="AN5" s="18"/>
      <c r="AO5" s="18"/>
      <c r="AP5" s="18"/>
      <c r="AQ5" s="18"/>
      <c r="AR5" s="19"/>
      <c r="AS5" s="18"/>
      <c r="AT5" s="18"/>
      <c r="AU5" s="18"/>
      <c r="AV5" s="18"/>
      <c r="AW5" s="18"/>
      <c r="AX5" s="18"/>
      <c r="AY5" s="18"/>
      <c r="AZ5" s="19"/>
      <c r="BA5" s="18"/>
      <c r="BB5" s="18"/>
      <c r="BC5" s="18"/>
      <c r="BD5" s="18"/>
      <c r="BE5" s="18"/>
      <c r="BF5" s="18"/>
      <c r="BG5" s="18"/>
      <c r="BH5" s="19"/>
      <c r="BI5" s="18"/>
      <c r="BJ5" s="18"/>
      <c r="BK5" s="18"/>
      <c r="BL5" s="18"/>
      <c r="BM5" s="18"/>
      <c r="BN5" s="18"/>
      <c r="BO5" s="18"/>
      <c r="BP5" s="19"/>
      <c r="BQ5" s="18"/>
      <c r="BR5" s="18"/>
      <c r="BS5" s="18"/>
      <c r="BT5" s="18"/>
      <c r="BU5" s="18"/>
      <c r="BV5" s="18"/>
      <c r="BW5" s="18"/>
      <c r="BX5" s="19"/>
      <c r="BY5" s="18"/>
      <c r="BZ5" s="18"/>
      <c r="CA5" s="18"/>
      <c r="CB5" s="18"/>
      <c r="CC5" s="18"/>
      <c r="CD5" s="18"/>
      <c r="CE5" s="18"/>
      <c r="CF5" s="19"/>
      <c r="CG5" s="18"/>
      <c r="CH5" s="18"/>
      <c r="CI5" s="18"/>
      <c r="CJ5" s="18"/>
      <c r="CK5" s="18"/>
      <c r="CL5" s="18"/>
      <c r="CM5" s="18"/>
      <c r="CN5" s="19"/>
      <c r="CO5" s="18"/>
      <c r="CP5" s="18"/>
      <c r="CQ5" s="18"/>
      <c r="CR5" s="18"/>
      <c r="CS5" s="18"/>
      <c r="CT5" s="18"/>
      <c r="CU5" s="18"/>
      <c r="CV5" s="19"/>
      <c r="CW5" s="18"/>
      <c r="CX5" s="18"/>
      <c r="CY5" s="18"/>
      <c r="CZ5" s="18"/>
      <c r="DA5" s="18"/>
      <c r="DB5" s="18"/>
      <c r="DC5" s="18"/>
      <c r="DD5" s="19"/>
      <c r="DE5" s="18"/>
      <c r="DF5" s="18"/>
      <c r="DG5" s="18"/>
      <c r="DH5" s="18"/>
      <c r="DI5" s="18"/>
      <c r="DJ5" s="18"/>
      <c r="DK5" s="18"/>
      <c r="DL5" s="19"/>
      <c r="DM5" s="18"/>
      <c r="DN5" s="18"/>
      <c r="DO5" s="18"/>
      <c r="DP5" s="18"/>
      <c r="DQ5" s="18"/>
      <c r="DR5" s="18"/>
      <c r="DS5" s="18"/>
      <c r="DT5" s="19"/>
      <c r="DU5" s="18"/>
      <c r="DV5" s="18"/>
      <c r="DW5" s="18"/>
      <c r="DX5" s="18"/>
      <c r="DY5" s="18"/>
      <c r="DZ5" s="18"/>
      <c r="EA5" s="18"/>
      <c r="EB5" s="19"/>
      <c r="EC5" s="18"/>
      <c r="ED5" s="18"/>
      <c r="EE5" s="18"/>
      <c r="EF5" s="18"/>
      <c r="EG5" s="18"/>
      <c r="EH5" s="18"/>
      <c r="EI5" s="18"/>
      <c r="EJ5" s="19"/>
      <c r="EK5" s="18"/>
      <c r="EL5" s="18"/>
      <c r="EM5" s="18"/>
      <c r="EN5" s="18"/>
      <c r="EO5" s="18"/>
      <c r="EP5" s="18"/>
      <c r="EQ5" s="18"/>
      <c r="ER5" s="19"/>
      <c r="ES5" s="18"/>
      <c r="ET5" s="18"/>
      <c r="EU5" s="18"/>
      <c r="EV5" s="18"/>
      <c r="EW5" s="18"/>
      <c r="EX5" s="18"/>
      <c r="EY5" s="18"/>
      <c r="EZ5" s="19"/>
      <c r="FA5" s="18"/>
      <c r="FB5" s="18"/>
      <c r="FC5" s="18"/>
      <c r="FD5" s="18"/>
      <c r="FE5" s="18"/>
      <c r="FF5" s="18"/>
      <c r="FG5" s="18"/>
      <c r="FH5" s="19"/>
      <c r="FI5" s="18"/>
      <c r="FJ5" s="18"/>
      <c r="FK5" s="18"/>
      <c r="FL5" s="18"/>
      <c r="FM5" s="18"/>
      <c r="FN5" s="18"/>
      <c r="FO5" s="18"/>
      <c r="FP5" s="19"/>
      <c r="FQ5" s="18"/>
      <c r="FR5" s="18"/>
      <c r="FS5" s="18"/>
      <c r="FT5" s="18"/>
      <c r="FU5" s="18"/>
      <c r="FV5" s="18"/>
      <c r="FW5" s="18"/>
      <c r="FX5" s="19"/>
      <c r="FY5" s="18"/>
      <c r="FZ5" s="18"/>
      <c r="GA5" s="18"/>
      <c r="GB5" s="18"/>
      <c r="GC5" s="18"/>
      <c r="GD5" s="18"/>
      <c r="GE5" s="18"/>
      <c r="GF5" s="19"/>
      <c r="GG5" s="18"/>
      <c r="GH5" s="18"/>
      <c r="GI5" s="18"/>
      <c r="GJ5" s="18"/>
      <c r="GK5" s="18"/>
      <c r="GL5" s="18"/>
      <c r="GM5" s="18"/>
      <c r="GN5" s="19"/>
    </row>
    <row r="6" spans="1:196" x14ac:dyDescent="0.2">
      <c r="A6" s="303" t="s">
        <v>56</v>
      </c>
      <c r="B6" s="304"/>
      <c r="C6" s="304"/>
      <c r="D6" s="304"/>
      <c r="E6" s="304"/>
      <c r="F6" s="304"/>
      <c r="G6" s="304"/>
      <c r="H6" s="304"/>
      <c r="I6" s="304"/>
      <c r="J6" s="96"/>
      <c r="K6" s="47"/>
      <c r="L6" s="96"/>
      <c r="M6" s="47"/>
      <c r="N6" s="47"/>
      <c r="O6" s="47"/>
      <c r="P6" s="47"/>
      <c r="Q6" s="47"/>
      <c r="R6" s="47"/>
      <c r="S6" s="47"/>
      <c r="T6" s="96"/>
      <c r="U6" s="47"/>
      <c r="V6" s="47"/>
      <c r="W6" s="47"/>
      <c r="X6" s="47"/>
      <c r="Y6" s="47"/>
      <c r="Z6" s="47"/>
      <c r="AA6" s="47"/>
      <c r="AB6" s="96"/>
      <c r="AC6" s="47"/>
      <c r="AD6" s="47"/>
      <c r="AE6" s="47"/>
      <c r="AF6" s="47"/>
      <c r="AG6" s="47"/>
      <c r="AH6" s="47"/>
      <c r="AI6" s="47"/>
      <c r="AJ6" s="96"/>
      <c r="AK6" s="47"/>
      <c r="AL6" s="47"/>
      <c r="AM6" s="47"/>
      <c r="AN6" s="47"/>
      <c r="AO6" s="47"/>
      <c r="AP6" s="47"/>
      <c r="AQ6" s="47"/>
      <c r="AR6" s="96"/>
      <c r="AS6" s="47"/>
      <c r="AT6" s="47"/>
      <c r="AU6" s="47"/>
      <c r="AV6" s="47"/>
      <c r="AW6" s="47"/>
      <c r="AX6" s="47"/>
      <c r="AY6" s="47"/>
      <c r="AZ6" s="96"/>
      <c r="BA6" s="47"/>
      <c r="BB6" s="47"/>
      <c r="BC6" s="47"/>
      <c r="BD6" s="47"/>
      <c r="BE6" s="47"/>
      <c r="BF6" s="47"/>
      <c r="BG6" s="47"/>
      <c r="BH6" s="96"/>
      <c r="BI6" s="47"/>
      <c r="BJ6" s="47"/>
      <c r="BK6" s="47"/>
      <c r="BL6" s="47"/>
      <c r="BM6" s="47"/>
      <c r="BN6" s="47"/>
      <c r="BO6" s="47"/>
      <c r="BP6" s="96"/>
      <c r="BQ6" s="47"/>
      <c r="BR6" s="47"/>
      <c r="BS6" s="47"/>
      <c r="BT6" s="47"/>
      <c r="BU6" s="47"/>
      <c r="BV6" s="47"/>
      <c r="BW6" s="47"/>
      <c r="BX6" s="96"/>
      <c r="BY6" s="47"/>
      <c r="BZ6" s="47"/>
      <c r="CA6" s="47"/>
      <c r="CB6" s="47"/>
      <c r="CC6" s="47"/>
      <c r="CD6" s="47"/>
      <c r="CE6" s="47"/>
      <c r="CF6" s="96"/>
      <c r="CG6" s="47"/>
      <c r="CH6" s="47"/>
      <c r="CI6" s="47"/>
      <c r="CJ6" s="47"/>
      <c r="CK6" s="47"/>
      <c r="CL6" s="47"/>
      <c r="CM6" s="47"/>
      <c r="CN6" s="96"/>
      <c r="CO6" s="47"/>
      <c r="CP6" s="47"/>
      <c r="CQ6" s="47"/>
      <c r="CR6" s="47"/>
      <c r="CS6" s="47"/>
      <c r="CT6" s="47"/>
      <c r="CU6" s="47"/>
      <c r="CV6" s="96"/>
      <c r="CW6" s="47"/>
      <c r="CX6" s="47"/>
      <c r="CY6" s="47"/>
      <c r="CZ6" s="47"/>
      <c r="DA6" s="47"/>
      <c r="DB6" s="47"/>
      <c r="DC6" s="47"/>
      <c r="DD6" s="96"/>
      <c r="DE6" s="47"/>
      <c r="DF6" s="47"/>
      <c r="DG6" s="47"/>
      <c r="DH6" s="47"/>
      <c r="DI6" s="47"/>
      <c r="DJ6" s="47"/>
      <c r="DK6" s="47"/>
      <c r="DL6" s="96"/>
      <c r="DM6" s="47"/>
      <c r="DN6" s="47"/>
      <c r="DO6" s="47"/>
      <c r="DP6" s="47"/>
      <c r="DQ6" s="47"/>
      <c r="DR6" s="47"/>
      <c r="DS6" s="47"/>
      <c r="DT6" s="96"/>
      <c r="DU6" s="47"/>
      <c r="DV6" s="47"/>
      <c r="DW6" s="47"/>
      <c r="DX6" s="47"/>
      <c r="DY6" s="47"/>
      <c r="DZ6" s="47"/>
      <c r="EA6" s="47"/>
      <c r="EB6" s="96"/>
      <c r="EC6" s="47"/>
      <c r="ED6" s="47"/>
      <c r="EE6" s="47"/>
      <c r="EF6" s="47"/>
      <c r="EG6" s="47"/>
      <c r="EH6" s="47"/>
      <c r="EI6" s="47"/>
      <c r="EJ6" s="96"/>
      <c r="EK6" s="47"/>
      <c r="EL6" s="47"/>
      <c r="EM6" s="47"/>
      <c r="EN6" s="47"/>
      <c r="EO6" s="47"/>
      <c r="EP6" s="47"/>
      <c r="EQ6" s="47"/>
      <c r="ER6" s="96"/>
      <c r="ES6" s="47"/>
      <c r="ET6" s="47"/>
      <c r="EU6" s="47"/>
      <c r="EV6" s="47"/>
      <c r="EW6" s="47"/>
      <c r="EX6" s="47"/>
      <c r="EY6" s="47"/>
      <c r="EZ6" s="96"/>
      <c r="FA6" s="47"/>
      <c r="FB6" s="47"/>
      <c r="FC6" s="47"/>
      <c r="FD6" s="47"/>
      <c r="FE6" s="47"/>
      <c r="FF6" s="47"/>
      <c r="FG6" s="47"/>
      <c r="FH6" s="96"/>
      <c r="FI6" s="47"/>
      <c r="FJ6" s="47"/>
      <c r="FK6" s="47"/>
      <c r="FL6" s="47"/>
      <c r="FM6" s="47"/>
      <c r="FN6" s="47"/>
      <c r="FO6" s="47"/>
      <c r="FP6" s="96"/>
      <c r="FQ6" s="47"/>
      <c r="FR6" s="47"/>
      <c r="FS6" s="47"/>
      <c r="FT6" s="47"/>
      <c r="FU6" s="47"/>
      <c r="FV6" s="47"/>
      <c r="FW6" s="47"/>
      <c r="FX6" s="96"/>
      <c r="FY6" s="47"/>
      <c r="FZ6" s="47"/>
      <c r="GA6" s="47"/>
      <c r="GB6" s="47"/>
      <c r="GC6" s="47"/>
      <c r="GD6" s="47"/>
      <c r="GE6" s="47"/>
      <c r="GF6" s="96"/>
      <c r="GG6" s="47"/>
      <c r="GH6" s="47"/>
      <c r="GI6" s="47"/>
      <c r="GJ6" s="47"/>
      <c r="GK6" s="47"/>
      <c r="GL6" s="47"/>
      <c r="GM6" s="47"/>
      <c r="GN6" s="96"/>
    </row>
    <row r="7" spans="1:196" s="22" customFormat="1" ht="63" customHeight="1" x14ac:dyDescent="0.2">
      <c r="A7" s="305" t="s">
        <v>4</v>
      </c>
      <c r="B7" s="306"/>
      <c r="C7" s="307"/>
      <c r="D7" s="305" t="s">
        <v>1</v>
      </c>
      <c r="E7" s="306"/>
      <c r="F7" s="308" t="s">
        <v>3</v>
      </c>
      <c r="G7" s="305" t="s">
        <v>131</v>
      </c>
      <c r="H7" s="306"/>
      <c r="I7" s="307"/>
    </row>
    <row r="8" spans="1:196" s="22" customFormat="1" ht="27" customHeight="1" x14ac:dyDescent="0.2">
      <c r="A8" s="97" t="s">
        <v>5</v>
      </c>
      <c r="B8" s="97" t="s">
        <v>6</v>
      </c>
      <c r="C8" s="97" t="s">
        <v>7</v>
      </c>
      <c r="D8" s="97" t="s">
        <v>8</v>
      </c>
      <c r="E8" s="97" t="s">
        <v>9</v>
      </c>
      <c r="F8" s="309"/>
      <c r="G8" s="48" t="s">
        <v>136</v>
      </c>
      <c r="H8" s="48" t="s">
        <v>137</v>
      </c>
      <c r="I8" s="48" t="s">
        <v>108</v>
      </c>
    </row>
    <row r="9" spans="1:196" ht="15.95" customHeight="1" x14ac:dyDescent="0.2">
      <c r="A9" s="310" t="s">
        <v>10</v>
      </c>
      <c r="B9" s="311"/>
      <c r="C9" s="311"/>
      <c r="D9" s="311"/>
      <c r="E9" s="311"/>
      <c r="F9" s="312"/>
      <c r="G9" s="98">
        <f>+G10</f>
        <v>0</v>
      </c>
      <c r="H9" s="98">
        <f t="shared" ref="H9:I9" si="0">+H10</f>
        <v>712383.4</v>
      </c>
      <c r="I9" s="98">
        <f t="shared" si="0"/>
        <v>1230075.8999999999</v>
      </c>
    </row>
    <row r="10" spans="1:196" ht="15.95" customHeight="1" x14ac:dyDescent="0.2">
      <c r="A10" s="99" t="s">
        <v>13</v>
      </c>
      <c r="B10" s="100"/>
      <c r="C10" s="100"/>
      <c r="D10" s="100"/>
      <c r="E10" s="100"/>
      <c r="F10" s="101" t="s">
        <v>14</v>
      </c>
      <c r="G10" s="102">
        <f t="shared" ref="G10:I10" si="1">+G12</f>
        <v>0</v>
      </c>
      <c r="H10" s="102">
        <f t="shared" si="1"/>
        <v>712383.4</v>
      </c>
      <c r="I10" s="102">
        <f t="shared" si="1"/>
        <v>1230075.8999999999</v>
      </c>
    </row>
    <row r="11" spans="1:196" ht="15.95" customHeight="1" x14ac:dyDescent="0.2">
      <c r="A11" s="99"/>
      <c r="B11" s="100"/>
      <c r="C11" s="100"/>
      <c r="D11" s="100"/>
      <c r="E11" s="100"/>
      <c r="F11" s="103" t="s">
        <v>2</v>
      </c>
      <c r="G11" s="105"/>
      <c r="H11" s="105"/>
      <c r="I11" s="105"/>
    </row>
    <row r="12" spans="1:196" ht="15.95" customHeight="1" x14ac:dyDescent="0.2">
      <c r="A12" s="99"/>
      <c r="B12" s="99" t="s">
        <v>16</v>
      </c>
      <c r="C12" s="100"/>
      <c r="D12" s="100"/>
      <c r="E12" s="100"/>
      <c r="F12" s="101" t="s">
        <v>15</v>
      </c>
      <c r="G12" s="102">
        <f>+G14</f>
        <v>0</v>
      </c>
      <c r="H12" s="102">
        <f t="shared" ref="H12:I12" si="2">+H14</f>
        <v>712383.4</v>
      </c>
      <c r="I12" s="102">
        <f t="shared" si="2"/>
        <v>1230075.8999999999</v>
      </c>
    </row>
    <row r="13" spans="1:196" ht="15.95" customHeight="1" x14ac:dyDescent="0.2">
      <c r="A13" s="99"/>
      <c r="B13" s="99"/>
      <c r="C13" s="100"/>
      <c r="D13" s="100"/>
      <c r="E13" s="100"/>
      <c r="F13" s="103" t="s">
        <v>2</v>
      </c>
      <c r="G13" s="105"/>
      <c r="H13" s="105"/>
      <c r="I13" s="105"/>
    </row>
    <row r="14" spans="1:196" ht="15.95" customHeight="1" x14ac:dyDescent="0.2">
      <c r="A14" s="99"/>
      <c r="B14" s="99"/>
      <c r="C14" s="99" t="s">
        <v>21</v>
      </c>
      <c r="D14" s="100"/>
      <c r="E14" s="100"/>
      <c r="F14" s="101" t="s">
        <v>23</v>
      </c>
      <c r="G14" s="102">
        <f t="shared" ref="G14:I14" si="3">+G16</f>
        <v>0</v>
      </c>
      <c r="H14" s="102">
        <f t="shared" si="3"/>
        <v>712383.4</v>
      </c>
      <c r="I14" s="102">
        <f t="shared" si="3"/>
        <v>1230075.8999999999</v>
      </c>
    </row>
    <row r="15" spans="1:196" ht="15.95" customHeight="1" x14ac:dyDescent="0.2">
      <c r="A15" s="99"/>
      <c r="B15" s="99"/>
      <c r="C15" s="99"/>
      <c r="D15" s="100"/>
      <c r="E15" s="100"/>
      <c r="F15" s="103" t="s">
        <v>2</v>
      </c>
      <c r="G15" s="105"/>
      <c r="H15" s="105"/>
      <c r="I15" s="105"/>
    </row>
    <row r="16" spans="1:196" ht="30.75" customHeight="1" x14ac:dyDescent="0.2">
      <c r="A16" s="99"/>
      <c r="B16" s="99"/>
      <c r="C16" s="99"/>
      <c r="D16" s="99">
        <v>1126</v>
      </c>
      <c r="E16" s="100"/>
      <c r="F16" s="26" t="s">
        <v>22</v>
      </c>
      <c r="G16" s="98">
        <f>+G20+G30+G39</f>
        <v>0</v>
      </c>
      <c r="H16" s="98">
        <f>+H20+H30+H39</f>
        <v>712383.4</v>
      </c>
      <c r="I16" s="98">
        <f>+I20+I30+I39</f>
        <v>1230075.8999999999</v>
      </c>
    </row>
    <row r="17" spans="1:9" ht="15.95" customHeight="1" x14ac:dyDescent="0.2">
      <c r="A17" s="99"/>
      <c r="B17" s="99"/>
      <c r="C17" s="99"/>
      <c r="D17" s="99"/>
      <c r="E17" s="100"/>
      <c r="F17" s="103" t="s">
        <v>2</v>
      </c>
      <c r="G17" s="105"/>
      <c r="H17" s="105"/>
      <c r="I17" s="105"/>
    </row>
    <row r="18" spans="1:9" s="247" customFormat="1" ht="16.5" customHeight="1" x14ac:dyDescent="0.2">
      <c r="A18" s="106"/>
      <c r="B18" s="106"/>
      <c r="C18" s="106"/>
      <c r="D18" s="106"/>
      <c r="E18" s="244"/>
      <c r="F18" s="245" t="s">
        <v>11</v>
      </c>
      <c r="G18" s="246">
        <f t="shared" ref="G18:I18" si="4">+G16</f>
        <v>0</v>
      </c>
      <c r="H18" s="246">
        <f t="shared" si="4"/>
        <v>712383.4</v>
      </c>
      <c r="I18" s="246">
        <f t="shared" si="4"/>
        <v>1230075.8999999999</v>
      </c>
    </row>
    <row r="19" spans="1:9" s="1" customFormat="1" ht="16.5" customHeight="1" x14ac:dyDescent="0.2">
      <c r="A19" s="99"/>
      <c r="B19" s="99"/>
      <c r="C19" s="99"/>
      <c r="D19" s="99"/>
      <c r="E19" s="48"/>
      <c r="F19" s="27" t="s">
        <v>148</v>
      </c>
      <c r="G19" s="49"/>
      <c r="H19" s="49"/>
      <c r="I19" s="49"/>
    </row>
    <row r="20" spans="1:9" s="22" customFormat="1" ht="32.25" customHeight="1" x14ac:dyDescent="0.2">
      <c r="A20" s="99"/>
      <c r="B20" s="99"/>
      <c r="C20" s="99"/>
      <c r="D20" s="99"/>
      <c r="E20" s="99" t="s">
        <v>119</v>
      </c>
      <c r="F20" s="110" t="s">
        <v>114</v>
      </c>
      <c r="G20" s="102">
        <f t="shared" ref="G20:I20" si="5">+G22</f>
        <v>0</v>
      </c>
      <c r="H20" s="102">
        <f>+H22</f>
        <v>33809.800000000003</v>
      </c>
      <c r="I20" s="102">
        <f t="shared" si="5"/>
        <v>113037.9</v>
      </c>
    </row>
    <row r="21" spans="1:9" ht="15.95" customHeight="1" x14ac:dyDescent="0.2">
      <c r="A21" s="99"/>
      <c r="B21" s="99"/>
      <c r="C21" s="99"/>
      <c r="D21" s="99"/>
      <c r="E21" s="99"/>
      <c r="F21" s="108" t="s">
        <v>12</v>
      </c>
      <c r="G21" s="105"/>
      <c r="H21" s="105"/>
      <c r="I21" s="105"/>
    </row>
    <row r="22" spans="1:9" s="20" customFormat="1" ht="15.95" customHeight="1" x14ac:dyDescent="0.2">
      <c r="A22" s="118"/>
      <c r="B22" s="118"/>
      <c r="C22" s="118"/>
      <c r="D22" s="118"/>
      <c r="E22" s="118"/>
      <c r="F22" s="113" t="s">
        <v>33</v>
      </c>
      <c r="G22" s="111">
        <f t="shared" ref="G22:I22" si="6">+G24</f>
        <v>0</v>
      </c>
      <c r="H22" s="111">
        <f>+H24</f>
        <v>33809.800000000003</v>
      </c>
      <c r="I22" s="111">
        <f t="shared" si="6"/>
        <v>113037.9</v>
      </c>
    </row>
    <row r="23" spans="1:9" ht="15.95" customHeight="1" x14ac:dyDescent="0.2">
      <c r="A23" s="99"/>
      <c r="B23" s="99"/>
      <c r="C23" s="99"/>
      <c r="D23" s="99"/>
      <c r="E23" s="99"/>
      <c r="F23" s="108" t="s">
        <v>32</v>
      </c>
      <c r="G23" s="105"/>
      <c r="H23" s="105"/>
      <c r="I23" s="105"/>
    </row>
    <row r="24" spans="1:9" ht="15.95" customHeight="1" x14ac:dyDescent="0.2">
      <c r="A24" s="107"/>
      <c r="B24" s="107"/>
      <c r="C24" s="107"/>
      <c r="D24" s="107"/>
      <c r="E24" s="107"/>
      <c r="F24" s="108" t="s">
        <v>17</v>
      </c>
      <c r="G24" s="104">
        <f>+G25</f>
        <v>0</v>
      </c>
      <c r="H24" s="104">
        <f>+H25</f>
        <v>33809.800000000003</v>
      </c>
      <c r="I24" s="104">
        <f t="shared" ref="G24:I26" si="7">+I25</f>
        <v>113037.9</v>
      </c>
    </row>
    <row r="25" spans="1:9" ht="15.95" customHeight="1" x14ac:dyDescent="0.2">
      <c r="A25" s="107"/>
      <c r="B25" s="107"/>
      <c r="C25" s="107"/>
      <c r="D25" s="107"/>
      <c r="E25" s="107"/>
      <c r="F25" s="108" t="s">
        <v>120</v>
      </c>
      <c r="G25" s="104">
        <f t="shared" si="7"/>
        <v>0</v>
      </c>
      <c r="H25" s="104">
        <f t="shared" si="7"/>
        <v>33809.800000000003</v>
      </c>
      <c r="I25" s="104">
        <f t="shared" si="7"/>
        <v>113037.9</v>
      </c>
    </row>
    <row r="26" spans="1:9" ht="15.95" customHeight="1" x14ac:dyDescent="0.2">
      <c r="A26" s="107"/>
      <c r="B26" s="107"/>
      <c r="C26" s="107"/>
      <c r="D26" s="107"/>
      <c r="E26" s="107"/>
      <c r="F26" s="108" t="s">
        <v>121</v>
      </c>
      <c r="G26" s="104">
        <f t="shared" si="7"/>
        <v>0</v>
      </c>
      <c r="H26" s="104">
        <f t="shared" si="7"/>
        <v>33809.800000000003</v>
      </c>
      <c r="I26" s="104">
        <f t="shared" si="7"/>
        <v>113037.9</v>
      </c>
    </row>
    <row r="27" spans="1:9" ht="18.75" customHeight="1" x14ac:dyDescent="0.2">
      <c r="A27" s="99"/>
      <c r="B27" s="99"/>
      <c r="C27" s="99"/>
      <c r="D27" s="99"/>
      <c r="E27" s="99"/>
      <c r="F27" s="108" t="s">
        <v>122</v>
      </c>
      <c r="G27" s="104">
        <f>+G28</f>
        <v>0</v>
      </c>
      <c r="H27" s="104">
        <f>+H28+H29</f>
        <v>33809.800000000003</v>
      </c>
      <c r="I27" s="104">
        <f>+I28+I29</f>
        <v>113037.9</v>
      </c>
    </row>
    <row r="28" spans="1:9" s="20" customFormat="1" ht="30" customHeight="1" x14ac:dyDescent="0.2">
      <c r="A28" s="99"/>
      <c r="B28" s="99"/>
      <c r="C28" s="99"/>
      <c r="D28" s="99"/>
      <c r="E28" s="99"/>
      <c r="F28" s="28" t="s">
        <v>356</v>
      </c>
      <c r="G28" s="112">
        <v>0</v>
      </c>
      <c r="H28" s="112">
        <v>31081.4</v>
      </c>
      <c r="I28" s="112">
        <f>+'7'!E13</f>
        <v>110309.5</v>
      </c>
    </row>
    <row r="29" spans="1:9" s="20" customFormat="1" ht="30" customHeight="1" x14ac:dyDescent="0.2">
      <c r="A29" s="99"/>
      <c r="B29" s="99"/>
      <c r="C29" s="99"/>
      <c r="D29" s="99"/>
      <c r="E29" s="99"/>
      <c r="F29" s="113" t="s">
        <v>133</v>
      </c>
      <c r="G29" s="112">
        <v>0</v>
      </c>
      <c r="H29" s="112">
        <v>2728.4</v>
      </c>
      <c r="I29" s="112">
        <f>+'7'!E14</f>
        <v>2728.4</v>
      </c>
    </row>
    <row r="30" spans="1:9" s="116" customFormat="1" x14ac:dyDescent="0.2">
      <c r="A30" s="99"/>
      <c r="B30" s="99"/>
      <c r="C30" s="99"/>
      <c r="D30" s="99"/>
      <c r="E30" s="58" t="s">
        <v>142</v>
      </c>
      <c r="F30" s="16" t="s">
        <v>88</v>
      </c>
      <c r="G30" s="115">
        <f t="shared" ref="G30:I30" si="8">+G32</f>
        <v>0</v>
      </c>
      <c r="H30" s="115">
        <f t="shared" si="8"/>
        <v>29940</v>
      </c>
      <c r="I30" s="115">
        <f t="shared" si="8"/>
        <v>29940</v>
      </c>
    </row>
    <row r="31" spans="1:9" s="20" customFormat="1" x14ac:dyDescent="0.2">
      <c r="A31" s="99"/>
      <c r="B31" s="99"/>
      <c r="C31" s="99"/>
      <c r="D31" s="99"/>
      <c r="E31" s="60"/>
      <c r="F31" s="17" t="s">
        <v>85</v>
      </c>
      <c r="G31" s="111"/>
      <c r="H31" s="111"/>
      <c r="I31" s="111"/>
    </row>
    <row r="32" spans="1:9" s="116" customFormat="1" x14ac:dyDescent="0.2">
      <c r="A32" s="99"/>
      <c r="B32" s="99"/>
      <c r="C32" s="99"/>
      <c r="D32" s="99"/>
      <c r="E32" s="58"/>
      <c r="F32" s="185" t="s">
        <v>351</v>
      </c>
      <c r="G32" s="115">
        <f t="shared" ref="G32:I32" si="9">+G34</f>
        <v>0</v>
      </c>
      <c r="H32" s="115">
        <f t="shared" si="9"/>
        <v>29940</v>
      </c>
      <c r="I32" s="115">
        <f t="shared" si="9"/>
        <v>29940</v>
      </c>
    </row>
    <row r="33" spans="1:9" s="20" customFormat="1" ht="18" customHeight="1" x14ac:dyDescent="0.2">
      <c r="A33" s="99"/>
      <c r="B33" s="99"/>
      <c r="C33" s="99"/>
      <c r="D33" s="99"/>
      <c r="E33" s="60"/>
      <c r="F33" s="17" t="s">
        <v>32</v>
      </c>
      <c r="G33" s="111"/>
      <c r="H33" s="111"/>
      <c r="I33" s="111"/>
    </row>
    <row r="34" spans="1:9" s="20" customFormat="1" x14ac:dyDescent="0.2">
      <c r="A34" s="99"/>
      <c r="B34" s="99"/>
      <c r="C34" s="99"/>
      <c r="D34" s="99"/>
      <c r="E34" s="60"/>
      <c r="F34" s="17" t="s">
        <v>17</v>
      </c>
      <c r="G34" s="111">
        <f t="shared" ref="G34:I36" si="10">+G35</f>
        <v>0</v>
      </c>
      <c r="H34" s="111">
        <f t="shared" si="10"/>
        <v>29940</v>
      </c>
      <c r="I34" s="111">
        <f t="shared" si="10"/>
        <v>29940</v>
      </c>
    </row>
    <row r="35" spans="1:9" s="20" customFormat="1" x14ac:dyDescent="0.2">
      <c r="A35" s="99"/>
      <c r="B35" s="99"/>
      <c r="C35" s="99"/>
      <c r="D35" s="99"/>
      <c r="E35" s="60"/>
      <c r="F35" s="17" t="s">
        <v>18</v>
      </c>
      <c r="G35" s="111">
        <f t="shared" si="10"/>
        <v>0</v>
      </c>
      <c r="H35" s="111">
        <f t="shared" si="10"/>
        <v>29940</v>
      </c>
      <c r="I35" s="111">
        <f t="shared" si="10"/>
        <v>29940</v>
      </c>
    </row>
    <row r="36" spans="1:9" s="20" customFormat="1" x14ac:dyDescent="0.2">
      <c r="A36" s="99"/>
      <c r="B36" s="99"/>
      <c r="C36" s="99"/>
      <c r="D36" s="99"/>
      <c r="E36" s="60"/>
      <c r="F36" s="17" t="s">
        <v>19</v>
      </c>
      <c r="G36" s="111">
        <f t="shared" si="10"/>
        <v>0</v>
      </c>
      <c r="H36" s="111">
        <f t="shared" si="10"/>
        <v>29940</v>
      </c>
      <c r="I36" s="111">
        <f t="shared" si="10"/>
        <v>29940</v>
      </c>
    </row>
    <row r="37" spans="1:9" s="20" customFormat="1" x14ac:dyDescent="0.2">
      <c r="A37" s="99"/>
      <c r="B37" s="99"/>
      <c r="C37" s="99"/>
      <c r="D37" s="99"/>
      <c r="E37" s="60"/>
      <c r="F37" s="17" t="s">
        <v>152</v>
      </c>
      <c r="G37" s="111">
        <f t="shared" ref="G37:I37" si="11">+G38</f>
        <v>0</v>
      </c>
      <c r="H37" s="111">
        <f t="shared" si="11"/>
        <v>29940</v>
      </c>
      <c r="I37" s="111">
        <f t="shared" si="11"/>
        <v>29940</v>
      </c>
    </row>
    <row r="38" spans="1:9" s="20" customFormat="1" x14ac:dyDescent="0.2">
      <c r="A38" s="99"/>
      <c r="B38" s="99"/>
      <c r="C38" s="99"/>
      <c r="D38" s="99"/>
      <c r="E38" s="60"/>
      <c r="F38" s="17" t="s">
        <v>153</v>
      </c>
      <c r="G38" s="111">
        <f>+'6'!D13</f>
        <v>0</v>
      </c>
      <c r="H38" s="111">
        <f>+'6'!E13</f>
        <v>29940</v>
      </c>
      <c r="I38" s="111">
        <f>+'6'!F13</f>
        <v>29940</v>
      </c>
    </row>
    <row r="39" spans="1:9" s="22" customFormat="1" ht="15" customHeight="1" x14ac:dyDescent="0.2">
      <c r="A39" s="99"/>
      <c r="B39" s="99"/>
      <c r="C39" s="99"/>
      <c r="D39" s="99"/>
      <c r="E39" s="99" t="s">
        <v>29</v>
      </c>
      <c r="F39" s="26" t="s">
        <v>24</v>
      </c>
      <c r="G39" s="102">
        <f>+G41+G50</f>
        <v>0</v>
      </c>
      <c r="H39" s="102">
        <f t="shared" ref="H39:I39" si="12">+H41+H50</f>
        <v>648633.59999999998</v>
      </c>
      <c r="I39" s="102">
        <f t="shared" si="12"/>
        <v>1087098</v>
      </c>
    </row>
    <row r="40" spans="1:9" ht="15" customHeight="1" x14ac:dyDescent="0.2">
      <c r="A40" s="99"/>
      <c r="B40" s="99"/>
      <c r="C40" s="99"/>
      <c r="D40" s="99"/>
      <c r="E40" s="99"/>
      <c r="F40" s="27" t="s">
        <v>12</v>
      </c>
      <c r="G40" s="105"/>
      <c r="H40" s="105"/>
      <c r="I40" s="105"/>
    </row>
    <row r="41" spans="1:9" s="116" customFormat="1" ht="15" customHeight="1" x14ac:dyDescent="0.2">
      <c r="A41" s="106"/>
      <c r="B41" s="106"/>
      <c r="C41" s="106"/>
      <c r="D41" s="106"/>
      <c r="E41" s="106"/>
      <c r="F41" s="109" t="s">
        <v>351</v>
      </c>
      <c r="G41" s="115">
        <f>+G43</f>
        <v>0</v>
      </c>
      <c r="H41" s="115">
        <f t="shared" ref="H41" si="13">+H43</f>
        <v>590266.5</v>
      </c>
      <c r="I41" s="115">
        <f>+I43</f>
        <v>1028730.8999999999</v>
      </c>
    </row>
    <row r="42" spans="1:9" ht="15" customHeight="1" x14ac:dyDescent="0.2">
      <c r="A42" s="99"/>
      <c r="B42" s="99"/>
      <c r="C42" s="99"/>
      <c r="D42" s="99"/>
      <c r="E42" s="99"/>
      <c r="F42" s="27" t="s">
        <v>32</v>
      </c>
      <c r="G42" s="105"/>
      <c r="H42" s="105"/>
      <c r="I42" s="105"/>
    </row>
    <row r="43" spans="1:9" ht="15" customHeight="1" x14ac:dyDescent="0.2">
      <c r="A43" s="107"/>
      <c r="B43" s="107"/>
      <c r="C43" s="107"/>
      <c r="D43" s="107"/>
      <c r="E43" s="107"/>
      <c r="F43" s="27" t="s">
        <v>17</v>
      </c>
      <c r="G43" s="104">
        <f t="shared" ref="G43:H43" si="14">+G44</f>
        <v>0</v>
      </c>
      <c r="H43" s="104">
        <f t="shared" si="14"/>
        <v>590266.5</v>
      </c>
      <c r="I43" s="104">
        <f>+I44</f>
        <v>1028730.8999999999</v>
      </c>
    </row>
    <row r="44" spans="1:9" ht="15" customHeight="1" x14ac:dyDescent="0.2">
      <c r="A44" s="107"/>
      <c r="B44" s="107"/>
      <c r="C44" s="107"/>
      <c r="D44" s="107"/>
      <c r="E44" s="107"/>
      <c r="F44" s="27" t="s">
        <v>18</v>
      </c>
      <c r="G44" s="104">
        <f t="shared" ref="G44:I44" si="15">+G45</f>
        <v>0</v>
      </c>
      <c r="H44" s="104">
        <f t="shared" si="15"/>
        <v>590266.5</v>
      </c>
      <c r="I44" s="104">
        <f t="shared" si="15"/>
        <v>1028730.8999999999</v>
      </c>
    </row>
    <row r="45" spans="1:9" ht="15" customHeight="1" x14ac:dyDescent="0.2">
      <c r="A45" s="107"/>
      <c r="B45" s="107"/>
      <c r="C45" s="107"/>
      <c r="D45" s="107"/>
      <c r="E45" s="107"/>
      <c r="F45" s="27" t="s">
        <v>19</v>
      </c>
      <c r="G45" s="104">
        <f>++G46+G48</f>
        <v>0</v>
      </c>
      <c r="H45" s="104">
        <f>+H46+H48</f>
        <v>590266.5</v>
      </c>
      <c r="I45" s="104">
        <f>+I46+I48</f>
        <v>1028730.8999999999</v>
      </c>
    </row>
    <row r="46" spans="1:9" ht="15" customHeight="1" x14ac:dyDescent="0.2">
      <c r="A46" s="107"/>
      <c r="B46" s="107"/>
      <c r="C46" s="107"/>
      <c r="D46" s="107"/>
      <c r="E46" s="107"/>
      <c r="F46" s="27" t="s">
        <v>20</v>
      </c>
      <c r="G46" s="104">
        <f>+G47</f>
        <v>0</v>
      </c>
      <c r="H46" s="104">
        <f t="shared" ref="H46:I46" si="16">+H47</f>
        <v>582456.5</v>
      </c>
      <c r="I46" s="104">
        <f t="shared" si="16"/>
        <v>1020920.8999999999</v>
      </c>
    </row>
    <row r="47" spans="1:9" ht="15" customHeight="1" x14ac:dyDescent="0.2">
      <c r="A47" s="99"/>
      <c r="B47" s="99"/>
      <c r="C47" s="99"/>
      <c r="D47" s="99"/>
      <c r="E47" s="99"/>
      <c r="F47" s="28" t="s">
        <v>75</v>
      </c>
      <c r="G47" s="111">
        <f>+'6'!D27+'6'!D30+'6'!D35+'6'!D42+'6'!D44+'6'!D46+'6'!D48+'6'!D51+'6'!D55-'6'!D43-'6'!D36</f>
        <v>0</v>
      </c>
      <c r="H47" s="111">
        <f>+'6'!E27+'6'!E30+'6'!E35+'6'!E42+'6'!E44+'6'!E46+'6'!E48+'6'!E51+'6'!E55-'6'!E43-'6'!E36</f>
        <v>582456.5</v>
      </c>
      <c r="I47" s="111">
        <f>+'6'!F27+'6'!F30+'6'!F35+'6'!F42+'6'!F44+'6'!F46+'6'!F48+'6'!F51+'6'!F55-'6'!F43-'6'!F36</f>
        <v>1020920.8999999999</v>
      </c>
    </row>
    <row r="48" spans="1:9" s="50" customFormat="1" x14ac:dyDescent="0.2">
      <c r="A48" s="124"/>
      <c r="B48" s="124"/>
      <c r="C48" s="124"/>
      <c r="D48" s="124"/>
      <c r="E48" s="124"/>
      <c r="F48" s="127" t="s">
        <v>89</v>
      </c>
      <c r="G48" s="125">
        <f>+G49</f>
        <v>0</v>
      </c>
      <c r="H48" s="125">
        <f t="shared" ref="H48:I48" si="17">+H49</f>
        <v>7810</v>
      </c>
      <c r="I48" s="125">
        <f t="shared" si="17"/>
        <v>7810</v>
      </c>
    </row>
    <row r="49" spans="1:9" s="50" customFormat="1" ht="13.5" customHeight="1" x14ac:dyDescent="0.2">
      <c r="A49" s="124"/>
      <c r="B49" s="124"/>
      <c r="C49" s="124"/>
      <c r="D49" s="124"/>
      <c r="E49" s="124"/>
      <c r="F49" s="128" t="s">
        <v>90</v>
      </c>
      <c r="G49" s="126">
        <f>+'6'!D43+'6'!D36</f>
        <v>0</v>
      </c>
      <c r="H49" s="126">
        <f>+'6'!E43+'6'!E36</f>
        <v>7810</v>
      </c>
      <c r="I49" s="126">
        <f>+'6'!F43+'6'!F36</f>
        <v>7810</v>
      </c>
    </row>
    <row r="50" spans="1:9" s="116" customFormat="1" ht="15" customHeight="1" x14ac:dyDescent="0.2">
      <c r="A50" s="106"/>
      <c r="B50" s="106"/>
      <c r="C50" s="106"/>
      <c r="D50" s="106"/>
      <c r="E50" s="106"/>
      <c r="F50" s="109" t="s">
        <v>224</v>
      </c>
      <c r="G50" s="115">
        <f>+G52</f>
        <v>0</v>
      </c>
      <c r="H50" s="115">
        <f t="shared" ref="H50" si="18">+H52</f>
        <v>58367.1</v>
      </c>
      <c r="I50" s="115">
        <f>+I52</f>
        <v>58367.1</v>
      </c>
    </row>
    <row r="51" spans="1:9" ht="15" customHeight="1" x14ac:dyDescent="0.2">
      <c r="A51" s="99"/>
      <c r="B51" s="99"/>
      <c r="C51" s="99"/>
      <c r="D51" s="99"/>
      <c r="E51" s="99"/>
      <c r="F51" s="27" t="s">
        <v>32</v>
      </c>
      <c r="G51" s="105"/>
      <c r="H51" s="105"/>
      <c r="I51" s="105"/>
    </row>
    <row r="52" spans="1:9" ht="15" customHeight="1" x14ac:dyDescent="0.2">
      <c r="A52" s="107"/>
      <c r="B52" s="107"/>
      <c r="C52" s="107"/>
      <c r="D52" s="107"/>
      <c r="E52" s="107"/>
      <c r="F52" s="27" t="s">
        <v>17</v>
      </c>
      <c r="G52" s="104">
        <f t="shared" ref="G52:I54" si="19">+G53</f>
        <v>0</v>
      </c>
      <c r="H52" s="104">
        <f t="shared" si="19"/>
        <v>58367.1</v>
      </c>
      <c r="I52" s="104">
        <f>+I53</f>
        <v>58367.1</v>
      </c>
    </row>
    <row r="53" spans="1:9" ht="15" customHeight="1" x14ac:dyDescent="0.2">
      <c r="A53" s="107"/>
      <c r="B53" s="107"/>
      <c r="C53" s="107"/>
      <c r="D53" s="107"/>
      <c r="E53" s="107"/>
      <c r="F53" s="27" t="s">
        <v>18</v>
      </c>
      <c r="G53" s="104">
        <f t="shared" si="19"/>
        <v>0</v>
      </c>
      <c r="H53" s="104">
        <f t="shared" si="19"/>
        <v>58367.1</v>
      </c>
      <c r="I53" s="104">
        <f t="shared" si="19"/>
        <v>58367.1</v>
      </c>
    </row>
    <row r="54" spans="1:9" ht="15" customHeight="1" x14ac:dyDescent="0.2">
      <c r="A54" s="107"/>
      <c r="B54" s="107"/>
      <c r="C54" s="107"/>
      <c r="D54" s="107"/>
      <c r="E54" s="107"/>
      <c r="F54" s="27" t="s">
        <v>19</v>
      </c>
      <c r="G54" s="104">
        <f>+G55</f>
        <v>0</v>
      </c>
      <c r="H54" s="104">
        <f t="shared" si="19"/>
        <v>58367.1</v>
      </c>
      <c r="I54" s="104">
        <f t="shared" si="19"/>
        <v>58367.1</v>
      </c>
    </row>
    <row r="55" spans="1:9" ht="15" customHeight="1" x14ac:dyDescent="0.2">
      <c r="A55" s="107"/>
      <c r="B55" s="107"/>
      <c r="C55" s="107"/>
      <c r="D55" s="107"/>
      <c r="E55" s="107"/>
      <c r="F55" s="27" t="s">
        <v>20</v>
      </c>
      <c r="G55" s="104">
        <f>+G56</f>
        <v>0</v>
      </c>
      <c r="H55" s="104">
        <f t="shared" ref="H55:I55" si="20">+H56</f>
        <v>58367.1</v>
      </c>
      <c r="I55" s="104">
        <f t="shared" si="20"/>
        <v>58367.1</v>
      </c>
    </row>
    <row r="56" spans="1:9" ht="15" customHeight="1" x14ac:dyDescent="0.2">
      <c r="A56" s="99"/>
      <c r="B56" s="99"/>
      <c r="C56" s="99"/>
      <c r="D56" s="99"/>
      <c r="E56" s="99"/>
      <c r="F56" s="28" t="s">
        <v>225</v>
      </c>
      <c r="G56" s="111">
        <f>+'6'!D60</f>
        <v>0</v>
      </c>
      <c r="H56" s="111">
        <f>+'6'!E60</f>
        <v>58367.1</v>
      </c>
      <c r="I56" s="111">
        <f>+'6'!F60</f>
        <v>58367.1</v>
      </c>
    </row>
  </sheetData>
  <mergeCells count="11">
    <mergeCell ref="A6:I6"/>
    <mergeCell ref="A7:C7"/>
    <mergeCell ref="F7:F8"/>
    <mergeCell ref="D7:E7"/>
    <mergeCell ref="A9:F9"/>
    <mergeCell ref="G7:I7"/>
    <mergeCell ref="A1:I1"/>
    <mergeCell ref="A2:I2"/>
    <mergeCell ref="A3:I3"/>
    <mergeCell ref="A4:I4"/>
    <mergeCell ref="A5:I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0:C14 E30:E39 E20:E28" numberStoredAsText="1"/>
    <ignoredError sqref="G45:I4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5"/>
  <sheetViews>
    <sheetView workbookViewId="0">
      <selection activeCell="L12" sqref="L12"/>
    </sheetView>
  </sheetViews>
  <sheetFormatPr defaultColWidth="9.140625" defaultRowHeight="13.5" x14ac:dyDescent="0.2"/>
  <cols>
    <col min="1" max="1" width="8.85546875" style="50" customWidth="1"/>
    <col min="2" max="2" width="12.140625" style="50" customWidth="1"/>
    <col min="3" max="3" width="70.42578125" style="50" customWidth="1"/>
    <col min="4" max="6" width="13.7109375" style="66" customWidth="1"/>
    <col min="7" max="8" width="9.140625" style="50"/>
    <col min="9" max="9" width="10.7109375" style="50" bestFit="1" customWidth="1"/>
    <col min="10" max="16384" width="9.140625" style="50"/>
  </cols>
  <sheetData>
    <row r="1" spans="1:99" s="63" customFormat="1" ht="14.1" customHeight="1" x14ac:dyDescent="0.2">
      <c r="A1" s="275" t="s">
        <v>49</v>
      </c>
      <c r="B1" s="275"/>
      <c r="C1" s="275"/>
      <c r="D1" s="275"/>
      <c r="E1" s="275"/>
      <c r="F1" s="275"/>
      <c r="G1" s="61"/>
      <c r="H1" s="61"/>
      <c r="I1" s="61"/>
      <c r="J1" s="61"/>
      <c r="K1" s="62"/>
      <c r="L1" s="61"/>
      <c r="M1" s="61"/>
      <c r="N1" s="61"/>
      <c r="O1" s="61"/>
      <c r="P1" s="61"/>
      <c r="Q1" s="61"/>
      <c r="R1" s="61"/>
      <c r="S1" s="62"/>
      <c r="T1" s="61"/>
      <c r="U1" s="61"/>
      <c r="V1" s="61"/>
      <c r="W1" s="61"/>
      <c r="X1" s="61"/>
      <c r="Y1" s="61"/>
      <c r="Z1" s="61"/>
      <c r="AA1" s="62"/>
      <c r="AB1" s="61"/>
      <c r="AC1" s="61"/>
      <c r="AD1" s="61"/>
      <c r="AE1" s="61"/>
      <c r="AF1" s="61"/>
      <c r="AG1" s="61"/>
      <c r="AH1" s="61"/>
      <c r="AI1" s="62"/>
      <c r="AJ1" s="61"/>
      <c r="AK1" s="61"/>
      <c r="AL1" s="61"/>
      <c r="AM1" s="61"/>
      <c r="AN1" s="61"/>
      <c r="AO1" s="61"/>
      <c r="AP1" s="61"/>
      <c r="AQ1" s="62"/>
      <c r="AR1" s="61"/>
      <c r="AS1" s="61"/>
      <c r="AT1" s="61"/>
      <c r="AU1" s="61"/>
      <c r="AV1" s="61"/>
      <c r="AW1" s="61"/>
      <c r="AX1" s="61"/>
      <c r="AY1" s="62"/>
      <c r="AZ1" s="61"/>
      <c r="BA1" s="61"/>
      <c r="BB1" s="61"/>
      <c r="BC1" s="61"/>
      <c r="BD1" s="61"/>
      <c r="BE1" s="61"/>
      <c r="BF1" s="61"/>
      <c r="BG1" s="62"/>
      <c r="BH1" s="61"/>
      <c r="BI1" s="61"/>
      <c r="BJ1" s="61"/>
      <c r="BK1" s="61"/>
      <c r="BL1" s="61"/>
      <c r="BM1" s="61"/>
      <c r="BN1" s="61"/>
      <c r="BO1" s="62"/>
      <c r="BP1" s="61"/>
      <c r="BQ1" s="61"/>
      <c r="BR1" s="61"/>
      <c r="BS1" s="61"/>
      <c r="BT1" s="61"/>
      <c r="BU1" s="61"/>
      <c r="BV1" s="61"/>
      <c r="BW1" s="62"/>
      <c r="BX1" s="61"/>
      <c r="BY1" s="61"/>
      <c r="BZ1" s="61"/>
      <c r="CA1" s="61"/>
      <c r="CB1" s="61"/>
      <c r="CC1" s="61"/>
      <c r="CD1" s="61"/>
      <c r="CE1" s="62"/>
      <c r="CF1" s="61"/>
      <c r="CG1" s="61"/>
      <c r="CH1" s="61"/>
      <c r="CI1" s="61"/>
      <c r="CJ1" s="61"/>
      <c r="CK1" s="61"/>
      <c r="CL1" s="61"/>
      <c r="CM1" s="62"/>
      <c r="CN1" s="61"/>
      <c r="CO1" s="61"/>
      <c r="CP1" s="61"/>
      <c r="CQ1" s="61"/>
      <c r="CR1" s="61"/>
      <c r="CS1" s="61"/>
      <c r="CT1" s="61"/>
      <c r="CU1" s="62"/>
    </row>
    <row r="2" spans="1:99" s="63" customFormat="1" ht="14.1" customHeight="1" x14ac:dyDescent="0.2">
      <c r="A2" s="275" t="s">
        <v>135</v>
      </c>
      <c r="B2" s="275"/>
      <c r="C2" s="275"/>
      <c r="D2" s="275"/>
      <c r="E2" s="275"/>
      <c r="F2" s="275"/>
      <c r="G2" s="61"/>
      <c r="H2" s="61"/>
      <c r="I2" s="61"/>
      <c r="J2" s="61"/>
      <c r="K2" s="62"/>
      <c r="L2" s="61"/>
      <c r="M2" s="61"/>
      <c r="N2" s="61"/>
      <c r="O2" s="61"/>
      <c r="P2" s="61"/>
      <c r="Q2" s="61"/>
      <c r="R2" s="61"/>
      <c r="S2" s="62"/>
      <c r="T2" s="61"/>
      <c r="U2" s="61"/>
      <c r="V2" s="61"/>
      <c r="W2" s="61"/>
      <c r="X2" s="61"/>
      <c r="Y2" s="61"/>
      <c r="Z2" s="61"/>
      <c r="AA2" s="62"/>
      <c r="AB2" s="61"/>
      <c r="AC2" s="61"/>
      <c r="AD2" s="61"/>
      <c r="AE2" s="61"/>
      <c r="AF2" s="61"/>
      <c r="AG2" s="61"/>
      <c r="AH2" s="61"/>
      <c r="AI2" s="62"/>
      <c r="AJ2" s="61"/>
      <c r="AK2" s="61"/>
      <c r="AL2" s="61"/>
      <c r="AM2" s="61"/>
      <c r="AN2" s="61"/>
      <c r="AO2" s="61"/>
      <c r="AP2" s="61"/>
      <c r="AQ2" s="62"/>
      <c r="AR2" s="61"/>
      <c r="AS2" s="61"/>
      <c r="AT2" s="61"/>
      <c r="AU2" s="61"/>
      <c r="AV2" s="61"/>
      <c r="AW2" s="61"/>
      <c r="AX2" s="61"/>
      <c r="AY2" s="62"/>
      <c r="AZ2" s="61"/>
      <c r="BA2" s="61"/>
      <c r="BB2" s="61"/>
      <c r="BC2" s="61"/>
      <c r="BD2" s="61"/>
      <c r="BE2" s="61"/>
      <c r="BF2" s="61"/>
      <c r="BG2" s="62"/>
      <c r="BH2" s="61"/>
      <c r="BI2" s="61"/>
      <c r="BJ2" s="61"/>
      <c r="BK2" s="61"/>
      <c r="BL2" s="61"/>
      <c r="BM2" s="61"/>
      <c r="BN2" s="61"/>
      <c r="BO2" s="62"/>
      <c r="BP2" s="61"/>
      <c r="BQ2" s="61"/>
      <c r="BR2" s="61"/>
      <c r="BS2" s="61"/>
      <c r="BT2" s="61"/>
      <c r="BU2" s="61"/>
      <c r="BV2" s="61"/>
      <c r="BW2" s="62"/>
      <c r="BX2" s="61"/>
      <c r="BY2" s="61"/>
      <c r="BZ2" s="61"/>
      <c r="CA2" s="61"/>
      <c r="CB2" s="61"/>
      <c r="CC2" s="61"/>
      <c r="CD2" s="61"/>
      <c r="CE2" s="62"/>
      <c r="CF2" s="61"/>
      <c r="CG2" s="61"/>
      <c r="CH2" s="61"/>
      <c r="CI2" s="61"/>
      <c r="CJ2" s="61"/>
      <c r="CK2" s="61"/>
      <c r="CL2" s="61"/>
      <c r="CM2" s="62"/>
      <c r="CN2" s="61"/>
      <c r="CO2" s="61"/>
      <c r="CP2" s="61"/>
      <c r="CQ2" s="61"/>
      <c r="CR2" s="61"/>
      <c r="CS2" s="61"/>
      <c r="CT2" s="61"/>
      <c r="CU2" s="62"/>
    </row>
    <row r="3" spans="1:99" s="63" customFormat="1" ht="14.1" customHeight="1" x14ac:dyDescent="0.2">
      <c r="A3" s="275" t="s">
        <v>31</v>
      </c>
      <c r="B3" s="275"/>
      <c r="C3" s="275"/>
      <c r="D3" s="275"/>
      <c r="E3" s="275"/>
      <c r="F3" s="275"/>
      <c r="G3" s="61"/>
      <c r="H3" s="61"/>
      <c r="I3" s="61"/>
      <c r="J3" s="61"/>
      <c r="K3" s="62"/>
      <c r="L3" s="61"/>
      <c r="M3" s="61"/>
      <c r="N3" s="61"/>
      <c r="O3" s="61"/>
      <c r="P3" s="61"/>
      <c r="Q3" s="61"/>
      <c r="R3" s="61"/>
      <c r="S3" s="62"/>
      <c r="T3" s="61"/>
      <c r="U3" s="61"/>
      <c r="V3" s="61"/>
      <c r="W3" s="61"/>
      <c r="X3" s="61"/>
      <c r="Y3" s="61"/>
      <c r="Z3" s="61"/>
      <c r="AA3" s="62"/>
      <c r="AB3" s="61"/>
      <c r="AC3" s="61"/>
      <c r="AD3" s="61"/>
      <c r="AE3" s="61"/>
      <c r="AF3" s="61"/>
      <c r="AG3" s="61"/>
      <c r="AH3" s="61"/>
      <c r="AI3" s="62"/>
      <c r="AJ3" s="61"/>
      <c r="AK3" s="61"/>
      <c r="AL3" s="61"/>
      <c r="AM3" s="61"/>
      <c r="AN3" s="61"/>
      <c r="AO3" s="61"/>
      <c r="AP3" s="61"/>
      <c r="AQ3" s="62"/>
      <c r="AR3" s="61"/>
      <c r="AS3" s="61"/>
      <c r="AT3" s="61"/>
      <c r="AU3" s="61"/>
      <c r="AV3" s="61"/>
      <c r="AW3" s="61"/>
      <c r="AX3" s="61"/>
      <c r="AY3" s="62"/>
      <c r="AZ3" s="61"/>
      <c r="BA3" s="61"/>
      <c r="BB3" s="61"/>
      <c r="BC3" s="61"/>
      <c r="BD3" s="61"/>
      <c r="BE3" s="61"/>
      <c r="BF3" s="61"/>
      <c r="BG3" s="62"/>
      <c r="BH3" s="61"/>
      <c r="BI3" s="61"/>
      <c r="BJ3" s="61"/>
      <c r="BK3" s="61"/>
      <c r="BL3" s="61"/>
      <c r="BM3" s="61"/>
      <c r="BN3" s="61"/>
      <c r="BO3" s="62"/>
      <c r="BP3" s="61"/>
      <c r="BQ3" s="61"/>
      <c r="BR3" s="61"/>
      <c r="BS3" s="61"/>
      <c r="BT3" s="61"/>
      <c r="BU3" s="61"/>
      <c r="BV3" s="61"/>
      <c r="BW3" s="62"/>
      <c r="BX3" s="61"/>
      <c r="BY3" s="61"/>
      <c r="BZ3" s="61"/>
      <c r="CA3" s="61"/>
      <c r="CB3" s="61"/>
      <c r="CC3" s="61"/>
      <c r="CD3" s="61"/>
      <c r="CE3" s="62"/>
      <c r="CF3" s="61"/>
      <c r="CG3" s="61"/>
      <c r="CH3" s="61"/>
      <c r="CI3" s="61"/>
      <c r="CJ3" s="61"/>
      <c r="CK3" s="61"/>
      <c r="CL3" s="61"/>
      <c r="CM3" s="62"/>
      <c r="CN3" s="61"/>
      <c r="CO3" s="61"/>
      <c r="CP3" s="61"/>
      <c r="CQ3" s="61"/>
      <c r="CR3" s="61"/>
      <c r="CS3" s="61"/>
      <c r="CT3" s="61"/>
      <c r="CU3" s="62"/>
    </row>
    <row r="4" spans="1:99" s="63" customFormat="1" ht="14.1" customHeight="1" x14ac:dyDescent="0.2">
      <c r="A4" s="275" t="s">
        <v>30</v>
      </c>
      <c r="B4" s="275"/>
      <c r="C4" s="275"/>
      <c r="D4" s="275"/>
      <c r="E4" s="275"/>
      <c r="F4" s="275"/>
      <c r="G4" s="61"/>
      <c r="H4" s="61"/>
      <c r="I4" s="61"/>
      <c r="J4" s="61"/>
      <c r="K4" s="62"/>
      <c r="L4" s="61"/>
      <c r="M4" s="61"/>
      <c r="N4" s="61"/>
      <c r="O4" s="61"/>
      <c r="P4" s="61"/>
      <c r="Q4" s="61"/>
      <c r="R4" s="61"/>
      <c r="S4" s="62"/>
      <c r="T4" s="61"/>
      <c r="U4" s="61"/>
      <c r="V4" s="61"/>
      <c r="W4" s="61"/>
      <c r="X4" s="61"/>
      <c r="Y4" s="61"/>
      <c r="Z4" s="61"/>
      <c r="AA4" s="62"/>
      <c r="AB4" s="61"/>
      <c r="AC4" s="61"/>
      <c r="AD4" s="61"/>
      <c r="AE4" s="61"/>
      <c r="AF4" s="61"/>
      <c r="AG4" s="61"/>
      <c r="AH4" s="61"/>
      <c r="AI4" s="62"/>
      <c r="AJ4" s="61"/>
      <c r="AK4" s="61"/>
      <c r="AL4" s="61"/>
      <c r="AM4" s="61"/>
      <c r="AN4" s="61"/>
      <c r="AO4" s="61"/>
      <c r="AP4" s="61"/>
      <c r="AQ4" s="62"/>
      <c r="AR4" s="61"/>
      <c r="AS4" s="61"/>
      <c r="AT4" s="61"/>
      <c r="AU4" s="61"/>
      <c r="AV4" s="61"/>
      <c r="AW4" s="61"/>
      <c r="AX4" s="61"/>
      <c r="AY4" s="62"/>
      <c r="AZ4" s="61"/>
      <c r="BA4" s="61"/>
      <c r="BB4" s="61"/>
      <c r="BC4" s="61"/>
      <c r="BD4" s="61"/>
      <c r="BE4" s="61"/>
      <c r="BF4" s="61"/>
      <c r="BG4" s="62"/>
      <c r="BH4" s="61"/>
      <c r="BI4" s="61"/>
      <c r="BJ4" s="61"/>
      <c r="BK4" s="61"/>
      <c r="BL4" s="61"/>
      <c r="BM4" s="61"/>
      <c r="BN4" s="61"/>
      <c r="BO4" s="62"/>
      <c r="BP4" s="61"/>
      <c r="BQ4" s="61"/>
      <c r="BR4" s="61"/>
      <c r="BS4" s="61"/>
      <c r="BT4" s="61"/>
      <c r="BU4" s="61"/>
      <c r="BV4" s="61"/>
      <c r="BW4" s="62"/>
      <c r="BX4" s="61"/>
      <c r="BY4" s="61"/>
      <c r="BZ4" s="61"/>
      <c r="CA4" s="61"/>
      <c r="CB4" s="61"/>
      <c r="CC4" s="61"/>
      <c r="CD4" s="61"/>
      <c r="CE4" s="62"/>
      <c r="CF4" s="61"/>
      <c r="CG4" s="61"/>
      <c r="CH4" s="61"/>
      <c r="CI4" s="61"/>
      <c r="CJ4" s="61"/>
      <c r="CK4" s="61"/>
      <c r="CL4" s="61"/>
      <c r="CM4" s="62"/>
      <c r="CN4" s="61"/>
      <c r="CO4" s="61"/>
      <c r="CP4" s="61"/>
      <c r="CQ4" s="61"/>
      <c r="CR4" s="61"/>
      <c r="CS4" s="61"/>
      <c r="CT4" s="61"/>
      <c r="CU4" s="62"/>
    </row>
    <row r="5" spans="1:99" s="63" customFormat="1" ht="35.25" customHeight="1" x14ac:dyDescent="0.2">
      <c r="A5" s="300" t="s">
        <v>144</v>
      </c>
      <c r="B5" s="300"/>
      <c r="C5" s="300"/>
      <c r="D5" s="300"/>
      <c r="E5" s="300"/>
      <c r="F5" s="300"/>
      <c r="G5" s="61"/>
      <c r="H5" s="61"/>
      <c r="I5" s="61"/>
      <c r="J5" s="61"/>
      <c r="K5" s="62"/>
      <c r="L5" s="61"/>
      <c r="M5" s="61"/>
      <c r="N5" s="61"/>
      <c r="O5" s="61"/>
      <c r="P5" s="61"/>
      <c r="Q5" s="61"/>
      <c r="R5" s="61"/>
      <c r="S5" s="62"/>
      <c r="T5" s="61"/>
      <c r="U5" s="61"/>
      <c r="V5" s="61"/>
      <c r="W5" s="61"/>
      <c r="X5" s="61"/>
      <c r="Y5" s="61"/>
      <c r="Z5" s="61"/>
      <c r="AA5" s="62"/>
      <c r="AB5" s="61"/>
      <c r="AC5" s="61"/>
      <c r="AD5" s="61"/>
      <c r="AE5" s="61"/>
      <c r="AF5" s="61"/>
      <c r="AG5" s="61"/>
      <c r="AH5" s="61"/>
      <c r="AI5" s="62"/>
      <c r="AJ5" s="61"/>
      <c r="AK5" s="61"/>
      <c r="AL5" s="61"/>
      <c r="AM5" s="61"/>
      <c r="AN5" s="61"/>
      <c r="AO5" s="61"/>
      <c r="AP5" s="61"/>
      <c r="AQ5" s="62"/>
      <c r="AR5" s="61"/>
      <c r="AS5" s="61"/>
      <c r="AT5" s="61"/>
      <c r="AU5" s="61"/>
      <c r="AV5" s="61"/>
      <c r="AW5" s="61"/>
      <c r="AX5" s="61"/>
      <c r="AY5" s="62"/>
      <c r="AZ5" s="61"/>
      <c r="BA5" s="61"/>
      <c r="BB5" s="61"/>
      <c r="BC5" s="61"/>
      <c r="BD5" s="61"/>
      <c r="BE5" s="61"/>
      <c r="BF5" s="61"/>
      <c r="BG5" s="62"/>
      <c r="BH5" s="61"/>
      <c r="BI5" s="61"/>
      <c r="BJ5" s="61"/>
      <c r="BK5" s="61"/>
      <c r="BL5" s="61"/>
      <c r="BM5" s="61"/>
      <c r="BN5" s="61"/>
      <c r="BO5" s="62"/>
      <c r="BP5" s="61"/>
      <c r="BQ5" s="61"/>
      <c r="BR5" s="61"/>
      <c r="BS5" s="61"/>
      <c r="BT5" s="61"/>
      <c r="BU5" s="61"/>
      <c r="BV5" s="61"/>
      <c r="BW5" s="62"/>
      <c r="BX5" s="61"/>
      <c r="BY5" s="61"/>
      <c r="BZ5" s="61"/>
      <c r="CA5" s="61"/>
      <c r="CB5" s="61"/>
      <c r="CC5" s="61"/>
      <c r="CD5" s="61"/>
      <c r="CE5" s="62"/>
      <c r="CF5" s="61"/>
      <c r="CG5" s="61"/>
      <c r="CH5" s="61"/>
      <c r="CI5" s="61"/>
      <c r="CJ5" s="61"/>
      <c r="CK5" s="61"/>
      <c r="CL5" s="61"/>
      <c r="CM5" s="62"/>
      <c r="CN5" s="61"/>
      <c r="CO5" s="61"/>
      <c r="CP5" s="61"/>
      <c r="CQ5" s="61"/>
      <c r="CR5" s="61"/>
      <c r="CS5" s="61"/>
      <c r="CT5" s="61"/>
      <c r="CU5" s="62"/>
    </row>
    <row r="6" spans="1:99" ht="18.75" customHeight="1" x14ac:dyDescent="0.2">
      <c r="A6" s="314" t="s">
        <v>56</v>
      </c>
      <c r="B6" s="314"/>
      <c r="C6" s="314"/>
      <c r="D6" s="282"/>
      <c r="E6" s="282"/>
      <c r="F6" s="282"/>
    </row>
    <row r="7" spans="1:99" ht="44.25" customHeight="1" x14ac:dyDescent="0.2">
      <c r="A7" s="313" t="s">
        <v>25</v>
      </c>
      <c r="B7" s="313"/>
      <c r="C7" s="285" t="s">
        <v>26</v>
      </c>
      <c r="D7" s="285" t="s">
        <v>359</v>
      </c>
      <c r="E7" s="285"/>
      <c r="F7" s="285"/>
    </row>
    <row r="8" spans="1:99" ht="34.5" customHeight="1" x14ac:dyDescent="0.2">
      <c r="A8" s="178" t="s">
        <v>8</v>
      </c>
      <c r="B8" s="178" t="s">
        <v>9</v>
      </c>
      <c r="C8" s="285"/>
      <c r="D8" s="60" t="s">
        <v>136</v>
      </c>
      <c r="E8" s="60" t="s">
        <v>137</v>
      </c>
      <c r="F8" s="179" t="s">
        <v>0</v>
      </c>
    </row>
    <row r="9" spans="1:99" s="182" customFormat="1" ht="15.95" customHeight="1" x14ac:dyDescent="0.2">
      <c r="A9" s="127"/>
      <c r="B9" s="180"/>
      <c r="C9" s="58" t="s">
        <v>28</v>
      </c>
      <c r="D9" s="175">
        <f>+D11+D23</f>
        <v>0</v>
      </c>
      <c r="E9" s="175">
        <f>+E11+E23</f>
        <v>678573.6</v>
      </c>
      <c r="F9" s="181">
        <f>+F11+F23</f>
        <v>1117038</v>
      </c>
      <c r="I9" s="272"/>
    </row>
    <row r="10" spans="1:99" s="55" customFormat="1" x14ac:dyDescent="0.2">
      <c r="A10" s="17"/>
      <c r="B10" s="17"/>
      <c r="C10" s="114" t="s">
        <v>146</v>
      </c>
      <c r="D10" s="177"/>
      <c r="E10" s="177"/>
      <c r="F10" s="183"/>
    </row>
    <row r="11" spans="1:99" s="55" customFormat="1" ht="20.25" customHeight="1" x14ac:dyDescent="0.2">
      <c r="A11" s="58" t="s">
        <v>76</v>
      </c>
      <c r="B11" s="58" t="s">
        <v>142</v>
      </c>
      <c r="C11" s="16" t="s">
        <v>88</v>
      </c>
      <c r="D11" s="184">
        <f>+D13</f>
        <v>0</v>
      </c>
      <c r="E11" s="184">
        <f>+E13</f>
        <v>29940</v>
      </c>
      <c r="F11" s="184">
        <f>+F13</f>
        <v>29940</v>
      </c>
    </row>
    <row r="12" spans="1:99" s="55" customFormat="1" x14ac:dyDescent="0.2">
      <c r="A12" s="17"/>
      <c r="B12" s="17"/>
      <c r="C12" s="117" t="s">
        <v>85</v>
      </c>
      <c r="D12" s="177"/>
      <c r="E12" s="177"/>
      <c r="F12" s="183"/>
    </row>
    <row r="13" spans="1:99" s="55" customFormat="1" x14ac:dyDescent="0.2">
      <c r="A13" s="17"/>
      <c r="B13" s="17"/>
      <c r="C13" s="185" t="s">
        <v>33</v>
      </c>
      <c r="D13" s="186">
        <f>+D15+D17+D19+D21</f>
        <v>0</v>
      </c>
      <c r="E13" s="186">
        <f t="shared" ref="E13:F13" si="0">+E15+E17+E19+E21</f>
        <v>29940</v>
      </c>
      <c r="F13" s="186">
        <f t="shared" si="0"/>
        <v>29940</v>
      </c>
    </row>
    <row r="14" spans="1:99" s="55" customFormat="1" x14ac:dyDescent="0.2">
      <c r="A14" s="187"/>
      <c r="B14" s="187"/>
      <c r="C14" s="73" t="s">
        <v>147</v>
      </c>
      <c r="D14" s="78"/>
      <c r="E14" s="78"/>
      <c r="F14" s="188"/>
    </row>
    <row r="15" spans="1:99" s="55" customFormat="1" x14ac:dyDescent="0.2">
      <c r="A15" s="197"/>
      <c r="B15" s="189"/>
      <c r="C15" s="190" t="s">
        <v>87</v>
      </c>
      <c r="D15" s="191">
        <f>+D16</f>
        <v>0</v>
      </c>
      <c r="E15" s="191">
        <f>+E16</f>
        <v>29940</v>
      </c>
      <c r="F15" s="192">
        <f>+F16</f>
        <v>29940</v>
      </c>
    </row>
    <row r="16" spans="1:99" s="55" customFormat="1" ht="30" customHeight="1" x14ac:dyDescent="0.2">
      <c r="A16" s="198"/>
      <c r="B16" s="193"/>
      <c r="C16" s="80" t="s">
        <v>98</v>
      </c>
      <c r="D16" s="139">
        <v>0</v>
      </c>
      <c r="E16" s="139">
        <v>29940</v>
      </c>
      <c r="F16" s="139">
        <v>29940</v>
      </c>
    </row>
    <row r="17" spans="1:6" s="11" customFormat="1" x14ac:dyDescent="0.2">
      <c r="A17" s="205"/>
      <c r="B17" s="132"/>
      <c r="C17" s="133" t="s">
        <v>83</v>
      </c>
      <c r="D17" s="82">
        <f>+D18</f>
        <v>0</v>
      </c>
      <c r="E17" s="194">
        <f>+E18</f>
        <v>160638.20000000001</v>
      </c>
      <c r="F17" s="194">
        <f t="shared" ref="F17" si="1">+F18</f>
        <v>160638.20000000001</v>
      </c>
    </row>
    <row r="18" spans="1:6" s="11" customFormat="1" x14ac:dyDescent="0.2">
      <c r="A18" s="60"/>
      <c r="B18" s="60"/>
      <c r="C18" s="80" t="s">
        <v>223</v>
      </c>
      <c r="D18" s="139">
        <v>0</v>
      </c>
      <c r="E18" s="78">
        <v>160638.20000000001</v>
      </c>
      <c r="F18" s="78">
        <v>160638.20000000001</v>
      </c>
    </row>
    <row r="19" spans="1:6" s="11" customFormat="1" x14ac:dyDescent="0.2">
      <c r="A19" s="264"/>
      <c r="B19" s="264"/>
      <c r="C19" s="251" t="s">
        <v>80</v>
      </c>
      <c r="D19" s="194">
        <f>+D20</f>
        <v>0</v>
      </c>
      <c r="E19" s="194">
        <f>+E20</f>
        <v>-20000</v>
      </c>
      <c r="F19" s="194">
        <f t="shared" ref="F19" si="2">+F20</f>
        <v>-20000</v>
      </c>
    </row>
    <row r="20" spans="1:6" s="11" customFormat="1" x14ac:dyDescent="0.2">
      <c r="A20" s="264"/>
      <c r="B20" s="264"/>
      <c r="C20" s="80" t="s">
        <v>360</v>
      </c>
      <c r="D20" s="139">
        <v>0</v>
      </c>
      <c r="E20" s="78">
        <v>-20000</v>
      </c>
      <c r="F20" s="78">
        <v>-20000</v>
      </c>
    </row>
    <row r="21" spans="1:6" s="134" customFormat="1" x14ac:dyDescent="0.2">
      <c r="A21" s="58"/>
      <c r="B21" s="58"/>
      <c r="C21" s="251" t="s">
        <v>354</v>
      </c>
      <c r="D21" s="82">
        <f>+D22</f>
        <v>0</v>
      </c>
      <c r="E21" s="194">
        <f>+E22</f>
        <v>-140638.20000000001</v>
      </c>
      <c r="F21" s="194">
        <f t="shared" ref="F21" si="3">+F22</f>
        <v>-140638.20000000001</v>
      </c>
    </row>
    <row r="22" spans="1:6" s="11" customFormat="1" x14ac:dyDescent="0.2">
      <c r="A22" s="249"/>
      <c r="B22" s="249"/>
      <c r="C22" s="80" t="s">
        <v>355</v>
      </c>
      <c r="D22" s="139"/>
      <c r="E22" s="78">
        <v>-140638.20000000001</v>
      </c>
      <c r="F22" s="78">
        <v>-140638.20000000001</v>
      </c>
    </row>
    <row r="23" spans="1:6" s="55" customFormat="1" ht="16.5" customHeight="1" x14ac:dyDescent="0.2">
      <c r="A23" s="58" t="s">
        <v>76</v>
      </c>
      <c r="B23" s="58" t="s">
        <v>77</v>
      </c>
      <c r="C23" s="16" t="s">
        <v>41</v>
      </c>
      <c r="D23" s="184">
        <f>+D25+D57</f>
        <v>0</v>
      </c>
      <c r="E23" s="184">
        <f>+E25+E57</f>
        <v>648633.59999999998</v>
      </c>
      <c r="F23" s="184">
        <f>+F25+F57</f>
        <v>1087098</v>
      </c>
    </row>
    <row r="24" spans="1:6" s="55" customFormat="1" x14ac:dyDescent="0.2">
      <c r="A24" s="17"/>
      <c r="B24" s="17"/>
      <c r="C24" s="117" t="s">
        <v>85</v>
      </c>
      <c r="D24" s="177"/>
      <c r="E24" s="177"/>
      <c r="F24" s="183"/>
    </row>
    <row r="25" spans="1:6" s="145" customFormat="1" x14ac:dyDescent="0.2">
      <c r="A25" s="16"/>
      <c r="B25" s="16"/>
      <c r="C25" s="202" t="s">
        <v>33</v>
      </c>
      <c r="D25" s="194">
        <f>+D27+D30+D35+D42+D44+D46+D48+D51+D55</f>
        <v>0</v>
      </c>
      <c r="E25" s="194">
        <f>+E27+E30+E35+E42+E44+E46+E48+E51+E55</f>
        <v>590266.5</v>
      </c>
      <c r="F25" s="194">
        <f>+F27+F30+F35+F42+F44+F46+F48+F51+F55</f>
        <v>1028730.8999999999</v>
      </c>
    </row>
    <row r="26" spans="1:6" s="55" customFormat="1" x14ac:dyDescent="0.2">
      <c r="A26" s="198"/>
      <c r="B26" s="193"/>
      <c r="C26" s="73" t="s">
        <v>86</v>
      </c>
      <c r="D26" s="195"/>
      <c r="E26" s="195"/>
      <c r="F26" s="196"/>
    </row>
    <row r="27" spans="1:6" s="11" customFormat="1" x14ac:dyDescent="0.2">
      <c r="A27" s="137"/>
      <c r="B27" s="137"/>
      <c r="C27" s="133" t="s">
        <v>44</v>
      </c>
      <c r="D27" s="82">
        <f>SUM(D28:D29)</f>
        <v>0</v>
      </c>
      <c r="E27" s="82">
        <f>SUM(E28:E29)</f>
        <v>45724.3</v>
      </c>
      <c r="F27" s="82">
        <f>SUM(F28:F29)</f>
        <v>84941</v>
      </c>
    </row>
    <row r="28" spans="1:6" s="11" customFormat="1" x14ac:dyDescent="0.2">
      <c r="A28" s="198"/>
      <c r="B28" s="138"/>
      <c r="C28" s="80" t="s">
        <v>170</v>
      </c>
      <c r="D28" s="139">
        <v>0</v>
      </c>
      <c r="E28" s="139">
        <v>10724.3</v>
      </c>
      <c r="F28" s="139">
        <v>10724.3</v>
      </c>
    </row>
    <row r="29" spans="1:6" s="11" customFormat="1" x14ac:dyDescent="0.2">
      <c r="A29" s="137"/>
      <c r="B29" s="138"/>
      <c r="C29" s="80" t="s">
        <v>171</v>
      </c>
      <c r="D29" s="139">
        <v>0</v>
      </c>
      <c r="E29" s="139">
        <v>35000</v>
      </c>
      <c r="F29" s="139">
        <f>73888+328.7</f>
        <v>74216.7</v>
      </c>
    </row>
    <row r="30" spans="1:6" s="11" customFormat="1" x14ac:dyDescent="0.2">
      <c r="A30" s="198"/>
      <c r="B30" s="138"/>
      <c r="C30" s="133" t="s">
        <v>83</v>
      </c>
      <c r="D30" s="82">
        <f>SUM(D31:D34)</f>
        <v>0</v>
      </c>
      <c r="E30" s="82">
        <f>SUM(E31:E34)</f>
        <v>81233.2</v>
      </c>
      <c r="F30" s="82">
        <f>SUM(F31:F34)</f>
        <v>250235.1</v>
      </c>
    </row>
    <row r="31" spans="1:6" s="11" customFormat="1" x14ac:dyDescent="0.2">
      <c r="A31" s="198"/>
      <c r="B31" s="138"/>
      <c r="C31" s="80" t="s">
        <v>209</v>
      </c>
      <c r="D31" s="139">
        <v>0</v>
      </c>
      <c r="E31" s="139">
        <v>27968.3</v>
      </c>
      <c r="F31" s="139">
        <v>67968</v>
      </c>
    </row>
    <row r="32" spans="1:6" s="11" customFormat="1" x14ac:dyDescent="0.2">
      <c r="A32" s="198"/>
      <c r="B32" s="138"/>
      <c r="C32" s="80" t="s">
        <v>172</v>
      </c>
      <c r="D32" s="139">
        <v>0</v>
      </c>
      <c r="E32" s="139">
        <v>13264.9</v>
      </c>
      <c r="F32" s="139">
        <v>13264.9</v>
      </c>
    </row>
    <row r="33" spans="1:6" s="11" customFormat="1" x14ac:dyDescent="0.2">
      <c r="A33" s="198"/>
      <c r="B33" s="138"/>
      <c r="C33" s="80" t="s">
        <v>173</v>
      </c>
      <c r="D33" s="139">
        <v>0</v>
      </c>
      <c r="E33" s="139">
        <v>20000</v>
      </c>
      <c r="F33" s="139">
        <v>85256.8</v>
      </c>
    </row>
    <row r="34" spans="1:6" s="11" customFormat="1" x14ac:dyDescent="0.2">
      <c r="A34" s="198"/>
      <c r="B34" s="138"/>
      <c r="C34" s="80" t="s">
        <v>174</v>
      </c>
      <c r="D34" s="139">
        <v>0</v>
      </c>
      <c r="E34" s="139">
        <v>20000</v>
      </c>
      <c r="F34" s="139">
        <v>83745.399999999994</v>
      </c>
    </row>
    <row r="35" spans="1:6" s="11" customFormat="1" x14ac:dyDescent="0.2">
      <c r="A35" s="198"/>
      <c r="B35" s="138"/>
      <c r="C35" s="133" t="s">
        <v>80</v>
      </c>
      <c r="D35" s="82">
        <f>SUM(D36:D41)</f>
        <v>0</v>
      </c>
      <c r="E35" s="82">
        <f>SUM(E36:E41)</f>
        <v>176160.6</v>
      </c>
      <c r="F35" s="82">
        <f>SUM(F36:F41)</f>
        <v>296396.30000000005</v>
      </c>
    </row>
    <row r="36" spans="1:6" s="11" customFormat="1" x14ac:dyDescent="0.2">
      <c r="A36" s="198"/>
      <c r="B36" s="138"/>
      <c r="C36" s="80" t="s">
        <v>205</v>
      </c>
      <c r="D36" s="139">
        <v>0</v>
      </c>
      <c r="E36" s="139">
        <v>7390</v>
      </c>
      <c r="F36" s="139">
        <v>7390</v>
      </c>
    </row>
    <row r="37" spans="1:6" s="11" customFormat="1" x14ac:dyDescent="0.2">
      <c r="A37" s="198"/>
      <c r="B37" s="138"/>
      <c r="C37" s="80" t="s">
        <v>175</v>
      </c>
      <c r="D37" s="139">
        <v>0</v>
      </c>
      <c r="E37" s="139">
        <v>28122.5</v>
      </c>
      <c r="F37" s="139">
        <v>120093.3</v>
      </c>
    </row>
    <row r="38" spans="1:6" s="11" customFormat="1" x14ac:dyDescent="0.2">
      <c r="A38" s="137"/>
      <c r="B38" s="138"/>
      <c r="C38" s="80" t="s">
        <v>176</v>
      </c>
      <c r="D38" s="139">
        <v>0</v>
      </c>
      <c r="E38" s="139">
        <v>27263.9</v>
      </c>
      <c r="F38" s="139">
        <v>55528.800000000003</v>
      </c>
    </row>
    <row r="39" spans="1:6" s="11" customFormat="1" x14ac:dyDescent="0.2">
      <c r="A39" s="198"/>
      <c r="B39" s="138"/>
      <c r="C39" s="80" t="s">
        <v>177</v>
      </c>
      <c r="D39" s="139">
        <v>0</v>
      </c>
      <c r="E39" s="139">
        <v>29471.5</v>
      </c>
      <c r="F39" s="139">
        <v>29471.5</v>
      </c>
    </row>
    <row r="40" spans="1:6" s="11" customFormat="1" x14ac:dyDescent="0.2">
      <c r="A40" s="198"/>
      <c r="B40" s="138"/>
      <c r="C40" s="80" t="s">
        <v>178</v>
      </c>
      <c r="D40" s="139">
        <v>0</v>
      </c>
      <c r="E40" s="139">
        <v>42915.3</v>
      </c>
      <c r="F40" s="139">
        <v>42915.3</v>
      </c>
    </row>
    <row r="41" spans="1:6" s="11" customFormat="1" x14ac:dyDescent="0.2">
      <c r="A41" s="198"/>
      <c r="B41" s="138"/>
      <c r="C41" s="80" t="s">
        <v>179</v>
      </c>
      <c r="D41" s="139">
        <v>0</v>
      </c>
      <c r="E41" s="139">
        <v>40997.4</v>
      </c>
      <c r="F41" s="139">
        <v>40997.4</v>
      </c>
    </row>
    <row r="42" spans="1:6" s="11" customFormat="1" x14ac:dyDescent="0.2">
      <c r="A42" s="137"/>
      <c r="B42" s="138"/>
      <c r="C42" s="133" t="s">
        <v>79</v>
      </c>
      <c r="D42" s="82">
        <f>SUM(D43:D43)</f>
        <v>0</v>
      </c>
      <c r="E42" s="82">
        <f>SUM(E43:E43)</f>
        <v>420</v>
      </c>
      <c r="F42" s="82">
        <f>SUM(F43:F43)</f>
        <v>420</v>
      </c>
    </row>
    <row r="43" spans="1:6" s="11" customFormat="1" x14ac:dyDescent="0.2">
      <c r="A43" s="198"/>
      <c r="B43" s="138"/>
      <c r="C43" s="80" t="s">
        <v>169</v>
      </c>
      <c r="D43" s="139">
        <v>0</v>
      </c>
      <c r="E43" s="139">
        <v>420</v>
      </c>
      <c r="F43" s="139">
        <v>420</v>
      </c>
    </row>
    <row r="44" spans="1:6" s="11" customFormat="1" x14ac:dyDescent="0.2">
      <c r="A44" s="198"/>
      <c r="B44" s="138"/>
      <c r="C44" s="133" t="s">
        <v>74</v>
      </c>
      <c r="D44" s="82">
        <f t="shared" ref="D44:F44" si="4">SUM(D45)</f>
        <v>0</v>
      </c>
      <c r="E44" s="82">
        <f t="shared" si="4"/>
        <v>56432.5</v>
      </c>
      <c r="F44" s="82">
        <f t="shared" si="4"/>
        <v>56432.5</v>
      </c>
    </row>
    <row r="45" spans="1:6" s="11" customFormat="1" x14ac:dyDescent="0.2">
      <c r="A45" s="198"/>
      <c r="B45" s="138"/>
      <c r="C45" s="80" t="s">
        <v>180</v>
      </c>
      <c r="D45" s="139">
        <v>0</v>
      </c>
      <c r="E45" s="139">
        <v>56432.5</v>
      </c>
      <c r="F45" s="139">
        <v>56432.5</v>
      </c>
    </row>
    <row r="46" spans="1:6" s="11" customFormat="1" x14ac:dyDescent="0.2">
      <c r="A46" s="137"/>
      <c r="B46" s="138"/>
      <c r="C46" s="133" t="s">
        <v>81</v>
      </c>
      <c r="D46" s="82">
        <f>SUM(D47:D47)</f>
        <v>0</v>
      </c>
      <c r="E46" s="82">
        <f>SUM(E47:E47)</f>
        <v>0</v>
      </c>
      <c r="F46" s="82">
        <f>SUM(F47:F47)</f>
        <v>19000</v>
      </c>
    </row>
    <row r="47" spans="1:6" s="11" customFormat="1" x14ac:dyDescent="0.2">
      <c r="A47" s="198"/>
      <c r="B47" s="138"/>
      <c r="C47" s="80" t="s">
        <v>181</v>
      </c>
      <c r="D47" s="139">
        <v>0</v>
      </c>
      <c r="E47" s="139">
        <v>0</v>
      </c>
      <c r="F47" s="139">
        <v>19000</v>
      </c>
    </row>
    <row r="48" spans="1:6" s="11" customFormat="1" x14ac:dyDescent="0.2">
      <c r="A48" s="198"/>
      <c r="B48" s="138"/>
      <c r="C48" s="133" t="s">
        <v>45</v>
      </c>
      <c r="D48" s="82">
        <f>SUM(D49:D50)</f>
        <v>0</v>
      </c>
      <c r="E48" s="82">
        <f>SUM(E49:E50)</f>
        <v>0</v>
      </c>
      <c r="F48" s="82">
        <f>SUM(F49:F50)</f>
        <v>91010.1</v>
      </c>
    </row>
    <row r="49" spans="1:6" s="11" customFormat="1" x14ac:dyDescent="0.2">
      <c r="A49" s="198"/>
      <c r="B49" s="138"/>
      <c r="C49" s="80" t="s">
        <v>182</v>
      </c>
      <c r="D49" s="139">
        <v>0</v>
      </c>
      <c r="E49" s="139">
        <v>0</v>
      </c>
      <c r="F49" s="139">
        <v>81010.100000000006</v>
      </c>
    </row>
    <row r="50" spans="1:6" s="11" customFormat="1" x14ac:dyDescent="0.2">
      <c r="A50" s="198"/>
      <c r="B50" s="138"/>
      <c r="C50" s="80" t="s">
        <v>210</v>
      </c>
      <c r="D50" s="139">
        <v>0</v>
      </c>
      <c r="E50" s="139">
        <v>0</v>
      </c>
      <c r="F50" s="139">
        <v>10000</v>
      </c>
    </row>
    <row r="51" spans="1:6" s="11" customFormat="1" x14ac:dyDescent="0.2">
      <c r="A51" s="198"/>
      <c r="B51" s="138"/>
      <c r="C51" s="133" t="s">
        <v>82</v>
      </c>
      <c r="D51" s="82">
        <f>SUM(D52:D54)</f>
        <v>0</v>
      </c>
      <c r="E51" s="82">
        <f>SUM(E52:E54)</f>
        <v>160926.70000000001</v>
      </c>
      <c r="F51" s="82">
        <f>SUM(F52:F54)</f>
        <v>160926.70000000001</v>
      </c>
    </row>
    <row r="52" spans="1:6" s="11" customFormat="1" x14ac:dyDescent="0.2">
      <c r="A52" s="198"/>
      <c r="B52" s="138"/>
      <c r="C52" s="80" t="s">
        <v>183</v>
      </c>
      <c r="D52" s="139">
        <v>0</v>
      </c>
      <c r="E52" s="139">
        <v>46324.6</v>
      </c>
      <c r="F52" s="139">
        <v>46324.6</v>
      </c>
    </row>
    <row r="53" spans="1:6" s="11" customFormat="1" x14ac:dyDescent="0.2">
      <c r="A53" s="198"/>
      <c r="B53" s="138"/>
      <c r="C53" s="80" t="s">
        <v>184</v>
      </c>
      <c r="D53" s="139">
        <v>0</v>
      </c>
      <c r="E53" s="139">
        <v>54602.1</v>
      </c>
      <c r="F53" s="139">
        <v>54602.1</v>
      </c>
    </row>
    <row r="54" spans="1:6" s="11" customFormat="1" x14ac:dyDescent="0.2">
      <c r="A54" s="132"/>
      <c r="B54" s="138"/>
      <c r="C54" s="80" t="s">
        <v>185</v>
      </c>
      <c r="D54" s="139">
        <v>0</v>
      </c>
      <c r="E54" s="139">
        <v>60000</v>
      </c>
      <c r="F54" s="139">
        <v>60000</v>
      </c>
    </row>
    <row r="55" spans="1:6" s="11" customFormat="1" x14ac:dyDescent="0.2">
      <c r="A55" s="198"/>
      <c r="B55" s="138"/>
      <c r="C55" s="133" t="s">
        <v>186</v>
      </c>
      <c r="D55" s="82">
        <f>SUM(D56:D56)</f>
        <v>0</v>
      </c>
      <c r="E55" s="82">
        <f>SUM(E56:E56)</f>
        <v>69369.2</v>
      </c>
      <c r="F55" s="82">
        <f>SUM(F56:F56)</f>
        <v>69369.2</v>
      </c>
    </row>
    <row r="56" spans="1:6" s="11" customFormat="1" x14ac:dyDescent="0.2">
      <c r="A56" s="198"/>
      <c r="B56" s="138"/>
      <c r="C56" s="80" t="s">
        <v>187</v>
      </c>
      <c r="D56" s="139">
        <v>0</v>
      </c>
      <c r="E56" s="139">
        <v>69369.2</v>
      </c>
      <c r="F56" s="139">
        <v>69369.2</v>
      </c>
    </row>
    <row r="57" spans="1:6" s="145" customFormat="1" x14ac:dyDescent="0.2">
      <c r="A57" s="16"/>
      <c r="B57" s="16"/>
      <c r="C57" s="202" t="s">
        <v>222</v>
      </c>
      <c r="D57" s="206">
        <f>+D59</f>
        <v>0</v>
      </c>
      <c r="E57" s="206">
        <f t="shared" ref="E57:F57" si="5">+E59</f>
        <v>58367.1</v>
      </c>
      <c r="F57" s="206">
        <f t="shared" si="5"/>
        <v>58367.1</v>
      </c>
    </row>
    <row r="58" spans="1:6" s="11" customFormat="1" x14ac:dyDescent="0.2">
      <c r="A58" s="203"/>
      <c r="B58" s="193"/>
      <c r="C58" s="73" t="s">
        <v>86</v>
      </c>
      <c r="D58" s="204"/>
      <c r="E58" s="204"/>
      <c r="F58" s="204"/>
    </row>
    <row r="59" spans="1:6" s="11" customFormat="1" x14ac:dyDescent="0.2">
      <c r="A59" s="205"/>
      <c r="B59" s="132"/>
      <c r="C59" s="133" t="s">
        <v>83</v>
      </c>
      <c r="D59" s="82">
        <f>+D60</f>
        <v>0</v>
      </c>
      <c r="E59" s="82">
        <f t="shared" ref="E59:F59" si="6">+E60</f>
        <v>58367.1</v>
      </c>
      <c r="F59" s="82">
        <f t="shared" si="6"/>
        <v>58367.1</v>
      </c>
    </row>
    <row r="60" spans="1:6" s="11" customFormat="1" x14ac:dyDescent="0.2">
      <c r="A60" s="60"/>
      <c r="B60" s="60"/>
      <c r="C60" s="80" t="s">
        <v>223</v>
      </c>
      <c r="D60" s="139">
        <v>0</v>
      </c>
      <c r="E60" s="139">
        <v>58367.1</v>
      </c>
      <c r="F60" s="139">
        <v>58367.1</v>
      </c>
    </row>
    <row r="65" spans="4:6" x14ac:dyDescent="0.2">
      <c r="D65" s="123"/>
      <c r="E65" s="123"/>
      <c r="F65" s="123"/>
    </row>
  </sheetData>
  <mergeCells count="9">
    <mergeCell ref="A7:B7"/>
    <mergeCell ref="C7:C8"/>
    <mergeCell ref="A6:F6"/>
    <mergeCell ref="A1:F1"/>
    <mergeCell ref="A2:F2"/>
    <mergeCell ref="A3:F3"/>
    <mergeCell ref="A4:F4"/>
    <mergeCell ref="A5:F5"/>
    <mergeCell ref="D7:F7"/>
  </mergeCells>
  <pageMargins left="0.15748031496063" right="0.23622047244094499" top="0.35" bottom="0.42" header="0.16" footer="0.16"/>
  <pageSetup scale="90" fitToHeight="0" orientation="landscape" r:id="rId1"/>
  <ignoredErrors>
    <ignoredError sqref="A23:B23 A11:B1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D14"/>
  <sheetViews>
    <sheetView workbookViewId="0">
      <selection activeCell="H12" sqref="H12"/>
    </sheetView>
  </sheetViews>
  <sheetFormatPr defaultColWidth="9.140625" defaultRowHeight="13.5" x14ac:dyDescent="0.25"/>
  <cols>
    <col min="1" max="1" width="9.28515625" style="8" customWidth="1"/>
    <col min="2" max="2" width="11.28515625" style="8" customWidth="1"/>
    <col min="3" max="3" width="39.7109375" style="9" customWidth="1"/>
    <col min="4" max="4" width="46.140625" style="8" customWidth="1"/>
    <col min="5" max="5" width="22.28515625" style="10" customWidth="1"/>
    <col min="6" max="16384" width="9.140625" style="2"/>
  </cols>
  <sheetData>
    <row r="1" spans="1:212" s="39" customFormat="1" x14ac:dyDescent="0.2">
      <c r="A1" s="301" t="s">
        <v>101</v>
      </c>
      <c r="B1" s="301"/>
      <c r="C1" s="301"/>
      <c r="D1" s="301"/>
      <c r="E1" s="301"/>
      <c r="F1" s="37"/>
      <c r="G1" s="37"/>
      <c r="H1" s="37"/>
      <c r="I1" s="37"/>
      <c r="J1" s="37"/>
      <c r="K1" s="37"/>
      <c r="L1" s="38"/>
      <c r="M1" s="37"/>
      <c r="N1" s="37"/>
      <c r="O1" s="37"/>
      <c r="P1" s="37"/>
      <c r="Q1" s="37"/>
      <c r="R1" s="37"/>
      <c r="S1" s="37"/>
      <c r="T1" s="38"/>
      <c r="U1" s="37"/>
      <c r="V1" s="37"/>
      <c r="W1" s="37"/>
      <c r="X1" s="37"/>
      <c r="Y1" s="37"/>
      <c r="Z1" s="37"/>
      <c r="AA1" s="37"/>
      <c r="AB1" s="38"/>
      <c r="AC1" s="37"/>
      <c r="AD1" s="37"/>
      <c r="AE1" s="37"/>
      <c r="AF1" s="37"/>
      <c r="AG1" s="37"/>
      <c r="AH1" s="37"/>
      <c r="AI1" s="37"/>
      <c r="AJ1" s="38"/>
      <c r="AK1" s="37"/>
      <c r="AL1" s="37"/>
      <c r="AM1" s="37"/>
      <c r="AN1" s="37"/>
      <c r="AO1" s="37"/>
      <c r="AP1" s="37"/>
      <c r="AQ1" s="37"/>
      <c r="AR1" s="38"/>
      <c r="AS1" s="37"/>
      <c r="AT1" s="37"/>
      <c r="AU1" s="37"/>
      <c r="AV1" s="37"/>
      <c r="AW1" s="37"/>
      <c r="AX1" s="37"/>
      <c r="AY1" s="37"/>
      <c r="AZ1" s="38"/>
      <c r="BA1" s="37"/>
      <c r="BB1" s="37"/>
      <c r="BC1" s="37"/>
      <c r="BD1" s="37"/>
      <c r="BE1" s="37"/>
      <c r="BF1" s="37"/>
      <c r="BG1" s="37"/>
      <c r="BH1" s="38"/>
      <c r="BI1" s="37"/>
      <c r="BJ1" s="37"/>
      <c r="BK1" s="37"/>
      <c r="BL1" s="37"/>
      <c r="BM1" s="37"/>
      <c r="BN1" s="37"/>
      <c r="BO1" s="37"/>
      <c r="BP1" s="38"/>
      <c r="BQ1" s="37"/>
      <c r="BR1" s="37"/>
      <c r="BS1" s="37"/>
      <c r="BT1" s="37"/>
      <c r="BU1" s="37"/>
      <c r="BV1" s="37"/>
      <c r="BW1" s="37"/>
      <c r="BX1" s="38"/>
      <c r="BY1" s="37"/>
      <c r="BZ1" s="37"/>
      <c r="CA1" s="37"/>
      <c r="CB1" s="37"/>
      <c r="CC1" s="37"/>
      <c r="CD1" s="37"/>
      <c r="CE1" s="37"/>
      <c r="CF1" s="38"/>
      <c r="CG1" s="37"/>
      <c r="CH1" s="37"/>
      <c r="CI1" s="37"/>
      <c r="CJ1" s="37"/>
      <c r="CK1" s="37"/>
      <c r="CL1" s="37"/>
      <c r="CM1" s="37"/>
      <c r="CN1" s="38"/>
      <c r="CO1" s="37"/>
      <c r="CP1" s="37"/>
      <c r="CQ1" s="37"/>
      <c r="CR1" s="37"/>
      <c r="CS1" s="37"/>
      <c r="CT1" s="37"/>
      <c r="CU1" s="37"/>
      <c r="CV1" s="38"/>
      <c r="CW1" s="37"/>
      <c r="CX1" s="37"/>
      <c r="CY1" s="37"/>
      <c r="CZ1" s="37"/>
      <c r="DA1" s="37"/>
      <c r="DB1" s="37"/>
      <c r="DC1" s="37"/>
      <c r="DD1" s="38"/>
      <c r="DE1" s="37"/>
      <c r="DF1" s="37"/>
      <c r="DG1" s="37"/>
      <c r="DH1" s="37"/>
      <c r="DI1" s="37"/>
      <c r="DJ1" s="37"/>
      <c r="DK1" s="37"/>
      <c r="DL1" s="38"/>
      <c r="DM1" s="37"/>
      <c r="DN1" s="37"/>
      <c r="DO1" s="37"/>
      <c r="DP1" s="37"/>
      <c r="DQ1" s="37"/>
      <c r="DR1" s="37"/>
      <c r="DS1" s="37"/>
      <c r="DT1" s="38"/>
      <c r="DU1" s="37"/>
      <c r="DV1" s="37"/>
      <c r="DW1" s="37"/>
      <c r="DX1" s="37"/>
      <c r="DY1" s="37"/>
      <c r="DZ1" s="37"/>
      <c r="EA1" s="37"/>
      <c r="EB1" s="38"/>
      <c r="EC1" s="37"/>
      <c r="ED1" s="37"/>
      <c r="EE1" s="37"/>
      <c r="EF1" s="37"/>
      <c r="EG1" s="37"/>
      <c r="EH1" s="37"/>
      <c r="EI1" s="37"/>
      <c r="EJ1" s="38"/>
      <c r="EK1" s="37"/>
      <c r="EL1" s="37"/>
      <c r="EM1" s="37"/>
      <c r="EN1" s="37"/>
      <c r="EO1" s="37"/>
      <c r="EP1" s="37"/>
      <c r="EQ1" s="37"/>
      <c r="ER1" s="38"/>
      <c r="ES1" s="37"/>
      <c r="ET1" s="37"/>
      <c r="EU1" s="37"/>
      <c r="EV1" s="37"/>
      <c r="EW1" s="37"/>
      <c r="EX1" s="37"/>
      <c r="EY1" s="37"/>
      <c r="EZ1" s="38"/>
      <c r="FA1" s="37"/>
      <c r="FB1" s="37"/>
      <c r="FC1" s="37"/>
      <c r="FD1" s="37"/>
      <c r="FE1" s="37"/>
      <c r="FF1" s="37"/>
      <c r="FG1" s="37"/>
      <c r="FH1" s="38"/>
      <c r="FI1" s="37"/>
      <c r="FJ1" s="37"/>
      <c r="FK1" s="37"/>
      <c r="FL1" s="37"/>
      <c r="FM1" s="37"/>
      <c r="FN1" s="37"/>
      <c r="FO1" s="37"/>
      <c r="FP1" s="38"/>
      <c r="FQ1" s="37"/>
      <c r="FR1" s="37"/>
      <c r="FS1" s="37"/>
      <c r="FT1" s="37"/>
      <c r="FU1" s="37"/>
      <c r="FV1" s="37"/>
      <c r="FW1" s="37"/>
      <c r="FX1" s="38"/>
      <c r="FY1" s="37"/>
      <c r="FZ1" s="37"/>
      <c r="GA1" s="37"/>
      <c r="GB1" s="37"/>
      <c r="GC1" s="37"/>
      <c r="GD1" s="37"/>
      <c r="GE1" s="37"/>
      <c r="GF1" s="38"/>
      <c r="GG1" s="37"/>
      <c r="GH1" s="37"/>
      <c r="GI1" s="37"/>
      <c r="GJ1" s="37"/>
      <c r="GK1" s="37"/>
      <c r="GL1" s="37"/>
      <c r="GM1" s="37"/>
      <c r="GN1" s="38"/>
      <c r="GO1" s="37"/>
      <c r="GP1" s="37"/>
      <c r="GQ1" s="37"/>
      <c r="GR1" s="37"/>
      <c r="GS1" s="37"/>
      <c r="GT1" s="37"/>
      <c r="GU1" s="37"/>
      <c r="GV1" s="38"/>
      <c r="GW1" s="37"/>
      <c r="GX1" s="37"/>
      <c r="GY1" s="37"/>
      <c r="GZ1" s="37"/>
      <c r="HA1" s="37"/>
      <c r="HB1" s="37"/>
      <c r="HC1" s="37"/>
      <c r="HD1" s="38"/>
    </row>
    <row r="2" spans="1:212" s="39" customFormat="1" x14ac:dyDescent="0.2">
      <c r="A2" s="301" t="s">
        <v>135</v>
      </c>
      <c r="B2" s="301"/>
      <c r="C2" s="301"/>
      <c r="D2" s="301"/>
      <c r="E2" s="301"/>
      <c r="F2" s="37"/>
      <c r="G2" s="37"/>
      <c r="H2" s="37"/>
      <c r="I2" s="37"/>
      <c r="J2" s="37"/>
      <c r="K2" s="37"/>
      <c r="L2" s="38"/>
      <c r="M2" s="37"/>
      <c r="N2" s="37"/>
      <c r="O2" s="37"/>
      <c r="P2" s="37"/>
      <c r="Q2" s="37"/>
      <c r="R2" s="37"/>
      <c r="S2" s="37"/>
      <c r="T2" s="38"/>
      <c r="U2" s="37"/>
      <c r="V2" s="37"/>
      <c r="W2" s="37"/>
      <c r="X2" s="37"/>
      <c r="Y2" s="37"/>
      <c r="Z2" s="37"/>
      <c r="AA2" s="37"/>
      <c r="AB2" s="38"/>
      <c r="AC2" s="37"/>
      <c r="AD2" s="37"/>
      <c r="AE2" s="37"/>
      <c r="AF2" s="37"/>
      <c r="AG2" s="37"/>
      <c r="AH2" s="37"/>
      <c r="AI2" s="37"/>
      <c r="AJ2" s="38"/>
      <c r="AK2" s="37"/>
      <c r="AL2" s="37"/>
      <c r="AM2" s="37"/>
      <c r="AN2" s="37"/>
      <c r="AO2" s="37"/>
      <c r="AP2" s="37"/>
      <c r="AQ2" s="37"/>
      <c r="AR2" s="38"/>
      <c r="AS2" s="37"/>
      <c r="AT2" s="37"/>
      <c r="AU2" s="37"/>
      <c r="AV2" s="37"/>
      <c r="AW2" s="37"/>
      <c r="AX2" s="37"/>
      <c r="AY2" s="37"/>
      <c r="AZ2" s="38"/>
      <c r="BA2" s="37"/>
      <c r="BB2" s="37"/>
      <c r="BC2" s="37"/>
      <c r="BD2" s="37"/>
      <c r="BE2" s="37"/>
      <c r="BF2" s="37"/>
      <c r="BG2" s="37"/>
      <c r="BH2" s="38"/>
      <c r="BI2" s="37"/>
      <c r="BJ2" s="37"/>
      <c r="BK2" s="37"/>
      <c r="BL2" s="37"/>
      <c r="BM2" s="37"/>
      <c r="BN2" s="37"/>
      <c r="BO2" s="37"/>
      <c r="BP2" s="38"/>
      <c r="BQ2" s="37"/>
      <c r="BR2" s="37"/>
      <c r="BS2" s="37"/>
      <c r="BT2" s="37"/>
      <c r="BU2" s="37"/>
      <c r="BV2" s="37"/>
      <c r="BW2" s="37"/>
      <c r="BX2" s="38"/>
      <c r="BY2" s="37"/>
      <c r="BZ2" s="37"/>
      <c r="CA2" s="37"/>
      <c r="CB2" s="37"/>
      <c r="CC2" s="37"/>
      <c r="CD2" s="37"/>
      <c r="CE2" s="37"/>
      <c r="CF2" s="38"/>
      <c r="CG2" s="37"/>
      <c r="CH2" s="37"/>
      <c r="CI2" s="37"/>
      <c r="CJ2" s="37"/>
      <c r="CK2" s="37"/>
      <c r="CL2" s="37"/>
      <c r="CM2" s="37"/>
      <c r="CN2" s="38"/>
      <c r="CO2" s="37"/>
      <c r="CP2" s="37"/>
      <c r="CQ2" s="37"/>
      <c r="CR2" s="37"/>
      <c r="CS2" s="37"/>
      <c r="CT2" s="37"/>
      <c r="CU2" s="37"/>
      <c r="CV2" s="38"/>
      <c r="CW2" s="37"/>
      <c r="CX2" s="37"/>
      <c r="CY2" s="37"/>
      <c r="CZ2" s="37"/>
      <c r="DA2" s="37"/>
      <c r="DB2" s="37"/>
      <c r="DC2" s="37"/>
      <c r="DD2" s="38"/>
      <c r="DE2" s="37"/>
      <c r="DF2" s="37"/>
      <c r="DG2" s="37"/>
      <c r="DH2" s="37"/>
      <c r="DI2" s="37"/>
      <c r="DJ2" s="37"/>
      <c r="DK2" s="37"/>
      <c r="DL2" s="38"/>
      <c r="DM2" s="37"/>
      <c r="DN2" s="37"/>
      <c r="DO2" s="37"/>
      <c r="DP2" s="37"/>
      <c r="DQ2" s="37"/>
      <c r="DR2" s="37"/>
      <c r="DS2" s="37"/>
      <c r="DT2" s="38"/>
      <c r="DU2" s="37"/>
      <c r="DV2" s="37"/>
      <c r="DW2" s="37"/>
      <c r="DX2" s="37"/>
      <c r="DY2" s="37"/>
      <c r="DZ2" s="37"/>
      <c r="EA2" s="37"/>
      <c r="EB2" s="38"/>
      <c r="EC2" s="37"/>
      <c r="ED2" s="37"/>
      <c r="EE2" s="37"/>
      <c r="EF2" s="37"/>
      <c r="EG2" s="37"/>
      <c r="EH2" s="37"/>
      <c r="EI2" s="37"/>
      <c r="EJ2" s="38"/>
      <c r="EK2" s="37"/>
      <c r="EL2" s="37"/>
      <c r="EM2" s="37"/>
      <c r="EN2" s="37"/>
      <c r="EO2" s="37"/>
      <c r="EP2" s="37"/>
      <c r="EQ2" s="37"/>
      <c r="ER2" s="38"/>
      <c r="ES2" s="37"/>
      <c r="ET2" s="37"/>
      <c r="EU2" s="37"/>
      <c r="EV2" s="37"/>
      <c r="EW2" s="37"/>
      <c r="EX2" s="37"/>
      <c r="EY2" s="37"/>
      <c r="EZ2" s="38"/>
      <c r="FA2" s="37"/>
      <c r="FB2" s="37"/>
      <c r="FC2" s="37"/>
      <c r="FD2" s="37"/>
      <c r="FE2" s="37"/>
      <c r="FF2" s="37"/>
      <c r="FG2" s="37"/>
      <c r="FH2" s="38"/>
      <c r="FI2" s="37"/>
      <c r="FJ2" s="37"/>
      <c r="FK2" s="37"/>
      <c r="FL2" s="37"/>
      <c r="FM2" s="37"/>
      <c r="FN2" s="37"/>
      <c r="FO2" s="37"/>
      <c r="FP2" s="38"/>
      <c r="FQ2" s="37"/>
      <c r="FR2" s="37"/>
      <c r="FS2" s="37"/>
      <c r="FT2" s="37"/>
      <c r="FU2" s="37"/>
      <c r="FV2" s="37"/>
      <c r="FW2" s="37"/>
      <c r="FX2" s="38"/>
      <c r="FY2" s="37"/>
      <c r="FZ2" s="37"/>
      <c r="GA2" s="37"/>
      <c r="GB2" s="37"/>
      <c r="GC2" s="37"/>
      <c r="GD2" s="37"/>
      <c r="GE2" s="37"/>
      <c r="GF2" s="38"/>
      <c r="GG2" s="37"/>
      <c r="GH2" s="37"/>
      <c r="GI2" s="37"/>
      <c r="GJ2" s="37"/>
      <c r="GK2" s="37"/>
      <c r="GL2" s="37"/>
      <c r="GM2" s="37"/>
      <c r="GN2" s="38"/>
      <c r="GO2" s="37"/>
      <c r="GP2" s="37"/>
      <c r="GQ2" s="37"/>
      <c r="GR2" s="37"/>
      <c r="GS2" s="37"/>
      <c r="GT2" s="37"/>
      <c r="GU2" s="37"/>
      <c r="GV2" s="38"/>
      <c r="GW2" s="37"/>
      <c r="GX2" s="37"/>
      <c r="GY2" s="37"/>
      <c r="GZ2" s="37"/>
      <c r="HA2" s="37"/>
      <c r="HB2" s="37"/>
      <c r="HC2" s="37"/>
      <c r="HD2" s="38"/>
    </row>
    <row r="3" spans="1:212" s="39" customFormat="1" x14ac:dyDescent="0.2">
      <c r="A3" s="301" t="s">
        <v>31</v>
      </c>
      <c r="B3" s="301"/>
      <c r="C3" s="301"/>
      <c r="D3" s="301"/>
      <c r="E3" s="301"/>
      <c r="F3" s="37"/>
      <c r="G3" s="37"/>
      <c r="H3" s="37"/>
      <c r="I3" s="37"/>
      <c r="J3" s="37"/>
      <c r="K3" s="37"/>
      <c r="L3" s="38"/>
      <c r="M3" s="37"/>
      <c r="N3" s="37"/>
      <c r="O3" s="37"/>
      <c r="P3" s="37"/>
      <c r="Q3" s="37"/>
      <c r="R3" s="37"/>
      <c r="S3" s="37"/>
      <c r="T3" s="38"/>
      <c r="U3" s="37"/>
      <c r="V3" s="37"/>
      <c r="W3" s="37"/>
      <c r="X3" s="37"/>
      <c r="Y3" s="37"/>
      <c r="Z3" s="37"/>
      <c r="AA3" s="37"/>
      <c r="AB3" s="38"/>
      <c r="AC3" s="37"/>
      <c r="AD3" s="37"/>
      <c r="AE3" s="37"/>
      <c r="AF3" s="37"/>
      <c r="AG3" s="37"/>
      <c r="AH3" s="37"/>
      <c r="AI3" s="37"/>
      <c r="AJ3" s="38"/>
      <c r="AK3" s="37"/>
      <c r="AL3" s="37"/>
      <c r="AM3" s="37"/>
      <c r="AN3" s="37"/>
      <c r="AO3" s="37"/>
      <c r="AP3" s="37"/>
      <c r="AQ3" s="37"/>
      <c r="AR3" s="38"/>
      <c r="AS3" s="37"/>
      <c r="AT3" s="37"/>
      <c r="AU3" s="37"/>
      <c r="AV3" s="37"/>
      <c r="AW3" s="37"/>
      <c r="AX3" s="37"/>
      <c r="AY3" s="37"/>
      <c r="AZ3" s="38"/>
      <c r="BA3" s="37"/>
      <c r="BB3" s="37"/>
      <c r="BC3" s="37"/>
      <c r="BD3" s="37"/>
      <c r="BE3" s="37"/>
      <c r="BF3" s="37"/>
      <c r="BG3" s="37"/>
      <c r="BH3" s="38"/>
      <c r="BI3" s="37"/>
      <c r="BJ3" s="37"/>
      <c r="BK3" s="37"/>
      <c r="BL3" s="37"/>
      <c r="BM3" s="37"/>
      <c r="BN3" s="37"/>
      <c r="BO3" s="37"/>
      <c r="BP3" s="38"/>
      <c r="BQ3" s="37"/>
      <c r="BR3" s="37"/>
      <c r="BS3" s="37"/>
      <c r="BT3" s="37"/>
      <c r="BU3" s="37"/>
      <c r="BV3" s="37"/>
      <c r="BW3" s="37"/>
      <c r="BX3" s="38"/>
      <c r="BY3" s="37"/>
      <c r="BZ3" s="37"/>
      <c r="CA3" s="37"/>
      <c r="CB3" s="37"/>
      <c r="CC3" s="37"/>
      <c r="CD3" s="37"/>
      <c r="CE3" s="37"/>
      <c r="CF3" s="38"/>
      <c r="CG3" s="37"/>
      <c r="CH3" s="37"/>
      <c r="CI3" s="37"/>
      <c r="CJ3" s="37"/>
      <c r="CK3" s="37"/>
      <c r="CL3" s="37"/>
      <c r="CM3" s="37"/>
      <c r="CN3" s="38"/>
      <c r="CO3" s="37"/>
      <c r="CP3" s="37"/>
      <c r="CQ3" s="37"/>
      <c r="CR3" s="37"/>
      <c r="CS3" s="37"/>
      <c r="CT3" s="37"/>
      <c r="CU3" s="37"/>
      <c r="CV3" s="38"/>
      <c r="CW3" s="37"/>
      <c r="CX3" s="37"/>
      <c r="CY3" s="37"/>
      <c r="CZ3" s="37"/>
      <c r="DA3" s="37"/>
      <c r="DB3" s="37"/>
      <c r="DC3" s="37"/>
      <c r="DD3" s="38"/>
      <c r="DE3" s="37"/>
      <c r="DF3" s="37"/>
      <c r="DG3" s="37"/>
      <c r="DH3" s="37"/>
      <c r="DI3" s="37"/>
      <c r="DJ3" s="37"/>
      <c r="DK3" s="37"/>
      <c r="DL3" s="38"/>
      <c r="DM3" s="37"/>
      <c r="DN3" s="37"/>
      <c r="DO3" s="37"/>
      <c r="DP3" s="37"/>
      <c r="DQ3" s="37"/>
      <c r="DR3" s="37"/>
      <c r="DS3" s="37"/>
      <c r="DT3" s="38"/>
      <c r="DU3" s="37"/>
      <c r="DV3" s="37"/>
      <c r="DW3" s="37"/>
      <c r="DX3" s="37"/>
      <c r="DY3" s="37"/>
      <c r="DZ3" s="37"/>
      <c r="EA3" s="37"/>
      <c r="EB3" s="38"/>
      <c r="EC3" s="37"/>
      <c r="ED3" s="37"/>
      <c r="EE3" s="37"/>
      <c r="EF3" s="37"/>
      <c r="EG3" s="37"/>
      <c r="EH3" s="37"/>
      <c r="EI3" s="37"/>
      <c r="EJ3" s="38"/>
      <c r="EK3" s="37"/>
      <c r="EL3" s="37"/>
      <c r="EM3" s="37"/>
      <c r="EN3" s="37"/>
      <c r="EO3" s="37"/>
      <c r="EP3" s="37"/>
      <c r="EQ3" s="37"/>
      <c r="ER3" s="38"/>
      <c r="ES3" s="37"/>
      <c r="ET3" s="37"/>
      <c r="EU3" s="37"/>
      <c r="EV3" s="37"/>
      <c r="EW3" s="37"/>
      <c r="EX3" s="37"/>
      <c r="EY3" s="37"/>
      <c r="EZ3" s="38"/>
      <c r="FA3" s="37"/>
      <c r="FB3" s="37"/>
      <c r="FC3" s="37"/>
      <c r="FD3" s="37"/>
      <c r="FE3" s="37"/>
      <c r="FF3" s="37"/>
      <c r="FG3" s="37"/>
      <c r="FH3" s="38"/>
      <c r="FI3" s="37"/>
      <c r="FJ3" s="37"/>
      <c r="FK3" s="37"/>
      <c r="FL3" s="37"/>
      <c r="FM3" s="37"/>
      <c r="FN3" s="37"/>
      <c r="FO3" s="37"/>
      <c r="FP3" s="38"/>
      <c r="FQ3" s="37"/>
      <c r="FR3" s="37"/>
      <c r="FS3" s="37"/>
      <c r="FT3" s="37"/>
      <c r="FU3" s="37"/>
      <c r="FV3" s="37"/>
      <c r="FW3" s="37"/>
      <c r="FX3" s="38"/>
      <c r="FY3" s="37"/>
      <c r="FZ3" s="37"/>
      <c r="GA3" s="37"/>
      <c r="GB3" s="37"/>
      <c r="GC3" s="37"/>
      <c r="GD3" s="37"/>
      <c r="GE3" s="37"/>
      <c r="GF3" s="38"/>
      <c r="GG3" s="37"/>
      <c r="GH3" s="37"/>
      <c r="GI3" s="37"/>
      <c r="GJ3" s="37"/>
      <c r="GK3" s="37"/>
      <c r="GL3" s="37"/>
      <c r="GM3" s="37"/>
      <c r="GN3" s="38"/>
      <c r="GO3" s="37"/>
      <c r="GP3" s="37"/>
      <c r="GQ3" s="37"/>
      <c r="GR3" s="37"/>
      <c r="GS3" s="37"/>
      <c r="GT3" s="37"/>
      <c r="GU3" s="37"/>
      <c r="GV3" s="38"/>
      <c r="GW3" s="37"/>
      <c r="GX3" s="37"/>
      <c r="GY3" s="37"/>
      <c r="GZ3" s="37"/>
      <c r="HA3" s="37"/>
      <c r="HB3" s="37"/>
      <c r="HC3" s="37"/>
      <c r="HD3" s="38"/>
    </row>
    <row r="4" spans="1:212" s="39" customFormat="1" x14ac:dyDescent="0.2">
      <c r="A4" s="301" t="s">
        <v>30</v>
      </c>
      <c r="B4" s="301"/>
      <c r="C4" s="301"/>
      <c r="D4" s="301"/>
      <c r="E4" s="301"/>
      <c r="F4" s="37"/>
      <c r="G4" s="37"/>
      <c r="H4" s="37"/>
      <c r="I4" s="37"/>
      <c r="J4" s="37"/>
      <c r="K4" s="37"/>
      <c r="L4" s="38"/>
      <c r="M4" s="37"/>
      <c r="N4" s="37"/>
      <c r="O4" s="37"/>
      <c r="P4" s="37"/>
      <c r="Q4" s="37"/>
      <c r="R4" s="37"/>
      <c r="S4" s="37"/>
      <c r="T4" s="38"/>
      <c r="U4" s="37"/>
      <c r="V4" s="37"/>
      <c r="W4" s="37"/>
      <c r="X4" s="37"/>
      <c r="Y4" s="37"/>
      <c r="Z4" s="37"/>
      <c r="AA4" s="37"/>
      <c r="AB4" s="38"/>
      <c r="AC4" s="37"/>
      <c r="AD4" s="37"/>
      <c r="AE4" s="37"/>
      <c r="AF4" s="37"/>
      <c r="AG4" s="37"/>
      <c r="AH4" s="37"/>
      <c r="AI4" s="37"/>
      <c r="AJ4" s="38"/>
      <c r="AK4" s="37"/>
      <c r="AL4" s="37"/>
      <c r="AM4" s="37"/>
      <c r="AN4" s="37"/>
      <c r="AO4" s="37"/>
      <c r="AP4" s="37"/>
      <c r="AQ4" s="37"/>
      <c r="AR4" s="38"/>
      <c r="AS4" s="37"/>
      <c r="AT4" s="37"/>
      <c r="AU4" s="37"/>
      <c r="AV4" s="37"/>
      <c r="AW4" s="37"/>
      <c r="AX4" s="37"/>
      <c r="AY4" s="37"/>
      <c r="AZ4" s="38"/>
      <c r="BA4" s="37"/>
      <c r="BB4" s="37"/>
      <c r="BC4" s="37"/>
      <c r="BD4" s="37"/>
      <c r="BE4" s="37"/>
      <c r="BF4" s="37"/>
      <c r="BG4" s="37"/>
      <c r="BH4" s="38"/>
      <c r="BI4" s="37"/>
      <c r="BJ4" s="37"/>
      <c r="BK4" s="37"/>
      <c r="BL4" s="37"/>
      <c r="BM4" s="37"/>
      <c r="BN4" s="37"/>
      <c r="BO4" s="37"/>
      <c r="BP4" s="38"/>
      <c r="BQ4" s="37"/>
      <c r="BR4" s="37"/>
      <c r="BS4" s="37"/>
      <c r="BT4" s="37"/>
      <c r="BU4" s="37"/>
      <c r="BV4" s="37"/>
      <c r="BW4" s="37"/>
      <c r="BX4" s="38"/>
      <c r="BY4" s="37"/>
      <c r="BZ4" s="37"/>
      <c r="CA4" s="37"/>
      <c r="CB4" s="37"/>
      <c r="CC4" s="37"/>
      <c r="CD4" s="37"/>
      <c r="CE4" s="37"/>
      <c r="CF4" s="38"/>
      <c r="CG4" s="37"/>
      <c r="CH4" s="37"/>
      <c r="CI4" s="37"/>
      <c r="CJ4" s="37"/>
      <c r="CK4" s="37"/>
      <c r="CL4" s="37"/>
      <c r="CM4" s="37"/>
      <c r="CN4" s="38"/>
      <c r="CO4" s="37"/>
      <c r="CP4" s="37"/>
      <c r="CQ4" s="37"/>
      <c r="CR4" s="37"/>
      <c r="CS4" s="37"/>
      <c r="CT4" s="37"/>
      <c r="CU4" s="37"/>
      <c r="CV4" s="38"/>
      <c r="CW4" s="37"/>
      <c r="CX4" s="37"/>
      <c r="CY4" s="37"/>
      <c r="CZ4" s="37"/>
      <c r="DA4" s="37"/>
      <c r="DB4" s="37"/>
      <c r="DC4" s="37"/>
      <c r="DD4" s="38"/>
      <c r="DE4" s="37"/>
      <c r="DF4" s="37"/>
      <c r="DG4" s="37"/>
      <c r="DH4" s="37"/>
      <c r="DI4" s="37"/>
      <c r="DJ4" s="37"/>
      <c r="DK4" s="37"/>
      <c r="DL4" s="38"/>
      <c r="DM4" s="37"/>
      <c r="DN4" s="37"/>
      <c r="DO4" s="37"/>
      <c r="DP4" s="37"/>
      <c r="DQ4" s="37"/>
      <c r="DR4" s="37"/>
      <c r="DS4" s="37"/>
      <c r="DT4" s="38"/>
      <c r="DU4" s="37"/>
      <c r="DV4" s="37"/>
      <c r="DW4" s="37"/>
      <c r="DX4" s="37"/>
      <c r="DY4" s="37"/>
      <c r="DZ4" s="37"/>
      <c r="EA4" s="37"/>
      <c r="EB4" s="38"/>
      <c r="EC4" s="37"/>
      <c r="ED4" s="37"/>
      <c r="EE4" s="37"/>
      <c r="EF4" s="37"/>
      <c r="EG4" s="37"/>
      <c r="EH4" s="37"/>
      <c r="EI4" s="37"/>
      <c r="EJ4" s="38"/>
      <c r="EK4" s="37"/>
      <c r="EL4" s="37"/>
      <c r="EM4" s="37"/>
      <c r="EN4" s="37"/>
      <c r="EO4" s="37"/>
      <c r="EP4" s="37"/>
      <c r="EQ4" s="37"/>
      <c r="ER4" s="38"/>
      <c r="ES4" s="37"/>
      <c r="ET4" s="37"/>
      <c r="EU4" s="37"/>
      <c r="EV4" s="37"/>
      <c r="EW4" s="37"/>
      <c r="EX4" s="37"/>
      <c r="EY4" s="37"/>
      <c r="EZ4" s="38"/>
      <c r="FA4" s="37"/>
      <c r="FB4" s="37"/>
      <c r="FC4" s="37"/>
      <c r="FD4" s="37"/>
      <c r="FE4" s="37"/>
      <c r="FF4" s="37"/>
      <c r="FG4" s="37"/>
      <c r="FH4" s="38"/>
      <c r="FI4" s="37"/>
      <c r="FJ4" s="37"/>
      <c r="FK4" s="37"/>
      <c r="FL4" s="37"/>
      <c r="FM4" s="37"/>
      <c r="FN4" s="37"/>
      <c r="FO4" s="37"/>
      <c r="FP4" s="38"/>
      <c r="FQ4" s="37"/>
      <c r="FR4" s="37"/>
      <c r="FS4" s="37"/>
      <c r="FT4" s="37"/>
      <c r="FU4" s="37"/>
      <c r="FV4" s="37"/>
      <c r="FW4" s="37"/>
      <c r="FX4" s="38"/>
      <c r="FY4" s="37"/>
      <c r="FZ4" s="37"/>
      <c r="GA4" s="37"/>
      <c r="GB4" s="37"/>
      <c r="GC4" s="37"/>
      <c r="GD4" s="37"/>
      <c r="GE4" s="37"/>
      <c r="GF4" s="38"/>
      <c r="GG4" s="37"/>
      <c r="GH4" s="37"/>
      <c r="GI4" s="37"/>
      <c r="GJ4" s="37"/>
      <c r="GK4" s="37"/>
      <c r="GL4" s="37"/>
      <c r="GM4" s="37"/>
      <c r="GN4" s="38"/>
      <c r="GO4" s="37"/>
      <c r="GP4" s="37"/>
      <c r="GQ4" s="37"/>
      <c r="GR4" s="37"/>
      <c r="GS4" s="37"/>
      <c r="GT4" s="37"/>
      <c r="GU4" s="37"/>
      <c r="GV4" s="38"/>
      <c r="GW4" s="37"/>
      <c r="GX4" s="37"/>
      <c r="GY4" s="37"/>
      <c r="GZ4" s="37"/>
      <c r="HA4" s="37"/>
      <c r="HB4" s="37"/>
      <c r="HC4" s="37"/>
      <c r="HD4" s="38"/>
    </row>
    <row r="5" spans="1:212" s="39" customFormat="1" ht="43.5" customHeight="1" x14ac:dyDescent="0.2">
      <c r="A5" s="323" t="s">
        <v>145</v>
      </c>
      <c r="B5" s="323"/>
      <c r="C5" s="323"/>
      <c r="D5" s="323"/>
      <c r="E5" s="323"/>
      <c r="F5" s="37"/>
      <c r="G5" s="37"/>
      <c r="H5" s="37"/>
      <c r="I5" s="37"/>
      <c r="J5" s="37"/>
      <c r="K5" s="37"/>
      <c r="L5" s="38"/>
      <c r="M5" s="37"/>
      <c r="N5" s="37"/>
      <c r="O5" s="37"/>
      <c r="P5" s="37"/>
      <c r="Q5" s="37"/>
      <c r="R5" s="37"/>
      <c r="S5" s="37"/>
      <c r="T5" s="38"/>
      <c r="U5" s="37"/>
      <c r="V5" s="37"/>
      <c r="W5" s="37"/>
      <c r="X5" s="37"/>
      <c r="Y5" s="37"/>
      <c r="Z5" s="37"/>
      <c r="AA5" s="37"/>
      <c r="AB5" s="38"/>
      <c r="AC5" s="37"/>
      <c r="AD5" s="37"/>
      <c r="AE5" s="37"/>
      <c r="AF5" s="37"/>
      <c r="AG5" s="37"/>
      <c r="AH5" s="37"/>
      <c r="AI5" s="37"/>
      <c r="AJ5" s="38"/>
      <c r="AK5" s="37"/>
      <c r="AL5" s="37"/>
      <c r="AM5" s="37"/>
      <c r="AN5" s="37"/>
      <c r="AO5" s="37"/>
      <c r="AP5" s="37"/>
      <c r="AQ5" s="37"/>
      <c r="AR5" s="38"/>
      <c r="AS5" s="37"/>
      <c r="AT5" s="37"/>
      <c r="AU5" s="37"/>
      <c r="AV5" s="37"/>
      <c r="AW5" s="37"/>
      <c r="AX5" s="37"/>
      <c r="AY5" s="37"/>
      <c r="AZ5" s="38"/>
      <c r="BA5" s="37"/>
      <c r="BB5" s="37"/>
      <c r="BC5" s="37"/>
      <c r="BD5" s="37"/>
      <c r="BE5" s="37"/>
      <c r="BF5" s="37"/>
      <c r="BG5" s="37"/>
      <c r="BH5" s="38"/>
      <c r="BI5" s="37"/>
      <c r="BJ5" s="37"/>
      <c r="BK5" s="37"/>
      <c r="BL5" s="37"/>
      <c r="BM5" s="37"/>
      <c r="BN5" s="37"/>
      <c r="BO5" s="37"/>
      <c r="BP5" s="38"/>
      <c r="BQ5" s="37"/>
      <c r="BR5" s="37"/>
      <c r="BS5" s="37"/>
      <c r="BT5" s="37"/>
      <c r="BU5" s="37"/>
      <c r="BV5" s="37"/>
      <c r="BW5" s="37"/>
      <c r="BX5" s="38"/>
      <c r="BY5" s="37"/>
      <c r="BZ5" s="37"/>
      <c r="CA5" s="37"/>
      <c r="CB5" s="37"/>
      <c r="CC5" s="37"/>
      <c r="CD5" s="37"/>
      <c r="CE5" s="37"/>
      <c r="CF5" s="38"/>
      <c r="CG5" s="37"/>
      <c r="CH5" s="37"/>
      <c r="CI5" s="37"/>
      <c r="CJ5" s="37"/>
      <c r="CK5" s="37"/>
      <c r="CL5" s="37"/>
      <c r="CM5" s="37"/>
      <c r="CN5" s="38"/>
      <c r="CO5" s="37"/>
      <c r="CP5" s="37"/>
      <c r="CQ5" s="37"/>
      <c r="CR5" s="37"/>
      <c r="CS5" s="37"/>
      <c r="CT5" s="37"/>
      <c r="CU5" s="37"/>
      <c r="CV5" s="38"/>
      <c r="CW5" s="37"/>
      <c r="CX5" s="37"/>
      <c r="CY5" s="37"/>
      <c r="CZ5" s="37"/>
      <c r="DA5" s="37"/>
      <c r="DB5" s="37"/>
      <c r="DC5" s="37"/>
      <c r="DD5" s="38"/>
      <c r="DE5" s="37"/>
      <c r="DF5" s="37"/>
      <c r="DG5" s="37"/>
      <c r="DH5" s="37"/>
      <c r="DI5" s="37"/>
      <c r="DJ5" s="37"/>
      <c r="DK5" s="37"/>
      <c r="DL5" s="38"/>
      <c r="DM5" s="37"/>
      <c r="DN5" s="37"/>
      <c r="DO5" s="37"/>
      <c r="DP5" s="37"/>
      <c r="DQ5" s="37"/>
      <c r="DR5" s="37"/>
      <c r="DS5" s="37"/>
      <c r="DT5" s="38"/>
      <c r="DU5" s="37"/>
      <c r="DV5" s="37"/>
      <c r="DW5" s="37"/>
      <c r="DX5" s="37"/>
      <c r="DY5" s="37"/>
      <c r="DZ5" s="37"/>
      <c r="EA5" s="37"/>
      <c r="EB5" s="38"/>
      <c r="EC5" s="37"/>
      <c r="ED5" s="37"/>
      <c r="EE5" s="37"/>
      <c r="EF5" s="37"/>
      <c r="EG5" s="37"/>
      <c r="EH5" s="37"/>
      <c r="EI5" s="37"/>
      <c r="EJ5" s="38"/>
      <c r="EK5" s="37"/>
      <c r="EL5" s="37"/>
      <c r="EM5" s="37"/>
      <c r="EN5" s="37"/>
      <c r="EO5" s="37"/>
      <c r="EP5" s="37"/>
      <c r="EQ5" s="37"/>
      <c r="ER5" s="38"/>
      <c r="ES5" s="37"/>
      <c r="ET5" s="37"/>
      <c r="EU5" s="37"/>
      <c r="EV5" s="37"/>
      <c r="EW5" s="37"/>
      <c r="EX5" s="37"/>
      <c r="EY5" s="37"/>
      <c r="EZ5" s="38"/>
      <c r="FA5" s="37"/>
      <c r="FB5" s="37"/>
      <c r="FC5" s="37"/>
      <c r="FD5" s="37"/>
      <c r="FE5" s="37"/>
      <c r="FF5" s="37"/>
      <c r="FG5" s="37"/>
      <c r="FH5" s="38"/>
      <c r="FI5" s="37"/>
      <c r="FJ5" s="37"/>
      <c r="FK5" s="37"/>
      <c r="FL5" s="37"/>
      <c r="FM5" s="37"/>
      <c r="FN5" s="37"/>
      <c r="FO5" s="37"/>
      <c r="FP5" s="38"/>
      <c r="FQ5" s="37"/>
      <c r="FR5" s="37"/>
      <c r="FS5" s="37"/>
      <c r="FT5" s="37"/>
      <c r="FU5" s="37"/>
      <c r="FV5" s="37"/>
      <c r="FW5" s="37"/>
      <c r="FX5" s="38"/>
      <c r="FY5" s="37"/>
      <c r="FZ5" s="37"/>
      <c r="GA5" s="37"/>
      <c r="GB5" s="37"/>
      <c r="GC5" s="37"/>
      <c r="GD5" s="37"/>
      <c r="GE5" s="37"/>
      <c r="GF5" s="38"/>
      <c r="GG5" s="37"/>
      <c r="GH5" s="37"/>
      <c r="GI5" s="37"/>
      <c r="GJ5" s="37"/>
      <c r="GK5" s="37"/>
      <c r="GL5" s="37"/>
      <c r="GM5" s="37"/>
      <c r="GN5" s="38"/>
      <c r="GO5" s="37"/>
      <c r="GP5" s="37"/>
      <c r="GQ5" s="37"/>
      <c r="GR5" s="37"/>
      <c r="GS5" s="37"/>
      <c r="GT5" s="37"/>
      <c r="GU5" s="37"/>
      <c r="GV5" s="38"/>
      <c r="GW5" s="37"/>
      <c r="GX5" s="37"/>
      <c r="GY5" s="37"/>
      <c r="GZ5" s="37"/>
      <c r="HA5" s="37"/>
      <c r="HB5" s="37"/>
      <c r="HC5" s="37"/>
      <c r="HD5" s="38"/>
    </row>
    <row r="6" spans="1:212" s="9" customFormat="1" ht="18.75" customHeight="1" x14ac:dyDescent="0.2">
      <c r="A6" s="322" t="s">
        <v>56</v>
      </c>
      <c r="B6" s="322"/>
      <c r="C6" s="322"/>
      <c r="D6" s="322"/>
      <c r="E6" s="322"/>
    </row>
    <row r="7" spans="1:212" ht="61.9" customHeight="1" x14ac:dyDescent="0.25">
      <c r="A7" s="319" t="s">
        <v>25</v>
      </c>
      <c r="B7" s="320"/>
      <c r="C7" s="317" t="s">
        <v>99</v>
      </c>
      <c r="D7" s="321" t="s">
        <v>100</v>
      </c>
      <c r="E7" s="48" t="s">
        <v>131</v>
      </c>
    </row>
    <row r="8" spans="1:212" ht="18.600000000000001" customHeight="1" x14ac:dyDescent="0.25">
      <c r="A8" s="52" t="s">
        <v>8</v>
      </c>
      <c r="B8" s="52" t="s">
        <v>9</v>
      </c>
      <c r="C8" s="318"/>
      <c r="D8" s="318"/>
      <c r="E8" s="83" t="s">
        <v>0</v>
      </c>
    </row>
    <row r="9" spans="1:212" s="8" customFormat="1" ht="16.5" customHeight="1" x14ac:dyDescent="0.2">
      <c r="A9" s="4">
        <v>1</v>
      </c>
      <c r="B9" s="4">
        <v>2</v>
      </c>
      <c r="C9" s="4">
        <v>3</v>
      </c>
      <c r="D9" s="4">
        <v>4</v>
      </c>
      <c r="E9" s="4">
        <v>5</v>
      </c>
    </row>
    <row r="10" spans="1:212" ht="22.15" customHeight="1" x14ac:dyDescent="0.25">
      <c r="A10" s="40" t="s">
        <v>11</v>
      </c>
      <c r="B10" s="41"/>
      <c r="C10" s="41"/>
      <c r="D10" s="42"/>
      <c r="E10" s="43">
        <f>+E11</f>
        <v>113037.9</v>
      </c>
    </row>
    <row r="11" spans="1:212" ht="46.5" customHeight="1" x14ac:dyDescent="0.25">
      <c r="A11" s="5">
        <v>1126</v>
      </c>
      <c r="B11" s="315" t="s">
        <v>22</v>
      </c>
      <c r="C11" s="316"/>
      <c r="D11" s="44"/>
      <c r="E11" s="43">
        <f>+E12</f>
        <v>113037.9</v>
      </c>
    </row>
    <row r="12" spans="1:212" ht="57" customHeight="1" x14ac:dyDescent="0.25">
      <c r="A12" s="6"/>
      <c r="B12" s="119">
        <v>12006</v>
      </c>
      <c r="C12" s="120" t="s">
        <v>102</v>
      </c>
      <c r="D12" s="3" t="s">
        <v>11</v>
      </c>
      <c r="E12" s="43">
        <f>SUM(E13:E14)</f>
        <v>113037.9</v>
      </c>
    </row>
    <row r="13" spans="1:212" ht="37.5" customHeight="1" x14ac:dyDescent="0.25">
      <c r="A13" s="7"/>
      <c r="B13" s="7"/>
      <c r="C13" s="6"/>
      <c r="D13" s="250" t="s">
        <v>352</v>
      </c>
      <c r="E13" s="24">
        <v>110309.5</v>
      </c>
    </row>
    <row r="14" spans="1:212" ht="32.25" customHeight="1" x14ac:dyDescent="0.25">
      <c r="A14" s="7"/>
      <c r="B14" s="7"/>
      <c r="C14" s="6"/>
      <c r="D14" s="45" t="s">
        <v>206</v>
      </c>
      <c r="E14" s="24">
        <v>2728.4</v>
      </c>
    </row>
  </sheetData>
  <mergeCells count="10">
    <mergeCell ref="B11:C11"/>
    <mergeCell ref="C7:C8"/>
    <mergeCell ref="A7:B7"/>
    <mergeCell ref="D7:D8"/>
    <mergeCell ref="A1:E1"/>
    <mergeCell ref="A2:E2"/>
    <mergeCell ref="A3:E3"/>
    <mergeCell ref="A4:E4"/>
    <mergeCell ref="A6:E6"/>
    <mergeCell ref="A5:E5"/>
  </mergeCells>
  <pageMargins left="0.32" right="0.27" top="0.53" bottom="0.75" header="0.3" footer="0.3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25"/>
  <sheetViews>
    <sheetView zoomScaleNormal="100" workbookViewId="0">
      <selection activeCell="P11" sqref="P11"/>
    </sheetView>
  </sheetViews>
  <sheetFormatPr defaultColWidth="9.140625" defaultRowHeight="13.5" x14ac:dyDescent="0.2"/>
  <cols>
    <col min="1" max="1" width="7.28515625" style="66" customWidth="1"/>
    <col min="2" max="2" width="10.85546875" style="66" customWidth="1"/>
    <col min="3" max="3" width="10.5703125" style="66" customWidth="1"/>
    <col min="4" max="4" width="11.85546875" style="66" customWidth="1"/>
    <col min="5" max="5" width="10.85546875" style="59" customWidth="1"/>
    <col min="6" max="6" width="11.42578125" style="59" customWidth="1"/>
    <col min="7" max="7" width="9.28515625" style="59" customWidth="1"/>
    <col min="8" max="8" width="13.7109375" style="59" customWidth="1"/>
    <col min="9" max="9" width="56" style="59" customWidth="1"/>
    <col min="10" max="12" width="13.85546875" style="66" customWidth="1"/>
    <col min="13" max="16384" width="9.140625" style="59"/>
  </cols>
  <sheetData>
    <row r="1" spans="1:248" s="85" customFormat="1" x14ac:dyDescent="0.2">
      <c r="A1" s="258"/>
      <c r="B1" s="275" t="s">
        <v>130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4"/>
      <c r="CL1" s="84"/>
      <c r="CM1" s="84"/>
      <c r="CN1" s="84"/>
      <c r="CO1" s="84"/>
      <c r="CP1" s="84"/>
      <c r="CQ1" s="84"/>
      <c r="CR1" s="84"/>
      <c r="CS1" s="84"/>
      <c r="CT1" s="84"/>
      <c r="CU1" s="84"/>
      <c r="CV1" s="84"/>
      <c r="CW1" s="84"/>
      <c r="CX1" s="84"/>
      <c r="CY1" s="84"/>
      <c r="CZ1" s="84"/>
      <c r="DA1" s="84"/>
      <c r="DB1" s="84"/>
      <c r="DC1" s="84"/>
      <c r="DD1" s="84"/>
      <c r="DE1" s="84"/>
      <c r="DF1" s="84"/>
      <c r="DG1" s="84"/>
      <c r="DH1" s="84"/>
      <c r="DI1" s="84"/>
      <c r="DJ1" s="84"/>
      <c r="DK1" s="84"/>
      <c r="DL1" s="84"/>
      <c r="DM1" s="84"/>
      <c r="DN1" s="84"/>
      <c r="DO1" s="84"/>
      <c r="DP1" s="84"/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F1" s="84"/>
      <c r="EG1" s="84"/>
      <c r="EH1" s="84"/>
      <c r="EI1" s="84"/>
      <c r="EJ1" s="84"/>
      <c r="EK1" s="84"/>
      <c r="EL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4"/>
      <c r="FH1" s="84"/>
      <c r="FI1" s="84"/>
      <c r="FJ1" s="84"/>
      <c r="FK1" s="84"/>
      <c r="FL1" s="84"/>
      <c r="FM1" s="84"/>
      <c r="FN1" s="84"/>
      <c r="FO1" s="84"/>
      <c r="FP1" s="84"/>
      <c r="FQ1" s="84"/>
      <c r="FR1" s="84"/>
      <c r="FS1" s="84"/>
      <c r="FT1" s="84"/>
      <c r="FU1" s="84"/>
      <c r="FV1" s="84"/>
      <c r="FW1" s="84"/>
      <c r="FX1" s="84"/>
      <c r="FY1" s="84"/>
      <c r="FZ1" s="84"/>
      <c r="GA1" s="84"/>
      <c r="GB1" s="84"/>
      <c r="GC1" s="84"/>
      <c r="GD1" s="84"/>
      <c r="GE1" s="84"/>
      <c r="GF1" s="84"/>
      <c r="GG1" s="84"/>
      <c r="GH1" s="84"/>
      <c r="GI1" s="84"/>
      <c r="GJ1" s="84"/>
      <c r="GK1" s="84"/>
      <c r="GL1" s="84"/>
      <c r="GM1" s="84"/>
      <c r="GN1" s="84"/>
      <c r="GO1" s="84"/>
      <c r="GP1" s="84"/>
      <c r="GQ1" s="84"/>
      <c r="GR1" s="84"/>
      <c r="GS1" s="84"/>
      <c r="GT1" s="84"/>
      <c r="GU1" s="84"/>
      <c r="GV1" s="84"/>
      <c r="GW1" s="84"/>
      <c r="GX1" s="84"/>
      <c r="GY1" s="84"/>
      <c r="GZ1" s="84"/>
      <c r="HA1" s="84"/>
      <c r="HB1" s="84"/>
      <c r="HC1" s="84"/>
      <c r="HD1" s="84"/>
      <c r="HE1" s="84"/>
      <c r="HF1" s="84"/>
      <c r="HG1" s="84"/>
      <c r="HH1" s="84"/>
      <c r="HI1" s="84"/>
      <c r="HJ1" s="84"/>
      <c r="HK1" s="84"/>
      <c r="HL1" s="84"/>
      <c r="HM1" s="84"/>
      <c r="HN1" s="84"/>
      <c r="HO1" s="84"/>
      <c r="HP1" s="84"/>
      <c r="HQ1" s="84"/>
      <c r="HR1" s="84"/>
      <c r="HS1" s="84"/>
      <c r="HT1" s="84"/>
      <c r="HU1" s="84"/>
      <c r="HV1" s="84"/>
      <c r="HW1" s="84"/>
      <c r="HX1" s="84"/>
      <c r="HY1" s="84"/>
      <c r="HZ1" s="84"/>
      <c r="IA1" s="84"/>
      <c r="IB1" s="84"/>
      <c r="IC1" s="84"/>
      <c r="ID1" s="84"/>
      <c r="IE1" s="84"/>
      <c r="IF1" s="84"/>
      <c r="IG1" s="84"/>
      <c r="IH1" s="84"/>
      <c r="II1" s="84"/>
      <c r="IJ1" s="84"/>
      <c r="IK1" s="84"/>
      <c r="IL1" s="84"/>
      <c r="IM1" s="84"/>
      <c r="IN1" s="84"/>
    </row>
    <row r="2" spans="1:248" s="85" customFormat="1" x14ac:dyDescent="0.2">
      <c r="A2" s="258"/>
      <c r="B2" s="275" t="s">
        <v>55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4"/>
      <c r="FG2" s="84"/>
      <c r="FH2" s="84"/>
      <c r="FI2" s="84"/>
      <c r="FJ2" s="84"/>
      <c r="FK2" s="84"/>
      <c r="FL2" s="84"/>
      <c r="FM2" s="84"/>
      <c r="FN2" s="84"/>
      <c r="FO2" s="84"/>
      <c r="FP2" s="84"/>
      <c r="FQ2" s="84"/>
      <c r="FR2" s="84"/>
      <c r="FS2" s="84"/>
      <c r="FT2" s="84"/>
      <c r="FU2" s="84"/>
      <c r="FV2" s="84"/>
      <c r="FW2" s="84"/>
      <c r="FX2" s="84"/>
      <c r="FY2" s="84"/>
      <c r="FZ2" s="84"/>
      <c r="GA2" s="84"/>
      <c r="GB2" s="84"/>
      <c r="GC2" s="84"/>
      <c r="GD2" s="84"/>
      <c r="GE2" s="84"/>
      <c r="GF2" s="84"/>
      <c r="GG2" s="84"/>
      <c r="GH2" s="84"/>
      <c r="GI2" s="84"/>
      <c r="GJ2" s="84"/>
      <c r="GK2" s="84"/>
      <c r="GL2" s="84"/>
      <c r="GM2" s="84"/>
      <c r="GN2" s="84"/>
      <c r="GO2" s="84"/>
      <c r="GP2" s="84"/>
      <c r="GQ2" s="84"/>
      <c r="GR2" s="84"/>
      <c r="GS2" s="84"/>
      <c r="GT2" s="84"/>
      <c r="GU2" s="84"/>
      <c r="GV2" s="84"/>
      <c r="GW2" s="84"/>
      <c r="GX2" s="84"/>
      <c r="GY2" s="84"/>
      <c r="GZ2" s="84"/>
      <c r="HA2" s="84"/>
      <c r="HB2" s="84"/>
      <c r="HC2" s="84"/>
      <c r="HD2" s="84"/>
      <c r="HE2" s="84"/>
      <c r="HF2" s="84"/>
      <c r="HG2" s="84"/>
      <c r="HH2" s="84"/>
      <c r="HI2" s="84"/>
      <c r="HJ2" s="84"/>
      <c r="HK2" s="84"/>
      <c r="HL2" s="84"/>
      <c r="HM2" s="84"/>
      <c r="HN2" s="84"/>
      <c r="HO2" s="84"/>
      <c r="HP2" s="84"/>
      <c r="HQ2" s="84"/>
      <c r="HR2" s="84"/>
      <c r="HS2" s="84"/>
      <c r="HT2" s="84"/>
      <c r="HU2" s="84"/>
      <c r="HV2" s="84"/>
      <c r="HW2" s="84"/>
      <c r="HX2" s="84"/>
      <c r="HY2" s="84"/>
      <c r="HZ2" s="84"/>
      <c r="IA2" s="84"/>
      <c r="IB2" s="84"/>
      <c r="IC2" s="84"/>
      <c r="ID2" s="84"/>
      <c r="IE2" s="84"/>
      <c r="IF2" s="84"/>
      <c r="IG2" s="84"/>
      <c r="IH2" s="84"/>
      <c r="II2" s="84"/>
      <c r="IJ2" s="84"/>
      <c r="IK2" s="84"/>
      <c r="IL2" s="84"/>
      <c r="IM2" s="84"/>
      <c r="IN2" s="84"/>
    </row>
    <row r="3" spans="1:248" s="85" customFormat="1" x14ac:dyDescent="0.2">
      <c r="A3" s="258"/>
      <c r="B3" s="275" t="s">
        <v>31</v>
      </c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  <c r="FO3" s="84"/>
      <c r="FP3" s="84"/>
      <c r="FQ3" s="84"/>
      <c r="FR3" s="84"/>
      <c r="FS3" s="84"/>
      <c r="FT3" s="84"/>
      <c r="FU3" s="84"/>
      <c r="FV3" s="84"/>
      <c r="FW3" s="84"/>
      <c r="FX3" s="84"/>
      <c r="FY3" s="84"/>
      <c r="FZ3" s="84"/>
      <c r="GA3" s="84"/>
      <c r="GB3" s="84"/>
      <c r="GC3" s="84"/>
      <c r="GD3" s="84"/>
      <c r="GE3" s="84"/>
      <c r="GF3" s="84"/>
      <c r="GG3" s="84"/>
      <c r="GH3" s="84"/>
      <c r="GI3" s="84"/>
      <c r="GJ3" s="84"/>
      <c r="GK3" s="84"/>
      <c r="GL3" s="84"/>
      <c r="GM3" s="84"/>
      <c r="GN3" s="84"/>
      <c r="GO3" s="84"/>
      <c r="GP3" s="84"/>
      <c r="GQ3" s="84"/>
      <c r="GR3" s="84"/>
      <c r="GS3" s="84"/>
      <c r="GT3" s="84"/>
      <c r="GU3" s="84"/>
      <c r="GV3" s="84"/>
      <c r="GW3" s="84"/>
      <c r="GX3" s="84"/>
      <c r="GY3" s="84"/>
      <c r="GZ3" s="84"/>
      <c r="HA3" s="84"/>
      <c r="HB3" s="84"/>
      <c r="HC3" s="84"/>
      <c r="HD3" s="84"/>
      <c r="HE3" s="84"/>
      <c r="HF3" s="84"/>
      <c r="HG3" s="84"/>
      <c r="HH3" s="84"/>
      <c r="HI3" s="84"/>
      <c r="HJ3" s="84"/>
      <c r="HK3" s="84"/>
      <c r="HL3" s="84"/>
      <c r="HM3" s="84"/>
      <c r="HN3" s="84"/>
      <c r="HO3" s="84"/>
      <c r="HP3" s="84"/>
      <c r="HQ3" s="84"/>
      <c r="HR3" s="84"/>
      <c r="HS3" s="84"/>
      <c r="HT3" s="84"/>
      <c r="HU3" s="84"/>
      <c r="HV3" s="84"/>
      <c r="HW3" s="84"/>
      <c r="HX3" s="84"/>
      <c r="HY3" s="84"/>
      <c r="HZ3" s="84"/>
      <c r="IA3" s="84"/>
      <c r="IB3" s="84"/>
      <c r="IC3" s="84"/>
      <c r="ID3" s="84"/>
      <c r="IE3" s="84"/>
      <c r="IF3" s="84"/>
      <c r="IG3" s="84"/>
      <c r="IH3" s="84"/>
      <c r="II3" s="84"/>
      <c r="IJ3" s="84"/>
      <c r="IK3" s="84"/>
      <c r="IL3" s="84"/>
      <c r="IM3" s="84"/>
      <c r="IN3" s="84"/>
    </row>
    <row r="4" spans="1:248" s="85" customFormat="1" x14ac:dyDescent="0.2">
      <c r="A4" s="258"/>
      <c r="B4" s="275" t="s">
        <v>30</v>
      </c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  <c r="FO4" s="84"/>
      <c r="FP4" s="84"/>
      <c r="FQ4" s="84"/>
      <c r="FR4" s="84"/>
      <c r="FS4" s="84"/>
      <c r="FT4" s="84"/>
      <c r="FU4" s="84"/>
      <c r="FV4" s="84"/>
      <c r="FW4" s="84"/>
      <c r="FX4" s="84"/>
      <c r="FY4" s="84"/>
      <c r="FZ4" s="84"/>
      <c r="GA4" s="84"/>
      <c r="GB4" s="84"/>
      <c r="GC4" s="84"/>
      <c r="GD4" s="84"/>
      <c r="GE4" s="84"/>
      <c r="GF4" s="84"/>
      <c r="GG4" s="84"/>
      <c r="GH4" s="84"/>
      <c r="GI4" s="84"/>
      <c r="GJ4" s="84"/>
      <c r="GK4" s="84"/>
      <c r="GL4" s="84"/>
      <c r="GM4" s="84"/>
      <c r="GN4" s="84"/>
      <c r="GO4" s="84"/>
      <c r="GP4" s="84"/>
      <c r="GQ4" s="84"/>
      <c r="GR4" s="84"/>
      <c r="GS4" s="84"/>
      <c r="GT4" s="84"/>
      <c r="GU4" s="84"/>
      <c r="GV4" s="84"/>
      <c r="GW4" s="84"/>
      <c r="GX4" s="84"/>
      <c r="GY4" s="84"/>
      <c r="GZ4" s="84"/>
      <c r="HA4" s="84"/>
      <c r="HB4" s="84"/>
      <c r="HC4" s="84"/>
      <c r="HD4" s="84"/>
      <c r="HE4" s="84"/>
      <c r="HF4" s="84"/>
      <c r="HG4" s="84"/>
      <c r="HH4" s="84"/>
      <c r="HI4" s="84"/>
      <c r="HJ4" s="84"/>
      <c r="HK4" s="84"/>
      <c r="HL4" s="84"/>
      <c r="HM4" s="84"/>
      <c r="HN4" s="84"/>
      <c r="HO4" s="84"/>
      <c r="HP4" s="84"/>
      <c r="HQ4" s="84"/>
      <c r="HR4" s="84"/>
      <c r="HS4" s="84"/>
      <c r="HT4" s="84"/>
      <c r="HU4" s="84"/>
      <c r="HV4" s="84"/>
      <c r="HW4" s="84"/>
      <c r="HX4" s="84"/>
      <c r="HY4" s="84"/>
      <c r="HZ4" s="84"/>
      <c r="IA4" s="84"/>
      <c r="IB4" s="84"/>
      <c r="IC4" s="84"/>
      <c r="ID4" s="84"/>
      <c r="IE4" s="84"/>
      <c r="IF4" s="84"/>
      <c r="IG4" s="84"/>
      <c r="IH4" s="84"/>
      <c r="II4" s="84"/>
      <c r="IJ4" s="84"/>
      <c r="IK4" s="84"/>
      <c r="IL4" s="84"/>
      <c r="IM4" s="84"/>
      <c r="IN4" s="84"/>
    </row>
    <row r="5" spans="1:248" s="1" customFormat="1" ht="26.25" customHeight="1" x14ac:dyDescent="0.2">
      <c r="A5" s="86"/>
      <c r="B5" s="328" t="s">
        <v>163</v>
      </c>
      <c r="C5" s="328"/>
      <c r="D5" s="328"/>
      <c r="E5" s="328"/>
      <c r="F5" s="328"/>
      <c r="G5" s="328"/>
      <c r="H5" s="328"/>
      <c r="I5" s="328"/>
      <c r="J5" s="328"/>
      <c r="K5" s="328"/>
      <c r="L5" s="328"/>
    </row>
    <row r="6" spans="1:248" x14ac:dyDescent="0.2">
      <c r="A6" s="327" t="s">
        <v>56</v>
      </c>
      <c r="B6" s="327"/>
      <c r="C6" s="327"/>
      <c r="D6" s="327"/>
      <c r="E6" s="327"/>
      <c r="F6" s="327"/>
      <c r="G6" s="327"/>
      <c r="H6" s="327"/>
      <c r="I6" s="327"/>
      <c r="J6" s="327"/>
      <c r="K6" s="327"/>
      <c r="L6" s="327"/>
    </row>
    <row r="7" spans="1:248" s="55" customFormat="1" ht="47.25" customHeight="1" x14ac:dyDescent="0.2">
      <c r="A7" s="285" t="s">
        <v>57</v>
      </c>
      <c r="B7" s="285" t="s">
        <v>58</v>
      </c>
      <c r="C7" s="285"/>
      <c r="D7" s="285" t="s">
        <v>59</v>
      </c>
      <c r="E7" s="285"/>
      <c r="F7" s="285"/>
      <c r="G7" s="285"/>
      <c r="H7" s="285" t="s">
        <v>60</v>
      </c>
      <c r="I7" s="285" t="s">
        <v>61</v>
      </c>
      <c r="J7" s="285" t="s">
        <v>346</v>
      </c>
      <c r="K7" s="285"/>
      <c r="L7" s="285"/>
    </row>
    <row r="8" spans="1:248" s="55" customFormat="1" ht="42" customHeight="1" x14ac:dyDescent="0.2">
      <c r="A8" s="285"/>
      <c r="B8" s="260" t="s">
        <v>62</v>
      </c>
      <c r="C8" s="260" t="s">
        <v>65</v>
      </c>
      <c r="D8" s="260" t="s">
        <v>62</v>
      </c>
      <c r="E8" s="260" t="s">
        <v>65</v>
      </c>
      <c r="F8" s="260" t="s">
        <v>66</v>
      </c>
      <c r="G8" s="260" t="s">
        <v>63</v>
      </c>
      <c r="H8" s="285"/>
      <c r="I8" s="285"/>
      <c r="J8" s="23" t="s">
        <v>136</v>
      </c>
      <c r="K8" s="23" t="s">
        <v>137</v>
      </c>
      <c r="L8" s="29" t="s">
        <v>0</v>
      </c>
    </row>
    <row r="9" spans="1:248" s="55" customFormat="1" ht="18" customHeight="1" x14ac:dyDescent="0.2">
      <c r="A9" s="324" t="s">
        <v>154</v>
      </c>
      <c r="B9" s="324"/>
      <c r="C9" s="324"/>
      <c r="D9" s="324"/>
      <c r="E9" s="324"/>
      <c r="F9" s="324"/>
      <c r="G9" s="324"/>
      <c r="H9" s="324"/>
      <c r="I9" s="324"/>
      <c r="J9" s="140">
        <f>+J10</f>
        <v>0</v>
      </c>
      <c r="K9" s="140">
        <f t="shared" ref="K9:L9" si="0">+K10</f>
        <v>712383.4</v>
      </c>
      <c r="L9" s="140">
        <f t="shared" si="0"/>
        <v>1230075.8999999999</v>
      </c>
    </row>
    <row r="10" spans="1:248" s="55" customFormat="1" ht="18" customHeight="1" x14ac:dyDescent="0.2">
      <c r="A10" s="324" t="s">
        <v>64</v>
      </c>
      <c r="B10" s="324"/>
      <c r="C10" s="324"/>
      <c r="D10" s="324"/>
      <c r="E10" s="324"/>
      <c r="F10" s="324"/>
      <c r="G10" s="324"/>
      <c r="H10" s="324"/>
      <c r="I10" s="324"/>
      <c r="J10" s="140">
        <f>+J11</f>
        <v>0</v>
      </c>
      <c r="K10" s="140">
        <f t="shared" ref="K10:L10" si="1">+K11</f>
        <v>712383.4</v>
      </c>
      <c r="L10" s="140">
        <f t="shared" si="1"/>
        <v>1230075.8999999999</v>
      </c>
    </row>
    <row r="11" spans="1:248" s="55" customFormat="1" ht="21" customHeight="1" x14ac:dyDescent="0.2">
      <c r="A11" s="260"/>
      <c r="B11" s="58" t="s">
        <v>67</v>
      </c>
      <c r="C11" s="283" t="s">
        <v>68</v>
      </c>
      <c r="D11" s="283"/>
      <c r="E11" s="283"/>
      <c r="F11" s="283"/>
      <c r="G11" s="283"/>
      <c r="H11" s="283"/>
      <c r="I11" s="283"/>
      <c r="J11" s="140">
        <f>+J12+J17+J22</f>
        <v>0</v>
      </c>
      <c r="K11" s="140">
        <f>+K12+K17+K22</f>
        <v>712383.4</v>
      </c>
      <c r="L11" s="140">
        <f>+L12+L17+L22</f>
        <v>1230075.8999999999</v>
      </c>
    </row>
    <row r="12" spans="1:248" s="145" customFormat="1" ht="30" customHeight="1" x14ac:dyDescent="0.2">
      <c r="A12" s="259"/>
      <c r="B12" s="58"/>
      <c r="C12" s="259"/>
      <c r="D12" s="58" t="s">
        <v>123</v>
      </c>
      <c r="E12" s="283" t="s">
        <v>114</v>
      </c>
      <c r="F12" s="283"/>
      <c r="G12" s="283"/>
      <c r="H12" s="283"/>
      <c r="I12" s="283"/>
      <c r="J12" s="199">
        <f>+'3'!G12</f>
        <v>0</v>
      </c>
      <c r="K12" s="199">
        <f>+'3'!H12</f>
        <v>33809.800000000003</v>
      </c>
      <c r="L12" s="199">
        <f>+'3'!I12</f>
        <v>113037.9</v>
      </c>
    </row>
    <row r="13" spans="1:248" s="55" customFormat="1" ht="42" customHeight="1" x14ac:dyDescent="0.2">
      <c r="A13" s="261"/>
      <c r="B13" s="260"/>
      <c r="C13" s="261"/>
      <c r="D13" s="260"/>
      <c r="E13" s="261"/>
      <c r="F13" s="326" t="s">
        <v>124</v>
      </c>
      <c r="G13" s="326"/>
      <c r="H13" s="326"/>
      <c r="I13" s="326"/>
      <c r="J13" s="177"/>
      <c r="K13" s="177"/>
      <c r="L13" s="177"/>
    </row>
    <row r="14" spans="1:248" s="55" customFormat="1" ht="18" customHeight="1" x14ac:dyDescent="0.2">
      <c r="A14" s="261"/>
      <c r="B14" s="260"/>
      <c r="C14" s="261"/>
      <c r="D14" s="260"/>
      <c r="E14" s="261"/>
      <c r="F14" s="262"/>
      <c r="G14" s="326" t="s">
        <v>125</v>
      </c>
      <c r="H14" s="326"/>
      <c r="I14" s="326"/>
      <c r="J14" s="177"/>
      <c r="K14" s="177"/>
      <c r="L14" s="177"/>
    </row>
    <row r="15" spans="1:248" s="55" customFormat="1" ht="17.25" customHeight="1" x14ac:dyDescent="0.2">
      <c r="A15" s="261"/>
      <c r="B15" s="260"/>
      <c r="C15" s="261"/>
      <c r="D15" s="260"/>
      <c r="E15" s="261"/>
      <c r="F15" s="261"/>
      <c r="G15" s="261"/>
      <c r="H15" s="325" t="s">
        <v>126</v>
      </c>
      <c r="I15" s="325"/>
      <c r="J15" s="177"/>
      <c r="K15" s="177"/>
      <c r="L15" s="177"/>
    </row>
    <row r="16" spans="1:248" s="55" customFormat="1" ht="27" x14ac:dyDescent="0.2">
      <c r="A16" s="261"/>
      <c r="B16" s="260"/>
      <c r="C16" s="261"/>
      <c r="D16" s="260"/>
      <c r="E16" s="261"/>
      <c r="F16" s="261"/>
      <c r="G16" s="261"/>
      <c r="H16" s="261"/>
      <c r="I16" s="261" t="s">
        <v>127</v>
      </c>
      <c r="J16" s="260">
        <v>0</v>
      </c>
      <c r="K16" s="177"/>
      <c r="L16" s="260">
        <v>2</v>
      </c>
    </row>
    <row r="17" spans="1:14" s="145" customFormat="1" ht="24" customHeight="1" x14ac:dyDescent="0.2">
      <c r="A17" s="58"/>
      <c r="B17" s="58"/>
      <c r="C17" s="58"/>
      <c r="D17" s="58" t="s">
        <v>357</v>
      </c>
      <c r="E17" s="283" t="s">
        <v>115</v>
      </c>
      <c r="F17" s="283"/>
      <c r="G17" s="283"/>
      <c r="H17" s="283"/>
      <c r="I17" s="283"/>
      <c r="J17" s="199">
        <f>+'3'!G13</f>
        <v>0</v>
      </c>
      <c r="K17" s="147">
        <f>+'3'!H13</f>
        <v>29940</v>
      </c>
      <c r="L17" s="147">
        <f>+'3'!I13</f>
        <v>29940</v>
      </c>
      <c r="M17" s="146"/>
      <c r="N17" s="146"/>
    </row>
    <row r="18" spans="1:14" s="55" customFormat="1" ht="34.5" customHeight="1" x14ac:dyDescent="0.2">
      <c r="A18" s="260"/>
      <c r="B18" s="260"/>
      <c r="C18" s="260"/>
      <c r="D18" s="260"/>
      <c r="E18" s="261"/>
      <c r="F18" s="325" t="s">
        <v>129</v>
      </c>
      <c r="G18" s="325"/>
      <c r="H18" s="325"/>
      <c r="I18" s="325"/>
      <c r="J18" s="177"/>
      <c r="K18" s="177"/>
      <c r="L18" s="177"/>
    </row>
    <row r="19" spans="1:14" s="55" customFormat="1" ht="27" customHeight="1" x14ac:dyDescent="0.2">
      <c r="A19" s="260"/>
      <c r="B19" s="260"/>
      <c r="C19" s="260"/>
      <c r="D19" s="260"/>
      <c r="E19" s="261"/>
      <c r="F19" s="261"/>
      <c r="G19" s="325" t="s">
        <v>69</v>
      </c>
      <c r="H19" s="325"/>
      <c r="I19" s="325"/>
      <c r="J19" s="177"/>
      <c r="K19" s="177"/>
      <c r="L19" s="243"/>
    </row>
    <row r="20" spans="1:14" s="55" customFormat="1" ht="27" customHeight="1" x14ac:dyDescent="0.2">
      <c r="A20" s="260"/>
      <c r="B20" s="260"/>
      <c r="C20" s="260"/>
      <c r="D20" s="260"/>
      <c r="E20" s="261"/>
      <c r="F20" s="261"/>
      <c r="G20" s="261"/>
      <c r="H20" s="325" t="s">
        <v>70</v>
      </c>
      <c r="I20" s="325"/>
      <c r="J20" s="177"/>
      <c r="K20" s="177"/>
      <c r="L20" s="243"/>
    </row>
    <row r="21" spans="1:14" s="55" customFormat="1" ht="15.75" customHeight="1" x14ac:dyDescent="0.2">
      <c r="A21" s="261"/>
      <c r="B21" s="261"/>
      <c r="C21" s="261"/>
      <c r="D21" s="261"/>
      <c r="E21" s="261"/>
      <c r="F21" s="261"/>
      <c r="G21" s="261"/>
      <c r="H21" s="261"/>
      <c r="I21" s="261" t="s">
        <v>350</v>
      </c>
      <c r="J21" s="260">
        <v>0</v>
      </c>
      <c r="K21" s="260"/>
      <c r="L21" s="260">
        <v>1</v>
      </c>
    </row>
    <row r="22" spans="1:14" s="145" customFormat="1" ht="24" customHeight="1" x14ac:dyDescent="0.2">
      <c r="A22" s="58"/>
      <c r="B22" s="58"/>
      <c r="C22" s="58"/>
      <c r="D22" s="58" t="s">
        <v>358</v>
      </c>
      <c r="E22" s="283" t="s">
        <v>24</v>
      </c>
      <c r="F22" s="283"/>
      <c r="G22" s="283"/>
      <c r="H22" s="283"/>
      <c r="I22" s="283"/>
      <c r="J22" s="147">
        <f>+'3'!G14</f>
        <v>0</v>
      </c>
      <c r="K22" s="147">
        <f>+'3'!H14</f>
        <v>648633.59999999998</v>
      </c>
      <c r="L22" s="147">
        <f>+'3'!I14</f>
        <v>1087098</v>
      </c>
    </row>
    <row r="23" spans="1:14" s="55" customFormat="1" ht="35.25" customHeight="1" x14ac:dyDescent="0.2">
      <c r="A23" s="260"/>
      <c r="B23" s="260"/>
      <c r="C23" s="260"/>
      <c r="D23" s="260"/>
      <c r="E23" s="261"/>
      <c r="F23" s="325" t="s">
        <v>72</v>
      </c>
      <c r="G23" s="325"/>
      <c r="H23" s="325"/>
      <c r="I23" s="325"/>
      <c r="J23" s="177"/>
      <c r="K23" s="177"/>
      <c r="L23" s="177"/>
    </row>
    <row r="24" spans="1:14" s="55" customFormat="1" ht="26.25" customHeight="1" x14ac:dyDescent="0.2">
      <c r="A24" s="260"/>
      <c r="B24" s="260"/>
      <c r="C24" s="260"/>
      <c r="D24" s="260"/>
      <c r="E24" s="261"/>
      <c r="F24" s="261"/>
      <c r="G24" s="325" t="s">
        <v>69</v>
      </c>
      <c r="H24" s="325"/>
      <c r="I24" s="325"/>
      <c r="J24" s="177"/>
      <c r="K24" s="177"/>
      <c r="L24" s="177"/>
    </row>
    <row r="25" spans="1:14" s="55" customFormat="1" ht="26.25" customHeight="1" x14ac:dyDescent="0.2">
      <c r="A25" s="260"/>
      <c r="B25" s="260"/>
      <c r="C25" s="260"/>
      <c r="D25" s="260"/>
      <c r="E25" s="261"/>
      <c r="F25" s="261"/>
      <c r="G25" s="261"/>
      <c r="H25" s="325" t="s">
        <v>70</v>
      </c>
      <c r="I25" s="325"/>
      <c r="J25" s="177"/>
      <c r="K25" s="177"/>
      <c r="L25" s="177"/>
    </row>
  </sheetData>
  <mergeCells count="27">
    <mergeCell ref="A6:L6"/>
    <mergeCell ref="A9:I9"/>
    <mergeCell ref="H7:H8"/>
    <mergeCell ref="I7:I8"/>
    <mergeCell ref="B1:L1"/>
    <mergeCell ref="B2:L2"/>
    <mergeCell ref="B3:L3"/>
    <mergeCell ref="B4:L4"/>
    <mergeCell ref="B5:L5"/>
    <mergeCell ref="J7:L7"/>
    <mergeCell ref="F23:I23"/>
    <mergeCell ref="G24:I24"/>
    <mergeCell ref="H25:I25"/>
    <mergeCell ref="E12:I12"/>
    <mergeCell ref="E22:I22"/>
    <mergeCell ref="F13:I13"/>
    <mergeCell ref="H20:I20"/>
    <mergeCell ref="G14:I14"/>
    <mergeCell ref="H15:I15"/>
    <mergeCell ref="E17:I17"/>
    <mergeCell ref="F18:I18"/>
    <mergeCell ref="G19:I19"/>
    <mergeCell ref="A10:I10"/>
    <mergeCell ref="C11:I11"/>
    <mergeCell ref="A7:A8"/>
    <mergeCell ref="B7:C7"/>
    <mergeCell ref="D7:G7"/>
  </mergeCells>
  <pageMargins left="0.15" right="0.04" top="0.24" bottom="0.23622047244094499" header="0.31496062992126" footer="0.17"/>
  <pageSetup paperSize="9" scale="75" orientation="landscape" r:id="rId1"/>
  <ignoredErrors>
    <ignoredError sqref="B11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30"/>
  <sheetViews>
    <sheetView zoomScaleNormal="100" workbookViewId="0">
      <selection activeCell="N9" sqref="N9:O11"/>
    </sheetView>
  </sheetViews>
  <sheetFormatPr defaultColWidth="9.140625" defaultRowHeight="13.5" x14ac:dyDescent="0.2"/>
  <cols>
    <col min="1" max="1" width="7.28515625" style="66" customWidth="1"/>
    <col min="2" max="2" width="9.5703125" style="66" customWidth="1"/>
    <col min="3" max="3" width="10.5703125" style="66" customWidth="1"/>
    <col min="4" max="4" width="16" style="66" customWidth="1"/>
    <col min="5" max="5" width="10.85546875" style="59" customWidth="1"/>
    <col min="6" max="6" width="11.42578125" style="59" customWidth="1"/>
    <col min="7" max="7" width="9.28515625" style="59" customWidth="1"/>
    <col min="8" max="8" width="13.7109375" style="59" customWidth="1"/>
    <col min="9" max="9" width="56" style="59" customWidth="1"/>
    <col min="10" max="12" width="15.28515625" style="66" customWidth="1"/>
    <col min="13" max="13" width="9.140625" style="59"/>
    <col min="14" max="14" width="9.85546875" style="59" bestFit="1" customWidth="1"/>
    <col min="15" max="16384" width="9.140625" style="59"/>
  </cols>
  <sheetData>
    <row r="1" spans="1:247" s="85" customFormat="1" x14ac:dyDescent="0.2">
      <c r="A1" s="64"/>
      <c r="B1" s="275" t="s">
        <v>134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4"/>
      <c r="CL1" s="84"/>
      <c r="CM1" s="84"/>
      <c r="CN1" s="84"/>
      <c r="CO1" s="84"/>
      <c r="CP1" s="84"/>
      <c r="CQ1" s="84"/>
      <c r="CR1" s="84"/>
      <c r="CS1" s="84"/>
      <c r="CT1" s="84"/>
      <c r="CU1" s="84"/>
      <c r="CV1" s="84"/>
      <c r="CW1" s="84"/>
      <c r="CX1" s="84"/>
      <c r="CY1" s="84"/>
      <c r="CZ1" s="84"/>
      <c r="DA1" s="84"/>
      <c r="DB1" s="84"/>
      <c r="DC1" s="84"/>
      <c r="DD1" s="84"/>
      <c r="DE1" s="84"/>
      <c r="DF1" s="84"/>
      <c r="DG1" s="84"/>
      <c r="DH1" s="84"/>
      <c r="DI1" s="84"/>
      <c r="DJ1" s="84"/>
      <c r="DK1" s="84"/>
      <c r="DL1" s="84"/>
      <c r="DM1" s="84"/>
      <c r="DN1" s="84"/>
      <c r="DO1" s="84"/>
      <c r="DP1" s="84"/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F1" s="84"/>
      <c r="EG1" s="84"/>
      <c r="EH1" s="84"/>
      <c r="EI1" s="84"/>
      <c r="EJ1" s="84"/>
      <c r="EK1" s="84"/>
      <c r="EL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4"/>
      <c r="FH1" s="84"/>
      <c r="FI1" s="84"/>
      <c r="FJ1" s="84"/>
      <c r="FK1" s="84"/>
      <c r="FL1" s="84"/>
      <c r="FM1" s="84"/>
      <c r="FN1" s="84"/>
      <c r="FO1" s="84"/>
      <c r="FP1" s="84"/>
      <c r="FQ1" s="84"/>
      <c r="FR1" s="84"/>
      <c r="FS1" s="84"/>
      <c r="FT1" s="84"/>
      <c r="FU1" s="84"/>
      <c r="FV1" s="84"/>
      <c r="FW1" s="84"/>
      <c r="FX1" s="84"/>
      <c r="FY1" s="84"/>
      <c r="FZ1" s="84"/>
      <c r="GA1" s="84"/>
      <c r="GB1" s="84"/>
      <c r="GC1" s="84"/>
      <c r="GD1" s="84"/>
      <c r="GE1" s="84"/>
      <c r="GF1" s="84"/>
      <c r="GG1" s="84"/>
      <c r="GH1" s="84"/>
      <c r="GI1" s="84"/>
      <c r="GJ1" s="84"/>
      <c r="GK1" s="84"/>
      <c r="GL1" s="84"/>
      <c r="GM1" s="84"/>
      <c r="GN1" s="84"/>
      <c r="GO1" s="84"/>
      <c r="GP1" s="84"/>
      <c r="GQ1" s="84"/>
      <c r="GR1" s="84"/>
      <c r="GS1" s="84"/>
      <c r="GT1" s="84"/>
      <c r="GU1" s="84"/>
      <c r="GV1" s="84"/>
      <c r="GW1" s="84"/>
      <c r="GX1" s="84"/>
      <c r="GY1" s="84"/>
      <c r="GZ1" s="84"/>
      <c r="HA1" s="84"/>
      <c r="HB1" s="84"/>
      <c r="HC1" s="84"/>
      <c r="HD1" s="84"/>
      <c r="HE1" s="84"/>
      <c r="HF1" s="84"/>
      <c r="HG1" s="84"/>
      <c r="HH1" s="84"/>
      <c r="HI1" s="84"/>
      <c r="HJ1" s="84"/>
      <c r="HK1" s="84"/>
      <c r="HL1" s="84"/>
      <c r="HM1" s="84"/>
      <c r="HN1" s="84"/>
      <c r="HO1" s="84"/>
      <c r="HP1" s="84"/>
      <c r="HQ1" s="84"/>
      <c r="HR1" s="84"/>
      <c r="HS1" s="84"/>
      <c r="HT1" s="84"/>
      <c r="HU1" s="84"/>
      <c r="HV1" s="84"/>
      <c r="HW1" s="84"/>
      <c r="HX1" s="84"/>
      <c r="HY1" s="84"/>
      <c r="HZ1" s="84"/>
      <c r="IA1" s="84"/>
      <c r="IB1" s="84"/>
      <c r="IC1" s="84"/>
      <c r="ID1" s="84"/>
      <c r="IE1" s="84"/>
      <c r="IF1" s="84"/>
      <c r="IG1" s="84"/>
      <c r="IH1" s="84"/>
      <c r="II1" s="84"/>
      <c r="IJ1" s="84"/>
      <c r="IK1" s="84"/>
      <c r="IL1" s="84"/>
      <c r="IM1" s="84"/>
    </row>
    <row r="2" spans="1:247" s="85" customFormat="1" x14ac:dyDescent="0.2">
      <c r="A2" s="64"/>
      <c r="B2" s="275" t="s">
        <v>135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  <c r="DC2" s="84"/>
      <c r="DD2" s="84"/>
      <c r="DE2" s="84"/>
      <c r="DF2" s="84"/>
      <c r="DG2" s="84"/>
      <c r="DH2" s="84"/>
      <c r="DI2" s="84"/>
      <c r="DJ2" s="84"/>
      <c r="DK2" s="84"/>
      <c r="DL2" s="84"/>
      <c r="DM2" s="84"/>
      <c r="DN2" s="84"/>
      <c r="DO2" s="84"/>
      <c r="DP2" s="84"/>
      <c r="DQ2" s="84"/>
      <c r="DR2" s="84"/>
      <c r="DS2" s="84"/>
      <c r="DT2" s="84"/>
      <c r="DU2" s="84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/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4"/>
      <c r="FA2" s="84"/>
      <c r="FB2" s="84"/>
      <c r="FC2" s="84"/>
      <c r="FD2" s="84"/>
      <c r="FE2" s="84"/>
      <c r="FF2" s="84"/>
      <c r="FG2" s="84"/>
      <c r="FH2" s="84"/>
      <c r="FI2" s="84"/>
      <c r="FJ2" s="84"/>
      <c r="FK2" s="84"/>
      <c r="FL2" s="84"/>
      <c r="FM2" s="84"/>
      <c r="FN2" s="84"/>
      <c r="FO2" s="84"/>
      <c r="FP2" s="84"/>
      <c r="FQ2" s="84"/>
      <c r="FR2" s="84"/>
      <c r="FS2" s="84"/>
      <c r="FT2" s="84"/>
      <c r="FU2" s="84"/>
      <c r="FV2" s="84"/>
      <c r="FW2" s="84"/>
      <c r="FX2" s="84"/>
      <c r="FY2" s="84"/>
      <c r="FZ2" s="84"/>
      <c r="GA2" s="84"/>
      <c r="GB2" s="84"/>
      <c r="GC2" s="84"/>
      <c r="GD2" s="84"/>
      <c r="GE2" s="84"/>
      <c r="GF2" s="84"/>
      <c r="GG2" s="84"/>
      <c r="GH2" s="84"/>
      <c r="GI2" s="84"/>
      <c r="GJ2" s="84"/>
      <c r="GK2" s="84"/>
      <c r="GL2" s="84"/>
      <c r="GM2" s="84"/>
      <c r="GN2" s="84"/>
      <c r="GO2" s="84"/>
      <c r="GP2" s="84"/>
      <c r="GQ2" s="84"/>
      <c r="GR2" s="84"/>
      <c r="GS2" s="84"/>
      <c r="GT2" s="84"/>
      <c r="GU2" s="84"/>
      <c r="GV2" s="84"/>
      <c r="GW2" s="84"/>
      <c r="GX2" s="84"/>
      <c r="GY2" s="84"/>
      <c r="GZ2" s="84"/>
      <c r="HA2" s="84"/>
      <c r="HB2" s="84"/>
      <c r="HC2" s="84"/>
      <c r="HD2" s="84"/>
      <c r="HE2" s="84"/>
      <c r="HF2" s="84"/>
      <c r="HG2" s="84"/>
      <c r="HH2" s="84"/>
      <c r="HI2" s="84"/>
      <c r="HJ2" s="84"/>
      <c r="HK2" s="84"/>
      <c r="HL2" s="84"/>
      <c r="HM2" s="84"/>
      <c r="HN2" s="84"/>
      <c r="HO2" s="84"/>
      <c r="HP2" s="84"/>
      <c r="HQ2" s="84"/>
      <c r="HR2" s="84"/>
      <c r="HS2" s="84"/>
      <c r="HT2" s="84"/>
      <c r="HU2" s="84"/>
      <c r="HV2" s="84"/>
      <c r="HW2" s="84"/>
      <c r="HX2" s="84"/>
      <c r="HY2" s="84"/>
      <c r="HZ2" s="84"/>
      <c r="IA2" s="84"/>
      <c r="IB2" s="84"/>
      <c r="IC2" s="84"/>
      <c r="ID2" s="84"/>
      <c r="IE2" s="84"/>
      <c r="IF2" s="84"/>
      <c r="IG2" s="84"/>
      <c r="IH2" s="84"/>
      <c r="II2" s="84"/>
      <c r="IJ2" s="84"/>
      <c r="IK2" s="84"/>
      <c r="IL2" s="84"/>
      <c r="IM2" s="84"/>
    </row>
    <row r="3" spans="1:247" s="85" customFormat="1" x14ac:dyDescent="0.2">
      <c r="A3" s="64"/>
      <c r="B3" s="275" t="s">
        <v>31</v>
      </c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  <c r="FO3" s="84"/>
      <c r="FP3" s="84"/>
      <c r="FQ3" s="84"/>
      <c r="FR3" s="84"/>
      <c r="FS3" s="84"/>
      <c r="FT3" s="84"/>
      <c r="FU3" s="84"/>
      <c r="FV3" s="84"/>
      <c r="FW3" s="84"/>
      <c r="FX3" s="84"/>
      <c r="FY3" s="84"/>
      <c r="FZ3" s="84"/>
      <c r="GA3" s="84"/>
      <c r="GB3" s="84"/>
      <c r="GC3" s="84"/>
      <c r="GD3" s="84"/>
      <c r="GE3" s="84"/>
      <c r="GF3" s="84"/>
      <c r="GG3" s="84"/>
      <c r="GH3" s="84"/>
      <c r="GI3" s="84"/>
      <c r="GJ3" s="84"/>
      <c r="GK3" s="84"/>
      <c r="GL3" s="84"/>
      <c r="GM3" s="84"/>
      <c r="GN3" s="84"/>
      <c r="GO3" s="84"/>
      <c r="GP3" s="84"/>
      <c r="GQ3" s="84"/>
      <c r="GR3" s="84"/>
      <c r="GS3" s="84"/>
      <c r="GT3" s="84"/>
      <c r="GU3" s="84"/>
      <c r="GV3" s="84"/>
      <c r="GW3" s="84"/>
      <c r="GX3" s="84"/>
      <c r="GY3" s="84"/>
      <c r="GZ3" s="84"/>
      <c r="HA3" s="84"/>
      <c r="HB3" s="84"/>
      <c r="HC3" s="84"/>
      <c r="HD3" s="84"/>
      <c r="HE3" s="84"/>
      <c r="HF3" s="84"/>
      <c r="HG3" s="84"/>
      <c r="HH3" s="84"/>
      <c r="HI3" s="84"/>
      <c r="HJ3" s="84"/>
      <c r="HK3" s="84"/>
      <c r="HL3" s="84"/>
      <c r="HM3" s="84"/>
      <c r="HN3" s="84"/>
      <c r="HO3" s="84"/>
      <c r="HP3" s="84"/>
      <c r="HQ3" s="84"/>
      <c r="HR3" s="84"/>
      <c r="HS3" s="84"/>
      <c r="HT3" s="84"/>
      <c r="HU3" s="84"/>
      <c r="HV3" s="84"/>
      <c r="HW3" s="84"/>
      <c r="HX3" s="84"/>
      <c r="HY3" s="84"/>
      <c r="HZ3" s="84"/>
      <c r="IA3" s="84"/>
      <c r="IB3" s="84"/>
      <c r="IC3" s="84"/>
      <c r="ID3" s="84"/>
      <c r="IE3" s="84"/>
      <c r="IF3" s="84"/>
      <c r="IG3" s="84"/>
      <c r="IH3" s="84"/>
      <c r="II3" s="84"/>
      <c r="IJ3" s="84"/>
      <c r="IK3" s="84"/>
      <c r="IL3" s="84"/>
      <c r="IM3" s="84"/>
    </row>
    <row r="4" spans="1:247" s="85" customFormat="1" x14ac:dyDescent="0.2">
      <c r="A4" s="64"/>
      <c r="B4" s="275" t="s">
        <v>30</v>
      </c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  <c r="FO4" s="84"/>
      <c r="FP4" s="84"/>
      <c r="FQ4" s="84"/>
      <c r="FR4" s="84"/>
      <c r="FS4" s="84"/>
      <c r="FT4" s="84"/>
      <c r="FU4" s="84"/>
      <c r="FV4" s="84"/>
      <c r="FW4" s="84"/>
      <c r="FX4" s="84"/>
      <c r="FY4" s="84"/>
      <c r="FZ4" s="84"/>
      <c r="GA4" s="84"/>
      <c r="GB4" s="84"/>
      <c r="GC4" s="84"/>
      <c r="GD4" s="84"/>
      <c r="GE4" s="84"/>
      <c r="GF4" s="84"/>
      <c r="GG4" s="84"/>
      <c r="GH4" s="84"/>
      <c r="GI4" s="84"/>
      <c r="GJ4" s="84"/>
      <c r="GK4" s="84"/>
      <c r="GL4" s="84"/>
      <c r="GM4" s="84"/>
      <c r="GN4" s="84"/>
      <c r="GO4" s="84"/>
      <c r="GP4" s="84"/>
      <c r="GQ4" s="84"/>
      <c r="GR4" s="84"/>
      <c r="GS4" s="84"/>
      <c r="GT4" s="84"/>
      <c r="GU4" s="84"/>
      <c r="GV4" s="84"/>
      <c r="GW4" s="84"/>
      <c r="GX4" s="84"/>
      <c r="GY4" s="84"/>
      <c r="GZ4" s="84"/>
      <c r="HA4" s="84"/>
      <c r="HB4" s="84"/>
      <c r="HC4" s="84"/>
      <c r="HD4" s="84"/>
      <c r="HE4" s="84"/>
      <c r="HF4" s="84"/>
      <c r="HG4" s="84"/>
      <c r="HH4" s="84"/>
      <c r="HI4" s="84"/>
      <c r="HJ4" s="84"/>
      <c r="HK4" s="84"/>
      <c r="HL4" s="84"/>
      <c r="HM4" s="84"/>
      <c r="HN4" s="84"/>
      <c r="HO4" s="84"/>
      <c r="HP4" s="84"/>
      <c r="HQ4" s="84"/>
      <c r="HR4" s="84"/>
      <c r="HS4" s="84"/>
      <c r="HT4" s="84"/>
      <c r="HU4" s="84"/>
      <c r="HV4" s="84"/>
      <c r="HW4" s="84"/>
      <c r="HX4" s="84"/>
      <c r="HY4" s="84"/>
      <c r="HZ4" s="84"/>
      <c r="IA4" s="84"/>
      <c r="IB4" s="84"/>
      <c r="IC4" s="84"/>
      <c r="ID4" s="84"/>
      <c r="IE4" s="84"/>
      <c r="IF4" s="84"/>
      <c r="IG4" s="84"/>
      <c r="IH4" s="84"/>
      <c r="II4" s="84"/>
      <c r="IJ4" s="84"/>
      <c r="IK4" s="84"/>
      <c r="IL4" s="84"/>
      <c r="IM4" s="84"/>
    </row>
    <row r="5" spans="1:247" s="1" customFormat="1" ht="26.25" customHeight="1" x14ac:dyDescent="0.2">
      <c r="A5" s="86"/>
      <c r="B5" s="328" t="s">
        <v>162</v>
      </c>
      <c r="C5" s="328"/>
      <c r="D5" s="328"/>
      <c r="E5" s="328"/>
      <c r="F5" s="328"/>
      <c r="G5" s="328"/>
      <c r="H5" s="328"/>
      <c r="I5" s="328"/>
      <c r="J5" s="328"/>
      <c r="K5" s="328"/>
      <c r="L5" s="328"/>
    </row>
    <row r="6" spans="1:247" x14ac:dyDescent="0.2">
      <c r="A6" s="327" t="s">
        <v>56</v>
      </c>
      <c r="B6" s="327"/>
      <c r="C6" s="327"/>
      <c r="D6" s="327"/>
      <c r="E6" s="327"/>
      <c r="F6" s="327"/>
      <c r="G6" s="327"/>
      <c r="H6" s="327"/>
      <c r="I6" s="327"/>
      <c r="J6" s="327"/>
      <c r="K6" s="327"/>
      <c r="L6" s="327"/>
    </row>
    <row r="7" spans="1:247" s="55" customFormat="1" ht="47.25" customHeight="1" x14ac:dyDescent="0.2">
      <c r="A7" s="285" t="s">
        <v>73</v>
      </c>
      <c r="B7" s="285" t="s">
        <v>58</v>
      </c>
      <c r="C7" s="285"/>
      <c r="D7" s="285" t="s">
        <v>59</v>
      </c>
      <c r="E7" s="285"/>
      <c r="F7" s="285"/>
      <c r="G7" s="285"/>
      <c r="H7" s="285" t="s">
        <v>60</v>
      </c>
      <c r="I7" s="285" t="s">
        <v>61</v>
      </c>
      <c r="J7" s="285" t="s">
        <v>346</v>
      </c>
      <c r="K7" s="285"/>
      <c r="L7" s="285"/>
    </row>
    <row r="8" spans="1:247" s="55" customFormat="1" ht="36.75" customHeight="1" x14ac:dyDescent="0.2">
      <c r="A8" s="285"/>
      <c r="B8" s="60" t="s">
        <v>62</v>
      </c>
      <c r="C8" s="60" t="s">
        <v>65</v>
      </c>
      <c r="D8" s="60" t="s">
        <v>62</v>
      </c>
      <c r="E8" s="60" t="s">
        <v>65</v>
      </c>
      <c r="F8" s="60" t="s">
        <v>66</v>
      </c>
      <c r="G8" s="60" t="s">
        <v>63</v>
      </c>
      <c r="H8" s="285"/>
      <c r="I8" s="285"/>
      <c r="J8" s="23" t="s">
        <v>136</v>
      </c>
      <c r="K8" s="23" t="s">
        <v>137</v>
      </c>
      <c r="L8" s="29" t="s">
        <v>0</v>
      </c>
    </row>
    <row r="9" spans="1:247" s="55" customFormat="1" x14ac:dyDescent="0.2">
      <c r="A9" s="324" t="s">
        <v>154</v>
      </c>
      <c r="B9" s="324"/>
      <c r="C9" s="324"/>
      <c r="D9" s="324"/>
      <c r="E9" s="324"/>
      <c r="F9" s="324"/>
      <c r="G9" s="324"/>
      <c r="H9" s="324"/>
      <c r="I9" s="324"/>
      <c r="J9" s="140">
        <f>+J10+J26</f>
        <v>0</v>
      </c>
      <c r="K9" s="140">
        <f>+K10+K26</f>
        <v>712383.4</v>
      </c>
      <c r="L9" s="140">
        <f>+L10+L26</f>
        <v>1230075.8999999999</v>
      </c>
    </row>
    <row r="10" spans="1:247" s="55" customFormat="1" ht="16.5" customHeight="1" x14ac:dyDescent="0.2">
      <c r="A10" s="324" t="s">
        <v>64</v>
      </c>
      <c r="B10" s="324"/>
      <c r="C10" s="324"/>
      <c r="D10" s="324"/>
      <c r="E10" s="324"/>
      <c r="F10" s="324"/>
      <c r="G10" s="324"/>
      <c r="H10" s="324"/>
      <c r="I10" s="324"/>
      <c r="J10" s="140">
        <f>+J11</f>
        <v>0</v>
      </c>
      <c r="K10" s="140">
        <f t="shared" ref="K10:L10" si="0">+K11</f>
        <v>654016.30000000005</v>
      </c>
      <c r="L10" s="140">
        <f t="shared" si="0"/>
        <v>1171708.7999999998</v>
      </c>
    </row>
    <row r="11" spans="1:247" s="55" customFormat="1" ht="16.5" customHeight="1" x14ac:dyDescent="0.2">
      <c r="A11" s="60"/>
      <c r="B11" s="58" t="s">
        <v>67</v>
      </c>
      <c r="C11" s="283" t="s">
        <v>68</v>
      </c>
      <c r="D11" s="283"/>
      <c r="E11" s="283"/>
      <c r="F11" s="283"/>
      <c r="G11" s="283"/>
      <c r="H11" s="283"/>
      <c r="I11" s="283"/>
      <c r="J11" s="140">
        <f>+J12+J17+J22</f>
        <v>0</v>
      </c>
      <c r="K11" s="140">
        <f>+K12+K17+K22</f>
        <v>654016.30000000005</v>
      </c>
      <c r="L11" s="140">
        <f>+L12+L17+L22</f>
        <v>1171708.7999999998</v>
      </c>
      <c r="N11" s="263"/>
      <c r="O11" s="263"/>
    </row>
    <row r="12" spans="1:247" s="145" customFormat="1" ht="30" customHeight="1" x14ac:dyDescent="0.2">
      <c r="A12" s="16"/>
      <c r="B12" s="58"/>
      <c r="C12" s="16"/>
      <c r="D12" s="58" t="s">
        <v>123</v>
      </c>
      <c r="E12" s="283" t="s">
        <v>114</v>
      </c>
      <c r="F12" s="283"/>
      <c r="G12" s="283"/>
      <c r="H12" s="283"/>
      <c r="I12" s="283"/>
      <c r="J12" s="199">
        <f>+'8'!J12</f>
        <v>0</v>
      </c>
      <c r="K12" s="199">
        <f>+'8'!K12</f>
        <v>33809.800000000003</v>
      </c>
      <c r="L12" s="199">
        <f>+'8'!L12</f>
        <v>113037.9</v>
      </c>
    </row>
    <row r="13" spans="1:247" s="55" customFormat="1" ht="38.25" customHeight="1" x14ac:dyDescent="0.2">
      <c r="A13" s="17"/>
      <c r="B13" s="60"/>
      <c r="C13" s="17"/>
      <c r="D13" s="60"/>
      <c r="E13" s="17"/>
      <c r="F13" s="326" t="s">
        <v>124</v>
      </c>
      <c r="G13" s="326"/>
      <c r="H13" s="326"/>
      <c r="I13" s="326"/>
      <c r="J13" s="177"/>
      <c r="K13" s="177"/>
      <c r="L13" s="177"/>
    </row>
    <row r="14" spans="1:247" s="55" customFormat="1" ht="18.75" customHeight="1" x14ac:dyDescent="0.2">
      <c r="A14" s="17"/>
      <c r="B14" s="60"/>
      <c r="C14" s="17"/>
      <c r="D14" s="60"/>
      <c r="E14" s="17"/>
      <c r="F14" s="54"/>
      <c r="G14" s="326" t="s">
        <v>125</v>
      </c>
      <c r="H14" s="326"/>
      <c r="I14" s="326"/>
      <c r="J14" s="177"/>
      <c r="K14" s="177"/>
      <c r="L14" s="177"/>
    </row>
    <row r="15" spans="1:247" s="55" customFormat="1" ht="18.75" customHeight="1" x14ac:dyDescent="0.2">
      <c r="A15" s="17"/>
      <c r="B15" s="60"/>
      <c r="C15" s="17"/>
      <c r="D15" s="60"/>
      <c r="E15" s="17"/>
      <c r="F15" s="17"/>
      <c r="G15" s="17"/>
      <c r="H15" s="325" t="s">
        <v>126</v>
      </c>
      <c r="I15" s="325"/>
      <c r="J15" s="177"/>
      <c r="K15" s="177"/>
      <c r="L15" s="177"/>
    </row>
    <row r="16" spans="1:247" s="55" customFormat="1" ht="27" x14ac:dyDescent="0.2">
      <c r="A16" s="17"/>
      <c r="B16" s="60"/>
      <c r="C16" s="17"/>
      <c r="D16" s="60"/>
      <c r="E16" s="17"/>
      <c r="F16" s="17"/>
      <c r="G16" s="17"/>
      <c r="H16" s="17"/>
      <c r="I16" s="17" t="s">
        <v>127</v>
      </c>
      <c r="J16" s="260">
        <v>0</v>
      </c>
      <c r="K16" s="177"/>
      <c r="L16" s="225">
        <v>2</v>
      </c>
    </row>
    <row r="17" spans="1:13" s="145" customFormat="1" ht="24" customHeight="1" x14ac:dyDescent="0.2">
      <c r="A17" s="58"/>
      <c r="B17" s="58"/>
      <c r="C17" s="58"/>
      <c r="D17" s="58" t="s">
        <v>128</v>
      </c>
      <c r="E17" s="283" t="s">
        <v>115</v>
      </c>
      <c r="F17" s="283"/>
      <c r="G17" s="283"/>
      <c r="H17" s="283"/>
      <c r="I17" s="283"/>
      <c r="J17" s="147">
        <f>+'8'!J17</f>
        <v>0</v>
      </c>
      <c r="K17" s="147">
        <f>+'8'!K17</f>
        <v>29940</v>
      </c>
      <c r="L17" s="147">
        <f>+'8'!L17</f>
        <v>29940</v>
      </c>
      <c r="M17" s="146"/>
    </row>
    <row r="18" spans="1:13" s="55" customFormat="1" ht="34.5" customHeight="1" x14ac:dyDescent="0.2">
      <c r="A18" s="60"/>
      <c r="B18" s="60"/>
      <c r="C18" s="60"/>
      <c r="D18" s="60"/>
      <c r="E18" s="17"/>
      <c r="F18" s="325" t="s">
        <v>129</v>
      </c>
      <c r="G18" s="325"/>
      <c r="H18" s="325"/>
      <c r="I18" s="325"/>
      <c r="J18" s="177"/>
      <c r="K18" s="177"/>
      <c r="L18" s="177"/>
    </row>
    <row r="19" spans="1:13" s="55" customFormat="1" ht="30" customHeight="1" x14ac:dyDescent="0.2">
      <c r="A19" s="60"/>
      <c r="B19" s="60"/>
      <c r="C19" s="60"/>
      <c r="D19" s="60"/>
      <c r="E19" s="17"/>
      <c r="F19" s="17"/>
      <c r="G19" s="325" t="s">
        <v>69</v>
      </c>
      <c r="H19" s="325"/>
      <c r="I19" s="325"/>
      <c r="J19" s="177"/>
      <c r="K19" s="177"/>
      <c r="L19" s="177"/>
    </row>
    <row r="20" spans="1:13" s="55" customFormat="1" ht="30" customHeight="1" x14ac:dyDescent="0.2">
      <c r="A20" s="60"/>
      <c r="B20" s="60"/>
      <c r="C20" s="60"/>
      <c r="D20" s="60"/>
      <c r="E20" s="17"/>
      <c r="F20" s="17"/>
      <c r="G20" s="17"/>
      <c r="H20" s="325" t="s">
        <v>70</v>
      </c>
      <c r="I20" s="325"/>
      <c r="J20" s="177"/>
      <c r="K20" s="177"/>
      <c r="L20" s="177"/>
    </row>
    <row r="21" spans="1:13" s="11" customFormat="1" ht="20.25" customHeight="1" x14ac:dyDescent="0.2">
      <c r="A21" s="242"/>
      <c r="B21" s="242"/>
      <c r="C21" s="242"/>
      <c r="D21" s="242"/>
      <c r="E21" s="242"/>
      <c r="F21" s="242"/>
      <c r="G21" s="242"/>
      <c r="H21" s="242"/>
      <c r="I21" s="242" t="s">
        <v>350</v>
      </c>
      <c r="J21" s="225">
        <v>0</v>
      </c>
      <c r="K21" s="225"/>
      <c r="L21" s="225">
        <v>1</v>
      </c>
    </row>
    <row r="22" spans="1:13" s="145" customFormat="1" ht="24" customHeight="1" x14ac:dyDescent="0.2">
      <c r="A22" s="58"/>
      <c r="B22" s="58"/>
      <c r="C22" s="58"/>
      <c r="D22" s="58" t="s">
        <v>71</v>
      </c>
      <c r="E22" s="283" t="s">
        <v>24</v>
      </c>
      <c r="F22" s="283"/>
      <c r="G22" s="283"/>
      <c r="H22" s="283"/>
      <c r="I22" s="283"/>
      <c r="J22" s="147">
        <f>+'6'!D25</f>
        <v>0</v>
      </c>
      <c r="K22" s="147">
        <f>+'6'!E25</f>
        <v>590266.5</v>
      </c>
      <c r="L22" s="147">
        <f>+'6'!F25</f>
        <v>1028730.8999999999</v>
      </c>
    </row>
    <row r="23" spans="1:13" s="55" customFormat="1" ht="28.5" customHeight="1" x14ac:dyDescent="0.2">
      <c r="A23" s="60"/>
      <c r="B23" s="60"/>
      <c r="C23" s="60"/>
      <c r="D23" s="60"/>
      <c r="E23" s="17"/>
      <c r="F23" s="325" t="s">
        <v>72</v>
      </c>
      <c r="G23" s="325"/>
      <c r="H23" s="325"/>
      <c r="I23" s="325"/>
      <c r="J23" s="177"/>
      <c r="K23" s="177"/>
      <c r="L23" s="177"/>
    </row>
    <row r="24" spans="1:13" s="55" customFormat="1" ht="24" customHeight="1" x14ac:dyDescent="0.2">
      <c r="A24" s="60"/>
      <c r="B24" s="60"/>
      <c r="C24" s="60"/>
      <c r="D24" s="60"/>
      <c r="E24" s="17"/>
      <c r="F24" s="17"/>
      <c r="G24" s="325" t="s">
        <v>69</v>
      </c>
      <c r="H24" s="325"/>
      <c r="I24" s="325"/>
      <c r="J24" s="177"/>
      <c r="K24" s="177"/>
      <c r="L24" s="177"/>
    </row>
    <row r="25" spans="1:13" s="55" customFormat="1" ht="24" customHeight="1" x14ac:dyDescent="0.2">
      <c r="A25" s="60"/>
      <c r="B25" s="60"/>
      <c r="C25" s="60"/>
      <c r="D25" s="60"/>
      <c r="E25" s="17"/>
      <c r="F25" s="17"/>
      <c r="G25" s="17"/>
      <c r="H25" s="325" t="s">
        <v>70</v>
      </c>
      <c r="I25" s="325"/>
      <c r="J25" s="177"/>
      <c r="K25" s="177"/>
      <c r="L25" s="177"/>
    </row>
    <row r="26" spans="1:13" s="1" customFormat="1" ht="18" customHeight="1" x14ac:dyDescent="0.2">
      <c r="A26" s="331" t="s">
        <v>228</v>
      </c>
      <c r="B26" s="331"/>
      <c r="C26" s="331"/>
      <c r="D26" s="331"/>
      <c r="E26" s="331"/>
      <c r="F26" s="331"/>
      <c r="G26" s="331"/>
      <c r="H26" s="331"/>
      <c r="I26" s="331"/>
      <c r="J26" s="207">
        <f>+J27</f>
        <v>0</v>
      </c>
      <c r="K26" s="207">
        <f t="shared" ref="K26:L26" si="1">+K27</f>
        <v>58367.1</v>
      </c>
      <c r="L26" s="207">
        <f t="shared" si="1"/>
        <v>58367.1</v>
      </c>
    </row>
    <row r="27" spans="1:13" s="36" customFormat="1" ht="24" customHeight="1" x14ac:dyDescent="0.2">
      <c r="A27" s="23"/>
      <c r="B27" s="23"/>
      <c r="C27" s="23"/>
      <c r="D27" s="23" t="s">
        <v>71</v>
      </c>
      <c r="E27" s="330" t="s">
        <v>24</v>
      </c>
      <c r="F27" s="330"/>
      <c r="G27" s="330"/>
      <c r="H27" s="330"/>
      <c r="I27" s="330"/>
      <c r="J27" s="208">
        <f>+'6'!D57</f>
        <v>0</v>
      </c>
      <c r="K27" s="208">
        <f>+'6'!E57</f>
        <v>58367.1</v>
      </c>
      <c r="L27" s="208">
        <f>+'6'!F57</f>
        <v>58367.1</v>
      </c>
    </row>
    <row r="28" spans="1:13" s="1" customFormat="1" ht="28.5" customHeight="1" x14ac:dyDescent="0.2">
      <c r="A28" s="48"/>
      <c r="B28" s="48"/>
      <c r="C28" s="48"/>
      <c r="D28" s="48"/>
      <c r="E28" s="27"/>
      <c r="F28" s="329" t="s">
        <v>72</v>
      </c>
      <c r="G28" s="329"/>
      <c r="H28" s="329"/>
      <c r="I28" s="329"/>
      <c r="J28" s="209"/>
      <c r="K28" s="209"/>
      <c r="L28" s="209"/>
    </row>
    <row r="29" spans="1:13" s="1" customFormat="1" ht="30" customHeight="1" x14ac:dyDescent="0.2">
      <c r="A29" s="48"/>
      <c r="B29" s="48"/>
      <c r="C29" s="48"/>
      <c r="D29" s="48"/>
      <c r="E29" s="27"/>
      <c r="F29" s="27"/>
      <c r="G29" s="329" t="s">
        <v>69</v>
      </c>
      <c r="H29" s="329"/>
      <c r="I29" s="329"/>
      <c r="J29" s="209"/>
      <c r="K29" s="209"/>
      <c r="L29" s="209"/>
    </row>
    <row r="30" spans="1:13" s="1" customFormat="1" ht="30" customHeight="1" x14ac:dyDescent="0.2">
      <c r="A30" s="48"/>
      <c r="B30" s="48"/>
      <c r="C30" s="48"/>
      <c r="D30" s="48"/>
      <c r="E30" s="27"/>
      <c r="F30" s="27"/>
      <c r="G30" s="27"/>
      <c r="H30" s="329" t="s">
        <v>70</v>
      </c>
      <c r="I30" s="329"/>
      <c r="J30" s="209"/>
      <c r="K30" s="209"/>
      <c r="L30" s="209"/>
    </row>
  </sheetData>
  <mergeCells count="32">
    <mergeCell ref="E27:I27"/>
    <mergeCell ref="F28:I28"/>
    <mergeCell ref="G29:I29"/>
    <mergeCell ref="A26:I26"/>
    <mergeCell ref="G19:I19"/>
    <mergeCell ref="H20:I20"/>
    <mergeCell ref="E22:I22"/>
    <mergeCell ref="F23:I23"/>
    <mergeCell ref="G24:I24"/>
    <mergeCell ref="H25:I25"/>
    <mergeCell ref="H30:I30"/>
    <mergeCell ref="A9:I9"/>
    <mergeCell ref="A10:I10"/>
    <mergeCell ref="J7:L7"/>
    <mergeCell ref="F18:I18"/>
    <mergeCell ref="C11:I11"/>
    <mergeCell ref="E12:I12"/>
    <mergeCell ref="F13:I13"/>
    <mergeCell ref="G14:I14"/>
    <mergeCell ref="H15:I15"/>
    <mergeCell ref="E17:I17"/>
    <mergeCell ref="A7:A8"/>
    <mergeCell ref="B7:C7"/>
    <mergeCell ref="D7:G7"/>
    <mergeCell ref="H7:H8"/>
    <mergeCell ref="I7:I8"/>
    <mergeCell ref="A6:L6"/>
    <mergeCell ref="B1:L1"/>
    <mergeCell ref="B2:L2"/>
    <mergeCell ref="B3:L3"/>
    <mergeCell ref="B4:L4"/>
    <mergeCell ref="B5:L5"/>
  </mergeCells>
  <pageMargins left="0.15" right="0.04" top="0.24" bottom="0.23622047244094499" header="0.31496062992126" footer="0.17"/>
  <pageSetup paperSize="9" scale="75" orientation="landscape" r:id="rId1"/>
  <ignoredErrors>
    <ignoredError sqref="B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7"/>
  <sheetViews>
    <sheetView zoomScaleNormal="100" workbookViewId="0">
      <selection activeCell="M15" sqref="M15"/>
    </sheetView>
  </sheetViews>
  <sheetFormatPr defaultColWidth="9.140625" defaultRowHeight="13.5" x14ac:dyDescent="0.2"/>
  <cols>
    <col min="1" max="1" width="20.42578125" style="90" customWidth="1"/>
    <col min="2" max="2" width="12.5703125" style="90" customWidth="1"/>
    <col min="3" max="3" width="10.42578125" style="90" customWidth="1"/>
    <col min="4" max="4" width="20.85546875" style="90" customWidth="1"/>
    <col min="5" max="5" width="10.28515625" style="90" customWidth="1"/>
    <col min="6" max="6" width="10.85546875" style="90" customWidth="1"/>
    <col min="7" max="7" width="15.28515625" style="90" customWidth="1"/>
    <col min="8" max="8" width="11.5703125" style="90" customWidth="1"/>
    <col min="9" max="9" width="29.7109375" style="90" customWidth="1"/>
    <col min="10" max="11" width="9.140625" style="90"/>
    <col min="12" max="12" width="10.28515625" style="90" bestFit="1" customWidth="1"/>
    <col min="13" max="16384" width="9.140625" style="90"/>
  </cols>
  <sheetData>
    <row r="1" spans="1:47" s="89" customFormat="1" x14ac:dyDescent="0.2">
      <c r="A1" s="275" t="s">
        <v>219</v>
      </c>
      <c r="B1" s="275"/>
      <c r="C1" s="275"/>
      <c r="D1" s="275"/>
      <c r="E1" s="275"/>
      <c r="F1" s="275"/>
      <c r="G1" s="275"/>
      <c r="H1" s="275"/>
      <c r="I1" s="275"/>
      <c r="J1" s="88"/>
      <c r="K1" s="88"/>
      <c r="L1" s="88"/>
      <c r="M1" s="88"/>
      <c r="N1" s="88"/>
      <c r="O1" s="87"/>
      <c r="P1" s="88"/>
      <c r="Q1" s="88"/>
      <c r="R1" s="88"/>
      <c r="S1" s="88"/>
      <c r="T1" s="88"/>
      <c r="U1" s="88"/>
      <c r="V1" s="88"/>
      <c r="W1" s="87"/>
      <c r="X1" s="88"/>
      <c r="Y1" s="88"/>
      <c r="Z1" s="88"/>
      <c r="AA1" s="88"/>
      <c r="AB1" s="88"/>
      <c r="AC1" s="88"/>
      <c r="AD1" s="88"/>
      <c r="AE1" s="87"/>
      <c r="AF1" s="88"/>
      <c r="AG1" s="88"/>
      <c r="AH1" s="88"/>
      <c r="AI1" s="88"/>
      <c r="AJ1" s="88"/>
      <c r="AK1" s="88"/>
      <c r="AL1" s="88"/>
      <c r="AM1" s="87"/>
      <c r="AN1" s="88"/>
      <c r="AO1" s="88"/>
      <c r="AP1" s="88"/>
      <c r="AQ1" s="88"/>
      <c r="AR1" s="88"/>
      <c r="AS1" s="88"/>
      <c r="AT1" s="88"/>
      <c r="AU1" s="87"/>
    </row>
    <row r="2" spans="1:47" s="89" customFormat="1" x14ac:dyDescent="0.2">
      <c r="A2" s="275" t="s">
        <v>135</v>
      </c>
      <c r="B2" s="275"/>
      <c r="C2" s="275"/>
      <c r="D2" s="275"/>
      <c r="E2" s="275"/>
      <c r="F2" s="275"/>
      <c r="G2" s="275"/>
      <c r="H2" s="275"/>
      <c r="I2" s="275"/>
      <c r="J2" s="88"/>
      <c r="K2" s="88"/>
      <c r="L2" s="88"/>
      <c r="M2" s="88"/>
      <c r="N2" s="88"/>
      <c r="O2" s="87"/>
      <c r="P2" s="88"/>
      <c r="Q2" s="88"/>
      <c r="R2" s="88"/>
      <c r="S2" s="88"/>
      <c r="T2" s="88"/>
      <c r="U2" s="88"/>
      <c r="V2" s="88"/>
      <c r="W2" s="87"/>
      <c r="X2" s="88"/>
      <c r="Y2" s="88"/>
      <c r="Z2" s="88"/>
      <c r="AA2" s="88"/>
      <c r="AB2" s="88"/>
      <c r="AC2" s="88"/>
      <c r="AD2" s="88"/>
      <c r="AE2" s="87"/>
      <c r="AF2" s="88"/>
      <c r="AG2" s="88"/>
      <c r="AH2" s="88"/>
      <c r="AI2" s="88"/>
      <c r="AJ2" s="88"/>
      <c r="AK2" s="88"/>
      <c r="AL2" s="88"/>
      <c r="AM2" s="87"/>
      <c r="AN2" s="88"/>
      <c r="AO2" s="88"/>
      <c r="AP2" s="88"/>
      <c r="AQ2" s="88"/>
      <c r="AR2" s="88"/>
      <c r="AS2" s="88"/>
      <c r="AT2" s="88"/>
      <c r="AU2" s="87"/>
    </row>
    <row r="3" spans="1:47" s="89" customFormat="1" x14ac:dyDescent="0.2">
      <c r="A3" s="275" t="s">
        <v>31</v>
      </c>
      <c r="B3" s="275"/>
      <c r="C3" s="275"/>
      <c r="D3" s="275"/>
      <c r="E3" s="275"/>
      <c r="F3" s="275"/>
      <c r="G3" s="275"/>
      <c r="H3" s="275"/>
      <c r="I3" s="275"/>
      <c r="J3" s="88"/>
      <c r="K3" s="88"/>
      <c r="L3" s="88"/>
      <c r="M3" s="88"/>
      <c r="N3" s="88"/>
      <c r="O3" s="87"/>
      <c r="P3" s="88"/>
      <c r="Q3" s="88"/>
      <c r="R3" s="88"/>
      <c r="S3" s="88"/>
      <c r="T3" s="88"/>
      <c r="U3" s="88"/>
      <c r="V3" s="88"/>
      <c r="W3" s="87"/>
      <c r="X3" s="88"/>
      <c r="Y3" s="88"/>
      <c r="Z3" s="88"/>
      <c r="AA3" s="88"/>
      <c r="AB3" s="88"/>
      <c r="AC3" s="88"/>
      <c r="AD3" s="88"/>
      <c r="AE3" s="87"/>
      <c r="AF3" s="88"/>
      <c r="AG3" s="88"/>
      <c r="AH3" s="88"/>
      <c r="AI3" s="88"/>
      <c r="AJ3" s="88"/>
      <c r="AK3" s="88"/>
      <c r="AL3" s="88"/>
      <c r="AM3" s="87"/>
      <c r="AN3" s="88"/>
      <c r="AO3" s="88"/>
      <c r="AP3" s="88"/>
      <c r="AQ3" s="88"/>
      <c r="AR3" s="88"/>
      <c r="AS3" s="88"/>
      <c r="AT3" s="88"/>
      <c r="AU3" s="87"/>
    </row>
    <row r="4" spans="1:47" s="89" customFormat="1" x14ac:dyDescent="0.2">
      <c r="A4" s="275" t="s">
        <v>30</v>
      </c>
      <c r="B4" s="275"/>
      <c r="C4" s="275"/>
      <c r="D4" s="275"/>
      <c r="E4" s="275"/>
      <c r="F4" s="275"/>
      <c r="G4" s="275"/>
      <c r="H4" s="275"/>
      <c r="I4" s="275"/>
      <c r="J4" s="88"/>
      <c r="K4" s="88"/>
      <c r="L4" s="88"/>
      <c r="M4" s="88"/>
      <c r="N4" s="88"/>
      <c r="O4" s="87"/>
      <c r="P4" s="88"/>
      <c r="Q4" s="88"/>
      <c r="R4" s="88"/>
      <c r="S4" s="88"/>
      <c r="T4" s="88"/>
      <c r="U4" s="88"/>
      <c r="V4" s="88"/>
      <c r="W4" s="87"/>
      <c r="X4" s="88"/>
      <c r="Y4" s="88"/>
      <c r="Z4" s="88"/>
      <c r="AA4" s="88"/>
      <c r="AB4" s="88"/>
      <c r="AC4" s="88"/>
      <c r="AD4" s="88"/>
      <c r="AE4" s="87"/>
      <c r="AF4" s="88"/>
      <c r="AG4" s="88"/>
      <c r="AH4" s="88"/>
      <c r="AI4" s="88"/>
      <c r="AJ4" s="88"/>
      <c r="AK4" s="88"/>
      <c r="AL4" s="88"/>
      <c r="AM4" s="87"/>
      <c r="AN4" s="88"/>
      <c r="AO4" s="88"/>
      <c r="AP4" s="88"/>
      <c r="AQ4" s="88"/>
      <c r="AR4" s="88"/>
      <c r="AS4" s="88"/>
      <c r="AT4" s="88"/>
      <c r="AU4" s="87"/>
    </row>
    <row r="5" spans="1:47" ht="32.25" customHeight="1" x14ac:dyDescent="0.2">
      <c r="A5" s="335" t="s">
        <v>167</v>
      </c>
      <c r="B5" s="335"/>
      <c r="C5" s="335"/>
      <c r="D5" s="335"/>
      <c r="E5" s="335"/>
      <c r="F5" s="335"/>
      <c r="G5" s="335"/>
      <c r="H5" s="335"/>
      <c r="I5" s="335"/>
    </row>
    <row r="6" spans="1:47" ht="69" customHeight="1" x14ac:dyDescent="0.2">
      <c r="A6" s="340" t="s">
        <v>35</v>
      </c>
      <c r="B6" s="340" t="s">
        <v>36</v>
      </c>
      <c r="C6" s="340"/>
      <c r="D6" s="340"/>
      <c r="E6" s="340" t="s">
        <v>37</v>
      </c>
      <c r="F6" s="340" t="s">
        <v>38</v>
      </c>
      <c r="G6" s="341" t="s">
        <v>39</v>
      </c>
      <c r="H6" s="341" t="s">
        <v>40</v>
      </c>
      <c r="I6" s="211" t="s">
        <v>359</v>
      </c>
    </row>
    <row r="7" spans="1:47" ht="16.149999999999999" customHeight="1" x14ac:dyDescent="0.2">
      <c r="A7" s="340"/>
      <c r="B7" s="340"/>
      <c r="C7" s="340"/>
      <c r="D7" s="340"/>
      <c r="E7" s="340"/>
      <c r="F7" s="340"/>
      <c r="G7" s="342"/>
      <c r="H7" s="342"/>
      <c r="I7" s="122" t="s">
        <v>84</v>
      </c>
    </row>
    <row r="8" spans="1:47" ht="16.5" customHeight="1" x14ac:dyDescent="0.2">
      <c r="A8" s="337" t="s">
        <v>10</v>
      </c>
      <c r="B8" s="338"/>
      <c r="C8" s="338"/>
      <c r="D8" s="338"/>
      <c r="E8" s="338"/>
      <c r="F8" s="338"/>
      <c r="G8" s="338"/>
      <c r="H8" s="339"/>
      <c r="I8" s="13">
        <f>+I9+I113</f>
        <v>1117037.9735999999</v>
      </c>
      <c r="L8" s="248"/>
      <c r="M8" s="248"/>
    </row>
    <row r="9" spans="1:47" ht="16.5" customHeight="1" x14ac:dyDescent="0.2">
      <c r="A9" s="336" t="s">
        <v>33</v>
      </c>
      <c r="B9" s="336"/>
      <c r="C9" s="336"/>
      <c r="D9" s="336"/>
      <c r="E9" s="336"/>
      <c r="F9" s="336"/>
      <c r="G9" s="336"/>
      <c r="H9" s="336"/>
      <c r="I9" s="13">
        <f>+I10</f>
        <v>1058670.8735999998</v>
      </c>
    </row>
    <row r="10" spans="1:47" ht="16.5" customHeight="1" x14ac:dyDescent="0.2">
      <c r="A10" s="57" t="s">
        <v>51</v>
      </c>
      <c r="B10" s="57" t="s">
        <v>52</v>
      </c>
      <c r="C10" s="57" t="s">
        <v>53</v>
      </c>
      <c r="D10" s="337" t="s">
        <v>15</v>
      </c>
      <c r="E10" s="338"/>
      <c r="F10" s="338"/>
      <c r="G10" s="338"/>
      <c r="H10" s="339"/>
      <c r="I10" s="14">
        <f>+I11+I89</f>
        <v>1058670.8735999998</v>
      </c>
    </row>
    <row r="11" spans="1:47" s="56" customFormat="1" x14ac:dyDescent="0.2">
      <c r="A11" s="91" t="s">
        <v>94</v>
      </c>
      <c r="B11" s="336" t="s">
        <v>88</v>
      </c>
      <c r="C11" s="336"/>
      <c r="D11" s="336"/>
      <c r="E11" s="336"/>
      <c r="F11" s="336"/>
      <c r="G11" s="336"/>
      <c r="H11" s="336"/>
      <c r="I11" s="14">
        <f>+I12+I87</f>
        <v>29939.973599999998</v>
      </c>
    </row>
    <row r="12" spans="1:47" s="56" customFormat="1" x14ac:dyDescent="0.2">
      <c r="A12" s="211" t="s">
        <v>34</v>
      </c>
      <c r="B12" s="337" t="s">
        <v>95</v>
      </c>
      <c r="C12" s="338"/>
      <c r="D12" s="339"/>
      <c r="E12" s="211" t="s">
        <v>34</v>
      </c>
      <c r="F12" s="211" t="s">
        <v>34</v>
      </c>
      <c r="G12" s="210" t="s">
        <v>34</v>
      </c>
      <c r="H12" s="211" t="s">
        <v>34</v>
      </c>
      <c r="I12" s="12">
        <f>SUM(I13:I86)</f>
        <v>10994.973599999998</v>
      </c>
    </row>
    <row r="13" spans="1:47" s="56" customFormat="1" x14ac:dyDescent="0.2">
      <c r="A13" s="92" t="s">
        <v>208</v>
      </c>
      <c r="B13" s="344" t="s">
        <v>164</v>
      </c>
      <c r="C13" s="344"/>
      <c r="D13" s="344"/>
      <c r="E13" s="92" t="s">
        <v>96</v>
      </c>
      <c r="F13" s="92" t="s">
        <v>97</v>
      </c>
      <c r="G13" s="221">
        <v>1494000</v>
      </c>
      <c r="H13" s="15">
        <v>10</v>
      </c>
      <c r="I13" s="213">
        <f>G13*H13/1000</f>
        <v>14940</v>
      </c>
    </row>
    <row r="14" spans="1:47" s="56" customFormat="1" x14ac:dyDescent="0.2">
      <c r="A14" s="92">
        <v>31151120</v>
      </c>
      <c r="B14" s="344" t="s">
        <v>164</v>
      </c>
      <c r="C14" s="344"/>
      <c r="D14" s="345"/>
      <c r="E14" s="92" t="s">
        <v>96</v>
      </c>
      <c r="F14" s="92" t="s">
        <v>97</v>
      </c>
      <c r="G14" s="221">
        <v>15000000</v>
      </c>
      <c r="H14" s="15">
        <v>1</v>
      </c>
      <c r="I14" s="213">
        <f>G14*H14/1000</f>
        <v>15000</v>
      </c>
    </row>
    <row r="15" spans="1:47" s="214" customFormat="1" x14ac:dyDescent="0.25">
      <c r="A15" s="60" t="s">
        <v>231</v>
      </c>
      <c r="B15" s="332" t="s">
        <v>232</v>
      </c>
      <c r="C15" s="333"/>
      <c r="D15" s="334"/>
      <c r="E15" s="92" t="s">
        <v>96</v>
      </c>
      <c r="F15" s="92" t="s">
        <v>97</v>
      </c>
      <c r="G15" s="221">
        <v>1700000</v>
      </c>
      <c r="H15" s="220">
        <v>1</v>
      </c>
      <c r="I15" s="213">
        <f t="shared" ref="I15:I88" si="0">G15*H15/1000</f>
        <v>1700</v>
      </c>
    </row>
    <row r="16" spans="1:47" s="214" customFormat="1" x14ac:dyDescent="0.25">
      <c r="A16" s="60" t="s">
        <v>233</v>
      </c>
      <c r="B16" s="332" t="s">
        <v>234</v>
      </c>
      <c r="C16" s="333"/>
      <c r="D16" s="334"/>
      <c r="E16" s="92" t="s">
        <v>96</v>
      </c>
      <c r="F16" s="92" t="s">
        <v>97</v>
      </c>
      <c r="G16" s="221">
        <v>600000</v>
      </c>
      <c r="H16" s="220">
        <v>1</v>
      </c>
      <c r="I16" s="213">
        <f t="shared" si="0"/>
        <v>600</v>
      </c>
    </row>
    <row r="17" spans="1:9" s="214" customFormat="1" x14ac:dyDescent="0.25">
      <c r="A17" s="60" t="s">
        <v>235</v>
      </c>
      <c r="B17" s="332" t="s">
        <v>236</v>
      </c>
      <c r="C17" s="333"/>
      <c r="D17" s="334"/>
      <c r="E17" s="92" t="s">
        <v>96</v>
      </c>
      <c r="F17" s="92" t="s">
        <v>97</v>
      </c>
      <c r="G17" s="221">
        <v>1700000</v>
      </c>
      <c r="H17" s="220">
        <v>1</v>
      </c>
      <c r="I17" s="213">
        <f t="shared" si="0"/>
        <v>1700</v>
      </c>
    </row>
    <row r="18" spans="1:9" s="214" customFormat="1" ht="14.25" customHeight="1" x14ac:dyDescent="0.25">
      <c r="A18" s="60" t="s">
        <v>337</v>
      </c>
      <c r="B18" s="332" t="s">
        <v>336</v>
      </c>
      <c r="C18" s="333"/>
      <c r="D18" s="334"/>
      <c r="E18" s="92" t="s">
        <v>96</v>
      </c>
      <c r="F18" s="92" t="s">
        <v>97</v>
      </c>
      <c r="G18" s="221">
        <v>696000</v>
      </c>
      <c r="H18" s="220">
        <v>1</v>
      </c>
      <c r="I18" s="213">
        <f t="shared" si="0"/>
        <v>696</v>
      </c>
    </row>
    <row r="19" spans="1:9" s="214" customFormat="1" x14ac:dyDescent="0.25">
      <c r="A19" s="60" t="s">
        <v>237</v>
      </c>
      <c r="B19" s="332" t="s">
        <v>238</v>
      </c>
      <c r="C19" s="333"/>
      <c r="D19" s="334"/>
      <c r="E19" s="92" t="s">
        <v>96</v>
      </c>
      <c r="F19" s="92" t="s">
        <v>97</v>
      </c>
      <c r="G19" s="221">
        <v>352800</v>
      </c>
      <c r="H19" s="220">
        <v>2</v>
      </c>
      <c r="I19" s="213">
        <f t="shared" si="0"/>
        <v>705.6</v>
      </c>
    </row>
    <row r="20" spans="1:9" s="214" customFormat="1" x14ac:dyDescent="0.25">
      <c r="A20" s="60" t="s">
        <v>239</v>
      </c>
      <c r="B20" s="332" t="s">
        <v>240</v>
      </c>
      <c r="C20" s="333"/>
      <c r="D20" s="334"/>
      <c r="E20" s="92" t="s">
        <v>96</v>
      </c>
      <c r="F20" s="92" t="s">
        <v>97</v>
      </c>
      <c r="G20" s="221">
        <v>1200000</v>
      </c>
      <c r="H20" s="220">
        <v>2</v>
      </c>
      <c r="I20" s="213">
        <f t="shared" si="0"/>
        <v>2400</v>
      </c>
    </row>
    <row r="21" spans="1:9" s="214" customFormat="1" x14ac:dyDescent="0.25">
      <c r="A21" s="60" t="s">
        <v>241</v>
      </c>
      <c r="B21" s="332" t="s">
        <v>242</v>
      </c>
      <c r="C21" s="333"/>
      <c r="D21" s="334"/>
      <c r="E21" s="92" t="s">
        <v>96</v>
      </c>
      <c r="F21" s="92" t="s">
        <v>97</v>
      </c>
      <c r="G21" s="221">
        <v>744000</v>
      </c>
      <c r="H21" s="220">
        <v>1</v>
      </c>
      <c r="I21" s="213">
        <f t="shared" si="0"/>
        <v>744</v>
      </c>
    </row>
    <row r="22" spans="1:9" s="214" customFormat="1" x14ac:dyDescent="0.25">
      <c r="A22" s="60" t="s">
        <v>243</v>
      </c>
      <c r="B22" s="332" t="s">
        <v>244</v>
      </c>
      <c r="C22" s="333"/>
      <c r="D22" s="334"/>
      <c r="E22" s="92" t="s">
        <v>96</v>
      </c>
      <c r="F22" s="92" t="s">
        <v>97</v>
      </c>
      <c r="G22" s="221">
        <v>1089000</v>
      </c>
      <c r="H22" s="220">
        <v>1</v>
      </c>
      <c r="I22" s="213">
        <f t="shared" si="0"/>
        <v>1089</v>
      </c>
    </row>
    <row r="23" spans="1:9" s="214" customFormat="1" x14ac:dyDescent="0.25">
      <c r="A23" s="60" t="s">
        <v>245</v>
      </c>
      <c r="B23" s="332" t="s">
        <v>246</v>
      </c>
      <c r="C23" s="333"/>
      <c r="D23" s="334"/>
      <c r="E23" s="92" t="s">
        <v>96</v>
      </c>
      <c r="F23" s="92" t="s">
        <v>97</v>
      </c>
      <c r="G23" s="221">
        <v>11352000</v>
      </c>
      <c r="H23" s="220">
        <v>1</v>
      </c>
      <c r="I23" s="213">
        <f t="shared" si="0"/>
        <v>11352</v>
      </c>
    </row>
    <row r="24" spans="1:9" s="214" customFormat="1" x14ac:dyDescent="0.25">
      <c r="A24" s="60" t="s">
        <v>247</v>
      </c>
      <c r="B24" s="332" t="s">
        <v>246</v>
      </c>
      <c r="C24" s="333"/>
      <c r="D24" s="334"/>
      <c r="E24" s="92" t="s">
        <v>96</v>
      </c>
      <c r="F24" s="92" t="s">
        <v>97</v>
      </c>
      <c r="G24" s="221">
        <v>11830500</v>
      </c>
      <c r="H24" s="220">
        <v>1</v>
      </c>
      <c r="I24" s="213">
        <f t="shared" si="0"/>
        <v>11830.5</v>
      </c>
    </row>
    <row r="25" spans="1:9" s="214" customFormat="1" x14ac:dyDescent="0.25">
      <c r="A25" s="60" t="s">
        <v>248</v>
      </c>
      <c r="B25" s="332" t="s">
        <v>249</v>
      </c>
      <c r="C25" s="333"/>
      <c r="D25" s="334"/>
      <c r="E25" s="92" t="s">
        <v>96</v>
      </c>
      <c r="F25" s="92" t="s">
        <v>97</v>
      </c>
      <c r="G25" s="221">
        <v>298000</v>
      </c>
      <c r="H25" s="220">
        <v>2</v>
      </c>
      <c r="I25" s="213">
        <f t="shared" si="0"/>
        <v>596</v>
      </c>
    </row>
    <row r="26" spans="1:9" s="214" customFormat="1" x14ac:dyDescent="0.25">
      <c r="A26" s="60" t="s">
        <v>250</v>
      </c>
      <c r="B26" s="332" t="s">
        <v>251</v>
      </c>
      <c r="C26" s="333"/>
      <c r="D26" s="334"/>
      <c r="E26" s="92" t="s">
        <v>96</v>
      </c>
      <c r="F26" s="92" t="s">
        <v>97</v>
      </c>
      <c r="G26" s="221">
        <v>450000</v>
      </c>
      <c r="H26" s="220">
        <v>1</v>
      </c>
      <c r="I26" s="213">
        <f t="shared" si="0"/>
        <v>450</v>
      </c>
    </row>
    <row r="27" spans="1:9" s="214" customFormat="1" x14ac:dyDescent="0.25">
      <c r="A27" s="60" t="s">
        <v>252</v>
      </c>
      <c r="B27" s="332" t="s">
        <v>253</v>
      </c>
      <c r="C27" s="333"/>
      <c r="D27" s="334"/>
      <c r="E27" s="92" t="s">
        <v>96</v>
      </c>
      <c r="F27" s="92" t="s">
        <v>97</v>
      </c>
      <c r="G27" s="221">
        <v>670000</v>
      </c>
      <c r="H27" s="220">
        <v>1</v>
      </c>
      <c r="I27" s="213">
        <f t="shared" si="0"/>
        <v>670</v>
      </c>
    </row>
    <row r="28" spans="1:9" s="214" customFormat="1" x14ac:dyDescent="0.25">
      <c r="A28" s="60" t="s">
        <v>254</v>
      </c>
      <c r="B28" s="332" t="s">
        <v>255</v>
      </c>
      <c r="C28" s="333"/>
      <c r="D28" s="334"/>
      <c r="E28" s="92" t="s">
        <v>96</v>
      </c>
      <c r="F28" s="92" t="s">
        <v>97</v>
      </c>
      <c r="G28" s="221">
        <v>930000</v>
      </c>
      <c r="H28" s="220">
        <v>1</v>
      </c>
      <c r="I28" s="213">
        <f t="shared" si="0"/>
        <v>930</v>
      </c>
    </row>
    <row r="29" spans="1:9" s="214" customFormat="1" x14ac:dyDescent="0.25">
      <c r="A29" s="60" t="s">
        <v>256</v>
      </c>
      <c r="B29" s="332" t="s">
        <v>257</v>
      </c>
      <c r="C29" s="333"/>
      <c r="D29" s="334"/>
      <c r="E29" s="92" t="s">
        <v>96</v>
      </c>
      <c r="F29" s="92" t="s">
        <v>97</v>
      </c>
      <c r="G29" s="221">
        <v>1100000</v>
      </c>
      <c r="H29" s="220">
        <v>1</v>
      </c>
      <c r="I29" s="213">
        <f t="shared" si="0"/>
        <v>1100</v>
      </c>
    </row>
    <row r="30" spans="1:9" s="214" customFormat="1" x14ac:dyDescent="0.25">
      <c r="A30" s="60" t="s">
        <v>258</v>
      </c>
      <c r="B30" s="332" t="s">
        <v>259</v>
      </c>
      <c r="C30" s="333"/>
      <c r="D30" s="334"/>
      <c r="E30" s="92" t="s">
        <v>96</v>
      </c>
      <c r="F30" s="92" t="s">
        <v>97</v>
      </c>
      <c r="G30" s="221">
        <v>942000</v>
      </c>
      <c r="H30" s="220">
        <v>1</v>
      </c>
      <c r="I30" s="213">
        <f t="shared" si="0"/>
        <v>942</v>
      </c>
    </row>
    <row r="31" spans="1:9" s="214" customFormat="1" x14ac:dyDescent="0.25">
      <c r="A31" s="60" t="s">
        <v>260</v>
      </c>
      <c r="B31" s="332" t="s">
        <v>261</v>
      </c>
      <c r="C31" s="333"/>
      <c r="D31" s="334"/>
      <c r="E31" s="92" t="s">
        <v>96</v>
      </c>
      <c r="F31" s="92" t="s">
        <v>97</v>
      </c>
      <c r="G31" s="221">
        <v>127400</v>
      </c>
      <c r="H31" s="220">
        <v>1</v>
      </c>
      <c r="I31" s="213">
        <f t="shared" si="0"/>
        <v>127.4</v>
      </c>
    </row>
    <row r="32" spans="1:9" s="214" customFormat="1" x14ac:dyDescent="0.25">
      <c r="A32" s="60" t="s">
        <v>262</v>
      </c>
      <c r="B32" s="332" t="s">
        <v>263</v>
      </c>
      <c r="C32" s="333"/>
      <c r="D32" s="334"/>
      <c r="E32" s="92" t="s">
        <v>96</v>
      </c>
      <c r="F32" s="92" t="s">
        <v>97</v>
      </c>
      <c r="G32" s="221">
        <v>829200</v>
      </c>
      <c r="H32" s="220">
        <v>1</v>
      </c>
      <c r="I32" s="213">
        <f t="shared" si="0"/>
        <v>829.2</v>
      </c>
    </row>
    <row r="33" spans="1:9" s="214" customFormat="1" x14ac:dyDescent="0.25">
      <c r="A33" s="60" t="s">
        <v>264</v>
      </c>
      <c r="B33" s="332" t="s">
        <v>265</v>
      </c>
      <c r="C33" s="333"/>
      <c r="D33" s="334"/>
      <c r="E33" s="92" t="s">
        <v>96</v>
      </c>
      <c r="F33" s="92" t="s">
        <v>97</v>
      </c>
      <c r="G33" s="221">
        <v>750000</v>
      </c>
      <c r="H33" s="220">
        <v>2</v>
      </c>
      <c r="I33" s="213">
        <f t="shared" si="0"/>
        <v>1500</v>
      </c>
    </row>
    <row r="34" spans="1:9" s="214" customFormat="1" x14ac:dyDescent="0.25">
      <c r="A34" s="60" t="s">
        <v>266</v>
      </c>
      <c r="B34" s="332" t="s">
        <v>263</v>
      </c>
      <c r="C34" s="333"/>
      <c r="D34" s="334"/>
      <c r="E34" s="92" t="s">
        <v>96</v>
      </c>
      <c r="F34" s="92" t="s">
        <v>97</v>
      </c>
      <c r="G34" s="221">
        <v>148500</v>
      </c>
      <c r="H34" s="220">
        <v>1</v>
      </c>
      <c r="I34" s="213">
        <f t="shared" si="0"/>
        <v>148.5</v>
      </c>
    </row>
    <row r="35" spans="1:9" s="214" customFormat="1" x14ac:dyDescent="0.25">
      <c r="A35" s="60" t="s">
        <v>267</v>
      </c>
      <c r="B35" s="332" t="s">
        <v>263</v>
      </c>
      <c r="C35" s="333"/>
      <c r="D35" s="334"/>
      <c r="E35" s="92" t="s">
        <v>96</v>
      </c>
      <c r="F35" s="92" t="s">
        <v>97</v>
      </c>
      <c r="G35" s="221">
        <v>109995.6</v>
      </c>
      <c r="H35" s="220">
        <v>1</v>
      </c>
      <c r="I35" s="213">
        <f t="shared" si="0"/>
        <v>109.99560000000001</v>
      </c>
    </row>
    <row r="36" spans="1:9" s="214" customFormat="1" x14ac:dyDescent="0.25">
      <c r="A36" s="60" t="s">
        <v>268</v>
      </c>
      <c r="B36" s="332" t="s">
        <v>269</v>
      </c>
      <c r="C36" s="333"/>
      <c r="D36" s="334"/>
      <c r="E36" s="92" t="s">
        <v>96</v>
      </c>
      <c r="F36" s="92" t="s">
        <v>97</v>
      </c>
      <c r="G36" s="221">
        <v>125000</v>
      </c>
      <c r="H36" s="220">
        <v>2</v>
      </c>
      <c r="I36" s="213">
        <f t="shared" si="0"/>
        <v>250</v>
      </c>
    </row>
    <row r="37" spans="1:9" s="214" customFormat="1" x14ac:dyDescent="0.25">
      <c r="A37" s="60" t="s">
        <v>270</v>
      </c>
      <c r="B37" s="332" t="s">
        <v>271</v>
      </c>
      <c r="C37" s="333"/>
      <c r="D37" s="334"/>
      <c r="E37" s="92" t="s">
        <v>96</v>
      </c>
      <c r="F37" s="92" t="s">
        <v>338</v>
      </c>
      <c r="G37" s="221">
        <v>168300</v>
      </c>
      <c r="H37" s="220">
        <v>1</v>
      </c>
      <c r="I37" s="213">
        <f t="shared" si="0"/>
        <v>168.3</v>
      </c>
    </row>
    <row r="38" spans="1:9" s="214" customFormat="1" x14ac:dyDescent="0.25">
      <c r="A38" s="60" t="s">
        <v>272</v>
      </c>
      <c r="B38" s="332" t="s">
        <v>273</v>
      </c>
      <c r="C38" s="333"/>
      <c r="D38" s="334"/>
      <c r="E38" s="92" t="s">
        <v>96</v>
      </c>
      <c r="F38" s="92" t="s">
        <v>97</v>
      </c>
      <c r="G38" s="221">
        <v>148500</v>
      </c>
      <c r="H38" s="220">
        <v>2</v>
      </c>
      <c r="I38" s="213">
        <f t="shared" si="0"/>
        <v>297</v>
      </c>
    </row>
    <row r="39" spans="1:9" s="214" customFormat="1" x14ac:dyDescent="0.25">
      <c r="A39" s="60" t="s">
        <v>274</v>
      </c>
      <c r="B39" s="332" t="s">
        <v>251</v>
      </c>
      <c r="C39" s="333"/>
      <c r="D39" s="334"/>
      <c r="E39" s="92" t="s">
        <v>96</v>
      </c>
      <c r="F39" s="92" t="s">
        <v>97</v>
      </c>
      <c r="G39" s="221">
        <v>65000</v>
      </c>
      <c r="H39" s="220">
        <v>4</v>
      </c>
      <c r="I39" s="213">
        <f t="shared" si="0"/>
        <v>260</v>
      </c>
    </row>
    <row r="40" spans="1:9" s="214" customFormat="1" x14ac:dyDescent="0.25">
      <c r="A40" s="60" t="s">
        <v>275</v>
      </c>
      <c r="B40" s="332" t="s">
        <v>276</v>
      </c>
      <c r="C40" s="333"/>
      <c r="D40" s="334"/>
      <c r="E40" s="92" t="s">
        <v>96</v>
      </c>
      <c r="F40" s="92" t="s">
        <v>97</v>
      </c>
      <c r="G40" s="221">
        <v>27000000</v>
      </c>
      <c r="H40" s="220">
        <v>1</v>
      </c>
      <c r="I40" s="213">
        <f t="shared" si="0"/>
        <v>27000</v>
      </c>
    </row>
    <row r="41" spans="1:9" s="214" customFormat="1" x14ac:dyDescent="0.25">
      <c r="A41" s="60" t="s">
        <v>277</v>
      </c>
      <c r="B41" s="332" t="s">
        <v>278</v>
      </c>
      <c r="C41" s="333"/>
      <c r="D41" s="334"/>
      <c r="E41" s="92" t="s">
        <v>96</v>
      </c>
      <c r="F41" s="92" t="s">
        <v>97</v>
      </c>
      <c r="G41" s="221">
        <v>22000</v>
      </c>
      <c r="H41" s="220">
        <v>6</v>
      </c>
      <c r="I41" s="213">
        <f t="shared" si="0"/>
        <v>132</v>
      </c>
    </row>
    <row r="42" spans="1:9" s="214" customFormat="1" x14ac:dyDescent="0.25">
      <c r="A42" s="60" t="s">
        <v>279</v>
      </c>
      <c r="B42" s="332" t="s">
        <v>278</v>
      </c>
      <c r="C42" s="333"/>
      <c r="D42" s="334"/>
      <c r="E42" s="92" t="s">
        <v>96</v>
      </c>
      <c r="F42" s="92" t="s">
        <v>97</v>
      </c>
      <c r="G42" s="221">
        <v>693000</v>
      </c>
      <c r="H42" s="220">
        <v>1</v>
      </c>
      <c r="I42" s="213">
        <f t="shared" si="0"/>
        <v>693</v>
      </c>
    </row>
    <row r="43" spans="1:9" s="214" customFormat="1" x14ac:dyDescent="0.25">
      <c r="A43" s="60" t="s">
        <v>280</v>
      </c>
      <c r="B43" s="332" t="s">
        <v>281</v>
      </c>
      <c r="C43" s="333"/>
      <c r="D43" s="334"/>
      <c r="E43" s="92" t="s">
        <v>96</v>
      </c>
      <c r="F43" s="92" t="s">
        <v>97</v>
      </c>
      <c r="G43" s="221">
        <v>38000</v>
      </c>
      <c r="H43" s="220">
        <v>13</v>
      </c>
      <c r="I43" s="213">
        <f t="shared" si="0"/>
        <v>494</v>
      </c>
    </row>
    <row r="44" spans="1:9" s="214" customFormat="1" x14ac:dyDescent="0.25">
      <c r="A44" s="60" t="s">
        <v>282</v>
      </c>
      <c r="B44" s="332" t="s">
        <v>283</v>
      </c>
      <c r="C44" s="333"/>
      <c r="D44" s="334"/>
      <c r="E44" s="92" t="s">
        <v>96</v>
      </c>
      <c r="F44" s="92" t="s">
        <v>97</v>
      </c>
      <c r="G44" s="221">
        <v>46052.631578947301</v>
      </c>
      <c r="H44" s="220">
        <v>38</v>
      </c>
      <c r="I44" s="213">
        <f t="shared" si="0"/>
        <v>1749.9999999999975</v>
      </c>
    </row>
    <row r="45" spans="1:9" s="214" customFormat="1" x14ac:dyDescent="0.25">
      <c r="A45" s="60" t="s">
        <v>284</v>
      </c>
      <c r="B45" s="332" t="s">
        <v>278</v>
      </c>
      <c r="C45" s="333"/>
      <c r="D45" s="334"/>
      <c r="E45" s="92" t="s">
        <v>96</v>
      </c>
      <c r="F45" s="92" t="s">
        <v>97</v>
      </c>
      <c r="G45" s="221">
        <v>19733.333333333299</v>
      </c>
      <c r="H45" s="220">
        <v>9</v>
      </c>
      <c r="I45" s="213">
        <f t="shared" si="0"/>
        <v>177.59999999999971</v>
      </c>
    </row>
    <row r="46" spans="1:9" s="214" customFormat="1" x14ac:dyDescent="0.25">
      <c r="A46" s="60" t="s">
        <v>285</v>
      </c>
      <c r="B46" s="332" t="s">
        <v>281</v>
      </c>
      <c r="C46" s="333"/>
      <c r="D46" s="334"/>
      <c r="E46" s="92" t="s">
        <v>96</v>
      </c>
      <c r="F46" s="92" t="s">
        <v>97</v>
      </c>
      <c r="G46" s="221">
        <v>316000</v>
      </c>
      <c r="H46" s="220">
        <v>1</v>
      </c>
      <c r="I46" s="213">
        <f t="shared" si="0"/>
        <v>316</v>
      </c>
    </row>
    <row r="47" spans="1:9" s="214" customFormat="1" x14ac:dyDescent="0.25">
      <c r="A47" s="60" t="s">
        <v>286</v>
      </c>
      <c r="B47" s="332" t="s">
        <v>278</v>
      </c>
      <c r="C47" s="333"/>
      <c r="D47" s="334"/>
      <c r="E47" s="92" t="s">
        <v>96</v>
      </c>
      <c r="F47" s="92" t="s">
        <v>97</v>
      </c>
      <c r="G47" s="221">
        <v>120000</v>
      </c>
      <c r="H47" s="220">
        <v>5</v>
      </c>
      <c r="I47" s="213">
        <f t="shared" si="0"/>
        <v>600</v>
      </c>
    </row>
    <row r="48" spans="1:9" s="214" customFormat="1" x14ac:dyDescent="0.25">
      <c r="A48" s="60" t="s">
        <v>287</v>
      </c>
      <c r="B48" s="332" t="s">
        <v>288</v>
      </c>
      <c r="C48" s="333"/>
      <c r="D48" s="334"/>
      <c r="E48" s="92" t="s">
        <v>96</v>
      </c>
      <c r="F48" s="92" t="s">
        <v>338</v>
      </c>
      <c r="G48" s="221">
        <v>297000</v>
      </c>
      <c r="H48" s="220">
        <v>1</v>
      </c>
      <c r="I48" s="213">
        <f t="shared" si="0"/>
        <v>297</v>
      </c>
    </row>
    <row r="49" spans="1:9" s="214" customFormat="1" x14ac:dyDescent="0.25">
      <c r="A49" s="60" t="s">
        <v>289</v>
      </c>
      <c r="B49" s="332" t="s">
        <v>278</v>
      </c>
      <c r="C49" s="333"/>
      <c r="D49" s="334"/>
      <c r="E49" s="92" t="s">
        <v>96</v>
      </c>
      <c r="F49" s="92" t="s">
        <v>97</v>
      </c>
      <c r="G49" s="221">
        <v>110000</v>
      </c>
      <c r="H49" s="220">
        <v>2</v>
      </c>
      <c r="I49" s="213">
        <f t="shared" si="0"/>
        <v>220</v>
      </c>
    </row>
    <row r="50" spans="1:9" s="214" customFormat="1" x14ac:dyDescent="0.25">
      <c r="A50" s="60" t="s">
        <v>290</v>
      </c>
      <c r="B50" s="332" t="s">
        <v>291</v>
      </c>
      <c r="C50" s="333"/>
      <c r="D50" s="334"/>
      <c r="E50" s="92" t="s">
        <v>96</v>
      </c>
      <c r="F50" s="92" t="s">
        <v>97</v>
      </c>
      <c r="G50" s="221">
        <v>9900</v>
      </c>
      <c r="H50" s="220">
        <v>2</v>
      </c>
      <c r="I50" s="213">
        <f t="shared" si="0"/>
        <v>19.8</v>
      </c>
    </row>
    <row r="51" spans="1:9" s="214" customFormat="1" x14ac:dyDescent="0.25">
      <c r="A51" s="60" t="s">
        <v>292</v>
      </c>
      <c r="B51" s="332" t="s">
        <v>278</v>
      </c>
      <c r="C51" s="333"/>
      <c r="D51" s="334"/>
      <c r="E51" s="92" t="s">
        <v>96</v>
      </c>
      <c r="F51" s="92" t="s">
        <v>97</v>
      </c>
      <c r="G51" s="221">
        <v>26500</v>
      </c>
      <c r="H51" s="220">
        <v>11</v>
      </c>
      <c r="I51" s="213">
        <f t="shared" si="0"/>
        <v>291.5</v>
      </c>
    </row>
    <row r="52" spans="1:9" s="214" customFormat="1" x14ac:dyDescent="0.25">
      <c r="A52" s="60" t="s">
        <v>293</v>
      </c>
      <c r="B52" s="332" t="s">
        <v>294</v>
      </c>
      <c r="C52" s="333"/>
      <c r="D52" s="334"/>
      <c r="E52" s="92" t="s">
        <v>96</v>
      </c>
      <c r="F52" s="92" t="s">
        <v>97</v>
      </c>
      <c r="G52" s="221">
        <v>128700</v>
      </c>
      <c r="H52" s="220">
        <v>1</v>
      </c>
      <c r="I52" s="213">
        <f t="shared" si="0"/>
        <v>128.69999999999999</v>
      </c>
    </row>
    <row r="53" spans="1:9" s="214" customFormat="1" x14ac:dyDescent="0.25">
      <c r="A53" s="60" t="s">
        <v>295</v>
      </c>
      <c r="B53" s="332" t="s">
        <v>296</v>
      </c>
      <c r="C53" s="333"/>
      <c r="D53" s="334"/>
      <c r="E53" s="92" t="s">
        <v>96</v>
      </c>
      <c r="F53" s="92" t="s">
        <v>338</v>
      </c>
      <c r="G53" s="221">
        <v>519750</v>
      </c>
      <c r="H53" s="220">
        <v>1</v>
      </c>
      <c r="I53" s="213">
        <f t="shared" si="0"/>
        <v>519.75</v>
      </c>
    </row>
    <row r="54" spans="1:9" s="214" customFormat="1" x14ac:dyDescent="0.25">
      <c r="A54" s="60" t="s">
        <v>297</v>
      </c>
      <c r="B54" s="332" t="s">
        <v>298</v>
      </c>
      <c r="C54" s="333"/>
      <c r="D54" s="334"/>
      <c r="E54" s="92" t="s">
        <v>96</v>
      </c>
      <c r="F54" s="92" t="s">
        <v>97</v>
      </c>
      <c r="G54" s="221">
        <v>49333.333333333299</v>
      </c>
      <c r="H54" s="220">
        <v>3</v>
      </c>
      <c r="I54" s="213">
        <f t="shared" si="0"/>
        <v>147.99999999999989</v>
      </c>
    </row>
    <row r="55" spans="1:9" s="214" customFormat="1" x14ac:dyDescent="0.25">
      <c r="A55" s="60" t="s">
        <v>299</v>
      </c>
      <c r="B55" s="332" t="s">
        <v>300</v>
      </c>
      <c r="C55" s="333"/>
      <c r="D55" s="334"/>
      <c r="E55" s="92" t="s">
        <v>96</v>
      </c>
      <c r="F55" s="92" t="s">
        <v>97</v>
      </c>
      <c r="G55" s="221">
        <v>44500</v>
      </c>
      <c r="H55" s="220">
        <v>1</v>
      </c>
      <c r="I55" s="213">
        <f t="shared" si="0"/>
        <v>44.5</v>
      </c>
    </row>
    <row r="56" spans="1:9" s="214" customFormat="1" x14ac:dyDescent="0.25">
      <c r="A56" s="60" t="s">
        <v>301</v>
      </c>
      <c r="B56" s="332" t="s">
        <v>278</v>
      </c>
      <c r="C56" s="333"/>
      <c r="D56" s="334"/>
      <c r="E56" s="92" t="s">
        <v>96</v>
      </c>
      <c r="F56" s="92" t="s">
        <v>97</v>
      </c>
      <c r="G56" s="221">
        <v>89900</v>
      </c>
      <c r="H56" s="220">
        <v>3</v>
      </c>
      <c r="I56" s="213">
        <f t="shared" si="0"/>
        <v>269.7</v>
      </c>
    </row>
    <row r="57" spans="1:9" s="214" customFormat="1" x14ac:dyDescent="0.25">
      <c r="A57" s="60" t="s">
        <v>302</v>
      </c>
      <c r="B57" s="332" t="s">
        <v>278</v>
      </c>
      <c r="C57" s="333"/>
      <c r="D57" s="334"/>
      <c r="E57" s="92" t="s">
        <v>96</v>
      </c>
      <c r="F57" s="92" t="s">
        <v>97</v>
      </c>
      <c r="G57" s="221">
        <v>39600</v>
      </c>
      <c r="H57" s="220">
        <v>3</v>
      </c>
      <c r="I57" s="213">
        <f t="shared" si="0"/>
        <v>118.8</v>
      </c>
    </row>
    <row r="58" spans="1:9" s="214" customFormat="1" x14ac:dyDescent="0.25">
      <c r="A58" s="60" t="s">
        <v>303</v>
      </c>
      <c r="B58" s="332" t="s">
        <v>304</v>
      </c>
      <c r="C58" s="333"/>
      <c r="D58" s="334"/>
      <c r="E58" s="92" t="s">
        <v>96</v>
      </c>
      <c r="F58" s="92" t="s">
        <v>97</v>
      </c>
      <c r="G58" s="221">
        <v>49440</v>
      </c>
      <c r="H58" s="220">
        <v>15</v>
      </c>
      <c r="I58" s="213">
        <f t="shared" si="0"/>
        <v>741.6</v>
      </c>
    </row>
    <row r="59" spans="1:9" s="214" customFormat="1" x14ac:dyDescent="0.25">
      <c r="A59" s="60" t="s">
        <v>305</v>
      </c>
      <c r="B59" s="332" t="s">
        <v>306</v>
      </c>
      <c r="C59" s="333"/>
      <c r="D59" s="334"/>
      <c r="E59" s="92" t="s">
        <v>96</v>
      </c>
      <c r="F59" s="92" t="s">
        <v>97</v>
      </c>
      <c r="G59" s="221">
        <v>18000</v>
      </c>
      <c r="H59" s="220">
        <v>70</v>
      </c>
      <c r="I59" s="213">
        <f t="shared" si="0"/>
        <v>1260</v>
      </c>
    </row>
    <row r="60" spans="1:9" s="214" customFormat="1" x14ac:dyDescent="0.25">
      <c r="A60" s="60" t="s">
        <v>307</v>
      </c>
      <c r="B60" s="332" t="s">
        <v>308</v>
      </c>
      <c r="C60" s="333"/>
      <c r="D60" s="334"/>
      <c r="E60" s="92" t="s">
        <v>96</v>
      </c>
      <c r="F60" s="92" t="s">
        <v>97</v>
      </c>
      <c r="G60" s="221">
        <v>5149.7142857142799</v>
      </c>
      <c r="H60" s="220">
        <v>70</v>
      </c>
      <c r="I60" s="213">
        <f t="shared" si="0"/>
        <v>360.47999999999962</v>
      </c>
    </row>
    <row r="61" spans="1:9" s="214" customFormat="1" x14ac:dyDescent="0.25">
      <c r="A61" s="60" t="s">
        <v>309</v>
      </c>
      <c r="B61" s="332" t="s">
        <v>310</v>
      </c>
      <c r="C61" s="333"/>
      <c r="D61" s="334"/>
      <c r="E61" s="92" t="s">
        <v>96</v>
      </c>
      <c r="F61" s="92" t="s">
        <v>97</v>
      </c>
      <c r="G61" s="221">
        <v>45000</v>
      </c>
      <c r="H61" s="220">
        <v>10</v>
      </c>
      <c r="I61" s="213">
        <f t="shared" si="0"/>
        <v>450</v>
      </c>
    </row>
    <row r="62" spans="1:9" s="214" customFormat="1" x14ac:dyDescent="0.25">
      <c r="A62" s="60" t="s">
        <v>311</v>
      </c>
      <c r="B62" s="332" t="s">
        <v>312</v>
      </c>
      <c r="C62" s="333"/>
      <c r="D62" s="334"/>
      <c r="E62" s="92" t="s">
        <v>96</v>
      </c>
      <c r="F62" s="92" t="s">
        <v>97</v>
      </c>
      <c r="G62" s="221">
        <v>25714.285714285699</v>
      </c>
      <c r="H62" s="220">
        <v>21</v>
      </c>
      <c r="I62" s="213">
        <f t="shared" si="0"/>
        <v>539.99999999999966</v>
      </c>
    </row>
    <row r="63" spans="1:9" s="214" customFormat="1" x14ac:dyDescent="0.25">
      <c r="A63" s="60" t="s">
        <v>313</v>
      </c>
      <c r="B63" s="332" t="s">
        <v>314</v>
      </c>
      <c r="C63" s="333"/>
      <c r="D63" s="334"/>
      <c r="E63" s="92" t="s">
        <v>96</v>
      </c>
      <c r="F63" s="92" t="s">
        <v>97</v>
      </c>
      <c r="G63" s="221">
        <v>158376</v>
      </c>
      <c r="H63" s="220">
        <v>50</v>
      </c>
      <c r="I63" s="213">
        <f t="shared" si="0"/>
        <v>7918.8</v>
      </c>
    </row>
    <row r="64" spans="1:9" s="214" customFormat="1" x14ac:dyDescent="0.25">
      <c r="A64" s="60" t="s">
        <v>315</v>
      </c>
      <c r="B64" s="332" t="s">
        <v>316</v>
      </c>
      <c r="C64" s="333"/>
      <c r="D64" s="334"/>
      <c r="E64" s="92" t="s">
        <v>96</v>
      </c>
      <c r="F64" s="92" t="s">
        <v>97</v>
      </c>
      <c r="G64" s="221">
        <v>132000</v>
      </c>
      <c r="H64" s="220">
        <v>14</v>
      </c>
      <c r="I64" s="213">
        <f t="shared" si="0"/>
        <v>1848</v>
      </c>
    </row>
    <row r="65" spans="1:9" s="214" customFormat="1" x14ac:dyDescent="0.25">
      <c r="A65" s="60" t="s">
        <v>317</v>
      </c>
      <c r="B65" s="332" t="s">
        <v>318</v>
      </c>
      <c r="C65" s="333"/>
      <c r="D65" s="334"/>
      <c r="E65" s="92" t="s">
        <v>96</v>
      </c>
      <c r="F65" s="92" t="s">
        <v>97</v>
      </c>
      <c r="G65" s="221">
        <v>180000</v>
      </c>
      <c r="H65" s="220">
        <v>1</v>
      </c>
      <c r="I65" s="213">
        <f t="shared" si="0"/>
        <v>180</v>
      </c>
    </row>
    <row r="66" spans="1:9" s="214" customFormat="1" x14ac:dyDescent="0.25">
      <c r="A66" s="60" t="s">
        <v>319</v>
      </c>
      <c r="B66" s="332" t="s">
        <v>320</v>
      </c>
      <c r="C66" s="333"/>
      <c r="D66" s="334"/>
      <c r="E66" s="92" t="s">
        <v>96</v>
      </c>
      <c r="F66" s="92" t="s">
        <v>97</v>
      </c>
      <c r="G66" s="221">
        <v>59640</v>
      </c>
      <c r="H66" s="220">
        <v>1</v>
      </c>
      <c r="I66" s="213">
        <f t="shared" si="0"/>
        <v>59.64</v>
      </c>
    </row>
    <row r="67" spans="1:9" s="214" customFormat="1" x14ac:dyDescent="0.25">
      <c r="A67" s="60" t="s">
        <v>321</v>
      </c>
      <c r="B67" s="332" t="s">
        <v>320</v>
      </c>
      <c r="C67" s="333"/>
      <c r="D67" s="334"/>
      <c r="E67" s="92" t="s">
        <v>96</v>
      </c>
      <c r="F67" s="92" t="s">
        <v>97</v>
      </c>
      <c r="G67" s="221">
        <v>4896</v>
      </c>
      <c r="H67" s="220">
        <v>90</v>
      </c>
      <c r="I67" s="213">
        <f t="shared" si="0"/>
        <v>440.64</v>
      </c>
    </row>
    <row r="68" spans="1:9" s="214" customFormat="1" x14ac:dyDescent="0.25">
      <c r="A68" s="60" t="s">
        <v>322</v>
      </c>
      <c r="B68" s="332" t="s">
        <v>323</v>
      </c>
      <c r="C68" s="333"/>
      <c r="D68" s="334"/>
      <c r="E68" s="92" t="s">
        <v>96</v>
      </c>
      <c r="F68" s="92" t="s">
        <v>97</v>
      </c>
      <c r="G68" s="221">
        <v>14955</v>
      </c>
      <c r="H68" s="220">
        <v>8</v>
      </c>
      <c r="I68" s="213">
        <f t="shared" si="0"/>
        <v>119.64</v>
      </c>
    </row>
    <row r="69" spans="1:9" s="214" customFormat="1" x14ac:dyDescent="0.25">
      <c r="A69" s="60" t="s">
        <v>324</v>
      </c>
      <c r="B69" s="332" t="s">
        <v>325</v>
      </c>
      <c r="C69" s="333"/>
      <c r="D69" s="334"/>
      <c r="E69" s="92" t="s">
        <v>96</v>
      </c>
      <c r="F69" s="92" t="s">
        <v>97</v>
      </c>
      <c r="G69" s="221">
        <v>4990.5</v>
      </c>
      <c r="H69" s="220">
        <v>8</v>
      </c>
      <c r="I69" s="213">
        <f t="shared" si="0"/>
        <v>39.923999999999999</v>
      </c>
    </row>
    <row r="70" spans="1:9" s="214" customFormat="1" x14ac:dyDescent="0.25">
      <c r="A70" s="60" t="s">
        <v>326</v>
      </c>
      <c r="B70" s="332" t="s">
        <v>327</v>
      </c>
      <c r="C70" s="333"/>
      <c r="D70" s="334"/>
      <c r="E70" s="92" t="s">
        <v>96</v>
      </c>
      <c r="F70" s="92" t="s">
        <v>97</v>
      </c>
      <c r="G70" s="221">
        <v>5995.5</v>
      </c>
      <c r="H70" s="220">
        <v>8</v>
      </c>
      <c r="I70" s="213">
        <f t="shared" si="0"/>
        <v>47.963999999999999</v>
      </c>
    </row>
    <row r="71" spans="1:9" s="214" customFormat="1" x14ac:dyDescent="0.25">
      <c r="A71" s="60" t="s">
        <v>328</v>
      </c>
      <c r="B71" s="332" t="s">
        <v>327</v>
      </c>
      <c r="C71" s="333"/>
      <c r="D71" s="334"/>
      <c r="E71" s="92" t="s">
        <v>96</v>
      </c>
      <c r="F71" s="92" t="s">
        <v>97</v>
      </c>
      <c r="G71" s="221">
        <v>5967.2727272727197</v>
      </c>
      <c r="H71" s="220">
        <v>11</v>
      </c>
      <c r="I71" s="213">
        <f t="shared" si="0"/>
        <v>65.639999999999915</v>
      </c>
    </row>
    <row r="72" spans="1:9" s="214" customFormat="1" x14ac:dyDescent="0.25">
      <c r="A72" s="60" t="s">
        <v>329</v>
      </c>
      <c r="B72" s="332" t="s">
        <v>330</v>
      </c>
      <c r="C72" s="333"/>
      <c r="D72" s="334"/>
      <c r="E72" s="92" t="s">
        <v>96</v>
      </c>
      <c r="F72" s="92" t="s">
        <v>97</v>
      </c>
      <c r="G72" s="221">
        <v>7857.1428571428496</v>
      </c>
      <c r="H72" s="220">
        <v>7</v>
      </c>
      <c r="I72" s="213">
        <f t="shared" si="0"/>
        <v>54.99999999999995</v>
      </c>
    </row>
    <row r="73" spans="1:9" s="214" customFormat="1" x14ac:dyDescent="0.25">
      <c r="A73" s="60" t="s">
        <v>331</v>
      </c>
      <c r="B73" s="332" t="s">
        <v>332</v>
      </c>
      <c r="C73" s="333"/>
      <c r="D73" s="334"/>
      <c r="E73" s="92" t="s">
        <v>96</v>
      </c>
      <c r="F73" s="92" t="s">
        <v>338</v>
      </c>
      <c r="G73" s="221">
        <v>23333.333333333299</v>
      </c>
      <c r="H73" s="220">
        <v>3</v>
      </c>
      <c r="I73" s="213">
        <f t="shared" si="0"/>
        <v>69.999999999999901</v>
      </c>
    </row>
    <row r="74" spans="1:9" s="214" customFormat="1" x14ac:dyDescent="0.25">
      <c r="A74" s="60" t="s">
        <v>333</v>
      </c>
      <c r="B74" s="332" t="s">
        <v>164</v>
      </c>
      <c r="C74" s="333"/>
      <c r="D74" s="334"/>
      <c r="E74" s="92" t="s">
        <v>96</v>
      </c>
      <c r="F74" s="92" t="s">
        <v>97</v>
      </c>
      <c r="G74" s="221">
        <v>210000</v>
      </c>
      <c r="H74" s="220">
        <v>1</v>
      </c>
      <c r="I74" s="213">
        <f t="shared" si="0"/>
        <v>210</v>
      </c>
    </row>
    <row r="75" spans="1:9" s="214" customFormat="1" x14ac:dyDescent="0.25">
      <c r="A75" s="60">
        <v>33111330</v>
      </c>
      <c r="B75" s="332" t="s">
        <v>276</v>
      </c>
      <c r="C75" s="333"/>
      <c r="D75" s="334"/>
      <c r="E75" s="92" t="s">
        <v>96</v>
      </c>
      <c r="F75" s="92" t="s">
        <v>97</v>
      </c>
      <c r="G75" s="221">
        <v>47520000</v>
      </c>
      <c r="H75" s="220">
        <v>1</v>
      </c>
      <c r="I75" s="213">
        <f>G75*H75/1000</f>
        <v>47520</v>
      </c>
    </row>
    <row r="76" spans="1:9" s="214" customFormat="1" x14ac:dyDescent="0.25">
      <c r="A76" s="60">
        <v>33121160</v>
      </c>
      <c r="B76" s="332" t="s">
        <v>255</v>
      </c>
      <c r="C76" s="333"/>
      <c r="D76" s="334"/>
      <c r="E76" s="92" t="s">
        <v>96</v>
      </c>
      <c r="F76" s="60" t="s">
        <v>339</v>
      </c>
      <c r="G76" s="221">
        <v>2500000</v>
      </c>
      <c r="H76" s="60">
        <v>1</v>
      </c>
      <c r="I76" s="213">
        <f t="shared" ref="I76:I84" si="1">G76*H76/1000</f>
        <v>2500</v>
      </c>
    </row>
    <row r="77" spans="1:9" s="214" customFormat="1" x14ac:dyDescent="0.25">
      <c r="A77" s="60">
        <v>33121160</v>
      </c>
      <c r="B77" s="332" t="s">
        <v>255</v>
      </c>
      <c r="C77" s="333"/>
      <c r="D77" s="334"/>
      <c r="E77" s="92" t="s">
        <v>96</v>
      </c>
      <c r="F77" s="60" t="s">
        <v>339</v>
      </c>
      <c r="G77" s="221">
        <v>190000</v>
      </c>
      <c r="H77" s="60">
        <v>1</v>
      </c>
      <c r="I77" s="213">
        <f t="shared" si="1"/>
        <v>190</v>
      </c>
    </row>
    <row r="78" spans="1:9" s="214" customFormat="1" x14ac:dyDescent="0.25">
      <c r="A78" s="60">
        <v>33121160</v>
      </c>
      <c r="B78" s="332" t="s">
        <v>255</v>
      </c>
      <c r="C78" s="333"/>
      <c r="D78" s="334"/>
      <c r="E78" s="92" t="s">
        <v>96</v>
      </c>
      <c r="F78" s="60" t="s">
        <v>339</v>
      </c>
      <c r="G78" s="221">
        <v>190000</v>
      </c>
      <c r="H78" s="60">
        <v>1</v>
      </c>
      <c r="I78" s="213">
        <f t="shared" si="1"/>
        <v>190</v>
      </c>
    </row>
    <row r="79" spans="1:9" s="214" customFormat="1" x14ac:dyDescent="0.25">
      <c r="A79" s="60">
        <v>42921180</v>
      </c>
      <c r="B79" s="332" t="s">
        <v>340</v>
      </c>
      <c r="C79" s="333"/>
      <c r="D79" s="334"/>
      <c r="E79" s="92" t="s">
        <v>96</v>
      </c>
      <c r="F79" s="60" t="s">
        <v>339</v>
      </c>
      <c r="G79" s="221">
        <v>80000</v>
      </c>
      <c r="H79" s="60">
        <v>8</v>
      </c>
      <c r="I79" s="213">
        <f t="shared" si="1"/>
        <v>640</v>
      </c>
    </row>
    <row r="80" spans="1:9" s="214" customFormat="1" x14ac:dyDescent="0.25">
      <c r="A80" s="60">
        <v>42921180</v>
      </c>
      <c r="B80" s="332" t="s">
        <v>340</v>
      </c>
      <c r="C80" s="333"/>
      <c r="D80" s="334"/>
      <c r="E80" s="92" t="s">
        <v>96</v>
      </c>
      <c r="F80" s="60" t="s">
        <v>339</v>
      </c>
      <c r="G80" s="221">
        <v>130000</v>
      </c>
      <c r="H80" s="60">
        <v>7</v>
      </c>
      <c r="I80" s="213">
        <f t="shared" si="1"/>
        <v>910</v>
      </c>
    </row>
    <row r="81" spans="1:9" s="214" customFormat="1" x14ac:dyDescent="0.25">
      <c r="A81" s="60">
        <v>33141179</v>
      </c>
      <c r="B81" s="332" t="s">
        <v>341</v>
      </c>
      <c r="C81" s="333"/>
      <c r="D81" s="334"/>
      <c r="E81" s="92" t="s">
        <v>96</v>
      </c>
      <c r="F81" s="60" t="s">
        <v>339</v>
      </c>
      <c r="G81" s="221">
        <v>300000</v>
      </c>
      <c r="H81" s="60">
        <v>1</v>
      </c>
      <c r="I81" s="213">
        <f t="shared" si="1"/>
        <v>300</v>
      </c>
    </row>
    <row r="82" spans="1:9" s="214" customFormat="1" x14ac:dyDescent="0.25">
      <c r="A82" s="60">
        <v>33141179</v>
      </c>
      <c r="B82" s="332" t="s">
        <v>341</v>
      </c>
      <c r="C82" s="333"/>
      <c r="D82" s="334"/>
      <c r="E82" s="92" t="s">
        <v>96</v>
      </c>
      <c r="F82" s="60" t="s">
        <v>339</v>
      </c>
      <c r="G82" s="221">
        <v>300000</v>
      </c>
      <c r="H82" s="60">
        <v>1</v>
      </c>
      <c r="I82" s="213">
        <f t="shared" si="1"/>
        <v>300</v>
      </c>
    </row>
    <row r="83" spans="1:9" s="214" customFormat="1" x14ac:dyDescent="0.25">
      <c r="A83" s="60">
        <v>38431750</v>
      </c>
      <c r="B83" s="332" t="s">
        <v>342</v>
      </c>
      <c r="C83" s="333"/>
      <c r="D83" s="334"/>
      <c r="E83" s="92" t="s">
        <v>96</v>
      </c>
      <c r="F83" s="60" t="s">
        <v>339</v>
      </c>
      <c r="G83" s="221">
        <v>200000</v>
      </c>
      <c r="H83" s="60">
        <v>1</v>
      </c>
      <c r="I83" s="213">
        <f t="shared" si="1"/>
        <v>200</v>
      </c>
    </row>
    <row r="84" spans="1:9" s="214" customFormat="1" x14ac:dyDescent="0.25">
      <c r="A84" s="60">
        <v>39711110</v>
      </c>
      <c r="B84" s="332" t="s">
        <v>343</v>
      </c>
      <c r="C84" s="333"/>
      <c r="D84" s="334"/>
      <c r="E84" s="92" t="s">
        <v>96</v>
      </c>
      <c r="F84" s="60" t="s">
        <v>339</v>
      </c>
      <c r="G84" s="221">
        <v>120000</v>
      </c>
      <c r="H84" s="60">
        <v>1</v>
      </c>
      <c r="I84" s="213">
        <f t="shared" si="1"/>
        <v>120</v>
      </c>
    </row>
    <row r="85" spans="1:9" s="56" customFormat="1" x14ac:dyDescent="0.2">
      <c r="A85" s="92" t="s">
        <v>361</v>
      </c>
      <c r="B85" s="345" t="s">
        <v>269</v>
      </c>
      <c r="C85" s="347"/>
      <c r="D85" s="347"/>
      <c r="E85" s="92" t="s">
        <v>96</v>
      </c>
      <c r="F85" s="92" t="s">
        <v>97</v>
      </c>
      <c r="G85" s="212"/>
      <c r="H85" s="15"/>
      <c r="I85" s="15">
        <f>+'6'!F20</f>
        <v>-20000</v>
      </c>
    </row>
    <row r="86" spans="1:9" s="56" customFormat="1" x14ac:dyDescent="0.2">
      <c r="A86" s="92" t="s">
        <v>353</v>
      </c>
      <c r="B86" s="345" t="s">
        <v>269</v>
      </c>
      <c r="C86" s="347"/>
      <c r="D86" s="347"/>
      <c r="E86" s="92" t="s">
        <v>96</v>
      </c>
      <c r="F86" s="92" t="s">
        <v>97</v>
      </c>
      <c r="G86" s="212"/>
      <c r="H86" s="15"/>
      <c r="I86" s="15">
        <f>+'6'!F22</f>
        <v>-140638.20000000001</v>
      </c>
    </row>
    <row r="87" spans="1:9" s="224" customFormat="1" ht="20.25" customHeight="1" x14ac:dyDescent="0.25">
      <c r="A87" s="58"/>
      <c r="B87" s="337" t="s">
        <v>42</v>
      </c>
      <c r="C87" s="338"/>
      <c r="D87" s="339"/>
      <c r="E87" s="91"/>
      <c r="F87" s="58"/>
      <c r="G87" s="222"/>
      <c r="H87" s="58"/>
      <c r="I87" s="223">
        <f>+I88</f>
        <v>18945</v>
      </c>
    </row>
    <row r="88" spans="1:9" s="214" customFormat="1" ht="17.25" customHeight="1" x14ac:dyDescent="0.25">
      <c r="A88" s="60" t="s">
        <v>334</v>
      </c>
      <c r="B88" s="332" t="s">
        <v>335</v>
      </c>
      <c r="C88" s="333"/>
      <c r="D88" s="334"/>
      <c r="E88" s="60" t="s">
        <v>93</v>
      </c>
      <c r="F88" s="92" t="s">
        <v>97</v>
      </c>
      <c r="G88" s="212">
        <v>18945000</v>
      </c>
      <c r="H88" s="220">
        <v>1</v>
      </c>
      <c r="I88" s="15">
        <f t="shared" si="0"/>
        <v>18945</v>
      </c>
    </row>
    <row r="89" spans="1:9" ht="21" customHeight="1" x14ac:dyDescent="0.2">
      <c r="A89" s="91" t="s">
        <v>54</v>
      </c>
      <c r="B89" s="337" t="s">
        <v>24</v>
      </c>
      <c r="C89" s="338"/>
      <c r="D89" s="338"/>
      <c r="E89" s="338"/>
      <c r="F89" s="338"/>
      <c r="G89" s="338"/>
      <c r="H89" s="339"/>
      <c r="I89" s="121">
        <f>+I90+I110</f>
        <v>1028730.8999999999</v>
      </c>
    </row>
    <row r="90" spans="1:9" ht="20.25" customHeight="1" x14ac:dyDescent="0.2">
      <c r="A90" s="215" t="s">
        <v>34</v>
      </c>
      <c r="B90" s="337" t="s">
        <v>42</v>
      </c>
      <c r="C90" s="338"/>
      <c r="D90" s="339"/>
      <c r="E90" s="57" t="s">
        <v>34</v>
      </c>
      <c r="F90" s="57" t="s">
        <v>34</v>
      </c>
      <c r="G90" s="57" t="s">
        <v>34</v>
      </c>
      <c r="H90" s="57" t="s">
        <v>34</v>
      </c>
      <c r="I90" s="216">
        <f>SUM(I91:I109)</f>
        <v>1020920.8999999999</v>
      </c>
    </row>
    <row r="91" spans="1:9" ht="28.5" customHeight="1" x14ac:dyDescent="0.2">
      <c r="A91" s="200" t="s">
        <v>188</v>
      </c>
      <c r="B91" s="345" t="s">
        <v>91</v>
      </c>
      <c r="C91" s="347"/>
      <c r="D91" s="348"/>
      <c r="E91" s="92" t="s">
        <v>189</v>
      </c>
      <c r="F91" s="211" t="s">
        <v>165</v>
      </c>
      <c r="G91" s="212"/>
      <c r="H91" s="15"/>
      <c r="I91" s="201">
        <f>+'6'!F28</f>
        <v>10724.3</v>
      </c>
    </row>
    <row r="92" spans="1:9" ht="28.5" customHeight="1" x14ac:dyDescent="0.2">
      <c r="A92" s="200" t="s">
        <v>168</v>
      </c>
      <c r="B92" s="345" t="s">
        <v>91</v>
      </c>
      <c r="C92" s="347"/>
      <c r="D92" s="348"/>
      <c r="E92" s="92" t="s">
        <v>189</v>
      </c>
      <c r="F92" s="211" t="s">
        <v>165</v>
      </c>
      <c r="G92" s="212"/>
      <c r="H92" s="15"/>
      <c r="I92" s="201">
        <f>+'6'!F29</f>
        <v>74216.7</v>
      </c>
    </row>
    <row r="93" spans="1:9" ht="28.5" customHeight="1" x14ac:dyDescent="0.2">
      <c r="A93" s="200" t="s">
        <v>220</v>
      </c>
      <c r="B93" s="345" t="s">
        <v>91</v>
      </c>
      <c r="C93" s="347"/>
      <c r="D93" s="348"/>
      <c r="E93" s="92" t="s">
        <v>189</v>
      </c>
      <c r="F93" s="211" t="s">
        <v>165</v>
      </c>
      <c r="G93" s="212"/>
      <c r="H93" s="15"/>
      <c r="I93" s="201">
        <f>+'6'!F31</f>
        <v>67968</v>
      </c>
    </row>
    <row r="94" spans="1:9" ht="28.5" customHeight="1" x14ac:dyDescent="0.2">
      <c r="A94" s="200" t="s">
        <v>190</v>
      </c>
      <c r="B94" s="345" t="s">
        <v>91</v>
      </c>
      <c r="C94" s="347"/>
      <c r="D94" s="348"/>
      <c r="E94" s="92" t="s">
        <v>189</v>
      </c>
      <c r="F94" s="211" t="s">
        <v>165</v>
      </c>
      <c r="G94" s="212"/>
      <c r="H94" s="15"/>
      <c r="I94" s="201">
        <f>+'6'!F32</f>
        <v>13264.9</v>
      </c>
    </row>
    <row r="95" spans="1:9" ht="28.5" customHeight="1" x14ac:dyDescent="0.2">
      <c r="A95" s="200" t="s">
        <v>191</v>
      </c>
      <c r="B95" s="345" t="s">
        <v>91</v>
      </c>
      <c r="C95" s="347"/>
      <c r="D95" s="348"/>
      <c r="E95" s="92" t="s">
        <v>189</v>
      </c>
      <c r="F95" s="211" t="s">
        <v>165</v>
      </c>
      <c r="G95" s="212"/>
      <c r="H95" s="15"/>
      <c r="I95" s="201">
        <f>+'6'!F33</f>
        <v>85256.8</v>
      </c>
    </row>
    <row r="96" spans="1:9" ht="28.5" customHeight="1" x14ac:dyDescent="0.2">
      <c r="A96" s="200" t="s">
        <v>192</v>
      </c>
      <c r="B96" s="345" t="s">
        <v>91</v>
      </c>
      <c r="C96" s="347"/>
      <c r="D96" s="348"/>
      <c r="E96" s="92" t="s">
        <v>189</v>
      </c>
      <c r="F96" s="211" t="s">
        <v>165</v>
      </c>
      <c r="G96" s="212"/>
      <c r="H96" s="15"/>
      <c r="I96" s="201">
        <f>+'6'!F34</f>
        <v>83745.399999999994</v>
      </c>
    </row>
    <row r="97" spans="1:9" ht="28.5" customHeight="1" x14ac:dyDescent="0.2">
      <c r="A97" s="200" t="s">
        <v>193</v>
      </c>
      <c r="B97" s="345" t="s">
        <v>91</v>
      </c>
      <c r="C97" s="347"/>
      <c r="D97" s="348"/>
      <c r="E97" s="92" t="s">
        <v>189</v>
      </c>
      <c r="F97" s="211" t="s">
        <v>165</v>
      </c>
      <c r="G97" s="212"/>
      <c r="H97" s="15"/>
      <c r="I97" s="201">
        <f>+'6'!F37</f>
        <v>120093.3</v>
      </c>
    </row>
    <row r="98" spans="1:9" ht="28.5" customHeight="1" x14ac:dyDescent="0.2">
      <c r="A98" s="200" t="s">
        <v>194</v>
      </c>
      <c r="B98" s="345" t="s">
        <v>91</v>
      </c>
      <c r="C98" s="347"/>
      <c r="D98" s="348"/>
      <c r="E98" s="92" t="s">
        <v>189</v>
      </c>
      <c r="F98" s="211" t="s">
        <v>165</v>
      </c>
      <c r="G98" s="212"/>
      <c r="H98" s="15"/>
      <c r="I98" s="201">
        <f>+'6'!F38</f>
        <v>55528.800000000003</v>
      </c>
    </row>
    <row r="99" spans="1:9" ht="28.5" customHeight="1" x14ac:dyDescent="0.2">
      <c r="A99" s="200" t="s">
        <v>195</v>
      </c>
      <c r="B99" s="345" t="s">
        <v>91</v>
      </c>
      <c r="C99" s="347"/>
      <c r="D99" s="348"/>
      <c r="E99" s="92" t="s">
        <v>189</v>
      </c>
      <c r="F99" s="211" t="s">
        <v>165</v>
      </c>
      <c r="G99" s="212"/>
      <c r="H99" s="15"/>
      <c r="I99" s="201">
        <f>+'6'!F39</f>
        <v>29471.5</v>
      </c>
    </row>
    <row r="100" spans="1:9" ht="28.5" customHeight="1" x14ac:dyDescent="0.2">
      <c r="A100" s="200" t="s">
        <v>196</v>
      </c>
      <c r="B100" s="345" t="s">
        <v>91</v>
      </c>
      <c r="C100" s="347"/>
      <c r="D100" s="348"/>
      <c r="E100" s="92" t="s">
        <v>189</v>
      </c>
      <c r="F100" s="211" t="s">
        <v>165</v>
      </c>
      <c r="G100" s="212"/>
      <c r="H100" s="15"/>
      <c r="I100" s="201">
        <f>+'6'!F40</f>
        <v>42915.3</v>
      </c>
    </row>
    <row r="101" spans="1:9" ht="28.5" customHeight="1" x14ac:dyDescent="0.2">
      <c r="A101" s="200" t="s">
        <v>197</v>
      </c>
      <c r="B101" s="345" t="s">
        <v>91</v>
      </c>
      <c r="C101" s="347"/>
      <c r="D101" s="348"/>
      <c r="E101" s="92" t="s">
        <v>189</v>
      </c>
      <c r="F101" s="211" t="s">
        <v>165</v>
      </c>
      <c r="G101" s="212"/>
      <c r="H101" s="15"/>
      <c r="I101" s="201">
        <f>+'6'!F41</f>
        <v>40997.4</v>
      </c>
    </row>
    <row r="102" spans="1:9" ht="28.5" customHeight="1" x14ac:dyDescent="0.2">
      <c r="A102" s="200" t="s">
        <v>198</v>
      </c>
      <c r="B102" s="345" t="s">
        <v>91</v>
      </c>
      <c r="C102" s="347"/>
      <c r="D102" s="348"/>
      <c r="E102" s="92" t="s">
        <v>189</v>
      </c>
      <c r="F102" s="211" t="s">
        <v>165</v>
      </c>
      <c r="G102" s="212"/>
      <c r="H102" s="15"/>
      <c r="I102" s="201">
        <f>+'6'!F45</f>
        <v>56432.5</v>
      </c>
    </row>
    <row r="103" spans="1:9" ht="28.5" customHeight="1" x14ac:dyDescent="0.2">
      <c r="A103" s="200" t="s">
        <v>199</v>
      </c>
      <c r="B103" s="345" t="s">
        <v>91</v>
      </c>
      <c r="C103" s="347"/>
      <c r="D103" s="348"/>
      <c r="E103" s="92" t="s">
        <v>189</v>
      </c>
      <c r="F103" s="211" t="s">
        <v>165</v>
      </c>
      <c r="G103" s="212"/>
      <c r="H103" s="15"/>
      <c r="I103" s="201">
        <f>+'6'!F47</f>
        <v>19000</v>
      </c>
    </row>
    <row r="104" spans="1:9" ht="28.5" customHeight="1" x14ac:dyDescent="0.2">
      <c r="A104" s="200" t="s">
        <v>200</v>
      </c>
      <c r="B104" s="345" t="s">
        <v>91</v>
      </c>
      <c r="C104" s="347"/>
      <c r="D104" s="348"/>
      <c r="E104" s="92" t="s">
        <v>189</v>
      </c>
      <c r="F104" s="211" t="s">
        <v>165</v>
      </c>
      <c r="G104" s="212"/>
      <c r="H104" s="15"/>
      <c r="I104" s="201">
        <f>+'6'!F49</f>
        <v>81010.100000000006</v>
      </c>
    </row>
    <row r="105" spans="1:9" ht="28.5" customHeight="1" x14ac:dyDescent="0.2">
      <c r="A105" s="200" t="s">
        <v>221</v>
      </c>
      <c r="B105" s="345" t="s">
        <v>91</v>
      </c>
      <c r="C105" s="347"/>
      <c r="D105" s="348"/>
      <c r="E105" s="92" t="s">
        <v>189</v>
      </c>
      <c r="F105" s="211" t="s">
        <v>165</v>
      </c>
      <c r="G105" s="212"/>
      <c r="H105" s="15"/>
      <c r="I105" s="201">
        <f>+'6'!F50</f>
        <v>10000</v>
      </c>
    </row>
    <row r="106" spans="1:9" ht="28.5" customHeight="1" x14ac:dyDescent="0.2">
      <c r="A106" s="200" t="s">
        <v>201</v>
      </c>
      <c r="B106" s="345" t="s">
        <v>91</v>
      </c>
      <c r="C106" s="347"/>
      <c r="D106" s="348"/>
      <c r="E106" s="92" t="s">
        <v>189</v>
      </c>
      <c r="F106" s="211" t="s">
        <v>165</v>
      </c>
      <c r="G106" s="212"/>
      <c r="H106" s="15"/>
      <c r="I106" s="201">
        <f>+'6'!F52</f>
        <v>46324.6</v>
      </c>
    </row>
    <row r="107" spans="1:9" ht="28.5" customHeight="1" x14ac:dyDescent="0.2">
      <c r="A107" s="200" t="s">
        <v>202</v>
      </c>
      <c r="B107" s="345" t="s">
        <v>91</v>
      </c>
      <c r="C107" s="347"/>
      <c r="D107" s="348"/>
      <c r="E107" s="92" t="s">
        <v>189</v>
      </c>
      <c r="F107" s="211" t="s">
        <v>165</v>
      </c>
      <c r="G107" s="212"/>
      <c r="H107" s="15"/>
      <c r="I107" s="201">
        <f>+'6'!F53</f>
        <v>54602.1</v>
      </c>
    </row>
    <row r="108" spans="1:9" ht="28.5" customHeight="1" x14ac:dyDescent="0.2">
      <c r="A108" s="200" t="s">
        <v>203</v>
      </c>
      <c r="B108" s="345" t="s">
        <v>91</v>
      </c>
      <c r="C108" s="347"/>
      <c r="D108" s="348"/>
      <c r="E108" s="92" t="s">
        <v>189</v>
      </c>
      <c r="F108" s="211" t="s">
        <v>165</v>
      </c>
      <c r="G108" s="93"/>
      <c r="H108" s="15"/>
      <c r="I108" s="201">
        <f>+'6'!F54</f>
        <v>60000</v>
      </c>
    </row>
    <row r="109" spans="1:9" ht="28.5" customHeight="1" x14ac:dyDescent="0.2">
      <c r="A109" s="200" t="s">
        <v>204</v>
      </c>
      <c r="B109" s="345" t="s">
        <v>91</v>
      </c>
      <c r="C109" s="347"/>
      <c r="D109" s="348"/>
      <c r="E109" s="92" t="s">
        <v>189</v>
      </c>
      <c r="F109" s="211" t="s">
        <v>165</v>
      </c>
      <c r="G109" s="93"/>
      <c r="H109" s="15"/>
      <c r="I109" s="201">
        <f>+'6'!F56</f>
        <v>69369.2</v>
      </c>
    </row>
    <row r="110" spans="1:9" x14ac:dyDescent="0.2">
      <c r="A110" s="217"/>
      <c r="B110" s="336" t="s">
        <v>92</v>
      </c>
      <c r="C110" s="336"/>
      <c r="D110" s="336"/>
      <c r="E110" s="92"/>
      <c r="F110" s="92"/>
      <c r="G110" s="212"/>
      <c r="H110" s="218"/>
      <c r="I110" s="219">
        <f>SUM(I111:I112)</f>
        <v>7810</v>
      </c>
    </row>
    <row r="111" spans="1:9" x14ac:dyDescent="0.2">
      <c r="A111" s="144" t="s">
        <v>207</v>
      </c>
      <c r="B111" s="349" t="s">
        <v>166</v>
      </c>
      <c r="C111" s="349"/>
      <c r="D111" s="349"/>
      <c r="E111" s="94" t="s">
        <v>93</v>
      </c>
      <c r="F111" s="95" t="s">
        <v>43</v>
      </c>
      <c r="G111" s="93">
        <v>7390000</v>
      </c>
      <c r="H111" s="15">
        <v>1</v>
      </c>
      <c r="I111" s="201">
        <f>+G111*H111/1000</f>
        <v>7390</v>
      </c>
    </row>
    <row r="112" spans="1:9" x14ac:dyDescent="0.2">
      <c r="A112" s="210">
        <v>50531140</v>
      </c>
      <c r="B112" s="349" t="s">
        <v>166</v>
      </c>
      <c r="C112" s="349"/>
      <c r="D112" s="349"/>
      <c r="E112" s="94" t="s">
        <v>93</v>
      </c>
      <c r="F112" s="95" t="s">
        <v>43</v>
      </c>
      <c r="G112" s="93">
        <v>420000</v>
      </c>
      <c r="H112" s="15">
        <v>1</v>
      </c>
      <c r="I112" s="201">
        <f>+G112*H112/1000</f>
        <v>420</v>
      </c>
    </row>
    <row r="113" spans="1:9" x14ac:dyDescent="0.2">
      <c r="A113" s="336" t="s">
        <v>222</v>
      </c>
      <c r="B113" s="336"/>
      <c r="C113" s="336"/>
      <c r="D113" s="336"/>
      <c r="E113" s="336"/>
      <c r="F113" s="336"/>
      <c r="G113" s="336"/>
      <c r="H113" s="336"/>
      <c r="I113" s="241">
        <f>+I114</f>
        <v>58367.1</v>
      </c>
    </row>
    <row r="114" spans="1:9" ht="16.5" customHeight="1" x14ac:dyDescent="0.2">
      <c r="A114" s="57" t="s">
        <v>51</v>
      </c>
      <c r="B114" s="57" t="s">
        <v>52</v>
      </c>
      <c r="C114" s="57" t="s">
        <v>53</v>
      </c>
      <c r="D114" s="337" t="s">
        <v>15</v>
      </c>
      <c r="E114" s="338"/>
      <c r="F114" s="338"/>
      <c r="G114" s="338"/>
      <c r="H114" s="339"/>
      <c r="I114" s="14">
        <f>+I115</f>
        <v>58367.1</v>
      </c>
    </row>
    <row r="115" spans="1:9" ht="18.75" customHeight="1" x14ac:dyDescent="0.2">
      <c r="A115" s="91" t="s">
        <v>54</v>
      </c>
      <c r="B115" s="337" t="s">
        <v>24</v>
      </c>
      <c r="C115" s="338"/>
      <c r="D115" s="338"/>
      <c r="E115" s="338"/>
      <c r="F115" s="338"/>
      <c r="G115" s="338"/>
      <c r="H115" s="339"/>
      <c r="I115" s="121">
        <f>+I116</f>
        <v>58367.1</v>
      </c>
    </row>
    <row r="116" spans="1:9" s="8" customFormat="1" ht="20.25" customHeight="1" x14ac:dyDescent="0.2">
      <c r="A116" s="142" t="s">
        <v>34</v>
      </c>
      <c r="B116" s="346" t="s">
        <v>42</v>
      </c>
      <c r="C116" s="346"/>
      <c r="D116" s="346"/>
      <c r="E116" s="3" t="s">
        <v>34</v>
      </c>
      <c r="F116" s="3" t="s">
        <v>34</v>
      </c>
      <c r="G116" s="3" t="s">
        <v>34</v>
      </c>
      <c r="H116" s="3" t="s">
        <v>34</v>
      </c>
      <c r="I116" s="143">
        <f>SUM(I117)</f>
        <v>58367.1</v>
      </c>
    </row>
    <row r="117" spans="1:9" ht="15" customHeight="1" x14ac:dyDescent="0.2">
      <c r="A117" s="92" t="s">
        <v>229</v>
      </c>
      <c r="B117" s="343" t="s">
        <v>226</v>
      </c>
      <c r="C117" s="343"/>
      <c r="D117" s="343"/>
      <c r="E117" s="92" t="s">
        <v>227</v>
      </c>
      <c r="F117" s="92" t="s">
        <v>43</v>
      </c>
      <c r="G117" s="92"/>
      <c r="H117" s="92"/>
      <c r="I117" s="141">
        <f>+'6'!F60</f>
        <v>58367.1</v>
      </c>
    </row>
  </sheetData>
  <mergeCells count="121">
    <mergeCell ref="B59:D59"/>
    <mergeCell ref="B60:D60"/>
    <mergeCell ref="B86:D86"/>
    <mergeCell ref="B104:D104"/>
    <mergeCell ref="B61:D61"/>
    <mergeCell ref="B62:D62"/>
    <mergeCell ref="B63:D63"/>
    <mergeCell ref="B76:D76"/>
    <mergeCell ref="B77:D77"/>
    <mergeCell ref="B78:D78"/>
    <mergeCell ref="B79:D79"/>
    <mergeCell ref="B93:D93"/>
    <mergeCell ref="B101:D101"/>
    <mergeCell ref="B94:D94"/>
    <mergeCell ref="B95:D95"/>
    <mergeCell ref="B98:D98"/>
    <mergeCell ref="B96:D96"/>
    <mergeCell ref="B90:D90"/>
    <mergeCell ref="B91:D91"/>
    <mergeCell ref="B84:D84"/>
    <mergeCell ref="B64:D64"/>
    <mergeCell ref="D114:H114"/>
    <mergeCell ref="B88:D88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87:D87"/>
    <mergeCell ref="B80:D80"/>
    <mergeCell ref="B81:D81"/>
    <mergeCell ref="B82:D82"/>
    <mergeCell ref="B83:D83"/>
    <mergeCell ref="B110:D110"/>
    <mergeCell ref="B107:D107"/>
    <mergeCell ref="B102:D102"/>
    <mergeCell ref="B103:D103"/>
    <mergeCell ref="B105:D105"/>
    <mergeCell ref="B106:D106"/>
    <mergeCell ref="B85:D85"/>
    <mergeCell ref="B117:D117"/>
    <mergeCell ref="B14:D14"/>
    <mergeCell ref="B13:D13"/>
    <mergeCell ref="B115:H115"/>
    <mergeCell ref="B116:D116"/>
    <mergeCell ref="A113:H113"/>
    <mergeCell ref="B99:D99"/>
    <mergeCell ref="B100:D100"/>
    <mergeCell ref="B89:H89"/>
    <mergeCell ref="B97:D97"/>
    <mergeCell ref="B15:D15"/>
    <mergeCell ref="B16:D16"/>
    <mergeCell ref="B17:D17"/>
    <mergeCell ref="B111:D111"/>
    <mergeCell ref="B112:D112"/>
    <mergeCell ref="B108:D108"/>
    <mergeCell ref="B109:D109"/>
    <mergeCell ref="B31:D31"/>
    <mergeCell ref="B36:D36"/>
    <mergeCell ref="B37:D37"/>
    <mergeCell ref="B38:D38"/>
    <mergeCell ref="B39:D39"/>
    <mergeCell ref="B40:D40"/>
    <mergeCell ref="B92:D92"/>
    <mergeCell ref="B26:D26"/>
    <mergeCell ref="B27:D27"/>
    <mergeCell ref="B28:D28"/>
    <mergeCell ref="B29:D29"/>
    <mergeCell ref="B6:D7"/>
    <mergeCell ref="E6:E7"/>
    <mergeCell ref="F6:F7"/>
    <mergeCell ref="G6:G7"/>
    <mergeCell ref="B11:H11"/>
    <mergeCell ref="B12:D12"/>
    <mergeCell ref="B20:D20"/>
    <mergeCell ref="H6:H7"/>
    <mergeCell ref="A8:H8"/>
    <mergeCell ref="A6:A7"/>
    <mergeCell ref="B21:D21"/>
    <mergeCell ref="B22:D22"/>
    <mergeCell ref="B23:D23"/>
    <mergeCell ref="B24:D24"/>
    <mergeCell ref="B25:D25"/>
    <mergeCell ref="A1:I1"/>
    <mergeCell ref="A2:I2"/>
    <mergeCell ref="A3:I3"/>
    <mergeCell ref="A4:I4"/>
    <mergeCell ref="A5:I5"/>
    <mergeCell ref="A9:H9"/>
    <mergeCell ref="D10:H10"/>
    <mergeCell ref="B18:D18"/>
    <mergeCell ref="B19:D19"/>
    <mergeCell ref="B65:D65"/>
    <mergeCell ref="B52:D52"/>
    <mergeCell ref="B53:D53"/>
    <mergeCell ref="B54:D54"/>
    <mergeCell ref="B55:D55"/>
    <mergeCell ref="B46:D46"/>
    <mergeCell ref="B47:D47"/>
    <mergeCell ref="B30:D30"/>
    <mergeCell ref="B43:D43"/>
    <mergeCell ref="B32:D32"/>
    <mergeCell ref="B33:D33"/>
    <mergeCell ref="B34:D34"/>
    <mergeCell ref="B35:D35"/>
    <mergeCell ref="B41:D41"/>
    <mergeCell ref="B42:D42"/>
    <mergeCell ref="B44:D44"/>
    <mergeCell ref="B48:D48"/>
    <mergeCell ref="B49:D49"/>
    <mergeCell ref="B50:D50"/>
    <mergeCell ref="B51:D51"/>
    <mergeCell ref="B45:D45"/>
    <mergeCell ref="B56:D56"/>
    <mergeCell ref="B57:D57"/>
    <mergeCell ref="B58:D58"/>
  </mergeCells>
  <phoneticPr fontId="65" type="noConversion"/>
  <pageMargins left="0.17" right="0.17" top="0.47" bottom="0.32" header="0.34" footer="0.3"/>
  <pageSetup scale="90" fitToHeight="0" orientation="landscape" r:id="rId1"/>
  <ignoredErrors>
    <ignoredError sqref="I87" formula="1"/>
    <ignoredError sqref="I9:I10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'2'!Print_Area</vt:lpstr>
      <vt:lpstr>'4'!Print_Titles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Susanna Arzumanyan</cp:lastModifiedBy>
  <cp:lastPrinted>2026-05-12T08:54:24Z</cp:lastPrinted>
  <dcterms:created xsi:type="dcterms:W3CDTF">1996-10-14T23:33:28Z</dcterms:created>
  <dcterms:modified xsi:type="dcterms:W3CDTF">2026-06-25T05:42:18Z</dcterms:modified>
</cp:coreProperties>
</file>