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New folder\"/>
    </mc:Choice>
  </mc:AlternateContent>
  <bookViews>
    <workbookView xWindow="-105" yWindow="-105" windowWidth="20370" windowHeight="12210" tabRatio="872" activeTab="5"/>
  </bookViews>
  <sheets>
    <sheet name="Հավելված N 1" sheetId="32" r:id="rId1"/>
    <sheet name="Հավելված N 2" sheetId="81" r:id="rId2"/>
    <sheet name="Հավելված N 3" sheetId="79" r:id="rId3"/>
    <sheet name="Հավելված N 4" sheetId="73" r:id="rId4"/>
    <sheet name="Հավելված N 5" sheetId="82" r:id="rId5"/>
    <sheet name="Հավելված N 6" sheetId="80" r:id="rId6"/>
  </sheets>
  <definedNames>
    <definedName name="a" localSheetId="2">#REF!</definedName>
    <definedName name="a" localSheetId="5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>#REF!</definedName>
    <definedName name="AgencyName" localSheetId="0">#REF!</definedName>
    <definedName name="AgencyName" localSheetId="2">#REF!</definedName>
    <definedName name="AgencyName">#REF!</definedName>
    <definedName name="åû" localSheetId="2">#REF!</definedName>
    <definedName name="åû">#REF!</definedName>
    <definedName name="BOP">#REF!</definedName>
    <definedName name="BOPfoot">#REF!</definedName>
    <definedName name="davit" localSheetId="2">#REF!</definedName>
    <definedName name="davit">#REF!</definedName>
    <definedName name="DebtCG">#REF!</definedName>
    <definedName name="DebtGG">#REF!</definedName>
    <definedName name="Functional1" localSheetId="0">#REF!</definedName>
    <definedName name="Functional1" localSheetId="2">#REF!</definedName>
    <definedName name="Functional1">#REF!</definedName>
    <definedName name="ggg" localSheetId="2">#REF!</definedName>
    <definedName name="ggg">#REF!</definedName>
    <definedName name="hav">#REF!</definedName>
    <definedName name="mas" localSheetId="2">#REF!</definedName>
    <definedName name="mas">#REF!</definedName>
    <definedName name="mass" localSheetId="2">#REF!</definedName>
    <definedName name="mass">#REF!</definedName>
    <definedName name="MonExo">#REF!</definedName>
    <definedName name="MonGrow">#REF!</definedName>
    <definedName name="PANature" localSheetId="0">#REF!</definedName>
    <definedName name="PANature" localSheetId="2">#REF!</definedName>
    <definedName name="PANature">#REF!</definedName>
    <definedName name="PAType" localSheetId="0">#REF!</definedName>
    <definedName name="PAType" localSheetId="2">#REF!</definedName>
    <definedName name="PAType">#REF!</definedName>
    <definedName name="Performance2" localSheetId="0">#REF!</definedName>
    <definedName name="Performance2" localSheetId="2">#REF!</definedName>
    <definedName name="Performance2">#REF!</definedName>
    <definedName name="PerformanceType" localSheetId="0">#REF!</definedName>
    <definedName name="PerformanceType" localSheetId="2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2">#REF!</definedName>
    <definedName name="x" localSheetId="5">#REF!</definedName>
    <definedName name="x">#REF!</definedName>
    <definedName name="Z_248BE2BA_E445_11D3_BFE0_00003960F508_.wvu.Cols">#REF!</definedName>
    <definedName name="Հավելված" localSheetId="2">#REF!</definedName>
    <definedName name="Հավելված">#REF!</definedName>
    <definedName name="Հավելված10" localSheetId="2">#REF!</definedName>
    <definedName name="Հավելված10">#REF!</definedName>
    <definedName name="Հավելված11" localSheetId="2">#REF!</definedName>
    <definedName name="Հավելված11">#REF!</definedName>
    <definedName name="Հավելված20" localSheetId="2">#REF!</definedName>
    <definedName name="Հավելված20">#REF!</definedName>
    <definedName name="Հավելված9" localSheetId="2">#REF!</definedName>
    <definedName name="Հավելված9">#REF!</definedName>
    <definedName name="Մաս" localSheetId="2">#REF!</definedName>
    <definedName name="Մաս">#REF!</definedName>
    <definedName name="շախմատիստ" localSheetId="2">#REF!</definedName>
    <definedName name="շախմատիստ">#REF!</definedName>
    <definedName name="վֆյգյ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9" i="80" l="1"/>
  <c r="K15" i="82" l="1"/>
  <c r="K14" i="82" s="1"/>
  <c r="K13" i="82" s="1"/>
  <c r="K11" i="82" s="1"/>
  <c r="J15" i="82"/>
  <c r="J14" i="82" s="1"/>
  <c r="J13" i="82" s="1"/>
  <c r="J11" i="82" s="1"/>
  <c r="E18" i="81" l="1"/>
  <c r="K11" i="73"/>
  <c r="J11" i="73"/>
  <c r="K15" i="73"/>
  <c r="K14" i="73" s="1"/>
  <c r="K13" i="73" s="1"/>
  <c r="J13" i="73"/>
  <c r="J14" i="73"/>
  <c r="J15" i="73"/>
  <c r="H15" i="32"/>
  <c r="H13" i="32" s="1"/>
  <c r="G13" i="32"/>
  <c r="G15" i="32"/>
  <c r="H16" i="32"/>
  <c r="G16" i="32"/>
  <c r="G22" i="32"/>
  <c r="H32" i="32"/>
  <c r="G32" i="32"/>
  <c r="H34" i="32"/>
  <c r="G34" i="32"/>
  <c r="H36" i="32"/>
  <c r="H35" i="32" s="1"/>
  <c r="G36" i="32"/>
  <c r="F15" i="79"/>
  <c r="F13" i="79" s="1"/>
  <c r="E13" i="79"/>
  <c r="E15" i="79"/>
  <c r="D20" i="79"/>
  <c r="F19" i="79"/>
  <c r="E19" i="79"/>
  <c r="G35" i="32" l="1"/>
  <c r="D18" i="79" l="1"/>
  <c r="H15" i="81"/>
  <c r="G20" i="81"/>
  <c r="I16" i="80" l="1"/>
  <c r="I18" i="80"/>
  <c r="I15" i="80" s="1"/>
  <c r="D20" i="81" l="1"/>
  <c r="G20" i="79" s="1"/>
  <c r="H19" i="81"/>
  <c r="G19" i="81"/>
  <c r="G15" i="81" s="1"/>
  <c r="E19" i="81"/>
  <c r="G19" i="79" l="1"/>
  <c r="I36" i="32"/>
  <c r="I35" i="32" s="1"/>
  <c r="F19" i="81"/>
  <c r="D19" i="81" s="1"/>
  <c r="D18" i="81" l="1"/>
  <c r="G18" i="79" s="1"/>
  <c r="I34" i="32" s="1"/>
  <c r="H17" i="81"/>
  <c r="H13" i="81" s="1"/>
  <c r="H11" i="81" s="1"/>
  <c r="G17" i="81"/>
  <c r="G13" i="81" s="1"/>
  <c r="G11" i="81" s="1"/>
  <c r="E17" i="81"/>
  <c r="E15" i="81" s="1"/>
  <c r="E13" i="81" s="1"/>
  <c r="E11" i="81" s="1"/>
  <c r="I14" i="80"/>
  <c r="I13" i="80" s="1"/>
  <c r="G17" i="79" l="1"/>
  <c r="G15" i="79" s="1"/>
  <c r="G13" i="79" s="1"/>
  <c r="E17" i="79"/>
  <c r="F17" i="79"/>
  <c r="F17" i="81"/>
  <c r="F15" i="81" s="1"/>
  <c r="G11" i="79" l="1"/>
  <c r="D17" i="81"/>
  <c r="F13" i="81"/>
  <c r="F11" i="81" s="1"/>
  <c r="F11" i="79"/>
  <c r="E11" i="79"/>
  <c r="D15" i="81" l="1"/>
  <c r="G33" i="32" l="1"/>
  <c r="G31" i="32" s="1"/>
  <c r="G30" i="32" s="1"/>
  <c r="G28" i="32" s="1"/>
  <c r="G26" i="32" s="1"/>
  <c r="G24" i="32" l="1"/>
  <c r="H33" i="32"/>
  <c r="H31" i="32" s="1"/>
  <c r="H30" i="32" s="1"/>
  <c r="H28" i="32" s="1"/>
  <c r="H26" i="32" s="1"/>
  <c r="I33" i="32"/>
  <c r="D11" i="81"/>
  <c r="D13" i="81"/>
  <c r="I32" i="32" l="1"/>
  <c r="I31" i="32" s="1"/>
  <c r="I30" i="32" s="1"/>
  <c r="I28" i="32" s="1"/>
  <c r="I26" i="32" s="1"/>
  <c r="L15" i="82" s="1"/>
  <c r="L14" i="82" s="1"/>
  <c r="L13" i="82" s="1"/>
  <c r="L11" i="82" s="1"/>
  <c r="H24" i="32"/>
  <c r="H22" i="32" s="1"/>
  <c r="G20" i="32"/>
  <c r="G18" i="32" s="1"/>
  <c r="L15" i="73" l="1"/>
  <c r="L14" i="73" s="1"/>
  <c r="L13" i="73" s="1"/>
  <c r="L11" i="73" s="1"/>
  <c r="I24" i="32"/>
  <c r="I22" i="32" s="1"/>
  <c r="I20" i="32" s="1"/>
  <c r="I18" i="32" s="1"/>
  <c r="I16" i="32" s="1"/>
  <c r="I15" i="32" s="1"/>
  <c r="I13" i="32" s="1"/>
  <c r="H20" i="32"/>
  <c r="H18" i="32" s="1"/>
</calcChain>
</file>

<file path=xl/sharedStrings.xml><?xml version="1.0" encoding="utf-8"?>
<sst xmlns="http://schemas.openxmlformats.org/spreadsheetml/2006/main" count="179" uniqueCount="115">
  <si>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</si>
  <si>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</si>
  <si>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</si>
  <si>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</si>
  <si>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</si>
  <si>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</si>
  <si>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</si>
  <si>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</si>
  <si>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</si>
  <si>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</si>
  <si>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</si>
  <si>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</si>
  <si>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</si>
  <si>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</si>
  <si>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</si>
  <si>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</si>
  <si>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</si>
  <si>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</si>
  <si>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</si>
  <si>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</si>
  <si>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</si>
  <si>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</si>
  <si>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</si>
  <si>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</si>
  <si>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Առաջին կիսամյակ</t>
  </si>
  <si>
    <t xml:space="preserve"> այդ թվում՝</t>
  </si>
  <si>
    <t>01</t>
  </si>
  <si>
    <t>Հավելված N 4</t>
  </si>
  <si>
    <t>այդ թվում՝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</si>
  <si>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</si>
  <si>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</si>
  <si>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</si>
  <si>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</si>
  <si>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</si>
  <si>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</si>
  <si>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</si>
  <si>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</si>
  <si>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</si>
  <si>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</si>
  <si>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</si>
  <si>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</si>
  <si>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</si>
  <si>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 xml:space="preserve">ՀՀ կառավարության  2026 թվականի </t>
  </si>
  <si>
    <t>ՀՀ կառավարության  2026 թվականի</t>
  </si>
  <si>
    <t>հազար դրամներոով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</si>
  <si>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</si>
  <si>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</si>
  <si>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</si>
  <si>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այդ թվում՝ ըստ ուղղությունների</t>
  </si>
  <si>
    <t xml:space="preserve"> ՈՉ ՖԻՆԱՆՍԱԿԱՆ ԱԿՏԻՎՆԵՐԻ ԳԾՈՎ ԾԱԽՍԵՐ</t>
  </si>
  <si>
    <t xml:space="preserve"> ՀԻՄՆԱԿԱՆ ՄԻՋՈՑՆԵՐ</t>
  </si>
  <si>
    <t xml:space="preserve"> այդ թվում` բյուջետային ծախսերի տնտեսագիտական դասակարգման հոդվածներ</t>
  </si>
  <si>
    <t xml:space="preserve"> ՇԵՆՔԵՐ ԵՎ ՇԻՆՈՒԹՅՈՒՆՆԵՐ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</si>
  <si>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</si>
  <si>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</si>
  <si>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</si>
  <si>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</si>
  <si>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</si>
  <si>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</si>
  <si>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</si>
  <si>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</si>
  <si>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դրամ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</si>
  <si>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</si>
  <si>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</si>
  <si>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</si>
  <si>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</si>
  <si>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</si>
  <si>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</si>
  <si>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</si>
  <si>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</si>
  <si>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Բաժին N 08</t>
  </si>
  <si>
    <t>08</t>
  </si>
  <si>
    <t xml:space="preserve"> ՀԱՆԳԻՍՏ, ՄՇԱԿՈՒՅԹ ԵՎ ԿՐՈՆ</t>
  </si>
  <si>
    <t xml:space="preserve"> ՄԱՍ II.  ԱՇԽԱՏԱՆՔՆԵՐ</t>
  </si>
  <si>
    <t xml:space="preserve"> Մասսայական սպորտ</t>
  </si>
  <si>
    <t xml:space="preserve"> Մասսայական սպորտ </t>
  </si>
  <si>
    <t>ՀՀ քաղաքաշինության կոմիտե</t>
  </si>
  <si>
    <t>Խումբ N 01</t>
  </si>
  <si>
    <t>Դաս N 01</t>
  </si>
  <si>
    <t xml:space="preserve"> Հանգստի և սպորտի ծառայություններ</t>
  </si>
  <si>
    <t>1163-32006</t>
  </si>
  <si>
    <t xml:space="preserve"> Ֆուտբոլի ենթակառուցվածքների զարգացման նպատակով մարզադաշտերի և մարզադպրոցների կառուցում</t>
  </si>
  <si>
    <t xml:space="preserve">  ընդհանուր շինարարական աշխատանքներ</t>
  </si>
  <si>
    <t xml:space="preserve"> ԲՄ</t>
  </si>
  <si>
    <t>45221142-1</t>
  </si>
  <si>
    <t>Ֆուտբոլի ենթակառուցվածքների զարգացման նպատակով մարզադաշտերի և մարզադպրոցների կառուցում</t>
  </si>
  <si>
    <t>ՀՀ Լոռու մարզ</t>
  </si>
  <si>
    <t>Ֆուտբոլի մարզադաշտ Վանաձորում ՈՒԵՖԱ ստանդարտներով</t>
  </si>
  <si>
    <t xml:space="preserve">Ցուցանիշների փոփոխությունը (ավելացումները նշված են փակագծերում, իսկ նվազեցումները՝ փակագծերում)  </t>
  </si>
  <si>
    <t>ՀՀ Տավուշի մարզ</t>
  </si>
  <si>
    <t>Ֆուտբոլի մարզադաշտ Իջևանում ՈՒԵՖԱ ստանդարտներով</t>
  </si>
  <si>
    <t xml:space="preserve"> ՄԱՍ III.  ԾԱՌԱՅՈՒԹՅՈՒՆՆԵՐ</t>
  </si>
  <si>
    <t xml:space="preserve">  նախագծերի պատրաստում, ծախսերի գնահատում</t>
  </si>
  <si>
    <t xml:space="preserve"> ՀՄԱ</t>
  </si>
  <si>
    <t>71241200-1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</si>
  <si>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ՓՈՓՈԽՈՒԹՅՈՒՆԸ ԵՎ ԼՐԱՑՈՒՄԸ</t>
  </si>
  <si>
    <t>ՀԱՅԱՍՏԱՆԻ ՀԱՆՐԱՊԵՏՈՒԹՅԱՆ ԿԱՌԱՎԱՐՈՒԹՅԱՆ 2025 ԹՎԱԿԱՆԻ ԴԵԿՏԵՄԲԵՐԻ 25-Ի N 1910-Ն ՈՐՈՇՄԱՆ N 5 ՀԱՎԵԼՎԱԾԻ N 2 ԱՂՅՈՒՍԱԿՈՒՄ ԿԱՏԱՐՎՈՂ ՓՈՓՈԽՈՒԹՅՈՒՆԸ ԵՎ ԼՐԱՑՈՒՄԸ</t>
  </si>
  <si>
    <t xml:space="preserve"> - Շենքերի և շինությունների շինարարություն</t>
  </si>
  <si>
    <t xml:space="preserve"> ԱՅԼ ՀԻՄՆԱԿԱՆ ՄԻՋՈՑՆԵՐ</t>
  </si>
  <si>
    <t xml:space="preserve"> - Նախագծահետազոտական ծախսեր</t>
  </si>
  <si>
    <t>ՀԱՅԱՍՏԱՆԻ ՀԱՆՐԱՊԵՏՈՒԹՅԱՆ ԿԱՌԱՎԱՐՈՒԹՅԱՆ 2025 ԹՎԱԿԱՆԻ ԴԵԿՏԵՄԲԵՐԻ 25-Ի N 1910-Ն ՈՐՈՇՄԱՆ N 3 ԵՎ N 4 ՀԱՎԵԼՎԱԾՆԵՐՈՒՄ ԿԱՏԱՐՎՈՂ  ՓՈՓՈԽՈՒԹՅՈՒՆԸ ԵՎ ԼՐԱՑՈՒՄԸ</t>
  </si>
  <si>
    <t>1163 - 32006</t>
  </si>
  <si>
    <t xml:space="preserve"> Ֆուտբոլի դպրոցների և ՈՒԵՖԱ ստանդարտներով ֆուտբոլի մարզադաշտերի նախագծում և կառուցում </t>
  </si>
  <si>
    <t xml:space="preserve"> Ակտիվն օգտագործող կազմակերպության անվանումը` «Գնումների մասին» ՀՀ օրենքի համաձայն ընտրված կազմակերպություն </t>
  </si>
  <si>
    <t>Նախագծանախահաշվային փաստաթղթերի քանակը, հատ</t>
  </si>
  <si>
    <t>ՀԱՅԱՍՏԱՆԻ ՀԱՆՐԱՊԵՏՈՒԹՅԱՆ ԿԱՌԱՎԱՐՈՒԹՅԱՆ 2025 ԹՎԱԿԱՆԻ ԴԵԿՏԵՄԲԵՐԻ 25-Ի N 1910-Ն N 10 ՀԱՎԵԼՎԱԾՈՒՄ ԿԱՏԱՐՎՈՂ ՓՈՓՈԽՈՒԹՅՈՒՆԸ ԵՎ ԼՐԱՑՈՒՄԸ</t>
  </si>
  <si>
    <t>ՀԱՅԱՍՏԱՆԻ ՀԱՆՐԱՊԵՏՈՒԹՅԱՆ ԿԱՌԱՎԱՐՈՒԹՅԱՆ 2025 ԹՎԱԿԱՆԻ ԴԵԿՏԵՄԲԵՐԻ 25-Ի N 1910-Ն ՈՐՈՇՄԱՆ N 9 ՀԱՎԵԼՎԱԾՈՒՄ ԿԱՏԱՐՎՈՂ ԼՐԱՑՈՒՄԸ</t>
  </si>
  <si>
    <t xml:space="preserve"> ԲԳԿ</t>
  </si>
  <si>
    <t xml:space="preserve">ՀՀ ԿՐԹՈՒԹՅԱՆ, ԳԻՏՈՒԹՅԱՆ, ՄՇԱԿՈԻՅԹԻ ԵՎ ՍՊՈՐՏԻ ՆԱԽԱՐԱՐՈՒԹՅՈՒՆ </t>
  </si>
  <si>
    <t xml:space="preserve"> ԲՍԿ</t>
  </si>
  <si>
    <t>ՀՀ ՔԱՂԱՔԱՇԻՆՈՒԹՅԱՆ ԿՈՄԻՏԵ</t>
  </si>
  <si>
    <t>ՀԱՅԱՍՏԱՆԻ ՀԱՆՐԱՊԵՏՈՒԹՅԱՆ ԿԱՌԱՎԱՐՈՒԹՅԱՆ 2025 ԹՎԱԿԱՆԻ ԴԵԿՏԵՄԲԵՐԻ 25-Ի N 1910-Ն ՈՐՈՇՄԱՆ N 9.1 ՀԱՎԵԼՎԱԾՈՒՄ ԿԱՏԱՐՎՈՂ ԼՐԱՑՈՒՄԸ</t>
  </si>
  <si>
    <t>Հավելված N 6</t>
  </si>
  <si>
    <t>Հավելված N 5</t>
  </si>
  <si>
    <t xml:space="preserve">Ցուցանիշների փոփոխությունը (ավելացումները նշված են դրական նշանով)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</si>
</sst>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General_)"/>
    <numFmt numFmtId="170" formatCode="_-* #,##0.00\ _р_._-;\-* #,##0.00\ _р_._-;_-* &quot;-&quot;??\ _р_._-;_-@_-"/>
    <numFmt numFmtId="171" formatCode="0_);\(0\)"/>
    <numFmt numFmtId="172" formatCode="#,##0.0"/>
    <numFmt numFmtId="173" formatCode="_-* #,##0.0\ _р_._-;\-* #,##0.0\ _р_._-;_-* &quot;-&quot;?\ _р_._-;_-@_-"/>
    <numFmt numFmtId="174" formatCode="0.000%"/>
    <numFmt numFmtId="175" formatCode="_(* #,##0_);_(* \(#,##0\);_(* &quot;-&quot;??_);_(@_)"/>
  </numFmts>
  <fonts count="10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i/>
      <sz val="12"/>
      <name val="GHEA Grapalat"/>
      <family val="3"/>
    </font>
    <font>
      <sz val="8"/>
      <name val="Calibri"/>
      <family val="2"/>
      <charset val="1"/>
      <scheme val="minor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color theme="9"/>
      <name val="GHEA Grapalat"/>
      <family val="3"/>
    </font>
    <font>
      <sz val="12"/>
      <color rgb="FFFF0000"/>
      <name val="Calibri"/>
      <family val="2"/>
      <charset val="1"/>
      <scheme val="minor"/>
    </font>
    <font>
      <sz val="12"/>
      <color theme="9"/>
      <name val="Calibri"/>
      <family val="2"/>
      <charset val="1"/>
      <scheme val="minor"/>
    </font>
    <font>
      <b/>
      <sz val="12"/>
      <name val="GHEA Grapalat"/>
      <family val="2"/>
    </font>
    <font>
      <sz val="12"/>
      <color rgb="FFED000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116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82" fillId="0" borderId="24">
      <protection locked="0"/>
    </xf>
    <xf numFmtId="169" fontId="83" fillId="56" borderId="2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0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0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3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1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</cellStyleXfs>
  <cellXfs count="238">
    <xf numFmtId="0" fontId="0" fillId="0" borderId="0" xfId="0"/>
    <xf numFmtId="167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7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7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7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167" fontId="17" fillId="2" borderId="25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73" fillId="2" borderId="2" xfId="0" applyFont="1" applyFill="1" applyBorder="1" applyAlignment="1">
      <alignment vertical="top" wrapText="1"/>
    </xf>
    <xf numFmtId="167" fontId="85" fillId="2" borderId="21" xfId="7" applyNumberFormat="1" applyFont="1" applyFill="1" applyBorder="1" applyAlignment="1">
      <alignment horizontal="right" vertical="center" wrapText="1"/>
    </xf>
    <xf numFmtId="167" fontId="73" fillId="2" borderId="21" xfId="7" applyNumberFormat="1" applyFont="1" applyFill="1" applyBorder="1" applyAlignment="1">
      <alignment horizontal="right" vertical="center" wrapText="1"/>
    </xf>
    <xf numFmtId="166" fontId="74" fillId="2" borderId="0" xfId="253" applyNumberFormat="1" applyFont="1" applyFill="1" applyAlignment="1">
      <alignment wrapText="1"/>
    </xf>
    <xf numFmtId="167" fontId="17" fillId="2" borderId="29" xfId="96" applyNumberFormat="1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4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167" fontId="17" fillId="57" borderId="25" xfId="96" applyNumberFormat="1" applyFont="1" applyFill="1" applyBorder="1" applyAlignment="1">
      <alignment horizontal="center" vertical="center" wrapText="1"/>
    </xf>
    <xf numFmtId="167" fontId="17" fillId="58" borderId="25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center"/>
    </xf>
    <xf numFmtId="49" fontId="17" fillId="2" borderId="29" xfId="96" applyNumberFormat="1" applyFont="1" applyFill="1" applyBorder="1" applyAlignment="1">
      <alignment horizontal="center" vertical="center" textRotation="90" wrapText="1"/>
    </xf>
    <xf numFmtId="166" fontId="14" fillId="2" borderId="29" xfId="165" applyNumberFormat="1" applyFont="1" applyFill="1" applyBorder="1" applyAlignment="1">
      <alignment horizontal="center" vertical="center" wrapText="1"/>
    </xf>
    <xf numFmtId="0" fontId="92" fillId="2" borderId="29" xfId="253" applyFont="1" applyFill="1" applyBorder="1" applyAlignment="1">
      <alignment horizontal="center" vertical="center" wrapText="1"/>
    </xf>
    <xf numFmtId="0" fontId="85" fillId="2" borderId="29" xfId="253" applyFont="1" applyFill="1" applyBorder="1" applyAlignment="1">
      <alignment horizontal="center" vertical="center" wrapText="1"/>
    </xf>
    <xf numFmtId="166" fontId="93" fillId="0" borderId="29" xfId="96" applyNumberFormat="1" applyFont="1" applyBorder="1" applyAlignment="1">
      <alignment horizontal="center" vertical="center" wrapText="1"/>
    </xf>
    <xf numFmtId="0" fontId="17" fillId="2" borderId="29" xfId="96" applyFont="1" applyFill="1" applyBorder="1" applyAlignment="1">
      <alignment horizontal="center" vertical="center" wrapText="1"/>
    </xf>
    <xf numFmtId="0" fontId="73" fillId="2" borderId="0" xfId="253" applyFont="1" applyFill="1"/>
    <xf numFmtId="0" fontId="87" fillId="2" borderId="1" xfId="0" applyFont="1" applyFill="1" applyBorder="1"/>
    <xf numFmtId="0" fontId="73" fillId="2" borderId="29" xfId="299" applyFont="1" applyFill="1" applyBorder="1" applyAlignment="1">
      <alignment horizontal="center"/>
    </xf>
    <xf numFmtId="0" fontId="87" fillId="2" borderId="29" xfId="0" applyFont="1" applyFill="1" applyBorder="1"/>
    <xf numFmtId="0" fontId="94" fillId="2" borderId="26" xfId="96" applyFont="1" applyFill="1" applyBorder="1" applyAlignment="1">
      <alignment horizontal="center" vertical="center" wrapText="1"/>
    </xf>
    <xf numFmtId="166" fontId="94" fillId="2" borderId="29" xfId="6" applyNumberFormat="1" applyFont="1" applyFill="1" applyBorder="1" applyAlignment="1">
      <alignment horizontal="center" vertical="center"/>
    </xf>
    <xf numFmtId="0" fontId="94" fillId="2" borderId="26" xfId="96" applyFont="1" applyFill="1" applyBorder="1" applyAlignment="1">
      <alignment horizontal="left" vertical="center" wrapText="1"/>
    </xf>
    <xf numFmtId="166" fontId="17" fillId="2" borderId="29" xfId="253" applyNumberFormat="1" applyFont="1" applyFill="1" applyBorder="1" applyAlignment="1">
      <alignment vertical="center"/>
    </xf>
    <xf numFmtId="0" fontId="85" fillId="2" borderId="29" xfId="0" applyFont="1" applyFill="1" applyBorder="1" applyAlignment="1">
      <alignment vertical="center" wrapText="1"/>
    </xf>
    <xf numFmtId="166" fontId="73" fillId="2" borderId="29" xfId="7" applyNumberFormat="1" applyFont="1" applyFill="1" applyBorder="1" applyAlignment="1">
      <alignment vertical="center"/>
    </xf>
    <xf numFmtId="166" fontId="74" fillId="2" borderId="0" xfId="253" applyNumberFormat="1" applyFont="1" applyFill="1"/>
    <xf numFmtId="0" fontId="73" fillId="2" borderId="0" xfId="1660" applyFont="1" applyFill="1" applyAlignment="1">
      <alignment vertical="top"/>
    </xf>
    <xf numFmtId="167" fontId="73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167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0" fontId="73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2" fontId="17" fillId="2" borderId="29" xfId="96" applyNumberFormat="1" applyFont="1" applyFill="1" applyBorder="1" applyAlignment="1">
      <alignment horizontal="center" vertical="center" wrapText="1"/>
    </xf>
    <xf numFmtId="49" fontId="73" fillId="2" borderId="29" xfId="96" applyNumberFormat="1" applyFont="1" applyFill="1" applyBorder="1" applyAlignment="1">
      <alignment horizontal="center" vertical="center" textRotation="90" wrapText="1"/>
    </xf>
    <xf numFmtId="167" fontId="97" fillId="2" borderId="29" xfId="96" applyNumberFormat="1" applyFont="1" applyFill="1" applyBorder="1" applyAlignment="1">
      <alignment horizontal="center" vertical="center" wrapText="1"/>
    </xf>
    <xf numFmtId="0" fontId="73" fillId="2" borderId="29" xfId="96" applyFont="1" applyFill="1" applyBorder="1" applyAlignment="1">
      <alignment horizontal="center" vertical="center" wrapText="1"/>
    </xf>
    <xf numFmtId="0" fontId="92" fillId="2" borderId="29" xfId="96" applyFont="1" applyFill="1" applyBorder="1" applyAlignment="1">
      <alignment horizontal="center" vertical="center" wrapText="1"/>
    </xf>
    <xf numFmtId="172" fontId="73" fillId="2" borderId="29" xfId="96" applyNumberFormat="1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center" vertical="center" wrapText="1"/>
    </xf>
    <xf numFmtId="0" fontId="73" fillId="2" borderId="29" xfId="0" applyFont="1" applyFill="1" applyBorder="1"/>
    <xf numFmtId="174" fontId="73" fillId="2" borderId="29" xfId="2029" applyNumberFormat="1" applyFont="1" applyFill="1" applyBorder="1"/>
    <xf numFmtId="0" fontId="73" fillId="2" borderId="22" xfId="0" applyFont="1" applyFill="1" applyBorder="1"/>
    <xf numFmtId="166" fontId="94" fillId="2" borderId="29" xfId="223" applyNumberFormat="1" applyFont="1" applyFill="1" applyBorder="1"/>
    <xf numFmtId="0" fontId="98" fillId="2" borderId="0" xfId="0" applyFont="1" applyFill="1"/>
    <xf numFmtId="166" fontId="85" fillId="2" borderId="29" xfId="223" applyNumberFormat="1" applyFont="1" applyFill="1" applyBorder="1" applyAlignment="1">
      <alignment vertical="center"/>
    </xf>
    <xf numFmtId="0" fontId="99" fillId="2" borderId="0" xfId="0" applyFont="1" applyFill="1"/>
    <xf numFmtId="0" fontId="97" fillId="2" borderId="0" xfId="299" applyFont="1" applyFill="1"/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73" fillId="2" borderId="29" xfId="1736" applyFont="1" applyFill="1" applyBorder="1" applyAlignment="1">
      <alignment horizontal="center" vertical="center"/>
    </xf>
    <xf numFmtId="0" fontId="73" fillId="2" borderId="29" xfId="1735" applyFont="1" applyFill="1" applyBorder="1" applyAlignment="1">
      <alignment horizontal="center"/>
    </xf>
    <xf numFmtId="0" fontId="73" fillId="57" borderId="29" xfId="0" applyFont="1" applyFill="1" applyBorder="1" applyAlignment="1">
      <alignment wrapText="1"/>
    </xf>
    <xf numFmtId="167" fontId="73" fillId="57" borderId="26" xfId="0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vertical="center"/>
    </xf>
    <xf numFmtId="0" fontId="73" fillId="2" borderId="29" xfId="299" applyFont="1" applyFill="1" applyBorder="1" applyAlignment="1">
      <alignment vertical="top"/>
    </xf>
    <xf numFmtId="167" fontId="73" fillId="2" borderId="29" xfId="7" applyNumberFormat="1" applyFont="1" applyFill="1" applyBorder="1" applyAlignment="1">
      <alignment horizontal="right" vertical="top" wrapText="1"/>
    </xf>
    <xf numFmtId="0" fontId="73" fillId="2" borderId="28" xfId="1737" applyFont="1" applyFill="1" applyBorder="1" applyAlignment="1">
      <alignment vertical="center"/>
    </xf>
    <xf numFmtId="0" fontId="73" fillId="2" borderId="32" xfId="1737" applyFont="1" applyFill="1" applyBorder="1" applyAlignment="1">
      <alignment vertical="center"/>
    </xf>
    <xf numFmtId="0" fontId="73" fillId="2" borderId="32" xfId="1737" applyFont="1" applyFill="1" applyBorder="1" applyAlignment="1">
      <alignment horizontal="center" vertical="center"/>
    </xf>
    <xf numFmtId="167" fontId="73" fillId="2" borderId="26" xfId="1737" applyNumberFormat="1" applyFont="1" applyFill="1" applyBorder="1" applyAlignment="1">
      <alignment vertical="center"/>
    </xf>
    <xf numFmtId="0" fontId="73" fillId="2" borderId="29" xfId="299" applyFont="1" applyFill="1" applyBorder="1" applyAlignment="1">
      <alignment horizontal="center" vertical="center" wrapText="1"/>
    </xf>
    <xf numFmtId="165" fontId="73" fillId="2" borderId="29" xfId="6" applyFont="1" applyFill="1" applyBorder="1" applyAlignment="1">
      <alignment horizontal="center" vertical="center"/>
    </xf>
    <xf numFmtId="171" fontId="73" fillId="0" borderId="29" xfId="0" applyNumberFormat="1" applyFont="1" applyBorder="1" applyAlignment="1">
      <alignment horizontal="center" vertical="center"/>
    </xf>
    <xf numFmtId="167" fontId="73" fillId="0" borderId="29" xfId="0" applyNumberFormat="1" applyFont="1" applyBorder="1" applyAlignment="1">
      <alignment horizontal="right" vertical="center" wrapText="1"/>
    </xf>
    <xf numFmtId="0" fontId="73" fillId="2" borderId="0" xfId="299" applyFont="1" applyFill="1" applyAlignment="1">
      <alignment horizontal="left" vertical="center" wrapText="1"/>
    </xf>
    <xf numFmtId="0" fontId="101" fillId="0" borderId="0" xfId="0" applyFont="1"/>
    <xf numFmtId="43" fontId="73" fillId="2" borderId="0" xfId="253" applyNumberFormat="1" applyFont="1" applyFill="1"/>
    <xf numFmtId="166" fontId="73" fillId="0" borderId="29" xfId="253" applyNumberFormat="1" applyFont="1" applyBorder="1"/>
    <xf numFmtId="0" fontId="74" fillId="2" borderId="29" xfId="0" applyFont="1" applyFill="1" applyBorder="1" applyAlignment="1">
      <alignment vertical="center" wrapText="1"/>
    </xf>
    <xf numFmtId="0" fontId="73" fillId="2" borderId="0" xfId="0" applyFont="1" applyFill="1" applyAlignment="1">
      <alignment horizontal="center" vertical="top" wrapText="1"/>
    </xf>
    <xf numFmtId="0" fontId="17" fillId="0" borderId="29" xfId="96" applyFont="1" applyBorder="1" applyAlignment="1">
      <alignment horizontal="left" vertical="center" wrapText="1"/>
    </xf>
    <xf numFmtId="166" fontId="97" fillId="2" borderId="29" xfId="96" applyNumberFormat="1" applyFont="1" applyFill="1" applyBorder="1" applyAlignment="1">
      <alignment vertical="center" wrapText="1"/>
    </xf>
    <xf numFmtId="167" fontId="17" fillId="2" borderId="29" xfId="7" applyNumberFormat="1" applyFont="1" applyFill="1" applyBorder="1" applyAlignment="1">
      <alignment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165" fontId="17" fillId="2" borderId="29" xfId="6" applyFont="1" applyFill="1" applyBorder="1" applyAlignment="1">
      <alignment horizontal="center" vertical="center"/>
    </xf>
    <xf numFmtId="0" fontId="85" fillId="0" borderId="29" xfId="208" applyFont="1" applyBorder="1" applyAlignment="1">
      <alignment vertical="center" wrapText="1"/>
    </xf>
    <xf numFmtId="0" fontId="17" fillId="2" borderId="29" xfId="96" applyFont="1" applyFill="1" applyBorder="1" applyAlignment="1">
      <alignment horizontal="left" vertical="center" wrapText="1"/>
    </xf>
    <xf numFmtId="170" fontId="104" fillId="2" borderId="0" xfId="2027" applyFont="1" applyFill="1"/>
    <xf numFmtId="43" fontId="100" fillId="2" borderId="0" xfId="7" applyFont="1" applyFill="1"/>
    <xf numFmtId="43" fontId="100" fillId="2" borderId="0" xfId="7" applyFont="1" applyFill="1" applyAlignment="1">
      <alignment vertical="center"/>
    </xf>
    <xf numFmtId="43" fontId="100" fillId="2" borderId="0" xfId="7" applyFont="1" applyFill="1" applyAlignment="1">
      <alignment horizontal="left" vertical="center" wrapText="1"/>
    </xf>
    <xf numFmtId="43" fontId="73" fillId="2" borderId="0" xfId="7" applyFont="1" applyFill="1" applyAlignment="1">
      <alignment horizontal="center"/>
    </xf>
    <xf numFmtId="0" fontId="73" fillId="2" borderId="26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74" fillId="2" borderId="0" xfId="253" applyFont="1" applyFill="1" applyAlignment="1">
      <alignment horizontal="center" vertical="top"/>
    </xf>
    <xf numFmtId="0" fontId="74" fillId="2" borderId="0" xfId="253" applyFont="1" applyFill="1" applyAlignment="1">
      <alignment horizontal="center"/>
    </xf>
    <xf numFmtId="0" fontId="73" fillId="2" borderId="0" xfId="299" applyFont="1" applyFill="1" applyAlignment="1">
      <alignment horizontal="center" vertical="top"/>
    </xf>
    <xf numFmtId="43" fontId="73" fillId="2" borderId="0" xfId="7" applyFont="1" applyFill="1" applyAlignment="1">
      <alignment horizontal="center" vertical="top"/>
    </xf>
    <xf numFmtId="43" fontId="96" fillId="2" borderId="0" xfId="7" applyFont="1" applyFill="1" applyAlignment="1">
      <alignment horizontal="center" vertical="top"/>
    </xf>
    <xf numFmtId="0" fontId="73" fillId="2" borderId="0" xfId="299" applyFont="1" applyFill="1" applyAlignment="1">
      <alignment horizontal="center"/>
    </xf>
    <xf numFmtId="43" fontId="96" fillId="2" borderId="0" xfId="7" applyFont="1" applyFill="1" applyAlignment="1">
      <alignment horizontal="center"/>
    </xf>
    <xf numFmtId="173" fontId="17" fillId="2" borderId="0" xfId="299" applyNumberFormat="1" applyFont="1" applyFill="1" applyAlignment="1">
      <alignment horizontal="center"/>
    </xf>
    <xf numFmtId="43" fontId="97" fillId="2" borderId="0" xfId="7" applyFont="1" applyFill="1" applyAlignment="1">
      <alignment horizontal="center"/>
    </xf>
    <xf numFmtId="43" fontId="98" fillId="2" borderId="0" xfId="7" applyFont="1" applyFill="1" applyAlignment="1">
      <alignment horizontal="center"/>
    </xf>
    <xf numFmtId="43" fontId="99" fillId="2" borderId="0" xfId="7" applyFont="1" applyFill="1" applyAlignment="1">
      <alignment horizontal="center"/>
    </xf>
    <xf numFmtId="43" fontId="73" fillId="2" borderId="0" xfId="299" applyNumberFormat="1" applyFont="1" applyFill="1" applyAlignment="1">
      <alignment horizontal="center"/>
    </xf>
    <xf numFmtId="0" fontId="97" fillId="2" borderId="0" xfId="299" applyFont="1" applyFill="1" applyAlignment="1">
      <alignment horizontal="center"/>
    </xf>
    <xf numFmtId="166" fontId="97" fillId="2" borderId="0" xfId="299" applyNumberFormat="1" applyFont="1" applyFill="1" applyAlignment="1">
      <alignment horizontal="center"/>
    </xf>
    <xf numFmtId="166" fontId="97" fillId="2" borderId="0" xfId="7" applyNumberFormat="1" applyFont="1" applyFill="1" applyAlignment="1">
      <alignment horizontal="center"/>
    </xf>
    <xf numFmtId="167" fontId="96" fillId="2" borderId="29" xfId="96" applyNumberFormat="1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/>
    </xf>
    <xf numFmtId="0" fontId="73" fillId="2" borderId="29" xfId="0" applyFont="1" applyFill="1" applyBorder="1" applyAlignment="1">
      <alignment horizontal="center"/>
    </xf>
    <xf numFmtId="0" fontId="74" fillId="2" borderId="29" xfId="0" applyFont="1" applyFill="1" applyBorder="1" applyAlignment="1">
      <alignment horizontal="center" vertical="center" wrapText="1"/>
    </xf>
    <xf numFmtId="0" fontId="73" fillId="0" borderId="29" xfId="0" applyFont="1" applyBorder="1" applyAlignment="1">
      <alignment horizontal="left" vertical="top" wrapText="1"/>
    </xf>
    <xf numFmtId="166" fontId="85" fillId="0" borderId="29" xfId="223" applyNumberFormat="1" applyFont="1" applyBorder="1" applyAlignment="1">
      <alignment vertical="center"/>
    </xf>
    <xf numFmtId="175" fontId="74" fillId="2" borderId="29" xfId="7" applyNumberFormat="1" applyFont="1" applyFill="1" applyBorder="1" applyAlignment="1">
      <alignment vertical="center" wrapText="1"/>
    </xf>
    <xf numFmtId="0" fontId="17" fillId="2" borderId="29" xfId="0" applyFont="1" applyFill="1" applyBorder="1" applyAlignment="1">
      <alignment horizontal="left" vertical="top" wrapText="1"/>
    </xf>
    <xf numFmtId="0" fontId="73" fillId="2" borderId="26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center" wrapText="1"/>
    </xf>
    <xf numFmtId="167" fontId="17" fillId="59" borderId="29" xfId="7" applyNumberFormat="1" applyFont="1" applyFill="1" applyBorder="1" applyAlignment="1">
      <alignment horizontal="center" vertical="top" wrapText="1"/>
    </xf>
    <xf numFmtId="0" fontId="101" fillId="2" borderId="0" xfId="0" applyFont="1" applyFill="1"/>
    <xf numFmtId="43" fontId="102" fillId="2" borderId="0" xfId="7" applyFont="1" applyFill="1"/>
    <xf numFmtId="0" fontId="94" fillId="0" borderId="29" xfId="96" applyFont="1" applyBorder="1" applyAlignment="1">
      <alignment horizontal="left" vertical="center" wrapText="1"/>
    </xf>
    <xf numFmtId="0" fontId="85" fillId="2" borderId="26" xfId="165" applyFont="1" applyFill="1" applyBorder="1">
      <alignment horizontal="left" vertical="top" wrapText="1"/>
    </xf>
    <xf numFmtId="49" fontId="73" fillId="2" borderId="26" xfId="0" applyNumberFormat="1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center"/>
    </xf>
    <xf numFmtId="0" fontId="17" fillId="2" borderId="26" xfId="0" applyFont="1" applyFill="1" applyBorder="1"/>
    <xf numFmtId="0" fontId="74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0" borderId="29" xfId="0" applyFont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32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left" vertical="top" wrapText="1"/>
    </xf>
    <xf numFmtId="49" fontId="17" fillId="2" borderId="29" xfId="0" applyNumberFormat="1" applyFont="1" applyFill="1" applyBorder="1" applyAlignment="1">
      <alignment horizontal="center" vertical="top" wrapText="1"/>
    </xf>
    <xf numFmtId="49" fontId="17" fillId="2" borderId="29" xfId="0" applyNumberFormat="1" applyFont="1" applyFill="1" applyBorder="1" applyAlignment="1">
      <alignment horizontal="center" vertical="top"/>
    </xf>
    <xf numFmtId="0" fontId="73" fillId="2" borderId="30" xfId="0" applyFont="1" applyFill="1" applyBorder="1" applyAlignment="1">
      <alignment horizontal="center" vertical="top" wrapText="1"/>
    </xf>
    <xf numFmtId="0" fontId="73" fillId="2" borderId="31" xfId="0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/>
    </xf>
    <xf numFmtId="0" fontId="73" fillId="2" borderId="26" xfId="0" applyFont="1" applyFill="1" applyBorder="1" applyAlignment="1">
      <alignment horizontal="center" vertical="top" wrapText="1"/>
    </xf>
    <xf numFmtId="49" fontId="17" fillId="2" borderId="28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72" fontId="17" fillId="2" borderId="22" xfId="96" applyNumberFormat="1" applyFont="1" applyFill="1" applyBorder="1" applyAlignment="1">
      <alignment horizontal="center" vertical="center" wrapText="1"/>
    </xf>
    <xf numFmtId="172" fontId="17" fillId="2" borderId="2" xfId="96" applyNumberFormat="1" applyFont="1" applyFill="1" applyBorder="1" applyAlignment="1">
      <alignment horizontal="center" vertical="center" wrapText="1"/>
    </xf>
    <xf numFmtId="172" fontId="73" fillId="2" borderId="28" xfId="96" applyNumberFormat="1" applyFont="1" applyFill="1" applyBorder="1" applyAlignment="1">
      <alignment horizontal="center" vertical="center" wrapText="1"/>
    </xf>
    <xf numFmtId="172" fontId="73" fillId="2" borderId="32" xfId="96" applyNumberFormat="1" applyFont="1" applyFill="1" applyBorder="1" applyAlignment="1">
      <alignment horizontal="center" vertical="center" wrapText="1"/>
    </xf>
    <xf numFmtId="172" fontId="73" fillId="2" borderId="26" xfId="96" applyNumberFormat="1" applyFont="1" applyFill="1" applyBorder="1" applyAlignment="1">
      <alignment horizontal="center" vertical="center" wrapText="1"/>
    </xf>
    <xf numFmtId="167" fontId="73" fillId="2" borderId="0" xfId="96" applyNumberFormat="1" applyFont="1" applyFill="1" applyAlignment="1">
      <alignment horizontal="right" vertical="top" wrapText="1"/>
    </xf>
    <xf numFmtId="167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27" xfId="2028" applyFont="1" applyFill="1" applyBorder="1" applyAlignment="1">
      <alignment horizontal="right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91" fillId="2" borderId="28" xfId="96" applyNumberFormat="1" applyFont="1" applyFill="1" applyBorder="1" applyAlignment="1">
      <alignment horizontal="center" vertical="center" wrapText="1"/>
    </xf>
    <xf numFmtId="166" fontId="91" fillId="2" borderId="32" xfId="96" applyNumberFormat="1" applyFont="1" applyFill="1" applyBorder="1" applyAlignment="1">
      <alignment horizontal="center" vertical="center" wrapText="1"/>
    </xf>
    <xf numFmtId="166" fontId="91" fillId="2" borderId="26" xfId="96" applyNumberFormat="1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top" wrapText="1"/>
    </xf>
    <xf numFmtId="0" fontId="74" fillId="2" borderId="27" xfId="0" applyFont="1" applyFill="1" applyBorder="1" applyAlignment="1">
      <alignment horizontal="right" vertical="center" wrapText="1"/>
    </xf>
    <xf numFmtId="0" fontId="73" fillId="0" borderId="28" xfId="0" applyFont="1" applyBorder="1" applyAlignment="1">
      <alignment horizontal="center" vertical="center" wrapText="1"/>
    </xf>
    <xf numFmtId="0" fontId="73" fillId="0" borderId="32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58" borderId="29" xfId="0" applyFont="1" applyFill="1" applyBorder="1" applyAlignment="1">
      <alignment horizontal="center" vertical="top" wrapText="1"/>
    </xf>
    <xf numFmtId="0" fontId="73" fillId="0" borderId="29" xfId="0" applyFont="1" applyBorder="1" applyAlignment="1">
      <alignment horizontal="left" vertical="top" wrapText="1"/>
    </xf>
    <xf numFmtId="0" fontId="17" fillId="57" borderId="29" xfId="0" applyFont="1" applyFill="1" applyBorder="1" applyAlignment="1">
      <alignment horizontal="left" vertical="top" wrapText="1"/>
    </xf>
    <xf numFmtId="0" fontId="74" fillId="2" borderId="29" xfId="0" applyFont="1" applyFill="1" applyBorder="1" applyAlignment="1">
      <alignment horizontal="center" vertical="center" wrapText="1"/>
    </xf>
    <xf numFmtId="0" fontId="103" fillId="0" borderId="29" xfId="0" applyFont="1" applyBorder="1" applyAlignment="1">
      <alignment horizontal="left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Border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28" xfId="299" applyFont="1" applyFill="1" applyBorder="1" applyAlignment="1">
      <alignment horizontal="center" vertical="top" wrapText="1"/>
    </xf>
    <xf numFmtId="0" fontId="73" fillId="2" borderId="32" xfId="299" applyFont="1" applyFill="1" applyBorder="1" applyAlignment="1">
      <alignment horizontal="center" vertical="top" wrapText="1"/>
    </xf>
    <xf numFmtId="0" fontId="73" fillId="2" borderId="26" xfId="299" applyFont="1" applyFill="1" applyBorder="1" applyAlignment="1">
      <alignment horizontal="center" vertical="top" wrapText="1"/>
    </xf>
    <xf numFmtId="0" fontId="73" fillId="2" borderId="28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left" vertical="top" wrapText="1"/>
    </xf>
    <xf numFmtId="0" fontId="73" fillId="2" borderId="26" xfId="0" applyFont="1" applyFill="1" applyBorder="1" applyAlignment="1">
      <alignment horizontal="left" vertical="top" wrapText="1"/>
    </xf>
    <xf numFmtId="0" fontId="73" fillId="2" borderId="28" xfId="1735" applyFont="1" applyFill="1" applyBorder="1" applyAlignment="1">
      <alignment horizontal="center" wrapText="1"/>
    </xf>
    <xf numFmtId="0" fontId="73" fillId="2" borderId="32" xfId="1735" applyFont="1" applyFill="1" applyBorder="1" applyAlignment="1">
      <alignment horizontal="center" wrapText="1"/>
    </xf>
    <xf numFmtId="0" fontId="73" fillId="2" borderId="26" xfId="1735" applyFont="1" applyFill="1" applyBorder="1" applyAlignment="1">
      <alignment horizontal="center" wrapText="1"/>
    </xf>
    <xf numFmtId="0" fontId="17" fillId="59" borderId="29" xfId="0" applyFont="1" applyFill="1" applyBorder="1" applyAlignment="1">
      <alignment vertical="top" wrapText="1"/>
    </xf>
    <xf numFmtId="0" fontId="73" fillId="57" borderId="28" xfId="0" applyFont="1" applyFill="1" applyBorder="1" applyAlignment="1">
      <alignment horizontal="left" vertical="center" wrapText="1"/>
    </xf>
    <xf numFmtId="0" fontId="73" fillId="57" borderId="32" xfId="0" applyFont="1" applyFill="1" applyBorder="1" applyAlignment="1">
      <alignment horizontal="left" vertical="center" wrapText="1"/>
    </xf>
    <xf numFmtId="0" fontId="73" fillId="57" borderId="26" xfId="0" applyFont="1" applyFill="1" applyBorder="1" applyAlignment="1">
      <alignment horizontal="left" vertical="center" wrapText="1"/>
    </xf>
    <xf numFmtId="0" fontId="73" fillId="2" borderId="28" xfId="299" applyFont="1" applyFill="1" applyBorder="1" applyAlignment="1">
      <alignment horizontal="left" vertical="top" wrapText="1"/>
    </xf>
    <xf numFmtId="0" fontId="73" fillId="2" borderId="32" xfId="299" applyFont="1" applyFill="1" applyBorder="1" applyAlignment="1">
      <alignment horizontal="left" vertical="top" wrapText="1"/>
    </xf>
    <xf numFmtId="0" fontId="73" fillId="2" borderId="26" xfId="299" applyFont="1" applyFill="1" applyBorder="1" applyAlignment="1">
      <alignment horizontal="left" vertical="top" wrapText="1"/>
    </xf>
  </cellXfs>
  <cellStyles count="3116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36"/>
  <sheetViews>
    <sheetView topLeftCell="A7" zoomScale="70" zoomScaleNormal="70" zoomScaleSheetLayoutView="100" workbookViewId="0">
      <selection activeCell="H37" sqref="H37"/>
    </sheetView>
  </sheetViews>
  <sheetFormatPr defaultColWidth="9.140625" defaultRowHeight="17.25"/>
  <cols>
    <col min="1" max="3" width="8.140625" style="2" customWidth="1"/>
    <col min="4" max="4" width="11.5703125" style="2" customWidth="1"/>
    <col min="5" max="5" width="13.85546875" style="2" customWidth="1"/>
    <col min="6" max="6" width="62.140625" style="2" customWidth="1"/>
    <col min="7" max="9" width="19.7109375" style="2" customWidth="1"/>
    <col min="10" max="10" width="15" style="2" customWidth="1"/>
    <col min="11" max="16384" width="9.140625" style="2"/>
  </cols>
  <sheetData>
    <row r="1" spans="1:9" s="36" customFormat="1" ht="37.5" customHeight="1">
      <c r="F1" s="165" t="s">
        <v>17</v>
      </c>
      <c r="G1" s="165"/>
      <c r="H1" s="165"/>
      <c r="I1" s="165"/>
    </row>
    <row r="2" spans="1:9" s="37" customFormat="1" ht="17.649999999999999" customHeight="1">
      <c r="F2" s="166" t="s">
        <v>42</v>
      </c>
      <c r="G2" s="166"/>
      <c r="H2" s="166"/>
      <c r="I2" s="166"/>
    </row>
    <row r="3" spans="1:9" s="37" customFormat="1" ht="17.649999999999999" customHeight="1">
      <c r="F3" s="166" t="s">
        <v>0</v>
      </c>
      <c r="G3" s="166"/>
      <c r="H3" s="166"/>
      <c r="I3" s="166"/>
    </row>
    <row r="4" spans="1:9" ht="13.7" customHeight="1"/>
    <row r="5" spans="1:9" ht="13.7" customHeight="1"/>
    <row r="6" spans="1:9" ht="13.7" customHeight="1"/>
    <row r="7" spans="1:9" ht="52.5" customHeight="1">
      <c r="A7" s="167" t="s">
        <v>100</v>
      </c>
      <c r="B7" s="167"/>
      <c r="C7" s="167"/>
      <c r="D7" s="167"/>
      <c r="E7" s="167"/>
      <c r="F7" s="167"/>
      <c r="G7" s="167"/>
      <c r="H7" s="167"/>
      <c r="I7" s="167"/>
    </row>
    <row r="8" spans="1:9">
      <c r="A8" s="38"/>
      <c r="B8" s="38"/>
      <c r="C8" s="38"/>
      <c r="D8" s="38"/>
      <c r="E8" s="38"/>
      <c r="F8" s="38"/>
      <c r="G8" s="38"/>
      <c r="H8" s="38"/>
      <c r="I8" s="38"/>
    </row>
    <row r="10" spans="1:9">
      <c r="G10" s="37"/>
      <c r="I10" s="37" t="s">
        <v>9</v>
      </c>
    </row>
    <row r="11" spans="1:9" s="9" customFormat="1" ht="55.15" customHeight="1">
      <c r="A11" s="168" t="s">
        <v>10</v>
      </c>
      <c r="B11" s="168"/>
      <c r="C11" s="168"/>
      <c r="D11" s="168" t="s">
        <v>1</v>
      </c>
      <c r="E11" s="168"/>
      <c r="F11" s="168" t="s">
        <v>5</v>
      </c>
      <c r="G11" s="169" t="s">
        <v>23</v>
      </c>
      <c r="H11" s="170"/>
      <c r="I11" s="171"/>
    </row>
    <row r="12" spans="1:9" s="9" customFormat="1" ht="34.5">
      <c r="A12" s="39" t="s">
        <v>21</v>
      </c>
      <c r="B12" s="39" t="s">
        <v>22</v>
      </c>
      <c r="C12" s="39" t="s">
        <v>11</v>
      </c>
      <c r="D12" s="39" t="s">
        <v>4</v>
      </c>
      <c r="E12" s="39" t="s">
        <v>14</v>
      </c>
      <c r="F12" s="168"/>
      <c r="G12" s="39" t="s">
        <v>24</v>
      </c>
      <c r="H12" s="39" t="s">
        <v>2</v>
      </c>
      <c r="I12" s="39" t="s">
        <v>3</v>
      </c>
    </row>
    <row r="13" spans="1:9" s="9" customFormat="1" ht="34.9" customHeight="1">
      <c r="A13" s="8"/>
      <c r="B13" s="8"/>
      <c r="C13" s="8"/>
      <c r="D13" s="39"/>
      <c r="E13" s="39"/>
      <c r="F13" s="13" t="s">
        <v>8</v>
      </c>
      <c r="G13" s="7">
        <f>+G15</f>
        <v>0</v>
      </c>
      <c r="H13" s="7">
        <f t="shared" ref="H13:I13" si="0">+H15</f>
        <v>0</v>
      </c>
      <c r="I13" s="7">
        <f t="shared" si="0"/>
        <v>0</v>
      </c>
    </row>
    <row r="14" spans="1:9" s="9" customFormat="1">
      <c r="A14" s="8"/>
      <c r="B14" s="8"/>
      <c r="C14" s="8"/>
      <c r="D14" s="39"/>
      <c r="E14" s="39"/>
      <c r="F14" s="8" t="s">
        <v>25</v>
      </c>
      <c r="G14" s="1"/>
      <c r="H14" s="1"/>
      <c r="I14" s="1"/>
    </row>
    <row r="15" spans="1:9" s="9" customFormat="1" ht="34.5">
      <c r="A15" s="8"/>
      <c r="B15" s="8"/>
      <c r="C15" s="8"/>
      <c r="D15" s="39"/>
      <c r="E15" s="39"/>
      <c r="F15" s="3" t="s">
        <v>16</v>
      </c>
      <c r="G15" s="1">
        <f>+G16</f>
        <v>0</v>
      </c>
      <c r="H15" s="1">
        <f t="shared" ref="H15:I15" si="1">+H16</f>
        <v>0</v>
      </c>
      <c r="I15" s="1">
        <f t="shared" si="1"/>
        <v>0</v>
      </c>
    </row>
    <row r="16" spans="1:9" s="9" customFormat="1" ht="17.649999999999999" customHeight="1">
      <c r="A16" s="174" t="s">
        <v>71</v>
      </c>
      <c r="B16" s="183"/>
      <c r="C16" s="18"/>
      <c r="D16" s="178"/>
      <c r="E16" s="18"/>
      <c r="F16" s="40" t="s">
        <v>72</v>
      </c>
      <c r="G16" s="1">
        <f>+G18</f>
        <v>0</v>
      </c>
      <c r="H16" s="1">
        <f t="shared" ref="H16:I16" si="2">+H18</f>
        <v>0</v>
      </c>
      <c r="I16" s="1">
        <f t="shared" si="2"/>
        <v>0</v>
      </c>
    </row>
    <row r="17" spans="1:9" s="9" customFormat="1" ht="16.899999999999999" customHeight="1">
      <c r="A17" s="174"/>
      <c r="B17" s="183"/>
      <c r="C17" s="19"/>
      <c r="D17" s="179"/>
      <c r="E17" s="19"/>
      <c r="F17" s="34" t="s">
        <v>6</v>
      </c>
      <c r="G17" s="4"/>
      <c r="H17" s="5"/>
      <c r="I17" s="4"/>
    </row>
    <row r="18" spans="1:9" s="9" customFormat="1">
      <c r="A18" s="174"/>
      <c r="B18" s="175" t="s">
        <v>26</v>
      </c>
      <c r="C18" s="176"/>
      <c r="D18" s="179"/>
      <c r="E18" s="19"/>
      <c r="F18" s="150" t="s">
        <v>79</v>
      </c>
      <c r="G18" s="5">
        <f t="shared" ref="G18:I18" si="3">+G20</f>
        <v>0</v>
      </c>
      <c r="H18" s="5">
        <f t="shared" si="3"/>
        <v>0</v>
      </c>
      <c r="I18" s="5">
        <f t="shared" si="3"/>
        <v>0</v>
      </c>
    </row>
    <row r="19" spans="1:9" s="9" customFormat="1" ht="18" customHeight="1">
      <c r="A19" s="174"/>
      <c r="B19" s="175"/>
      <c r="C19" s="177"/>
      <c r="D19" s="179"/>
      <c r="E19" s="19"/>
      <c r="F19" s="34" t="s">
        <v>6</v>
      </c>
      <c r="G19" s="4"/>
      <c r="H19" s="5"/>
      <c r="I19" s="4"/>
    </row>
    <row r="20" spans="1:9" s="9" customFormat="1">
      <c r="A20" s="174"/>
      <c r="B20" s="175"/>
      <c r="C20" s="175" t="s">
        <v>26</v>
      </c>
      <c r="D20" s="180"/>
      <c r="E20" s="19"/>
      <c r="F20" s="150" t="s">
        <v>79</v>
      </c>
      <c r="G20" s="5">
        <f t="shared" ref="G20:I20" si="4">+G22</f>
        <v>0</v>
      </c>
      <c r="H20" s="5">
        <f t="shared" si="4"/>
        <v>0</v>
      </c>
      <c r="I20" s="5">
        <f t="shared" si="4"/>
        <v>0</v>
      </c>
    </row>
    <row r="21" spans="1:9" s="9" customFormat="1" ht="16.899999999999999" customHeight="1">
      <c r="A21" s="174"/>
      <c r="B21" s="175"/>
      <c r="C21" s="175"/>
      <c r="D21" s="180"/>
      <c r="E21" s="19"/>
      <c r="F21" s="34" t="s">
        <v>6</v>
      </c>
      <c r="G21" s="10"/>
      <c r="H21" s="5"/>
      <c r="I21" s="10"/>
    </row>
    <row r="22" spans="1:9" s="9" customFormat="1" ht="34.5">
      <c r="A22" s="174"/>
      <c r="B22" s="175"/>
      <c r="C22" s="175"/>
      <c r="D22" s="180"/>
      <c r="E22" s="19"/>
      <c r="F22" s="35" t="s">
        <v>12</v>
      </c>
      <c r="G22" s="5">
        <f>+G24</f>
        <v>0</v>
      </c>
      <c r="H22" s="5">
        <f t="shared" ref="H22:I22" si="5">+H24</f>
        <v>0</v>
      </c>
      <c r="I22" s="5">
        <f t="shared" si="5"/>
        <v>0</v>
      </c>
    </row>
    <row r="23" spans="1:9" s="9" customFormat="1" ht="16.899999999999999" customHeight="1">
      <c r="A23" s="174"/>
      <c r="B23" s="175"/>
      <c r="C23" s="175"/>
      <c r="D23" s="181"/>
      <c r="E23" s="21"/>
      <c r="F23" s="34" t="s">
        <v>6</v>
      </c>
      <c r="G23" s="5"/>
      <c r="H23" s="5"/>
      <c r="I23" s="5"/>
    </row>
    <row r="24" spans="1:9" s="9" customFormat="1" ht="18" customHeight="1">
      <c r="A24" s="174"/>
      <c r="B24" s="175"/>
      <c r="C24" s="175"/>
      <c r="D24" s="42">
        <v>1163</v>
      </c>
      <c r="E24" s="173" t="s">
        <v>74</v>
      </c>
      <c r="F24" s="173"/>
      <c r="G24" s="1">
        <f>+G26</f>
        <v>0</v>
      </c>
      <c r="H24" s="1">
        <f t="shared" ref="H24:I24" si="6">+H26</f>
        <v>0</v>
      </c>
      <c r="I24" s="1">
        <f t="shared" si="6"/>
        <v>0</v>
      </c>
    </row>
    <row r="25" spans="1:9" s="9" customFormat="1" ht="16.899999999999999" customHeight="1">
      <c r="A25" s="174"/>
      <c r="B25" s="175"/>
      <c r="C25" s="175"/>
      <c r="D25" s="182"/>
      <c r="E25" s="159"/>
      <c r="F25" s="34" t="s">
        <v>6</v>
      </c>
      <c r="G25" s="1"/>
      <c r="H25" s="1"/>
      <c r="I25" s="1"/>
    </row>
    <row r="26" spans="1:9" s="9" customFormat="1" ht="51.75">
      <c r="A26" s="174"/>
      <c r="B26" s="175"/>
      <c r="C26" s="175"/>
      <c r="D26" s="182"/>
      <c r="E26" s="152">
        <v>32006</v>
      </c>
      <c r="F26" s="119" t="s">
        <v>81</v>
      </c>
      <c r="G26" s="11">
        <f>+G28</f>
        <v>0</v>
      </c>
      <c r="H26" s="11">
        <f t="shared" ref="H26:I26" si="7">+H28</f>
        <v>0</v>
      </c>
      <c r="I26" s="11">
        <f t="shared" si="7"/>
        <v>0</v>
      </c>
    </row>
    <row r="27" spans="1:9" s="9" customFormat="1" ht="16.149999999999999" customHeight="1">
      <c r="A27" s="174"/>
      <c r="B27" s="175"/>
      <c r="C27" s="175"/>
      <c r="D27" s="182"/>
      <c r="E27" s="160"/>
      <c r="F27" s="34" t="s">
        <v>15</v>
      </c>
      <c r="G27" s="4"/>
      <c r="H27" s="5"/>
      <c r="I27" s="4"/>
    </row>
    <row r="28" spans="1:9" s="12" customFormat="1" ht="36.6" customHeight="1">
      <c r="A28" s="174"/>
      <c r="B28" s="175"/>
      <c r="C28" s="175"/>
      <c r="D28" s="182"/>
      <c r="E28" s="172"/>
      <c r="F28" s="157" t="s">
        <v>76</v>
      </c>
      <c r="G28" s="22">
        <f t="shared" ref="G28:I28" si="8">+G30</f>
        <v>0</v>
      </c>
      <c r="H28" s="22">
        <f t="shared" si="8"/>
        <v>0</v>
      </c>
      <c r="I28" s="22">
        <f t="shared" si="8"/>
        <v>0</v>
      </c>
    </row>
    <row r="29" spans="1:9" s="9" customFormat="1" ht="34.5">
      <c r="A29" s="174"/>
      <c r="B29" s="175"/>
      <c r="C29" s="175"/>
      <c r="D29" s="182"/>
      <c r="E29" s="172"/>
      <c r="F29" s="125" t="s">
        <v>51</v>
      </c>
      <c r="G29" s="4"/>
      <c r="H29" s="23"/>
      <c r="I29" s="4"/>
    </row>
    <row r="30" spans="1:9" s="9" customFormat="1" ht="16.899999999999999" customHeight="1">
      <c r="A30" s="174"/>
      <c r="B30" s="175"/>
      <c r="C30" s="175"/>
      <c r="D30" s="182"/>
      <c r="E30" s="172"/>
      <c r="F30" s="151" t="s">
        <v>7</v>
      </c>
      <c r="G30" s="5">
        <f t="shared" ref="G30:I30" si="9">G31</f>
        <v>0</v>
      </c>
      <c r="H30" s="5">
        <f t="shared" si="9"/>
        <v>0</v>
      </c>
      <c r="I30" s="5">
        <f t="shared" si="9"/>
        <v>0</v>
      </c>
    </row>
    <row r="31" spans="1:9" s="9" customFormat="1" ht="16.899999999999999" customHeight="1">
      <c r="A31" s="174"/>
      <c r="B31" s="175"/>
      <c r="C31" s="175"/>
      <c r="D31" s="182"/>
      <c r="E31" s="172"/>
      <c r="F31" s="125" t="s">
        <v>49</v>
      </c>
      <c r="G31" s="6">
        <f t="shared" ref="G31:I35" si="10">+G32</f>
        <v>0</v>
      </c>
      <c r="H31" s="6">
        <f t="shared" si="10"/>
        <v>0</v>
      </c>
      <c r="I31" s="6">
        <f t="shared" si="10"/>
        <v>0</v>
      </c>
    </row>
    <row r="32" spans="1:9" s="9" customFormat="1" ht="16.149999999999999" customHeight="1">
      <c r="A32" s="174"/>
      <c r="B32" s="175"/>
      <c r="C32" s="175"/>
      <c r="D32" s="182"/>
      <c r="E32" s="172"/>
      <c r="F32" s="125" t="s">
        <v>50</v>
      </c>
      <c r="G32" s="6">
        <f>G33+G35</f>
        <v>0</v>
      </c>
      <c r="H32" s="6">
        <f t="shared" ref="H32:I32" si="11">H33+H35</f>
        <v>0</v>
      </c>
      <c r="I32" s="6">
        <f t="shared" si="11"/>
        <v>0</v>
      </c>
    </row>
    <row r="33" spans="1:9" s="9" customFormat="1" ht="16.149999999999999" customHeight="1">
      <c r="A33" s="174"/>
      <c r="B33" s="175"/>
      <c r="C33" s="175"/>
      <c r="D33" s="182"/>
      <c r="E33" s="172"/>
      <c r="F33" s="125" t="s">
        <v>52</v>
      </c>
      <c r="G33" s="20">
        <f t="shared" si="10"/>
        <v>0</v>
      </c>
      <c r="H33" s="20">
        <f t="shared" si="10"/>
        <v>-81760</v>
      </c>
      <c r="I33" s="20">
        <f t="shared" si="10"/>
        <v>-177828</v>
      </c>
    </row>
    <row r="34" spans="1:9" s="9" customFormat="1" ht="18" customHeight="1">
      <c r="A34" s="174"/>
      <c r="B34" s="175"/>
      <c r="C34" s="175"/>
      <c r="D34" s="182"/>
      <c r="E34" s="172"/>
      <c r="F34" s="158" t="s">
        <v>97</v>
      </c>
      <c r="G34" s="20">
        <f>+'Հավելված N 3'!E18</f>
        <v>0</v>
      </c>
      <c r="H34" s="20">
        <f>+'Հավելված N 3'!F18</f>
        <v>-81760</v>
      </c>
      <c r="I34" s="20">
        <f>+'Հավելված N 3'!G18</f>
        <v>-177828</v>
      </c>
    </row>
    <row r="35" spans="1:9" s="9" customFormat="1" ht="16.149999999999999" customHeight="1">
      <c r="A35" s="174"/>
      <c r="B35" s="175"/>
      <c r="C35" s="175"/>
      <c r="D35" s="182"/>
      <c r="E35" s="172"/>
      <c r="F35" s="125" t="s">
        <v>98</v>
      </c>
      <c r="G35" s="20">
        <f t="shared" si="10"/>
        <v>0</v>
      </c>
      <c r="H35" s="20">
        <f t="shared" si="10"/>
        <v>81760</v>
      </c>
      <c r="I35" s="20">
        <f t="shared" si="10"/>
        <v>177828</v>
      </c>
    </row>
    <row r="36" spans="1:9" s="9" customFormat="1" ht="18" customHeight="1">
      <c r="A36" s="174"/>
      <c r="B36" s="175"/>
      <c r="C36" s="175"/>
      <c r="D36" s="182"/>
      <c r="E36" s="172"/>
      <c r="F36" s="158" t="s">
        <v>99</v>
      </c>
      <c r="G36" s="20">
        <f>+'Հավելված N 3'!E20</f>
        <v>0</v>
      </c>
      <c r="H36" s="20">
        <f>+'Հավելված N 3'!F20</f>
        <v>81760</v>
      </c>
      <c r="I36" s="20">
        <f>+'Հավելված N 3'!G20</f>
        <v>177828</v>
      </c>
    </row>
  </sheetData>
  <mergeCells count="18">
    <mergeCell ref="E28:E36"/>
    <mergeCell ref="E24:F24"/>
    <mergeCell ref="A16:A36"/>
    <mergeCell ref="B18:B36"/>
    <mergeCell ref="C20:C36"/>
    <mergeCell ref="C18:C19"/>
    <mergeCell ref="D16:D17"/>
    <mergeCell ref="D18:D23"/>
    <mergeCell ref="D25:D36"/>
    <mergeCell ref="B16:B17"/>
    <mergeCell ref="F1:I1"/>
    <mergeCell ref="F3:I3"/>
    <mergeCell ref="A7:I7"/>
    <mergeCell ref="A11:C11"/>
    <mergeCell ref="D11:E11"/>
    <mergeCell ref="F2:I2"/>
    <mergeCell ref="F11:F12"/>
    <mergeCell ref="G11:I11"/>
  </mergeCells>
  <phoneticPr fontId="95" type="noConversion"/>
  <pageMargins left="0.7" right="0.7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20"/>
  <sheetViews>
    <sheetView zoomScale="85" zoomScaleNormal="85" workbookViewId="0">
      <selection activeCell="K10" sqref="K10"/>
    </sheetView>
  </sheetViews>
  <sheetFormatPr defaultColWidth="9.140625" defaultRowHeight="17.25"/>
  <cols>
    <col min="1" max="1" width="9.140625" style="84"/>
    <col min="2" max="2" width="9.140625" style="84" customWidth="1"/>
    <col min="3" max="3" width="54.28515625" style="84" customWidth="1"/>
    <col min="4" max="4" width="18.42578125" style="84" customWidth="1"/>
    <col min="5" max="8" width="20.42578125" style="84" customWidth="1"/>
    <col min="9" max="9" width="15.140625" style="140" bestFit="1" customWidth="1"/>
    <col min="10" max="10" width="15.7109375" style="136" customWidth="1"/>
    <col min="11" max="11" width="13.42578125" style="134" customWidth="1"/>
    <col min="12" max="12" width="15.7109375" style="134" bestFit="1" customWidth="1"/>
    <col min="13" max="13" width="13.42578125" style="134" customWidth="1"/>
    <col min="14" max="16384" width="9.140625" style="84"/>
  </cols>
  <sheetData>
    <row r="1" spans="1:13" s="63" customFormat="1" ht="26.65" customHeight="1">
      <c r="A1" s="61"/>
      <c r="B1" s="62"/>
      <c r="C1" s="62"/>
      <c r="D1" s="62"/>
      <c r="E1" s="61"/>
      <c r="F1" s="193" t="s">
        <v>18</v>
      </c>
      <c r="G1" s="193"/>
      <c r="H1" s="193"/>
      <c r="I1" s="130"/>
      <c r="J1" s="131"/>
      <c r="K1" s="132"/>
      <c r="L1" s="132"/>
      <c r="M1" s="132"/>
    </row>
    <row r="2" spans="1:13" s="66" customFormat="1">
      <c r="A2" s="64"/>
      <c r="B2" s="64"/>
      <c r="C2" s="64"/>
      <c r="D2" s="64"/>
      <c r="E2" s="65"/>
      <c r="F2" s="194" t="s">
        <v>43</v>
      </c>
      <c r="G2" s="194"/>
      <c r="H2" s="194"/>
      <c r="I2" s="133"/>
      <c r="J2" s="124"/>
      <c r="K2" s="134"/>
      <c r="L2" s="134"/>
      <c r="M2" s="134"/>
    </row>
    <row r="3" spans="1:13" s="66" customFormat="1">
      <c r="A3" s="64"/>
      <c r="B3" s="64"/>
      <c r="C3" s="64"/>
      <c r="D3" s="64"/>
      <c r="E3" s="65"/>
      <c r="F3" s="194" t="s">
        <v>19</v>
      </c>
      <c r="G3" s="194"/>
      <c r="H3" s="194"/>
      <c r="I3" s="133"/>
      <c r="J3" s="124"/>
      <c r="K3" s="134"/>
      <c r="L3" s="134"/>
      <c r="M3" s="134"/>
    </row>
    <row r="4" spans="1:13" s="66" customFormat="1">
      <c r="A4" s="67"/>
      <c r="B4" s="67"/>
      <c r="C4" s="68"/>
      <c r="D4" s="65"/>
      <c r="E4" s="65"/>
      <c r="F4" s="65"/>
      <c r="G4" s="65"/>
      <c r="H4" s="65"/>
      <c r="I4" s="133"/>
      <c r="J4" s="124"/>
      <c r="K4" s="134"/>
      <c r="L4" s="134"/>
      <c r="M4" s="134"/>
    </row>
    <row r="5" spans="1:13" s="66" customFormat="1" ht="37.5" customHeight="1">
      <c r="A5" s="195" t="s">
        <v>95</v>
      </c>
      <c r="B5" s="196"/>
      <c r="C5" s="196"/>
      <c r="D5" s="196"/>
      <c r="E5" s="196"/>
      <c r="F5" s="196"/>
      <c r="G5" s="196"/>
      <c r="H5" s="196"/>
      <c r="I5" s="133"/>
      <c r="J5" s="124"/>
      <c r="K5" s="134"/>
      <c r="L5" s="134"/>
      <c r="M5" s="134"/>
    </row>
    <row r="6" spans="1:13" s="66" customFormat="1" ht="37.5" customHeight="1">
      <c r="A6" s="196"/>
      <c r="B6" s="196"/>
      <c r="C6" s="196"/>
      <c r="D6" s="196"/>
      <c r="E6" s="196"/>
      <c r="F6" s="196"/>
      <c r="G6" s="196"/>
      <c r="H6" s="196"/>
      <c r="I6" s="133"/>
      <c r="J6" s="124"/>
      <c r="K6" s="134"/>
      <c r="L6" s="134"/>
      <c r="M6" s="134"/>
    </row>
    <row r="7" spans="1:13" s="66" customFormat="1">
      <c r="E7" s="65"/>
      <c r="F7" s="65"/>
      <c r="G7" s="65"/>
      <c r="I7" s="133"/>
      <c r="J7" s="124"/>
      <c r="K7" s="134"/>
      <c r="L7" s="134"/>
      <c r="M7" s="134"/>
    </row>
    <row r="8" spans="1:13" s="66" customFormat="1">
      <c r="A8" s="69"/>
      <c r="B8" s="69"/>
      <c r="C8" s="69"/>
      <c r="D8" s="120"/>
      <c r="E8" s="65"/>
      <c r="F8" s="65"/>
      <c r="G8" s="197" t="s">
        <v>9</v>
      </c>
      <c r="H8" s="197"/>
      <c r="I8" s="133"/>
      <c r="J8" s="124"/>
      <c r="K8" s="134"/>
      <c r="L8" s="134"/>
      <c r="M8" s="134"/>
    </row>
    <row r="9" spans="1:13" s="66" customFormat="1" ht="38.450000000000003" customHeight="1">
      <c r="A9" s="184" t="s">
        <v>45</v>
      </c>
      <c r="B9" s="185"/>
      <c r="C9" s="186" t="s">
        <v>46</v>
      </c>
      <c r="D9" s="188" t="s">
        <v>62</v>
      </c>
      <c r="E9" s="190" t="s">
        <v>88</v>
      </c>
      <c r="F9" s="191"/>
      <c r="G9" s="191"/>
      <c r="H9" s="192"/>
      <c r="I9" s="133"/>
      <c r="J9" s="124"/>
      <c r="K9" s="134"/>
      <c r="L9" s="134"/>
      <c r="M9" s="134"/>
    </row>
    <row r="10" spans="1:13" s="66" customFormat="1" ht="103.5">
      <c r="A10" s="44" t="s">
        <v>13</v>
      </c>
      <c r="B10" s="44" t="s">
        <v>14</v>
      </c>
      <c r="C10" s="187"/>
      <c r="D10" s="189"/>
      <c r="E10" s="70" t="s">
        <v>63</v>
      </c>
      <c r="F10" s="70" t="s">
        <v>64</v>
      </c>
      <c r="G10" s="70" t="s">
        <v>65</v>
      </c>
      <c r="H10" s="70" t="s">
        <v>66</v>
      </c>
      <c r="I10" s="133"/>
      <c r="J10" s="124"/>
      <c r="K10" s="134"/>
      <c r="L10" s="134"/>
      <c r="M10" s="134"/>
    </row>
    <row r="11" spans="1:13" s="66" customFormat="1">
      <c r="A11" s="44"/>
      <c r="B11" s="44"/>
      <c r="C11" s="49" t="s">
        <v>67</v>
      </c>
      <c r="D11" s="25">
        <f>SUM(E11:H11)</f>
        <v>0</v>
      </c>
      <c r="E11" s="25">
        <f>+E13</f>
        <v>-177828</v>
      </c>
      <c r="F11" s="25">
        <f t="shared" ref="F11:H11" si="0">+F13</f>
        <v>0</v>
      </c>
      <c r="G11" s="25">
        <f t="shared" si="0"/>
        <v>177828</v>
      </c>
      <c r="H11" s="25">
        <f t="shared" si="0"/>
        <v>0</v>
      </c>
      <c r="I11" s="135"/>
      <c r="J11" s="135"/>
      <c r="K11" s="135"/>
      <c r="L11" s="135"/>
      <c r="M11" s="135"/>
    </row>
    <row r="12" spans="1:13" s="66" customFormat="1">
      <c r="A12" s="71"/>
      <c r="B12" s="71"/>
      <c r="C12" s="49" t="s">
        <v>68</v>
      </c>
      <c r="D12" s="143"/>
      <c r="E12" s="72"/>
      <c r="F12" s="72"/>
      <c r="G12" s="72"/>
      <c r="H12" s="72"/>
      <c r="I12" s="141"/>
      <c r="J12" s="142"/>
      <c r="K12" s="142"/>
      <c r="L12" s="142"/>
      <c r="M12" s="142"/>
    </row>
    <row r="13" spans="1:13" s="66" customFormat="1" ht="51.75">
      <c r="A13" s="73"/>
      <c r="B13" s="74"/>
      <c r="C13" s="74" t="s">
        <v>16</v>
      </c>
      <c r="D13" s="25">
        <f>SUM(E13:H13)</f>
        <v>0</v>
      </c>
      <c r="E13" s="25">
        <f>+E15</f>
        <v>-177828</v>
      </c>
      <c r="F13" s="25">
        <f t="shared" ref="F13:H13" si="1">+F15</f>
        <v>0</v>
      </c>
      <c r="G13" s="25">
        <f t="shared" si="1"/>
        <v>177828</v>
      </c>
      <c r="H13" s="25">
        <f t="shared" si="1"/>
        <v>0</v>
      </c>
      <c r="I13" s="139"/>
      <c r="J13" s="124"/>
      <c r="K13" s="134"/>
      <c r="L13" s="134"/>
      <c r="M13" s="134"/>
    </row>
    <row r="14" spans="1:13" s="66" customFormat="1">
      <c r="A14" s="73"/>
      <c r="B14" s="73"/>
      <c r="C14" s="73" t="s">
        <v>69</v>
      </c>
      <c r="D14" s="75"/>
      <c r="E14" s="75"/>
      <c r="F14" s="75"/>
      <c r="G14" s="75"/>
      <c r="H14" s="75"/>
      <c r="I14" s="133"/>
      <c r="J14" s="124"/>
      <c r="K14" s="134"/>
      <c r="L14" s="134"/>
      <c r="M14" s="134"/>
    </row>
    <row r="15" spans="1:13" s="66" customFormat="1" ht="51.75">
      <c r="A15" s="49">
        <v>1163</v>
      </c>
      <c r="B15" s="49">
        <v>32006</v>
      </c>
      <c r="C15" s="112" t="s">
        <v>85</v>
      </c>
      <c r="D15" s="117">
        <f>SUM(E15:H15)</f>
        <v>0</v>
      </c>
      <c r="E15" s="117">
        <f>+E17+E19</f>
        <v>-177828</v>
      </c>
      <c r="F15" s="117">
        <f t="shared" ref="F15:H15" si="2">+F17+F19</f>
        <v>0</v>
      </c>
      <c r="G15" s="117">
        <f t="shared" si="2"/>
        <v>177828</v>
      </c>
      <c r="H15" s="117">
        <f t="shared" si="2"/>
        <v>0</v>
      </c>
      <c r="I15" s="124"/>
      <c r="J15" s="124"/>
      <c r="K15" s="124"/>
      <c r="L15" s="124"/>
      <c r="M15" s="124"/>
    </row>
    <row r="16" spans="1:13" s="2" customFormat="1">
      <c r="A16" s="76"/>
      <c r="B16" s="76"/>
      <c r="C16" s="144" t="s">
        <v>6</v>
      </c>
      <c r="D16" s="77"/>
      <c r="E16" s="78"/>
      <c r="F16" s="78"/>
      <c r="G16" s="78"/>
      <c r="H16" s="78"/>
      <c r="I16" s="124"/>
      <c r="J16" s="124"/>
      <c r="K16" s="124"/>
      <c r="L16" s="124"/>
      <c r="M16" s="124"/>
    </row>
    <row r="17" spans="1:13" s="81" customFormat="1" ht="16.899999999999999" customHeight="1">
      <c r="A17" s="79"/>
      <c r="B17" s="79"/>
      <c r="C17" s="156" t="s">
        <v>86</v>
      </c>
      <c r="D17" s="80">
        <f>SUM(E17:H17)</f>
        <v>-177828</v>
      </c>
      <c r="E17" s="80">
        <f>SUM(E18:E18)</f>
        <v>-177828</v>
      </c>
      <c r="F17" s="80">
        <f>SUM(F18:F18)</f>
        <v>0</v>
      </c>
      <c r="G17" s="80">
        <f>SUM(G18:G18)</f>
        <v>0</v>
      </c>
      <c r="H17" s="80">
        <f>SUM(H18:H18)</f>
        <v>0</v>
      </c>
      <c r="I17" s="137"/>
      <c r="J17" s="137"/>
      <c r="K17" s="137"/>
      <c r="L17" s="137"/>
      <c r="M17" s="137"/>
    </row>
    <row r="18" spans="1:13" s="83" customFormat="1" ht="34.5">
      <c r="A18" s="145"/>
      <c r="B18" s="145"/>
      <c r="C18" s="118" t="s">
        <v>87</v>
      </c>
      <c r="D18" s="82">
        <f t="shared" ref="D18" si="3">+E18+F18+G18+H18</f>
        <v>-177828</v>
      </c>
      <c r="E18" s="82">
        <f>+'Հավելված N 6'!I17</f>
        <v>-177828</v>
      </c>
      <c r="F18" s="148"/>
      <c r="G18" s="82"/>
      <c r="H18" s="82"/>
      <c r="I18" s="138"/>
      <c r="J18" s="138"/>
      <c r="K18" s="138"/>
      <c r="L18" s="138"/>
      <c r="M18" s="138"/>
    </row>
    <row r="19" spans="1:13" s="81" customFormat="1" ht="16.899999999999999" customHeight="1">
      <c r="A19" s="79"/>
      <c r="B19" s="79"/>
      <c r="C19" s="156" t="s">
        <v>89</v>
      </c>
      <c r="D19" s="80">
        <f>SUM(E19:H19)</f>
        <v>177828</v>
      </c>
      <c r="E19" s="80">
        <f>SUM(E20:E20)</f>
        <v>0</v>
      </c>
      <c r="F19" s="80">
        <f>SUM(F20:F20)</f>
        <v>0</v>
      </c>
      <c r="G19" s="80">
        <f>SUM(G20:G20)</f>
        <v>177828</v>
      </c>
      <c r="H19" s="80">
        <f>SUM(H20:H20)</f>
        <v>0</v>
      </c>
      <c r="I19" s="137"/>
      <c r="J19" s="137"/>
      <c r="K19" s="137"/>
      <c r="L19" s="137"/>
      <c r="M19" s="137"/>
    </row>
    <row r="20" spans="1:13" s="83" customFormat="1" ht="34.5">
      <c r="A20" s="145"/>
      <c r="B20" s="145"/>
      <c r="C20" s="118" t="s">
        <v>90</v>
      </c>
      <c r="D20" s="82">
        <f t="shared" ref="D20" si="4">+E20+F20+G20+H20</f>
        <v>177828</v>
      </c>
      <c r="E20" s="82"/>
      <c r="F20" s="148"/>
      <c r="G20" s="82">
        <f>+'Հավելված N 6'!I19</f>
        <v>177828</v>
      </c>
      <c r="H20" s="82"/>
      <c r="I20" s="138"/>
      <c r="J20" s="138"/>
      <c r="K20" s="138"/>
      <c r="L20" s="138"/>
      <c r="M20" s="138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H20"/>
  <sheetViews>
    <sheetView zoomScale="84" zoomScaleNormal="84" workbookViewId="0">
      <selection activeCell="H10" sqref="H10"/>
    </sheetView>
  </sheetViews>
  <sheetFormatPr defaultColWidth="9.140625" defaultRowHeight="17.25"/>
  <cols>
    <col min="1" max="3" width="9.140625" style="16"/>
    <col min="4" max="4" width="54.28515625" style="16" customWidth="1"/>
    <col min="5" max="5" width="22.85546875" style="60" bestFit="1" customWidth="1"/>
    <col min="6" max="6" width="22.85546875" style="60" customWidth="1"/>
    <col min="7" max="7" width="22.85546875" style="60" bestFit="1" customWidth="1"/>
    <col min="8" max="8" width="20.7109375" style="16" customWidth="1"/>
    <col min="9" max="9" width="19.28515625" style="16" customWidth="1"/>
    <col min="10" max="10" width="20" style="16" customWidth="1"/>
    <col min="11" max="16384" width="9.140625" style="16"/>
  </cols>
  <sheetData>
    <row r="1" spans="2:8" s="15" customFormat="1" ht="25.5" customHeight="1">
      <c r="E1" s="115"/>
      <c r="F1" s="198" t="s">
        <v>20</v>
      </c>
      <c r="G1" s="198"/>
    </row>
    <row r="2" spans="2:8" ht="17.850000000000001" customHeight="1">
      <c r="D2" s="17"/>
      <c r="E2" s="194" t="s">
        <v>43</v>
      </c>
      <c r="F2" s="194"/>
      <c r="G2" s="194"/>
    </row>
    <row r="3" spans="2:8">
      <c r="D3" s="17"/>
      <c r="E3" s="116"/>
      <c r="F3" s="199" t="s">
        <v>19</v>
      </c>
      <c r="G3" s="199"/>
    </row>
    <row r="4" spans="2:8" ht="13.7" customHeight="1">
      <c r="D4" s="17"/>
      <c r="E4" s="24"/>
      <c r="F4" s="24"/>
      <c r="G4" s="24"/>
    </row>
    <row r="5" spans="2:8" ht="13.7" customHeight="1">
      <c r="D5" s="17"/>
      <c r="E5" s="24"/>
      <c r="F5" s="24"/>
      <c r="G5" s="24"/>
    </row>
    <row r="6" spans="2:8" ht="85.7" customHeight="1">
      <c r="B6" s="200" t="s">
        <v>96</v>
      </c>
      <c r="C6" s="200"/>
      <c r="D6" s="200"/>
      <c r="E6" s="200"/>
      <c r="F6" s="200"/>
      <c r="G6" s="200"/>
    </row>
    <row r="8" spans="2:8">
      <c r="E8" s="43"/>
      <c r="F8" s="43"/>
      <c r="G8" s="43" t="s">
        <v>9</v>
      </c>
    </row>
    <row r="9" spans="2:8" ht="41.65" customHeight="1">
      <c r="B9" s="184" t="s">
        <v>45</v>
      </c>
      <c r="C9" s="185"/>
      <c r="D9" s="186" t="s">
        <v>46</v>
      </c>
      <c r="E9" s="201" t="s">
        <v>88</v>
      </c>
      <c r="F9" s="202"/>
      <c r="G9" s="203"/>
    </row>
    <row r="10" spans="2:8" ht="68.25">
      <c r="B10" s="44" t="s">
        <v>13</v>
      </c>
      <c r="C10" s="44" t="s">
        <v>14</v>
      </c>
      <c r="D10" s="187"/>
      <c r="E10" s="45" t="s">
        <v>24</v>
      </c>
      <c r="F10" s="45" t="s">
        <v>2</v>
      </c>
      <c r="G10" s="45" t="s">
        <v>3</v>
      </c>
    </row>
    <row r="11" spans="2:8" ht="51.75">
      <c r="B11" s="44"/>
      <c r="C11" s="44"/>
      <c r="D11" s="46" t="s">
        <v>16</v>
      </c>
      <c r="E11" s="25">
        <f>+E13</f>
        <v>0</v>
      </c>
      <c r="F11" s="25">
        <f t="shared" ref="F11:G11" si="0">+F13</f>
        <v>0</v>
      </c>
      <c r="G11" s="25">
        <f t="shared" si="0"/>
        <v>0</v>
      </c>
    </row>
    <row r="12" spans="2:8">
      <c r="B12" s="44"/>
      <c r="C12" s="44"/>
      <c r="D12" s="47" t="s">
        <v>47</v>
      </c>
      <c r="E12" s="48"/>
      <c r="F12" s="48"/>
      <c r="G12" s="48"/>
    </row>
    <row r="13" spans="2:8" s="50" customFormat="1" ht="51.75">
      <c r="B13" s="49">
        <v>1163</v>
      </c>
      <c r="C13" s="49">
        <v>32006</v>
      </c>
      <c r="D13" s="112" t="s">
        <v>85</v>
      </c>
      <c r="E13" s="25">
        <f>+E15</f>
        <v>0</v>
      </c>
      <c r="F13" s="25">
        <f t="shared" ref="F13:G13" si="1">+F15</f>
        <v>0</v>
      </c>
      <c r="G13" s="25">
        <f t="shared" si="1"/>
        <v>0</v>
      </c>
    </row>
    <row r="14" spans="2:8" s="50" customFormat="1">
      <c r="B14" s="51"/>
      <c r="C14" s="51"/>
      <c r="D14" s="52" t="s">
        <v>15</v>
      </c>
      <c r="E14" s="113"/>
      <c r="F14" s="113"/>
      <c r="G14" s="113"/>
      <c r="H14" s="108"/>
    </row>
    <row r="15" spans="2:8" s="50" customFormat="1">
      <c r="B15" s="53"/>
      <c r="C15" s="53"/>
      <c r="D15" s="54" t="s">
        <v>76</v>
      </c>
      <c r="E15" s="55">
        <f>+E17+E19</f>
        <v>0</v>
      </c>
      <c r="F15" s="55">
        <f t="shared" ref="F15:G15" si="2">+F17+F19</f>
        <v>0</v>
      </c>
      <c r="G15" s="55">
        <f t="shared" si="2"/>
        <v>0</v>
      </c>
      <c r="H15" s="108"/>
    </row>
    <row r="16" spans="2:8" s="50" customFormat="1">
      <c r="B16" s="53"/>
      <c r="C16" s="53"/>
      <c r="D16" s="145" t="s">
        <v>48</v>
      </c>
      <c r="E16" s="109"/>
      <c r="F16" s="109"/>
      <c r="G16" s="109"/>
    </row>
    <row r="17" spans="2:7" s="50" customFormat="1">
      <c r="B17" s="53"/>
      <c r="C17" s="53"/>
      <c r="D17" s="56" t="s">
        <v>86</v>
      </c>
      <c r="E17" s="57">
        <f>SUM(E18:E18)</f>
        <v>0</v>
      </c>
      <c r="F17" s="57">
        <f>SUM(F18:F18)</f>
        <v>-81760</v>
      </c>
      <c r="G17" s="57">
        <f>SUM(G18:G18)</f>
        <v>-177828</v>
      </c>
    </row>
    <row r="18" spans="2:7" s="50" customFormat="1" ht="34.5">
      <c r="B18" s="44"/>
      <c r="C18" s="44"/>
      <c r="D18" s="58" t="str">
        <f>+'Հավելված N 2'!C18</f>
        <v>Ֆուտբոլի մարզադաշտ Վանաձորում ՈՒԵՖԱ ստանդարտներով</v>
      </c>
      <c r="E18" s="59">
        <v>0</v>
      </c>
      <c r="F18" s="59">
        <v>-81760</v>
      </c>
      <c r="G18" s="59">
        <f>+'Հավելված N 2'!D18</f>
        <v>-177828</v>
      </c>
    </row>
    <row r="19" spans="2:7" s="50" customFormat="1">
      <c r="B19" s="53"/>
      <c r="C19" s="53"/>
      <c r="D19" s="56" t="s">
        <v>89</v>
      </c>
      <c r="E19" s="57">
        <f>SUM(E20:E20)</f>
        <v>0</v>
      </c>
      <c r="F19" s="57">
        <f>SUM(F20:F20)</f>
        <v>81760</v>
      </c>
      <c r="G19" s="57">
        <f>SUM(G20:G20)</f>
        <v>177828</v>
      </c>
    </row>
    <row r="20" spans="2:7" s="50" customFormat="1" ht="34.5">
      <c r="B20" s="44"/>
      <c r="C20" s="44"/>
      <c r="D20" s="58" t="str">
        <f>+'Հավելված N 2'!C20</f>
        <v>Ֆուտբոլի մարզադաշտ Իջևանում ՈՒԵՖԱ ստանդարտներով</v>
      </c>
      <c r="E20" s="59">
        <v>0</v>
      </c>
      <c r="F20" s="59">
        <v>81760</v>
      </c>
      <c r="G20" s="59">
        <f>+'Հավելված N 2'!D20</f>
        <v>177828</v>
      </c>
    </row>
  </sheetData>
  <mergeCells count="7">
    <mergeCell ref="B9:C9"/>
    <mergeCell ref="D9:D10"/>
    <mergeCell ref="F1:G1"/>
    <mergeCell ref="E2:G2"/>
    <mergeCell ref="F3:G3"/>
    <mergeCell ref="B6:G6"/>
    <mergeCell ref="E9:G9"/>
  </mergeCells>
  <pageMargins left="0.25" right="0.25" top="0.75" bottom="0.75" header="0.3" footer="0.3"/>
  <pageSetup paperSize="9" scale="4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J19"/>
  <sheetViews>
    <sheetView zoomScale="70" zoomScaleNormal="70" workbookViewId="0">
      <selection activeCell="G17" sqref="G17:L17"/>
    </sheetView>
  </sheetViews>
  <sheetFormatPr defaultColWidth="8.7109375" defaultRowHeight="17.25"/>
  <cols>
    <col min="1" max="1" width="11.140625" style="27" customWidth="1"/>
    <col min="2" max="2" width="10" style="28" customWidth="1"/>
    <col min="3" max="3" width="16.85546875" style="27" customWidth="1"/>
    <col min="4" max="4" width="16.28515625" style="28" customWidth="1"/>
    <col min="5" max="5" width="15.7109375" style="27" customWidth="1"/>
    <col min="6" max="6" width="15.42578125" style="27" customWidth="1"/>
    <col min="7" max="7" width="12" style="27" customWidth="1"/>
    <col min="8" max="8" width="22.5703125" style="27" customWidth="1"/>
    <col min="9" max="9" width="46.28515625" style="27" customWidth="1"/>
    <col min="10" max="12" width="19.42578125" style="27" customWidth="1"/>
    <col min="13" max="16384" width="8.7109375" style="27"/>
  </cols>
  <sheetData>
    <row r="1" spans="1:36" ht="28.5" customHeight="1">
      <c r="D1" s="128"/>
      <c r="E1" s="15"/>
      <c r="F1" s="15"/>
      <c r="G1" s="198"/>
      <c r="H1" s="198"/>
      <c r="J1" s="198" t="s">
        <v>27</v>
      </c>
      <c r="K1" s="198"/>
      <c r="L1" s="198"/>
    </row>
    <row r="2" spans="1:36" ht="17.649999999999999" customHeight="1">
      <c r="D2" s="129"/>
      <c r="E2" s="16"/>
      <c r="F2" s="17"/>
      <c r="H2" s="24"/>
      <c r="I2" s="24"/>
      <c r="J2" s="199" t="s">
        <v>43</v>
      </c>
      <c r="K2" s="199"/>
      <c r="L2" s="199"/>
    </row>
    <row r="3" spans="1:36">
      <c r="D3" s="129"/>
      <c r="E3" s="16"/>
      <c r="F3" s="17"/>
      <c r="G3" s="199"/>
      <c r="H3" s="199"/>
      <c r="J3" s="199" t="s">
        <v>19</v>
      </c>
      <c r="K3" s="199"/>
      <c r="L3" s="199"/>
    </row>
    <row r="4" spans="1:36">
      <c r="D4" s="129"/>
      <c r="E4" s="16"/>
      <c r="F4" s="17"/>
      <c r="G4" s="24"/>
      <c r="H4" s="24"/>
      <c r="I4" s="24"/>
    </row>
    <row r="5" spans="1:36">
      <c r="D5" s="129"/>
      <c r="E5" s="16"/>
      <c r="F5" s="17"/>
      <c r="G5" s="24"/>
      <c r="H5" s="24"/>
      <c r="I5" s="24"/>
    </row>
    <row r="6" spans="1:36">
      <c r="A6" s="200" t="s">
        <v>106</v>
      </c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</row>
    <row r="8" spans="1:36">
      <c r="K8" s="207" t="s">
        <v>44</v>
      </c>
      <c r="L8" s="207"/>
    </row>
    <row r="9" spans="1:36" ht="55.15" customHeight="1">
      <c r="A9" s="211" t="s">
        <v>107</v>
      </c>
      <c r="B9" s="211" t="s">
        <v>29</v>
      </c>
      <c r="C9" s="211"/>
      <c r="D9" s="211" t="s">
        <v>30</v>
      </c>
      <c r="E9" s="211"/>
      <c r="F9" s="211"/>
      <c r="G9" s="211"/>
      <c r="H9" s="211" t="s">
        <v>31</v>
      </c>
      <c r="I9" s="211" t="s">
        <v>32</v>
      </c>
      <c r="J9" s="208" t="s">
        <v>114</v>
      </c>
      <c r="K9" s="209"/>
      <c r="L9" s="210"/>
    </row>
    <row r="10" spans="1:36" ht="51" customHeight="1">
      <c r="A10" s="211"/>
      <c r="B10" s="26" t="s">
        <v>39</v>
      </c>
      <c r="C10" s="26" t="s">
        <v>38</v>
      </c>
      <c r="D10" s="26" t="s">
        <v>33</v>
      </c>
      <c r="E10" s="26" t="s">
        <v>38</v>
      </c>
      <c r="F10" s="26" t="s">
        <v>40</v>
      </c>
      <c r="G10" s="26" t="s">
        <v>34</v>
      </c>
      <c r="H10" s="211"/>
      <c r="I10" s="211"/>
      <c r="J10" s="26" t="s">
        <v>35</v>
      </c>
      <c r="K10" s="26" t="s">
        <v>36</v>
      </c>
      <c r="L10" s="26" t="s">
        <v>37</v>
      </c>
    </row>
    <row r="11" spans="1:36" s="32" customFormat="1" ht="48.4" customHeight="1">
      <c r="A11" s="212" t="s">
        <v>41</v>
      </c>
      <c r="B11" s="212"/>
      <c r="C11" s="212"/>
      <c r="D11" s="212"/>
      <c r="E11" s="212"/>
      <c r="F11" s="212"/>
      <c r="G11" s="212"/>
      <c r="H11" s="212"/>
      <c r="I11" s="212"/>
      <c r="J11" s="31">
        <f>+J13</f>
        <v>0</v>
      </c>
      <c r="K11" s="31">
        <f t="shared" ref="K11:L11" si="0">+K13</f>
        <v>0</v>
      </c>
      <c r="L11" s="31">
        <f t="shared" si="0"/>
        <v>0</v>
      </c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</row>
    <row r="12" spans="1:36" s="29" customFormat="1">
      <c r="A12" s="213" t="s">
        <v>28</v>
      </c>
      <c r="B12" s="213"/>
      <c r="C12" s="213"/>
      <c r="D12" s="213"/>
      <c r="E12" s="213"/>
      <c r="F12" s="213"/>
      <c r="G12" s="213"/>
      <c r="H12" s="213"/>
      <c r="I12" s="213"/>
      <c r="J12" s="14"/>
      <c r="K12" s="14"/>
      <c r="L12" s="14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s="29" customFormat="1" ht="30" customHeight="1">
      <c r="A13" s="214" t="s">
        <v>108</v>
      </c>
      <c r="B13" s="214"/>
      <c r="C13" s="214"/>
      <c r="D13" s="214"/>
      <c r="E13" s="214"/>
      <c r="F13" s="214"/>
      <c r="G13" s="214"/>
      <c r="H13" s="214"/>
      <c r="I13" s="214"/>
      <c r="J13" s="30">
        <f>+J14</f>
        <v>0</v>
      </c>
      <c r="K13" s="30">
        <f t="shared" ref="K13:L14" si="1">+K14</f>
        <v>0</v>
      </c>
      <c r="L13" s="30">
        <f t="shared" si="1"/>
        <v>0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36" s="126" customFormat="1" ht="29.25" customHeight="1">
      <c r="A14" s="206"/>
      <c r="B14" s="42">
        <v>1163</v>
      </c>
      <c r="C14" s="204" t="s">
        <v>75</v>
      </c>
      <c r="D14" s="204"/>
      <c r="E14" s="204"/>
      <c r="F14" s="204"/>
      <c r="G14" s="204"/>
      <c r="H14" s="204"/>
      <c r="I14" s="204"/>
      <c r="J14" s="25">
        <f>+J15</f>
        <v>0</v>
      </c>
      <c r="K14" s="25">
        <f t="shared" si="1"/>
        <v>0</v>
      </c>
      <c r="L14" s="25">
        <f t="shared" si="1"/>
        <v>0</v>
      </c>
    </row>
    <row r="15" spans="1:36" s="127" customFormat="1" ht="39" customHeight="1">
      <c r="A15" s="206"/>
      <c r="B15" s="215"/>
      <c r="C15" s="215"/>
      <c r="D15" s="33" t="s">
        <v>101</v>
      </c>
      <c r="E15" s="216" t="s">
        <v>85</v>
      </c>
      <c r="F15" s="216"/>
      <c r="G15" s="216"/>
      <c r="H15" s="216"/>
      <c r="I15" s="216"/>
      <c r="J15" s="114">
        <f>+'Հավելված N 1'!G26</f>
        <v>0</v>
      </c>
      <c r="K15" s="114">
        <f>+'Հավելված N 1'!H26</f>
        <v>0</v>
      </c>
      <c r="L15" s="114">
        <f>+'Հավելված N 1'!I26</f>
        <v>0</v>
      </c>
    </row>
    <row r="16" spans="1:36" s="126" customFormat="1" ht="31.5" customHeight="1">
      <c r="A16" s="206"/>
      <c r="B16" s="215"/>
      <c r="C16" s="215"/>
      <c r="D16" s="205"/>
      <c r="E16" s="205"/>
      <c r="F16" s="204" t="s">
        <v>102</v>
      </c>
      <c r="G16" s="204"/>
      <c r="H16" s="204"/>
      <c r="I16" s="204"/>
      <c r="J16" s="204"/>
      <c r="K16" s="204"/>
      <c r="L16" s="204"/>
    </row>
    <row r="17" spans="1:12" s="126" customFormat="1" ht="31.5" customHeight="1">
      <c r="A17" s="206"/>
      <c r="B17" s="215"/>
      <c r="C17" s="215"/>
      <c r="D17" s="205"/>
      <c r="E17" s="205"/>
      <c r="F17" s="205"/>
      <c r="G17" s="204" t="s">
        <v>53</v>
      </c>
      <c r="H17" s="204"/>
      <c r="I17" s="204"/>
      <c r="J17" s="204"/>
      <c r="K17" s="204"/>
      <c r="L17" s="204"/>
    </row>
    <row r="18" spans="1:12" s="126" customFormat="1" ht="36" customHeight="1">
      <c r="A18" s="206"/>
      <c r="B18" s="215"/>
      <c r="C18" s="215"/>
      <c r="D18" s="205"/>
      <c r="E18" s="205"/>
      <c r="F18" s="205"/>
      <c r="G18" s="205"/>
      <c r="H18" s="204" t="s">
        <v>103</v>
      </c>
      <c r="I18" s="204"/>
      <c r="J18" s="204"/>
      <c r="K18" s="204"/>
      <c r="L18" s="204"/>
    </row>
    <row r="19" spans="1:12" ht="42.75" customHeight="1">
      <c r="A19" s="206"/>
      <c r="B19" s="215"/>
      <c r="C19" s="215"/>
      <c r="D19" s="205"/>
      <c r="E19" s="205"/>
      <c r="F19" s="205"/>
      <c r="G19" s="205"/>
      <c r="H19" s="146"/>
      <c r="I19" s="147" t="s">
        <v>104</v>
      </c>
      <c r="J19" s="149"/>
      <c r="K19" s="110"/>
      <c r="L19" s="149">
        <v>1</v>
      </c>
    </row>
  </sheetData>
  <mergeCells count="28">
    <mergeCell ref="E15:I15"/>
    <mergeCell ref="D16:D19"/>
    <mergeCell ref="E16:E19"/>
    <mergeCell ref="F16:L16"/>
    <mergeCell ref="F17:F19"/>
    <mergeCell ref="G17:L17"/>
    <mergeCell ref="J3:L3"/>
    <mergeCell ref="J2:L2"/>
    <mergeCell ref="J1:L1"/>
    <mergeCell ref="A6:L6"/>
    <mergeCell ref="G1:H1"/>
    <mergeCell ref="G3:H3"/>
    <mergeCell ref="C14:I14"/>
    <mergeCell ref="G18:G19"/>
    <mergeCell ref="H18:L18"/>
    <mergeCell ref="A14:A19"/>
    <mergeCell ref="K8:L8"/>
    <mergeCell ref="J9:L9"/>
    <mergeCell ref="I9:I10"/>
    <mergeCell ref="A11:I11"/>
    <mergeCell ref="A12:I12"/>
    <mergeCell ref="A13:I13"/>
    <mergeCell ref="A9:A10"/>
    <mergeCell ref="B9:C9"/>
    <mergeCell ref="D9:G9"/>
    <mergeCell ref="H9:H10"/>
    <mergeCell ref="B15:B19"/>
    <mergeCell ref="C15:C19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J19"/>
  <sheetViews>
    <sheetView zoomScale="70" zoomScaleNormal="70" workbookViewId="0">
      <selection activeCell="I9" sqref="I9:I10"/>
    </sheetView>
  </sheetViews>
  <sheetFormatPr defaultColWidth="8.7109375" defaultRowHeight="17.25"/>
  <cols>
    <col min="1" max="1" width="11.140625" style="27" customWidth="1"/>
    <col min="2" max="2" width="10" style="28" customWidth="1"/>
    <col min="3" max="3" width="16.85546875" style="27" customWidth="1"/>
    <col min="4" max="4" width="16.28515625" style="28" customWidth="1"/>
    <col min="5" max="5" width="15.7109375" style="27" customWidth="1"/>
    <col min="6" max="6" width="15.42578125" style="27" customWidth="1"/>
    <col min="7" max="7" width="12" style="27" customWidth="1"/>
    <col min="8" max="8" width="22.5703125" style="27" customWidth="1"/>
    <col min="9" max="9" width="46.28515625" style="27" customWidth="1"/>
    <col min="10" max="12" width="19.42578125" style="27" customWidth="1"/>
    <col min="13" max="16384" width="8.7109375" style="27"/>
  </cols>
  <sheetData>
    <row r="1" spans="1:36" ht="28.5" customHeight="1">
      <c r="D1" s="128"/>
      <c r="E1" s="15"/>
      <c r="F1" s="15"/>
      <c r="G1" s="198"/>
      <c r="H1" s="198"/>
      <c r="J1" s="198" t="s">
        <v>113</v>
      </c>
      <c r="K1" s="198"/>
      <c r="L1" s="198"/>
    </row>
    <row r="2" spans="1:36" ht="17.649999999999999" customHeight="1">
      <c r="D2" s="129"/>
      <c r="E2" s="16"/>
      <c r="F2" s="17"/>
      <c r="H2" s="24"/>
      <c r="I2" s="24"/>
      <c r="J2" s="199" t="s">
        <v>43</v>
      </c>
      <c r="K2" s="199"/>
      <c r="L2" s="199"/>
    </row>
    <row r="3" spans="1:36">
      <c r="D3" s="129"/>
      <c r="E3" s="16"/>
      <c r="F3" s="17"/>
      <c r="G3" s="199"/>
      <c r="H3" s="199"/>
      <c r="J3" s="199" t="s">
        <v>19</v>
      </c>
      <c r="K3" s="199"/>
      <c r="L3" s="199"/>
    </row>
    <row r="4" spans="1:36">
      <c r="D4" s="129"/>
      <c r="E4" s="16"/>
      <c r="F4" s="17"/>
      <c r="G4" s="24"/>
      <c r="H4" s="24"/>
      <c r="I4" s="24"/>
    </row>
    <row r="5" spans="1:36">
      <c r="D5" s="129"/>
      <c r="E5" s="16"/>
      <c r="F5" s="17"/>
      <c r="G5" s="24"/>
      <c r="H5" s="24"/>
      <c r="I5" s="24"/>
    </row>
    <row r="6" spans="1:36">
      <c r="A6" s="200" t="s">
        <v>111</v>
      </c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</row>
    <row r="8" spans="1:36">
      <c r="K8" s="207" t="s">
        <v>44</v>
      </c>
      <c r="L8" s="207"/>
    </row>
    <row r="9" spans="1:36" ht="55.15" customHeight="1">
      <c r="A9" s="211" t="s">
        <v>109</v>
      </c>
      <c r="B9" s="211" t="s">
        <v>29</v>
      </c>
      <c r="C9" s="211"/>
      <c r="D9" s="211" t="s">
        <v>30</v>
      </c>
      <c r="E9" s="211"/>
      <c r="F9" s="211"/>
      <c r="G9" s="211"/>
      <c r="H9" s="211" t="s">
        <v>31</v>
      </c>
      <c r="I9" s="211" t="s">
        <v>32</v>
      </c>
      <c r="J9" s="208" t="s">
        <v>114</v>
      </c>
      <c r="K9" s="209"/>
      <c r="L9" s="210"/>
    </row>
    <row r="10" spans="1:36" ht="51" customHeight="1">
      <c r="A10" s="211"/>
      <c r="B10" s="163" t="s">
        <v>39</v>
      </c>
      <c r="C10" s="163" t="s">
        <v>38</v>
      </c>
      <c r="D10" s="163" t="s">
        <v>33</v>
      </c>
      <c r="E10" s="163" t="s">
        <v>38</v>
      </c>
      <c r="F10" s="163" t="s">
        <v>40</v>
      </c>
      <c r="G10" s="163" t="s">
        <v>34</v>
      </c>
      <c r="H10" s="211"/>
      <c r="I10" s="211"/>
      <c r="J10" s="163" t="s">
        <v>35</v>
      </c>
      <c r="K10" s="163" t="s">
        <v>36</v>
      </c>
      <c r="L10" s="163" t="s">
        <v>37</v>
      </c>
    </row>
    <row r="11" spans="1:36" s="32" customFormat="1" ht="48.4" customHeight="1">
      <c r="A11" s="212" t="s">
        <v>41</v>
      </c>
      <c r="B11" s="212"/>
      <c r="C11" s="212"/>
      <c r="D11" s="212"/>
      <c r="E11" s="212"/>
      <c r="F11" s="212"/>
      <c r="G11" s="212"/>
      <c r="H11" s="212"/>
      <c r="I11" s="212"/>
      <c r="J11" s="31">
        <f>+J13</f>
        <v>0</v>
      </c>
      <c r="K11" s="31">
        <f t="shared" ref="K11:L11" si="0">+K13</f>
        <v>0</v>
      </c>
      <c r="L11" s="31">
        <f t="shared" si="0"/>
        <v>0</v>
      </c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</row>
    <row r="12" spans="1:36" s="29" customFormat="1">
      <c r="A12" s="213" t="s">
        <v>28</v>
      </c>
      <c r="B12" s="213"/>
      <c r="C12" s="213"/>
      <c r="D12" s="213"/>
      <c r="E12" s="213"/>
      <c r="F12" s="213"/>
      <c r="G12" s="213"/>
      <c r="H12" s="213"/>
      <c r="I12" s="213"/>
      <c r="J12" s="14"/>
      <c r="K12" s="14"/>
      <c r="L12" s="14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s="29" customFormat="1" ht="30" customHeight="1">
      <c r="A13" s="214" t="s">
        <v>110</v>
      </c>
      <c r="B13" s="214"/>
      <c r="C13" s="214"/>
      <c r="D13" s="214"/>
      <c r="E13" s="214"/>
      <c r="F13" s="214"/>
      <c r="G13" s="214"/>
      <c r="H13" s="214"/>
      <c r="I13" s="214"/>
      <c r="J13" s="30">
        <f>+J14</f>
        <v>0</v>
      </c>
      <c r="K13" s="30">
        <f t="shared" ref="K13:L14" si="1">+K14</f>
        <v>0</v>
      </c>
      <c r="L13" s="30">
        <f t="shared" si="1"/>
        <v>0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36" s="126" customFormat="1" ht="37.5" customHeight="1">
      <c r="A14" s="206"/>
      <c r="B14" s="152">
        <v>1163</v>
      </c>
      <c r="C14" s="204" t="s">
        <v>75</v>
      </c>
      <c r="D14" s="204"/>
      <c r="E14" s="204"/>
      <c r="F14" s="204"/>
      <c r="G14" s="204"/>
      <c r="H14" s="204"/>
      <c r="I14" s="204"/>
      <c r="J14" s="25">
        <f>+J15</f>
        <v>0</v>
      </c>
      <c r="K14" s="25">
        <f t="shared" si="1"/>
        <v>0</v>
      </c>
      <c r="L14" s="25">
        <f t="shared" si="1"/>
        <v>0</v>
      </c>
    </row>
    <row r="15" spans="1:36" s="127" customFormat="1" ht="37.5" customHeight="1">
      <c r="A15" s="206"/>
      <c r="B15" s="215"/>
      <c r="C15" s="215"/>
      <c r="D15" s="162" t="s">
        <v>101</v>
      </c>
      <c r="E15" s="216" t="s">
        <v>85</v>
      </c>
      <c r="F15" s="216"/>
      <c r="G15" s="216"/>
      <c r="H15" s="216"/>
      <c r="I15" s="216"/>
      <c r="J15" s="114">
        <f>+'Հավելված N 1'!G26</f>
        <v>0</v>
      </c>
      <c r="K15" s="114">
        <f>+'Հավելված N 1'!H26</f>
        <v>0</v>
      </c>
      <c r="L15" s="114">
        <f>+'Հավելված N 1'!I26</f>
        <v>0</v>
      </c>
    </row>
    <row r="16" spans="1:36" s="126" customFormat="1" ht="37.5" customHeight="1">
      <c r="A16" s="206"/>
      <c r="B16" s="215"/>
      <c r="C16" s="215"/>
      <c r="D16" s="205"/>
      <c r="E16" s="205"/>
      <c r="F16" s="204" t="s">
        <v>102</v>
      </c>
      <c r="G16" s="204"/>
      <c r="H16" s="204"/>
      <c r="I16" s="204"/>
      <c r="J16" s="204"/>
      <c r="K16" s="204"/>
      <c r="L16" s="204"/>
    </row>
    <row r="17" spans="1:12" s="126" customFormat="1" ht="37.5" customHeight="1">
      <c r="A17" s="206"/>
      <c r="B17" s="215"/>
      <c r="C17" s="215"/>
      <c r="D17" s="205"/>
      <c r="E17" s="205"/>
      <c r="F17" s="205"/>
      <c r="G17" s="204" t="s">
        <v>53</v>
      </c>
      <c r="H17" s="204"/>
      <c r="I17" s="204"/>
      <c r="J17" s="204"/>
      <c r="K17" s="204"/>
      <c r="L17" s="204"/>
    </row>
    <row r="18" spans="1:12" s="126" customFormat="1" ht="37.5" customHeight="1">
      <c r="A18" s="206"/>
      <c r="B18" s="215"/>
      <c r="C18" s="215"/>
      <c r="D18" s="205"/>
      <c r="E18" s="205"/>
      <c r="F18" s="205"/>
      <c r="G18" s="205"/>
      <c r="H18" s="204" t="s">
        <v>103</v>
      </c>
      <c r="I18" s="204"/>
      <c r="J18" s="204"/>
      <c r="K18" s="204"/>
      <c r="L18" s="204"/>
    </row>
    <row r="19" spans="1:12" ht="34.5">
      <c r="A19" s="206"/>
      <c r="B19" s="215"/>
      <c r="C19" s="215"/>
      <c r="D19" s="205"/>
      <c r="E19" s="205"/>
      <c r="F19" s="205"/>
      <c r="G19" s="205"/>
      <c r="H19" s="161"/>
      <c r="I19" s="164" t="s">
        <v>104</v>
      </c>
      <c r="J19" s="149"/>
      <c r="K19" s="110"/>
      <c r="L19" s="149">
        <v>1</v>
      </c>
    </row>
  </sheetData>
  <mergeCells count="28">
    <mergeCell ref="A11:I11"/>
    <mergeCell ref="A12:I12"/>
    <mergeCell ref="A13:I13"/>
    <mergeCell ref="A14:A19"/>
    <mergeCell ref="C14:I14"/>
    <mergeCell ref="B15:B19"/>
    <mergeCell ref="C15:C19"/>
    <mergeCell ref="E15:I15"/>
    <mergeCell ref="D16:D19"/>
    <mergeCell ref="E16:E19"/>
    <mergeCell ref="F16:L16"/>
    <mergeCell ref="F17:F19"/>
    <mergeCell ref="G17:L17"/>
    <mergeCell ref="G18:G19"/>
    <mergeCell ref="H18:L18"/>
    <mergeCell ref="K8:L8"/>
    <mergeCell ref="A9:A10"/>
    <mergeCell ref="B9:C9"/>
    <mergeCell ref="D9:G9"/>
    <mergeCell ref="H9:H10"/>
    <mergeCell ref="I9:I10"/>
    <mergeCell ref="J9:L9"/>
    <mergeCell ref="A6:L6"/>
    <mergeCell ref="G1:H1"/>
    <mergeCell ref="J1:L1"/>
    <mergeCell ref="J2:L2"/>
    <mergeCell ref="G3:H3"/>
    <mergeCell ref="J3:L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64"/>
  <sheetViews>
    <sheetView tabSelected="1" zoomScale="82" zoomScaleNormal="100" workbookViewId="0">
      <selection activeCell="U13" sqref="U13"/>
    </sheetView>
  </sheetViews>
  <sheetFormatPr defaultColWidth="9.140625" defaultRowHeight="15.75"/>
  <cols>
    <col min="1" max="4" width="18.28515625" style="107" customWidth="1"/>
    <col min="5" max="6" width="14.42578125" style="107" customWidth="1"/>
    <col min="7" max="7" width="17.7109375" style="107" customWidth="1"/>
    <col min="8" max="8" width="14.42578125" style="107" customWidth="1"/>
    <col min="9" max="9" width="30.28515625" style="107" customWidth="1"/>
    <col min="10" max="10" width="40" style="155" customWidth="1"/>
    <col min="11" max="11" width="14.7109375" style="107" bestFit="1" customWidth="1"/>
    <col min="12" max="12" width="11.140625" style="107" bestFit="1" customWidth="1"/>
    <col min="13" max="16384" width="9.140625" style="107"/>
  </cols>
  <sheetData>
    <row r="1" spans="1:10" s="66" customFormat="1" ht="33.4" customHeight="1">
      <c r="A1" s="85"/>
      <c r="B1" s="85"/>
      <c r="C1" s="85"/>
      <c r="D1" s="85"/>
      <c r="E1" s="86"/>
      <c r="F1" s="86"/>
      <c r="G1" s="87"/>
      <c r="H1" s="217" t="s">
        <v>112</v>
      </c>
      <c r="I1" s="217"/>
      <c r="J1" s="121"/>
    </row>
    <row r="2" spans="1:10" s="66" customFormat="1" ht="17.25">
      <c r="A2" s="85"/>
      <c r="B2" s="85"/>
      <c r="C2" s="85"/>
      <c r="D2" s="85"/>
      <c r="E2" s="86"/>
      <c r="F2" s="86"/>
      <c r="G2" s="87"/>
      <c r="H2" s="218" t="s">
        <v>42</v>
      </c>
      <c r="I2" s="218"/>
      <c r="J2" s="121"/>
    </row>
    <row r="3" spans="1:10" s="66" customFormat="1" ht="17.25">
      <c r="A3" s="85"/>
      <c r="B3" s="85"/>
      <c r="C3" s="85"/>
      <c r="D3" s="85"/>
      <c r="E3" s="86"/>
      <c r="F3" s="86"/>
      <c r="G3" s="87"/>
      <c r="H3" s="218" t="s">
        <v>0</v>
      </c>
      <c r="I3" s="218"/>
      <c r="J3" s="121"/>
    </row>
    <row r="4" spans="1:10" s="66" customFormat="1" ht="17.25">
      <c r="A4" s="85"/>
      <c r="B4" s="85"/>
      <c r="C4" s="85"/>
      <c r="D4" s="85"/>
      <c r="E4" s="86"/>
      <c r="F4" s="86"/>
      <c r="G4" s="87"/>
      <c r="H4" s="87"/>
      <c r="I4" s="88"/>
      <c r="J4" s="121"/>
    </row>
    <row r="5" spans="1:10" s="66" customFormat="1" ht="17.25">
      <c r="A5" s="85"/>
      <c r="B5" s="85"/>
      <c r="C5" s="85"/>
      <c r="D5" s="85"/>
      <c r="E5" s="86"/>
      <c r="F5" s="86"/>
      <c r="G5" s="87"/>
      <c r="H5" s="87"/>
      <c r="I5" s="88"/>
      <c r="J5" s="121"/>
    </row>
    <row r="6" spans="1:10" s="66" customFormat="1" ht="32.25" customHeight="1">
      <c r="A6" s="219" t="s">
        <v>105</v>
      </c>
      <c r="B6" s="219"/>
      <c r="C6" s="219"/>
      <c r="D6" s="219"/>
      <c r="E6" s="219"/>
      <c r="F6" s="219"/>
      <c r="G6" s="219"/>
      <c r="H6" s="219"/>
      <c r="I6" s="219"/>
      <c r="J6" s="121"/>
    </row>
    <row r="7" spans="1:10" s="66" customFormat="1" ht="21" customHeight="1">
      <c r="A7" s="219"/>
      <c r="B7" s="219"/>
      <c r="C7" s="219"/>
      <c r="D7" s="219"/>
      <c r="E7" s="219"/>
      <c r="F7" s="219"/>
      <c r="G7" s="219"/>
      <c r="H7" s="219"/>
      <c r="I7" s="219"/>
      <c r="J7" s="121"/>
    </row>
    <row r="8" spans="1:10" s="66" customFormat="1" ht="21" customHeight="1">
      <c r="A8" s="89"/>
      <c r="B8" s="89"/>
      <c r="C8" s="89"/>
      <c r="D8" s="89"/>
      <c r="E8" s="89"/>
      <c r="F8" s="89"/>
      <c r="G8" s="89"/>
      <c r="H8" s="89"/>
      <c r="I8" s="89"/>
      <c r="J8" s="121"/>
    </row>
    <row r="9" spans="1:10" s="66" customFormat="1" ht="21" customHeight="1">
      <c r="A9" s="89"/>
      <c r="B9" s="89"/>
      <c r="C9" s="89"/>
      <c r="D9" s="89"/>
      <c r="E9" s="89"/>
      <c r="F9" s="89"/>
      <c r="G9" s="89"/>
      <c r="H9" s="89"/>
      <c r="I9" s="89"/>
      <c r="J9" s="121"/>
    </row>
    <row r="10" spans="1:10" s="66" customFormat="1" ht="54.6" customHeight="1">
      <c r="A10" s="220" t="s">
        <v>54</v>
      </c>
      <c r="B10" s="220" t="s">
        <v>55</v>
      </c>
      <c r="C10" s="220"/>
      <c r="D10" s="220"/>
      <c r="E10" s="220" t="s">
        <v>56</v>
      </c>
      <c r="F10" s="220" t="s">
        <v>57</v>
      </c>
      <c r="G10" s="220" t="s">
        <v>58</v>
      </c>
      <c r="H10" s="221" t="s">
        <v>88</v>
      </c>
      <c r="I10" s="221"/>
      <c r="J10" s="121"/>
    </row>
    <row r="11" spans="1:10" s="66" customFormat="1" ht="21" customHeight="1">
      <c r="A11" s="220"/>
      <c r="B11" s="220"/>
      <c r="C11" s="220"/>
      <c r="D11" s="220"/>
      <c r="E11" s="220"/>
      <c r="F11" s="220"/>
      <c r="G11" s="220"/>
      <c r="H11" s="90" t="s">
        <v>59</v>
      </c>
      <c r="I11" s="91" t="s">
        <v>60</v>
      </c>
      <c r="J11" s="121"/>
    </row>
    <row r="12" spans="1:10" s="66" customFormat="1" ht="17.25">
      <c r="A12" s="92">
        <v>1</v>
      </c>
      <c r="B12" s="228">
        <v>2</v>
      </c>
      <c r="C12" s="229"/>
      <c r="D12" s="230"/>
      <c r="E12" s="90">
        <v>3</v>
      </c>
      <c r="F12" s="90">
        <v>4</v>
      </c>
      <c r="G12" s="90">
        <v>5</v>
      </c>
      <c r="H12" s="90">
        <v>6</v>
      </c>
      <c r="I12" s="90">
        <v>7</v>
      </c>
      <c r="J12" s="121"/>
    </row>
    <row r="13" spans="1:10" s="66" customFormat="1" ht="44.85" customHeight="1">
      <c r="A13" s="231" t="s">
        <v>76</v>
      </c>
      <c r="B13" s="231"/>
      <c r="C13" s="231"/>
      <c r="D13" s="231"/>
      <c r="E13" s="231"/>
      <c r="F13" s="231"/>
      <c r="G13" s="231"/>
      <c r="H13" s="231"/>
      <c r="I13" s="153">
        <f>+I14</f>
        <v>0</v>
      </c>
      <c r="J13" s="121"/>
    </row>
    <row r="14" spans="1:10" s="95" customFormat="1" ht="17.45" customHeight="1">
      <c r="A14" s="93" t="s">
        <v>70</v>
      </c>
      <c r="B14" s="93" t="s">
        <v>77</v>
      </c>
      <c r="C14" s="93" t="s">
        <v>78</v>
      </c>
      <c r="D14" s="232" t="s">
        <v>79</v>
      </c>
      <c r="E14" s="233"/>
      <c r="F14" s="233"/>
      <c r="G14" s="233"/>
      <c r="H14" s="234"/>
      <c r="I14" s="94">
        <f>+I15</f>
        <v>0</v>
      </c>
      <c r="J14" s="122"/>
    </row>
    <row r="15" spans="1:10" s="66" customFormat="1" ht="54.75" customHeight="1">
      <c r="A15" s="96" t="s">
        <v>80</v>
      </c>
      <c r="B15" s="235" t="s">
        <v>81</v>
      </c>
      <c r="C15" s="236"/>
      <c r="D15" s="236"/>
      <c r="E15" s="236"/>
      <c r="F15" s="236"/>
      <c r="G15" s="236"/>
      <c r="H15" s="237"/>
      <c r="I15" s="97">
        <f>+I16+I18</f>
        <v>0</v>
      </c>
      <c r="J15" s="121"/>
    </row>
    <row r="16" spans="1:10" s="66" customFormat="1" ht="16.5" customHeight="1">
      <c r="A16" s="98"/>
      <c r="B16" s="222" t="s">
        <v>73</v>
      </c>
      <c r="C16" s="223"/>
      <c r="D16" s="224"/>
      <c r="E16" s="99"/>
      <c r="F16" s="99"/>
      <c r="G16" s="100"/>
      <c r="H16" s="100"/>
      <c r="I16" s="101">
        <f>SUM(I17:I17)</f>
        <v>-177828</v>
      </c>
      <c r="J16" s="121"/>
    </row>
    <row r="17" spans="1:10" s="106" customFormat="1" ht="17.45" customHeight="1">
      <c r="A17" s="34" t="s">
        <v>84</v>
      </c>
      <c r="B17" s="225" t="s">
        <v>82</v>
      </c>
      <c r="C17" s="226"/>
      <c r="D17" s="227"/>
      <c r="E17" s="41" t="s">
        <v>83</v>
      </c>
      <c r="F17" s="102" t="s">
        <v>61</v>
      </c>
      <c r="G17" s="103"/>
      <c r="H17" s="104"/>
      <c r="I17" s="105">
        <v>-177828</v>
      </c>
      <c r="J17" s="123"/>
    </row>
    <row r="18" spans="1:10" s="66" customFormat="1" ht="16.5" customHeight="1">
      <c r="A18" s="98"/>
      <c r="B18" s="222" t="s">
        <v>91</v>
      </c>
      <c r="C18" s="223"/>
      <c r="D18" s="224"/>
      <c r="E18" s="99"/>
      <c r="F18" s="99"/>
      <c r="G18" s="100"/>
      <c r="H18" s="100"/>
      <c r="I18" s="101">
        <f>SUM(I19:I19)</f>
        <v>177828</v>
      </c>
      <c r="J18" s="121"/>
    </row>
    <row r="19" spans="1:10" s="106" customFormat="1" ht="17.45" customHeight="1">
      <c r="A19" s="34" t="s">
        <v>94</v>
      </c>
      <c r="B19" s="225" t="s">
        <v>92</v>
      </c>
      <c r="C19" s="226"/>
      <c r="D19" s="227"/>
      <c r="E19" s="41" t="s">
        <v>93</v>
      </c>
      <c r="F19" s="102" t="s">
        <v>61</v>
      </c>
      <c r="G19" s="103">
        <v>177828000</v>
      </c>
      <c r="H19" s="104">
        <v>1</v>
      </c>
      <c r="I19" s="105">
        <f>+H19*G19/1000</f>
        <v>177828</v>
      </c>
      <c r="J19" s="123"/>
    </row>
    <row r="20" spans="1:10" s="154" customFormat="1">
      <c r="J20" s="155"/>
    </row>
    <row r="21" spans="1:10" s="154" customFormat="1">
      <c r="J21" s="155"/>
    </row>
    <row r="22" spans="1:10" s="154" customFormat="1">
      <c r="J22" s="155"/>
    </row>
    <row r="23" spans="1:10" s="154" customFormat="1">
      <c r="J23" s="155"/>
    </row>
    <row r="24" spans="1:10" s="154" customFormat="1">
      <c r="J24" s="155"/>
    </row>
    <row r="25" spans="1:10" s="154" customFormat="1">
      <c r="J25" s="155"/>
    </row>
    <row r="26" spans="1:10" s="154" customFormat="1">
      <c r="J26" s="155"/>
    </row>
    <row r="27" spans="1:10" s="154" customFormat="1">
      <c r="J27" s="155"/>
    </row>
    <row r="28" spans="1:10" s="154" customFormat="1">
      <c r="J28" s="155"/>
    </row>
    <row r="29" spans="1:10" s="154" customFormat="1">
      <c r="J29" s="155"/>
    </row>
    <row r="30" spans="1:10" s="154" customFormat="1">
      <c r="J30" s="155"/>
    </row>
    <row r="31" spans="1:10" s="154" customFormat="1">
      <c r="J31" s="155"/>
    </row>
    <row r="32" spans="1:10" s="154" customFormat="1">
      <c r="J32" s="155"/>
    </row>
    <row r="33" spans="10:10" s="154" customFormat="1">
      <c r="J33" s="155"/>
    </row>
    <row r="34" spans="10:10" s="154" customFormat="1">
      <c r="J34" s="155"/>
    </row>
    <row r="35" spans="10:10" s="154" customFormat="1">
      <c r="J35" s="155"/>
    </row>
    <row r="36" spans="10:10" s="154" customFormat="1">
      <c r="J36" s="155"/>
    </row>
    <row r="37" spans="10:10" s="154" customFormat="1">
      <c r="J37" s="155"/>
    </row>
    <row r="38" spans="10:10" s="154" customFormat="1">
      <c r="J38" s="155"/>
    </row>
    <row r="39" spans="10:10" s="154" customFormat="1">
      <c r="J39" s="155"/>
    </row>
    <row r="40" spans="10:10" s="154" customFormat="1">
      <c r="J40" s="155"/>
    </row>
    <row r="41" spans="10:10" s="154" customFormat="1">
      <c r="J41" s="155"/>
    </row>
    <row r="42" spans="10:10" s="154" customFormat="1">
      <c r="J42" s="155"/>
    </row>
    <row r="43" spans="10:10" s="154" customFormat="1">
      <c r="J43" s="155"/>
    </row>
    <row r="44" spans="10:10" s="154" customFormat="1">
      <c r="J44" s="155"/>
    </row>
    <row r="45" spans="10:10" s="154" customFormat="1">
      <c r="J45" s="155"/>
    </row>
    <row r="46" spans="10:10" s="154" customFormat="1">
      <c r="J46" s="155"/>
    </row>
    <row r="47" spans="10:10" s="154" customFormat="1">
      <c r="J47" s="155"/>
    </row>
    <row r="48" spans="10:10" s="154" customFormat="1">
      <c r="J48" s="155"/>
    </row>
    <row r="49" spans="10:10" s="154" customFormat="1">
      <c r="J49" s="155"/>
    </row>
    <row r="50" spans="10:10" s="154" customFormat="1">
      <c r="J50" s="155"/>
    </row>
    <row r="51" spans="10:10" s="154" customFormat="1">
      <c r="J51" s="155"/>
    </row>
    <row r="52" spans="10:10" s="154" customFormat="1">
      <c r="J52" s="155"/>
    </row>
    <row r="53" spans="10:10" s="154" customFormat="1">
      <c r="J53" s="155"/>
    </row>
    <row r="54" spans="10:10" s="154" customFormat="1">
      <c r="J54" s="155"/>
    </row>
    <row r="55" spans="10:10" s="154" customFormat="1">
      <c r="J55" s="155"/>
    </row>
    <row r="56" spans="10:10" s="154" customFormat="1">
      <c r="J56" s="155"/>
    </row>
    <row r="57" spans="10:10" s="154" customFormat="1">
      <c r="J57" s="155"/>
    </row>
    <row r="58" spans="10:10" s="154" customFormat="1">
      <c r="J58" s="155"/>
    </row>
    <row r="59" spans="10:10" s="154" customFormat="1">
      <c r="J59" s="155"/>
    </row>
    <row r="60" spans="10:10" s="154" customFormat="1">
      <c r="J60" s="155"/>
    </row>
    <row r="61" spans="10:10" s="154" customFormat="1">
      <c r="J61" s="155"/>
    </row>
    <row r="62" spans="10:10" s="154" customFormat="1">
      <c r="J62" s="155"/>
    </row>
    <row r="63" spans="10:10" s="154" customFormat="1">
      <c r="J63" s="155"/>
    </row>
    <row r="64" spans="10:10" s="154" customFormat="1">
      <c r="J64" s="155"/>
    </row>
    <row r="65" spans="10:10" s="154" customFormat="1">
      <c r="J65" s="155"/>
    </row>
    <row r="66" spans="10:10" s="154" customFormat="1">
      <c r="J66" s="155"/>
    </row>
    <row r="67" spans="10:10" s="154" customFormat="1">
      <c r="J67" s="155"/>
    </row>
    <row r="68" spans="10:10" s="154" customFormat="1">
      <c r="J68" s="155"/>
    </row>
    <row r="69" spans="10:10" s="154" customFormat="1">
      <c r="J69" s="155"/>
    </row>
    <row r="70" spans="10:10" s="154" customFormat="1">
      <c r="J70" s="155"/>
    </row>
    <row r="71" spans="10:10" s="154" customFormat="1">
      <c r="J71" s="155"/>
    </row>
    <row r="72" spans="10:10" s="154" customFormat="1">
      <c r="J72" s="155"/>
    </row>
    <row r="73" spans="10:10" s="154" customFormat="1">
      <c r="J73" s="155"/>
    </row>
    <row r="74" spans="10:10" s="154" customFormat="1">
      <c r="J74" s="155"/>
    </row>
    <row r="75" spans="10:10" s="154" customFormat="1">
      <c r="J75" s="155"/>
    </row>
    <row r="76" spans="10:10" s="154" customFormat="1">
      <c r="J76" s="155"/>
    </row>
    <row r="77" spans="10:10" s="154" customFormat="1">
      <c r="J77" s="155"/>
    </row>
    <row r="78" spans="10:10" s="154" customFormat="1">
      <c r="J78" s="155"/>
    </row>
    <row r="79" spans="10:10" s="154" customFormat="1">
      <c r="J79" s="155"/>
    </row>
    <row r="80" spans="10:10" s="154" customFormat="1">
      <c r="J80" s="155"/>
    </row>
    <row r="81" spans="10:10" s="154" customFormat="1">
      <c r="J81" s="155"/>
    </row>
    <row r="82" spans="10:10" s="154" customFormat="1">
      <c r="J82" s="155"/>
    </row>
    <row r="83" spans="10:10" s="154" customFormat="1">
      <c r="J83" s="155"/>
    </row>
    <row r="84" spans="10:10" s="154" customFormat="1">
      <c r="J84" s="155"/>
    </row>
    <row r="85" spans="10:10" s="154" customFormat="1">
      <c r="J85" s="155"/>
    </row>
    <row r="86" spans="10:10" s="154" customFormat="1">
      <c r="J86" s="155"/>
    </row>
    <row r="87" spans="10:10" s="154" customFormat="1">
      <c r="J87" s="155"/>
    </row>
    <row r="88" spans="10:10" s="154" customFormat="1">
      <c r="J88" s="155"/>
    </row>
    <row r="89" spans="10:10" s="154" customFormat="1">
      <c r="J89" s="155"/>
    </row>
    <row r="90" spans="10:10" s="154" customFormat="1">
      <c r="J90" s="155"/>
    </row>
    <row r="91" spans="10:10" s="154" customFormat="1">
      <c r="J91" s="155"/>
    </row>
    <row r="92" spans="10:10" s="154" customFormat="1">
      <c r="J92" s="155"/>
    </row>
    <row r="93" spans="10:10" s="154" customFormat="1">
      <c r="J93" s="155"/>
    </row>
    <row r="94" spans="10:10" s="154" customFormat="1">
      <c r="J94" s="155"/>
    </row>
    <row r="95" spans="10:10" s="154" customFormat="1">
      <c r="J95" s="155"/>
    </row>
    <row r="96" spans="10:10" s="154" customFormat="1">
      <c r="J96" s="155"/>
    </row>
    <row r="97" spans="10:10" s="154" customFormat="1">
      <c r="J97" s="155"/>
    </row>
    <row r="98" spans="10:10" s="154" customFormat="1">
      <c r="J98" s="155"/>
    </row>
    <row r="99" spans="10:10" s="154" customFormat="1">
      <c r="J99" s="155"/>
    </row>
    <row r="100" spans="10:10" s="154" customFormat="1">
      <c r="J100" s="155"/>
    </row>
    <row r="101" spans="10:10" s="154" customFormat="1">
      <c r="J101" s="155"/>
    </row>
    <row r="102" spans="10:10" s="154" customFormat="1">
      <c r="J102" s="155"/>
    </row>
    <row r="103" spans="10:10" s="154" customFormat="1">
      <c r="J103" s="155"/>
    </row>
    <row r="104" spans="10:10" s="154" customFormat="1">
      <c r="J104" s="155"/>
    </row>
    <row r="105" spans="10:10" s="154" customFormat="1">
      <c r="J105" s="155"/>
    </row>
    <row r="106" spans="10:10" s="154" customFormat="1">
      <c r="J106" s="155"/>
    </row>
    <row r="107" spans="10:10" s="154" customFormat="1">
      <c r="J107" s="155"/>
    </row>
    <row r="108" spans="10:10" s="154" customFormat="1">
      <c r="J108" s="155"/>
    </row>
    <row r="109" spans="10:10" s="154" customFormat="1">
      <c r="J109" s="155"/>
    </row>
    <row r="110" spans="10:10" s="154" customFormat="1">
      <c r="J110" s="155"/>
    </row>
    <row r="111" spans="10:10" s="154" customFormat="1">
      <c r="J111" s="155"/>
    </row>
    <row r="112" spans="10:10" s="154" customFormat="1">
      <c r="J112" s="155"/>
    </row>
    <row r="113" spans="10:10" s="154" customFormat="1">
      <c r="J113" s="155"/>
    </row>
    <row r="114" spans="10:10" s="154" customFormat="1">
      <c r="J114" s="155"/>
    </row>
    <row r="115" spans="10:10" s="154" customFormat="1">
      <c r="J115" s="155"/>
    </row>
    <row r="116" spans="10:10" s="154" customFormat="1">
      <c r="J116" s="155"/>
    </row>
    <row r="117" spans="10:10" s="154" customFormat="1">
      <c r="J117" s="155"/>
    </row>
    <row r="118" spans="10:10" s="154" customFormat="1">
      <c r="J118" s="155"/>
    </row>
    <row r="119" spans="10:10" s="154" customFormat="1">
      <c r="J119" s="155"/>
    </row>
    <row r="120" spans="10:10" s="154" customFormat="1">
      <c r="J120" s="155"/>
    </row>
    <row r="121" spans="10:10" s="154" customFormat="1">
      <c r="J121" s="155"/>
    </row>
    <row r="122" spans="10:10" s="154" customFormat="1">
      <c r="J122" s="155"/>
    </row>
    <row r="123" spans="10:10" s="154" customFormat="1">
      <c r="J123" s="155"/>
    </row>
    <row r="124" spans="10:10" s="154" customFormat="1">
      <c r="J124" s="155"/>
    </row>
    <row r="125" spans="10:10" s="154" customFormat="1">
      <c r="J125" s="155"/>
    </row>
    <row r="126" spans="10:10" s="154" customFormat="1">
      <c r="J126" s="155"/>
    </row>
    <row r="127" spans="10:10" s="154" customFormat="1">
      <c r="J127" s="155"/>
    </row>
    <row r="128" spans="10:10" s="154" customFormat="1">
      <c r="J128" s="155"/>
    </row>
    <row r="129" spans="10:10" s="154" customFormat="1">
      <c r="J129" s="155"/>
    </row>
    <row r="130" spans="10:10" s="154" customFormat="1">
      <c r="J130" s="155"/>
    </row>
    <row r="131" spans="10:10" s="154" customFormat="1">
      <c r="J131" s="155"/>
    </row>
    <row r="132" spans="10:10" s="154" customFormat="1">
      <c r="J132" s="155"/>
    </row>
    <row r="133" spans="10:10" s="154" customFormat="1">
      <c r="J133" s="155"/>
    </row>
    <row r="134" spans="10:10" s="154" customFormat="1">
      <c r="J134" s="155"/>
    </row>
    <row r="135" spans="10:10" s="154" customFormat="1">
      <c r="J135" s="155"/>
    </row>
    <row r="136" spans="10:10" s="154" customFormat="1">
      <c r="J136" s="155"/>
    </row>
    <row r="137" spans="10:10" s="154" customFormat="1">
      <c r="J137" s="155"/>
    </row>
    <row r="138" spans="10:10" s="154" customFormat="1">
      <c r="J138" s="155"/>
    </row>
    <row r="139" spans="10:10" s="154" customFormat="1">
      <c r="J139" s="155"/>
    </row>
    <row r="140" spans="10:10" s="154" customFormat="1">
      <c r="J140" s="155"/>
    </row>
    <row r="141" spans="10:10" s="154" customFormat="1">
      <c r="J141" s="155"/>
    </row>
    <row r="142" spans="10:10" s="154" customFormat="1">
      <c r="J142" s="155"/>
    </row>
    <row r="143" spans="10:10" s="154" customFormat="1">
      <c r="J143" s="155"/>
    </row>
    <row r="144" spans="10:10" s="154" customFormat="1">
      <c r="J144" s="155"/>
    </row>
    <row r="145" spans="10:10" s="154" customFormat="1">
      <c r="J145" s="155"/>
    </row>
    <row r="146" spans="10:10" s="154" customFormat="1">
      <c r="J146" s="155"/>
    </row>
    <row r="147" spans="10:10" s="154" customFormat="1">
      <c r="J147" s="155"/>
    </row>
    <row r="148" spans="10:10" s="154" customFormat="1">
      <c r="J148" s="155"/>
    </row>
    <row r="149" spans="10:10" s="154" customFormat="1">
      <c r="J149" s="155"/>
    </row>
    <row r="150" spans="10:10" s="154" customFormat="1">
      <c r="J150" s="155"/>
    </row>
    <row r="151" spans="10:10" s="154" customFormat="1">
      <c r="J151" s="155"/>
    </row>
    <row r="152" spans="10:10" s="154" customFormat="1">
      <c r="J152" s="155"/>
    </row>
    <row r="153" spans="10:10" s="154" customFormat="1">
      <c r="J153" s="155"/>
    </row>
    <row r="154" spans="10:10" s="154" customFormat="1">
      <c r="J154" s="155"/>
    </row>
    <row r="155" spans="10:10" s="154" customFormat="1">
      <c r="J155" s="155"/>
    </row>
    <row r="156" spans="10:10" s="154" customFormat="1">
      <c r="J156" s="155"/>
    </row>
    <row r="157" spans="10:10" s="154" customFormat="1">
      <c r="J157" s="155"/>
    </row>
    <row r="158" spans="10:10" s="154" customFormat="1">
      <c r="J158" s="155"/>
    </row>
    <row r="159" spans="10:10" s="154" customFormat="1">
      <c r="J159" s="155"/>
    </row>
    <row r="160" spans="10:10" s="154" customFormat="1">
      <c r="J160" s="155"/>
    </row>
    <row r="161" spans="10:10" s="154" customFormat="1">
      <c r="J161" s="155"/>
    </row>
    <row r="162" spans="10:10" s="154" customFormat="1">
      <c r="J162" s="155"/>
    </row>
    <row r="163" spans="10:10" s="154" customFormat="1">
      <c r="J163" s="155"/>
    </row>
    <row r="164" spans="10:10" s="154" customFormat="1">
      <c r="J164" s="155"/>
    </row>
  </sheetData>
  <mergeCells count="18">
    <mergeCell ref="B18:D18"/>
    <mergeCell ref="B19:D19"/>
    <mergeCell ref="B17:D17"/>
    <mergeCell ref="B12:D12"/>
    <mergeCell ref="A13:H13"/>
    <mergeCell ref="D14:H14"/>
    <mergeCell ref="B15:H15"/>
    <mergeCell ref="B16:D16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honeticPr fontId="9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https://mul2-edu.gov.am/tasks/2049147/oneclick?token=c9e9d2974ff6fce87ebd269a6c951c1a</cp:keywords>
  <cp:lastModifiedBy>Arpine Martirosyan</cp:lastModifiedBy>
  <cp:lastPrinted>2024-02-19T11:31:34Z</cp:lastPrinted>
  <dcterms:created xsi:type="dcterms:W3CDTF">2022-01-04T07:12:58Z</dcterms:created>
  <dcterms:modified xsi:type="dcterms:W3CDTF">2026-06-24T12:51:56Z</dcterms:modified>
</cp:coreProperties>
</file>