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sannaA\Desktop\Gorcer\2026\Էկոնոմիկա լիբանան օգնություն\լրամշակված\"/>
    </mc:Choice>
  </mc:AlternateContent>
  <bookViews>
    <workbookView xWindow="-120" yWindow="-120" windowWidth="29040" windowHeight="15720" activeTab="2"/>
  </bookViews>
  <sheets>
    <sheet name="Հավելված 1" sheetId="16" r:id="rId1"/>
    <sheet name="Հավելված 2" sheetId="17" r:id="rId2"/>
    <sheet name="Հավելված 3 " sheetId="23" r:id="rId3"/>
    <sheet name="Հավելված 4" sheetId="19" r:id="rId4"/>
    <sheet name="Հավելված 5" sheetId="22" r:id="rId5"/>
  </sheets>
  <externalReferences>
    <externalReference r:id="rId6"/>
    <externalReference r:id="rId7"/>
    <externalReference r:id="rId8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">#REF!</definedName>
    <definedName name="aaaaa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'Հավելված 2'!$A$1:$I$28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5" i="17" l="1"/>
  <c r="I55" i="17"/>
  <c r="G55" i="17"/>
  <c r="H54" i="17"/>
  <c r="I54" i="17"/>
  <c r="G54" i="17"/>
  <c r="H53" i="17"/>
  <c r="I53" i="17"/>
  <c r="G53" i="17"/>
  <c r="H52" i="17"/>
  <c r="I52" i="17"/>
  <c r="G52" i="17"/>
  <c r="H50" i="17"/>
  <c r="I50" i="17"/>
  <c r="G50" i="17"/>
  <c r="H48" i="17"/>
  <c r="I48" i="17"/>
  <c r="G48" i="17"/>
  <c r="H46" i="17"/>
  <c r="I46" i="17"/>
  <c r="G46" i="17"/>
  <c r="H44" i="17"/>
  <c r="I44" i="17"/>
  <c r="G44" i="17"/>
  <c r="H42" i="17"/>
  <c r="I42" i="17"/>
  <c r="G42" i="17"/>
  <c r="H40" i="17"/>
  <c r="I40" i="17"/>
  <c r="G40" i="17"/>
  <c r="H38" i="17"/>
  <c r="I38" i="17"/>
  <c r="G38" i="17"/>
  <c r="G25" i="17"/>
  <c r="H24" i="17"/>
  <c r="I24" i="17"/>
  <c r="G26" i="17"/>
  <c r="G27" i="17"/>
  <c r="G28" i="17"/>
  <c r="G24" i="17"/>
  <c r="H20" i="17"/>
  <c r="I20" i="17"/>
  <c r="G20" i="17"/>
  <c r="H18" i="17"/>
  <c r="I18" i="17"/>
  <c r="G18" i="17"/>
  <c r="H16" i="17"/>
  <c r="I16" i="17"/>
  <c r="G16" i="17"/>
  <c r="C8" i="19" l="1"/>
  <c r="L14" i="19"/>
  <c r="L13" i="19" s="1"/>
  <c r="K14" i="19"/>
  <c r="K13" i="19" s="1"/>
  <c r="J14" i="19"/>
  <c r="J13" i="19" s="1"/>
  <c r="L15" i="23"/>
  <c r="L14" i="23" s="1"/>
  <c r="L13" i="23" s="1"/>
  <c r="K15" i="23"/>
  <c r="J15" i="23"/>
  <c r="K14" i="23"/>
  <c r="K13" i="23" s="1"/>
  <c r="J14" i="23"/>
  <c r="J13" i="23" s="1"/>
  <c r="F10" i="23"/>
  <c r="L9" i="23"/>
  <c r="L8" i="23" s="1"/>
  <c r="L7" i="23" s="1"/>
  <c r="K9" i="23"/>
  <c r="K8" i="23" s="1"/>
  <c r="K7" i="23" s="1"/>
  <c r="J9" i="23"/>
  <c r="E9" i="23"/>
  <c r="D9" i="23"/>
  <c r="J8" i="23"/>
  <c r="J7" i="23" s="1"/>
  <c r="C8" i="23"/>
  <c r="B8" i="23"/>
  <c r="H35" i="17"/>
  <c r="G34" i="17"/>
  <c r="G33" i="17" s="1"/>
  <c r="G32" i="17" s="1"/>
  <c r="G31" i="17" s="1"/>
  <c r="G29" i="17" s="1"/>
  <c r="I56" i="22"/>
  <c r="I55" i="22" s="1"/>
  <c r="I54" i="22" s="1"/>
  <c r="K6" i="23" l="1"/>
  <c r="L6" i="23"/>
  <c r="J6" i="23"/>
  <c r="I35" i="17"/>
  <c r="I34" i="17" s="1"/>
  <c r="I33" i="17" s="1"/>
  <c r="I32" i="17" s="1"/>
  <c r="I31" i="17" s="1"/>
  <c r="I29" i="17" s="1"/>
  <c r="H34" i="17"/>
  <c r="H33" i="17" s="1"/>
  <c r="H32" i="17" s="1"/>
  <c r="H31" i="17" s="1"/>
  <c r="H29" i="17" s="1"/>
  <c r="I11" i="22" l="1"/>
  <c r="B8" i="19" l="1"/>
  <c r="F18" i="17"/>
  <c r="I12" i="22" l="1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10" i="22" l="1"/>
  <c r="A9" i="22"/>
  <c r="B9" i="22"/>
  <c r="F10" i="19"/>
  <c r="E9" i="19"/>
  <c r="D9" i="19"/>
  <c r="F20" i="17"/>
  <c r="I9" i="22" l="1"/>
  <c r="I8" i="22" l="1"/>
  <c r="I7" i="22"/>
  <c r="H28" i="17" l="1"/>
  <c r="I28" i="17" l="1"/>
  <c r="I27" i="17" s="1"/>
  <c r="I26" i="17" s="1"/>
  <c r="I25" i="17" s="1"/>
  <c r="H27" i="17"/>
  <c r="H26" i="17" s="1"/>
  <c r="H25" i="17" s="1"/>
  <c r="I7" i="17" l="1"/>
  <c r="L21" i="19"/>
  <c r="L20" i="19" s="1"/>
  <c r="L19" i="19" s="1"/>
  <c r="H7" i="17"/>
  <c r="K21" i="19"/>
  <c r="K20" i="19" s="1"/>
  <c r="K19" i="19" s="1"/>
  <c r="H7" i="16"/>
  <c r="I7" i="16" l="1"/>
  <c r="J21" i="19" l="1"/>
  <c r="J20" i="19" s="1"/>
  <c r="J19" i="19" s="1"/>
  <c r="G7" i="17"/>
  <c r="G7" i="16" l="1"/>
</calcChain>
</file>

<file path=xl/sharedStrings.xml><?xml version="1.0" encoding="utf-8"?>
<sst xmlns="http://schemas.openxmlformats.org/spreadsheetml/2006/main" count="417" uniqueCount="139">
  <si>
    <t>հազար դրամներով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</si>
  <si>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</si>
  <si>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</si>
  <si>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</si>
  <si>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</si>
  <si>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</si>
  <si>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</si>
  <si>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</si>
  <si>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</si>
  <si>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</si>
  <si>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</si>
  <si>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</si>
  <si>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</si>
  <si>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</si>
  <si>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</si>
  <si>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</si>
  <si>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</si>
  <si>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</si>
  <si>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</si>
  <si>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</si>
  <si>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</si>
  <si>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</si>
  <si>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</si>
  <si>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</si>
  <si>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</si>
  <si>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</si>
  <si>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</si>
  <si>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</si>
  <si>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</si>
  <si>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</si>
  <si>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</si>
  <si>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</si>
  <si>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</si>
  <si>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</si>
  <si>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</si>
  <si>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</si>
  <si>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</si>
  <si>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</si>
  <si>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</si>
  <si>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</si>
  <si>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</si>
  <si>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</si>
  <si>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</si>
  <si>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</si>
  <si>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</si>
  <si>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</si>
  <si>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</si>
  <si>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</si>
  <si>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</si>
  <si>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</si>
  <si>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</si>
  <si>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</si>
  <si>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</si>
  <si>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</si>
  <si>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</si>
  <si>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</si>
  <si>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</si>
  <si>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</si>
  <si>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</si>
  <si>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</si>
  <si>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</si>
  <si>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</si>
  <si>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</si>
  <si>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</si>
  <si>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</si>
  <si>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</si>
  <si>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Առաջին կիսամյակ </t>
  </si>
  <si>
    <t xml:space="preserve"> Ինն ամիս </t>
  </si>
  <si>
    <t xml:space="preserve"> ԾԱՌԱՅՈՒԹՅՈՒՆՆԵՐԻ  ԵՎ   ԱՊՐԱՆՔՆԵՐԻ  ՁԵՌՔԲԵՐՈՒՄ</t>
  </si>
  <si>
    <t xml:space="preserve"> Նյութեր (Ապրանքներ)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</si>
  <si>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</si>
  <si>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</si>
  <si>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- Կենցաղային և հանրային սննդի նյութեր</t>
  </si>
  <si>
    <t xml:space="preserve"> Գումարը  (հազար դրամով)</t>
  </si>
  <si>
    <t>Բաժին 04</t>
  </si>
  <si>
    <t>Դաս 01</t>
  </si>
  <si>
    <t xml:space="preserve"> </t>
  </si>
  <si>
    <t xml:space="preserve"> ՄԱՍ I. Ա Պ Ր Ա Ն Ք Ն Ե Ր</t>
  </si>
  <si>
    <t>Խումբ 01</t>
  </si>
  <si>
    <t>ՀԱՅԱՍՏԱՆԻ ՀԱՆՐԱՊԵՏՈՒԹՅԱՆ ԿԱՌԱՎԱՐՈՒԹՅԱՆ   2025   ԹՎԱԿԱՆԻ  ԴԵԿՏԵՄԲԵՐԻ  25-Ի   N 1910-Ն  ՈՐՈՇՄԱՆ  N 10 ՀԱՎԵԼՎԱԾՈՒՄ ԿԱՏԱՐՎՈՂ ԼՐԱՑՈՒՄՆԵՐԸ</t>
  </si>
  <si>
    <t>Հավելված N 1
ՀՀ կառավարության 2026 թվականի
____________ի  N _____-Ն որոշման</t>
  </si>
  <si>
    <t>Հավելված 2
ՀՀ կառավարության 2026 թվականի 
____________ի  N _____-Ն որոշման</t>
  </si>
  <si>
    <t>Հավելված 3
ՀՀ կառավարության 2026 թվականի
____________ի  N _____-Ն որոշման</t>
  </si>
  <si>
    <t>Լիբանանի տեղահանված քաղաքացիական բնակչությանը մարդասիրական օգնություն ցուցաբերելու նպատակով սննդի և տնտեսական ապրանքների ձեռքբերում</t>
  </si>
  <si>
    <t xml:space="preserve"> Ծառայությունը մատուցողի անվանումը` Մասնագիտացված կազմակերպություններ </t>
  </si>
  <si>
    <t>«ՀԱՅԱՍՏԱՆԻ ՀԱՆՐԱՊԵՏՈՒԹՅԱՆ 2026 ԹՎԱԿԱՆԻ ՊԵՏԱԿԱՆ ԲՅՈՒՋԵԻ ՄԱՍԻՆ» ՕՐԵՆՔԻ N 1 ՀԱՎԵԼՎԱԾԻ N  2 ԱՂՅՈՒՍԱԿՈՒՄ ԿԱՏԱՐՎՈՂ ՎԵՐԱԲԱՇԽՈՒՄԸ, ԼՐԱՑՈՒՄԸ, ՀԱՅԱՍՏԱՆԻ ՀԱՆՐԱՊԵՏՈՒԹՅԱՆ ԿԱՌԱՎԱՐՈՒԹՅԱՆ 2025 ԹՎԱԿԱՆԻ ԴԵԿՏԵՄԲԵՐԻ 25-Ի N 1910-Ն ՈՐՈՇՄԱՆ N 5 ՀԱՎԵԼՎԱԾԻ  N 1 ԱՂՅՈՒՍԱԿՈՒՄ ԿԱՏԱՐՎՈՂ ՓՈՓՈԽՈՒԹՅՈՒՆԸ ԵՎ ԼՐԱՑՈՒՄԸ</t>
  </si>
  <si>
    <t>Հումանիտար աջակցություն Լիբանանի Հանրապետությանը</t>
  </si>
  <si>
    <t>ՀԱՅԱՍՏԱՆԻ ՀԱՆՐԱՊԵՏՈՒԹՅԱՆ ԿԱՌԱՎԱՐՈՒԹՅԱՆ   2025   ԹՎԱԿԱՆԻ  ԴԵԿՏԵՄԲԵՐԻ  25-Ի   N 1910-Ն  ՈՐՈՇՄԱՆ  NN 3 ԵՎ 4 ՀԱՎԵԼՎԱԾՆԵՐՈՒՄ ԿԱՏԱՐՎՈՂ ՓՈՓՈԽՈՒԹՅՈՒՆԸ ԵՎ ԼՐԱՑՈՒՄԸ</t>
  </si>
  <si>
    <t>հատ</t>
  </si>
  <si>
    <t>03111250</t>
  </si>
  <si>
    <t>կգ</t>
  </si>
  <si>
    <t>³ÝÓ»éáóÇÏÝ»ñ</t>
  </si>
  <si>
    <t>µ³Ùµ³Ï</t>
  </si>
  <si>
    <t>անձեռոցիկներ</t>
  </si>
  <si>
    <t>բամբակ</t>
  </si>
  <si>
    <t>շամպուններ</t>
  </si>
  <si>
    <t>օճառ, տնտեսական</t>
  </si>
  <si>
    <t>օճառ</t>
  </si>
  <si>
    <t>33711270</t>
  </si>
  <si>
    <t>լոգանքի գելեր</t>
  </si>
  <si>
    <t>պահածոյացված բանջարեղեն</t>
  </si>
  <si>
    <t>ձկան պահածո</t>
  </si>
  <si>
    <t>մսի պահածո</t>
  </si>
  <si>
    <t xml:space="preserve"> տոմատի մածուկ</t>
  </si>
  <si>
    <t>մուրաբա</t>
  </si>
  <si>
    <t>մուրաբ132</t>
  </si>
  <si>
    <t xml:space="preserve"> ջեմեր</t>
  </si>
  <si>
    <t>տոմատի մածուկ</t>
  </si>
  <si>
    <t>ՀՄԱ</t>
  </si>
  <si>
    <t>հիգիենիկ միջադիներ կամ վիրախծուծներ (տամպոններ)</t>
  </si>
  <si>
    <t>15332290</t>
  </si>
  <si>
    <t>Ռազմական դրության պայմաններում քաղաքացիների կյանքի ու անվտանգության ապահովման և արտակարգ իրավիճակների հետևանքների նվազեցման և վերացման ծրագիր</t>
  </si>
  <si>
    <t>1230-11004</t>
  </si>
  <si>
    <t>Ռազմական դրության պայմաններում քաղաքացիների կյանքի ու անվտանգության ապահովում, արտակարգ իրավիճակների հակազդում և հետևանքների վերացում</t>
  </si>
  <si>
    <t>Ռազմական դրության պայմաններում պետական և տեղական ինքնակառավարման մարմինների բնականոն գործունեության ու մարդկանց կյանքի և անվտանգության պաշտպանության ապահովում</t>
  </si>
  <si>
    <t>33141118</t>
  </si>
  <si>
    <t>33711310</t>
  </si>
  <si>
    <t>33711480</t>
  </si>
  <si>
    <t>15331178</t>
  </si>
  <si>
    <t>15131631</t>
  </si>
  <si>
    <t>15332230</t>
  </si>
  <si>
    <t xml:space="preserve"> ՀԻՄՆԱԿԱՆ ԲԱԺԻՆՆԵՐԻՆ ՉԴԱՍՎՈՂ ՊԱՀՈՒՍՏԱՅԻՆ ՖՈՆԴԵՐ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</si>
  <si>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</si>
  <si>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</si>
  <si>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</si>
  <si>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</si>
  <si>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</si>
  <si>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</si>
  <si>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ՀՀ առողջապահության նախարարություն</t>
  </si>
  <si>
    <t>այլ դեղորայք</t>
  </si>
  <si>
    <t>դրամ</t>
  </si>
  <si>
    <t>33691176</t>
  </si>
  <si>
    <t xml:space="preserve"> - Առողջապահակն և լաբորատոր նյութեր </t>
  </si>
  <si>
    <t>ՀԱՅԱՍՏԱՆԻ ՀԱՆՐԱՊԵՏՈՒԹՅԱՆ ԿԱՌԱՎԱՐՈՒԹՅԱՆ   2025   ԹՎԱԿԱՆԻ  ԴԵԿՏԵՄԲԵՐԻ  25-Ի   N 1910-Ն  ՈՐՈՇՄԱՆ  N 9  ՀԱՎԵԼՎԱԾՈՒՄ  ԿԱՏԱՐՎՈՂ ՓՈՓՈԽՈՒԹՅՈՒՆԸ ԵՎ ԼՐԱՑՈՒՄԸ</t>
  </si>
  <si>
    <t xml:space="preserve"> ԲՍԿ</t>
  </si>
  <si>
    <t>ՀԱՅԱՍՏԱՆԻ ՀԱՆՐԱՊԵՏՈՒԹՅԱՆ ԿԱՌԱՎԱՐՈՒԹՅԱՆ   2025   ԹՎԱԿԱՆԻ  ԴԵԿՏԵՄԲԵՐԻ  25-Ի   N 1910-Ն  ՈՐՈՇՄԱՆ  N 9.1 ՀԱՎԵԼՎԱԾՈՒՄ  ԿԱՏԱՐՎՈՂ ՓՈՓՈԽՈՒԹՅՈՒՆԸ ԵՎ ԼՐԱՑՈՒՄԸ</t>
  </si>
  <si>
    <t xml:space="preserve"> ՀՀ առողջապահության նախարարություն </t>
  </si>
  <si>
    <t>Հավելված 5
ՀՀ կառավարության 2026 թվականի 
____________ի  N _____-Ն որոշման</t>
  </si>
  <si>
    <t>Հավելված 4
ՀՀ կառավարության 2026 թվականի
____________ի 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</si>
</sst>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р_._-;\-* #,##0.00_р_._-;_-* &quot;-&quot;??_р_._-;_-@_-"/>
    <numFmt numFmtId="167" formatCode="#,##0.0_);\(#,##0.0\)"/>
    <numFmt numFmtId="168" formatCode="_-* #,##0.00\ _₽_-;\-* #,##0.00\ _₽_-;_-* &quot;-&quot;??\ _₽_-;_-@_-"/>
    <numFmt numFmtId="169" formatCode="#,##0.0;\ \(#,##0.0\)"/>
  </numFmts>
  <fonts count="10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sz val="12"/>
      <color rgb="FF000000"/>
      <name val="GHEA Grapalat"/>
      <family val="3"/>
    </font>
    <font>
      <sz val="8"/>
      <name val="Calibri"/>
      <family val="2"/>
      <scheme val="minor"/>
    </font>
    <font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80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0" fontId="6" fillId="0" borderId="0"/>
    <xf numFmtId="0" fontId="10" fillId="4" borderId="0" applyNumberFormat="0" applyBorder="0" applyAlignment="0" applyProtection="0"/>
    <xf numFmtId="0" fontId="7" fillId="0" borderId="0"/>
    <xf numFmtId="0" fontId="8" fillId="0" borderId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37" borderId="0" applyNumberFormat="0" applyBorder="0" applyAlignment="0" applyProtection="0"/>
    <xf numFmtId="0" fontId="4" fillId="36" borderId="0" applyNumberFormat="0" applyBorder="0" applyAlignment="0" applyProtection="0"/>
    <xf numFmtId="0" fontId="4" fillId="42" borderId="0" applyNumberFormat="0" applyBorder="0" applyAlignment="0" applyProtection="0"/>
    <xf numFmtId="0" fontId="4" fillId="44" borderId="0" applyNumberFormat="0" applyBorder="0" applyAlignment="0" applyProtection="0"/>
    <xf numFmtId="0" fontId="11" fillId="45" borderId="0" applyNumberFormat="0" applyBorder="0" applyAlignment="0" applyProtection="0"/>
    <xf numFmtId="0" fontId="11" fillId="43" borderId="0" applyNumberFormat="0" applyBorder="0" applyAlignment="0" applyProtection="0"/>
    <xf numFmtId="0" fontId="11" fillId="37" borderId="0" applyNumberFormat="0" applyBorder="0" applyAlignment="0" applyProtection="0"/>
    <xf numFmtId="0" fontId="11" fillId="38" borderId="0" applyNumberFormat="0" applyBorder="0" applyAlignment="0" applyProtection="0"/>
    <xf numFmtId="0" fontId="11" fillId="46" borderId="0" applyNumberFormat="0" applyBorder="0" applyAlignment="0" applyProtection="0"/>
    <xf numFmtId="0" fontId="11" fillId="39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49" borderId="0" applyNumberFormat="0" applyBorder="0" applyAlignment="0" applyProtection="0"/>
    <xf numFmtId="0" fontId="11" fillId="38" borderId="0" applyNumberFormat="0" applyBorder="0" applyAlignment="0" applyProtection="0"/>
    <xf numFmtId="0" fontId="11" fillId="46" borderId="0" applyNumberFormat="0" applyBorder="0" applyAlignment="0" applyProtection="0"/>
    <xf numFmtId="0" fontId="11" fillId="50" borderId="0" applyNumberFormat="0" applyBorder="0" applyAlignment="0" applyProtection="0"/>
    <xf numFmtId="0" fontId="12" fillId="34" borderId="0" applyNumberFormat="0" applyBorder="0" applyAlignment="0" applyProtection="0"/>
    <xf numFmtId="0" fontId="13" fillId="51" borderId="16" applyNumberFormat="0" applyAlignment="0" applyProtection="0"/>
    <xf numFmtId="0" fontId="14" fillId="52" borderId="17" applyNumberFormat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35" borderId="0" applyNumberFormat="0" applyBorder="0" applyAlignment="0" applyProtection="0"/>
    <xf numFmtId="0" fontId="17" fillId="0" borderId="18" applyNumberFormat="0" applyFill="0" applyAlignment="0" applyProtection="0"/>
    <xf numFmtId="0" fontId="18" fillId="0" borderId="19" applyNumberFormat="0" applyFill="0" applyAlignment="0" applyProtection="0"/>
    <xf numFmtId="0" fontId="19" fillId="0" borderId="20" applyNumberFormat="0" applyFill="0" applyAlignment="0" applyProtection="0"/>
    <xf numFmtId="0" fontId="19" fillId="0" borderId="0" applyNumberFormat="0" applyFill="0" applyBorder="0" applyAlignment="0" applyProtection="0"/>
    <xf numFmtId="0" fontId="20" fillId="41" borderId="16" applyNumberFormat="0" applyAlignment="0" applyProtection="0"/>
    <xf numFmtId="0" fontId="21" fillId="0" borderId="21" applyNumberFormat="0" applyFill="0" applyAlignment="0" applyProtection="0"/>
    <xf numFmtId="0" fontId="22" fillId="53" borderId="0" applyNumberFormat="0" applyBorder="0" applyAlignment="0" applyProtection="0"/>
    <xf numFmtId="1" fontId="28" fillId="0" borderId="0"/>
    <xf numFmtId="1" fontId="28" fillId="0" borderId="0"/>
    <xf numFmtId="1" fontId="28" fillId="0" borderId="0"/>
    <xf numFmtId="0" fontId="1" fillId="0" borderId="0"/>
    <xf numFmtId="0" fontId="8" fillId="0" borderId="0"/>
    <xf numFmtId="0" fontId="8" fillId="0" borderId="0"/>
    <xf numFmtId="0" fontId="6" fillId="54" borderId="22" applyNumberFormat="0" applyFont="0" applyAlignment="0" applyProtection="0"/>
    <xf numFmtId="0" fontId="23" fillId="51" borderId="23" applyNumberFormat="0" applyAlignment="0" applyProtection="0"/>
    <xf numFmtId="0" fontId="27" fillId="0" borderId="0"/>
    <xf numFmtId="0" fontId="27" fillId="0" borderId="0"/>
    <xf numFmtId="0" fontId="27" fillId="0" borderId="0"/>
    <xf numFmtId="0" fontId="24" fillId="0" borderId="0" applyNumberFormat="0" applyFill="0" applyBorder="0" applyAlignment="0" applyProtection="0"/>
    <xf numFmtId="0" fontId="25" fillId="0" borderId="24" applyNumberFormat="0" applyFill="0" applyAlignment="0" applyProtection="0"/>
    <xf numFmtId="0" fontId="26" fillId="0" borderId="0" applyNumberFormat="0" applyFill="0" applyBorder="0" applyAlignment="0" applyProtection="0"/>
    <xf numFmtId="0" fontId="9" fillId="0" borderId="0"/>
    <xf numFmtId="1" fontId="28" fillId="0" borderId="0"/>
    <xf numFmtId="0" fontId="29" fillId="0" borderId="0"/>
    <xf numFmtId="0" fontId="8" fillId="0" borderId="0"/>
    <xf numFmtId="0" fontId="9" fillId="0" borderId="0"/>
    <xf numFmtId="0" fontId="27" fillId="0" borderId="0"/>
    <xf numFmtId="164" fontId="30" fillId="0" borderId="0" applyFill="0" applyBorder="0" applyProtection="0">
      <alignment horizontal="right" vertical="top"/>
    </xf>
    <xf numFmtId="164" fontId="32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8" fillId="0" borderId="0"/>
    <xf numFmtId="0" fontId="36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37" borderId="0" applyNumberFormat="0" applyBorder="0" applyAlignment="0" applyProtection="0"/>
    <xf numFmtId="0" fontId="36" fillId="36" borderId="0" applyNumberFormat="0" applyBorder="0" applyAlignment="0" applyProtection="0"/>
    <xf numFmtId="0" fontId="36" fillId="42" borderId="0" applyNumberFormat="0" applyBorder="0" applyAlignment="0" applyProtection="0"/>
    <xf numFmtId="0" fontId="36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6" fillId="0" borderId="0"/>
    <xf numFmtId="0" fontId="6" fillId="0" borderId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41" borderId="16" applyNumberFormat="0" applyAlignment="0" applyProtection="0"/>
    <xf numFmtId="0" fontId="39" fillId="51" borderId="23" applyNumberFormat="0" applyAlignment="0" applyProtection="0"/>
    <xf numFmtId="0" fontId="40" fillId="51" borderId="16" applyNumberFormat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3" fillId="0" borderId="20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24" applyNumberFormat="0" applyFill="0" applyAlignment="0" applyProtection="0"/>
    <xf numFmtId="0" fontId="45" fillId="52" borderId="17" applyNumberFormat="0" applyAlignment="0" applyProtection="0"/>
    <xf numFmtId="0" fontId="46" fillId="0" borderId="0" applyNumberFormat="0" applyFill="0" applyBorder="0" applyAlignment="0" applyProtection="0"/>
    <xf numFmtId="0" fontId="47" fillId="53" borderId="0" applyNumberFormat="0" applyBorder="0" applyAlignment="0" applyProtection="0"/>
    <xf numFmtId="0" fontId="48" fillId="34" borderId="0" applyNumberFormat="0" applyBorder="0" applyAlignment="0" applyProtection="0"/>
    <xf numFmtId="0" fontId="49" fillId="0" borderId="0" applyNumberFormat="0" applyFill="0" applyBorder="0" applyAlignment="0" applyProtection="0"/>
    <xf numFmtId="0" fontId="8" fillId="54" borderId="22" applyNumberFormat="0" applyFont="0" applyAlignment="0" applyProtection="0"/>
    <xf numFmtId="0" fontId="50" fillId="0" borderId="21" applyNumberFormat="0" applyFill="0" applyAlignment="0" applyProtection="0"/>
    <xf numFmtId="0" fontId="51" fillId="0" borderId="0" applyNumberFormat="0" applyFill="0" applyBorder="0" applyAlignment="0" applyProtection="0"/>
    <xf numFmtId="0" fontId="52" fillId="35" borderId="0" applyNumberFormat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7" fillId="0" borderId="0"/>
    <xf numFmtId="0" fontId="55" fillId="10" borderId="0" applyNumberFormat="0" applyBorder="0" applyAlignment="0" applyProtection="0"/>
    <xf numFmtId="0" fontId="55" fillId="14" borderId="0" applyNumberFormat="0" applyBorder="0" applyAlignment="0" applyProtection="0"/>
    <xf numFmtId="0" fontId="55" fillId="18" borderId="0" applyNumberFormat="0" applyBorder="0" applyAlignment="0" applyProtection="0"/>
    <xf numFmtId="0" fontId="55" fillId="22" borderId="0" applyNumberFormat="0" applyBorder="0" applyAlignment="0" applyProtection="0"/>
    <xf numFmtId="0" fontId="55" fillId="26" borderId="0" applyNumberFormat="0" applyBorder="0" applyAlignment="0" applyProtection="0"/>
    <xf numFmtId="0" fontId="55" fillId="30" borderId="0" applyNumberFormat="0" applyBorder="0" applyAlignment="0" applyProtection="0"/>
    <xf numFmtId="0" fontId="55" fillId="11" borderId="0" applyNumberFormat="0" applyBorder="0" applyAlignment="0" applyProtection="0"/>
    <xf numFmtId="0" fontId="55" fillId="15" borderId="0" applyNumberFormat="0" applyBorder="0" applyAlignment="0" applyProtection="0"/>
    <xf numFmtId="0" fontId="55" fillId="19" borderId="0" applyNumberFormat="0" applyBorder="0" applyAlignment="0" applyProtection="0"/>
    <xf numFmtId="0" fontId="55" fillId="23" borderId="0" applyNumberFormat="0" applyBorder="0" applyAlignment="0" applyProtection="0"/>
    <xf numFmtId="0" fontId="55" fillId="27" borderId="0" applyNumberFormat="0" applyBorder="0" applyAlignment="0" applyProtection="0"/>
    <xf numFmtId="0" fontId="55" fillId="31" borderId="0" applyNumberFormat="0" applyBorder="0" applyAlignment="0" applyProtection="0"/>
    <xf numFmtId="0" fontId="56" fillId="12" borderId="0" applyNumberFormat="0" applyBorder="0" applyAlignment="0" applyProtection="0"/>
    <xf numFmtId="0" fontId="56" fillId="16" borderId="0" applyNumberFormat="0" applyBorder="0" applyAlignment="0" applyProtection="0"/>
    <xf numFmtId="0" fontId="56" fillId="20" borderId="0" applyNumberFormat="0" applyBorder="0" applyAlignment="0" applyProtection="0"/>
    <xf numFmtId="0" fontId="56" fillId="24" borderId="0" applyNumberFormat="0" applyBorder="0" applyAlignment="0" applyProtection="0"/>
    <xf numFmtId="0" fontId="56" fillId="28" borderId="0" applyNumberFormat="0" applyBorder="0" applyAlignment="0" applyProtection="0"/>
    <xf numFmtId="0" fontId="56" fillId="32" borderId="0" applyNumberFormat="0" applyBorder="0" applyAlignment="0" applyProtection="0"/>
    <xf numFmtId="0" fontId="56" fillId="9" borderId="0" applyNumberFormat="0" applyBorder="0" applyAlignment="0" applyProtection="0"/>
    <xf numFmtId="0" fontId="56" fillId="13" borderId="0" applyNumberFormat="0" applyBorder="0" applyAlignment="0" applyProtection="0"/>
    <xf numFmtId="0" fontId="56" fillId="17" borderId="0" applyNumberFormat="0" applyBorder="0" applyAlignment="0" applyProtection="0"/>
    <xf numFmtId="0" fontId="56" fillId="21" borderId="0" applyNumberFormat="0" applyBorder="0" applyAlignment="0" applyProtection="0"/>
    <xf numFmtId="0" fontId="56" fillId="25" borderId="0" applyNumberFormat="0" applyBorder="0" applyAlignment="0" applyProtection="0"/>
    <xf numFmtId="0" fontId="56" fillId="29" borderId="0" applyNumberFormat="0" applyBorder="0" applyAlignment="0" applyProtection="0"/>
    <xf numFmtId="0" fontId="57" fillId="3" borderId="0" applyNumberFormat="0" applyBorder="0" applyAlignment="0" applyProtection="0"/>
    <xf numFmtId="0" fontId="58" fillId="6" borderId="4" applyNumberFormat="0" applyAlignment="0" applyProtection="0"/>
    <xf numFmtId="0" fontId="59" fillId="7" borderId="7" applyNumberFormat="0" applyAlignment="0" applyProtection="0"/>
    <xf numFmtId="43" fontId="7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2" borderId="0" applyNumberFormat="0" applyBorder="0" applyAlignment="0" applyProtection="0"/>
    <xf numFmtId="0" fontId="62" fillId="0" borderId="1" applyNumberFormat="0" applyFill="0" applyAlignment="0" applyProtection="0"/>
    <xf numFmtId="0" fontId="63" fillId="0" borderId="2" applyNumberFormat="0" applyFill="0" applyAlignment="0" applyProtection="0"/>
    <xf numFmtId="0" fontId="64" fillId="0" borderId="3" applyNumberFormat="0" applyFill="0" applyAlignment="0" applyProtection="0"/>
    <xf numFmtId="0" fontId="64" fillId="0" borderId="0" applyNumberFormat="0" applyFill="0" applyBorder="0" applyAlignment="0" applyProtection="0"/>
    <xf numFmtId="0" fontId="65" fillId="5" borderId="4" applyNumberFormat="0" applyAlignment="0" applyProtection="0"/>
    <xf numFmtId="0" fontId="66" fillId="0" borderId="6" applyNumberFormat="0" applyFill="0" applyAlignment="0" applyProtection="0"/>
    <xf numFmtId="0" fontId="67" fillId="4" borderId="0" applyNumberFormat="0" applyBorder="0" applyAlignment="0" applyProtection="0"/>
    <xf numFmtId="0" fontId="7" fillId="0" borderId="0"/>
    <xf numFmtId="0" fontId="68" fillId="0" borderId="0"/>
    <xf numFmtId="0" fontId="30" fillId="0" borderId="0">
      <alignment horizontal="left" vertical="top" wrapText="1"/>
    </xf>
    <xf numFmtId="0" fontId="55" fillId="8" borderId="8" applyNumberFormat="0" applyFont="0" applyAlignment="0" applyProtection="0"/>
    <xf numFmtId="0" fontId="1" fillId="8" borderId="8" applyNumberFormat="0" applyFont="0" applyAlignment="0" applyProtection="0"/>
    <xf numFmtId="0" fontId="69" fillId="6" borderId="5" applyNumberFormat="0" applyAlignment="0" applyProtection="0"/>
    <xf numFmtId="0" fontId="2" fillId="0" borderId="0" applyNumberFormat="0" applyFill="0" applyBorder="0" applyAlignment="0" applyProtection="0"/>
    <xf numFmtId="0" fontId="70" fillId="0" borderId="9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0" fontId="1" fillId="8" borderId="8" applyNumberFormat="0" applyFont="0" applyAlignment="0" applyProtection="0"/>
    <xf numFmtId="0" fontId="72" fillId="0" borderId="0" applyNumberFormat="0" applyFill="0" applyBorder="0" applyAlignment="0" applyProtection="0"/>
    <xf numFmtId="0" fontId="73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6" fillId="0" borderId="0"/>
    <xf numFmtId="0" fontId="2" fillId="0" borderId="0" applyNumberFormat="0" applyFill="0" applyBorder="0" applyAlignment="0" applyProtection="0"/>
    <xf numFmtId="0" fontId="78" fillId="0" borderId="1" applyNumberFormat="0" applyFill="0" applyAlignment="0" applyProtection="0"/>
    <xf numFmtId="0" fontId="79" fillId="0" borderId="2" applyNumberFormat="0" applyFill="0" applyAlignment="0" applyProtection="0"/>
    <xf numFmtId="0" fontId="80" fillId="0" borderId="3" applyNumberFormat="0" applyFill="0" applyAlignment="0" applyProtection="0"/>
    <xf numFmtId="0" fontId="80" fillId="0" borderId="0" applyNumberFormat="0" applyFill="0" applyBorder="0" applyAlignment="0" applyProtection="0"/>
    <xf numFmtId="0" fontId="81" fillId="2" borderId="0" applyNumberFormat="0" applyBorder="0" applyAlignment="0" applyProtection="0"/>
    <xf numFmtId="0" fontId="82" fillId="3" borderId="0" applyNumberFormat="0" applyBorder="0" applyAlignment="0" applyProtection="0"/>
    <xf numFmtId="0" fontId="83" fillId="5" borderId="4" applyNumberFormat="0" applyAlignment="0" applyProtection="0"/>
    <xf numFmtId="0" fontId="84" fillId="6" borderId="5" applyNumberFormat="0" applyAlignment="0" applyProtection="0"/>
    <xf numFmtId="0" fontId="85" fillId="6" borderId="4" applyNumberFormat="0" applyAlignment="0" applyProtection="0"/>
    <xf numFmtId="0" fontId="86" fillId="0" borderId="6" applyNumberFormat="0" applyFill="0" applyAlignment="0" applyProtection="0"/>
    <xf numFmtId="0" fontId="87" fillId="7" borderId="7" applyNumberFormat="0" applyAlignment="0" applyProtection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6" fillId="0" borderId="0"/>
    <xf numFmtId="43" fontId="6" fillId="0" borderId="0" applyFont="0" applyFill="0" applyBorder="0" applyAlignment="0" applyProtection="0"/>
    <xf numFmtId="43" fontId="97" fillId="0" borderId="0" applyFont="0" applyFill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97" fillId="0" borderId="0"/>
    <xf numFmtId="166" fontId="9" fillId="0" borderId="0" applyFont="0" applyFill="0" applyBorder="0" applyAlignment="0" applyProtection="0"/>
    <xf numFmtId="43" fontId="97" fillId="0" borderId="0" applyFont="0" applyFill="0" applyBorder="0" applyAlignment="0" applyProtection="0"/>
    <xf numFmtId="0" fontId="30" fillId="0" borderId="0">
      <alignment horizontal="left" vertical="top" wrapText="1"/>
    </xf>
    <xf numFmtId="164" fontId="101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2" fillId="0" borderId="0"/>
    <xf numFmtId="0" fontId="7" fillId="0" borderId="0"/>
    <xf numFmtId="43" fontId="7" fillId="0" borderId="0" applyFont="0" applyFill="0" applyBorder="0" applyAlignment="0" applyProtection="0"/>
    <xf numFmtId="0" fontId="8" fillId="0" borderId="0"/>
    <xf numFmtId="0" fontId="6" fillId="0" borderId="0"/>
    <xf numFmtId="0" fontId="30" fillId="0" borderId="0">
      <alignment horizontal="left" vertical="top" wrapText="1"/>
    </xf>
    <xf numFmtId="43" fontId="7" fillId="0" borderId="0" applyFont="0" applyFill="0" applyBorder="0" applyAlignment="0" applyProtection="0"/>
    <xf numFmtId="0" fontId="8" fillId="0" borderId="0"/>
    <xf numFmtId="0" fontId="6" fillId="0" borderId="0"/>
    <xf numFmtId="43" fontId="30" fillId="0" borderId="0" applyFont="0" applyFill="0" applyBorder="0" applyAlignment="0" applyProtection="0"/>
    <xf numFmtId="0" fontId="1" fillId="0" borderId="0"/>
    <xf numFmtId="43" fontId="102" fillId="0" borderId="0" applyFont="0" applyFill="0" applyBorder="0" applyAlignment="0" applyProtection="0"/>
    <xf numFmtId="0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7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97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77" fillId="0" borderId="0"/>
    <xf numFmtId="0" fontId="97" fillId="0" borderId="0"/>
    <xf numFmtId="0" fontId="9" fillId="0" borderId="0"/>
    <xf numFmtId="0" fontId="97" fillId="0" borderId="0"/>
    <xf numFmtId="0" fontId="97" fillId="0" borderId="0"/>
    <xf numFmtId="0" fontId="1" fillId="8" borderId="8" applyNumberFormat="0" applyFont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3" fillId="5" borderId="4" applyNumberFormat="0" applyAlignment="0" applyProtection="0"/>
    <xf numFmtId="0" fontId="84" fillId="6" borderId="5" applyNumberFormat="0" applyAlignment="0" applyProtection="0"/>
    <xf numFmtId="0" fontId="85" fillId="6" borderId="4" applyNumberFormat="0" applyAlignment="0" applyProtection="0"/>
    <xf numFmtId="0" fontId="78" fillId="0" borderId="1" applyNumberFormat="0" applyFill="0" applyAlignment="0" applyProtection="0"/>
    <xf numFmtId="0" fontId="79" fillId="0" borderId="2" applyNumberFormat="0" applyFill="0" applyAlignment="0" applyProtection="0"/>
    <xf numFmtId="0" fontId="80" fillId="0" borderId="3" applyNumberFormat="0" applyFill="0" applyAlignment="0" applyProtection="0"/>
    <xf numFmtId="0" fontId="80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87" fillId="7" borderId="7" applyNumberFormat="0" applyAlignment="0" applyProtection="0"/>
    <xf numFmtId="0" fontId="2" fillId="0" borderId="0" applyNumberFormat="0" applyFill="0" applyBorder="0" applyAlignment="0" applyProtection="0"/>
    <xf numFmtId="0" fontId="73" fillId="4" borderId="0" applyNumberFormat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82" fillId="3" borderId="0" applyNumberFormat="0" applyBorder="0" applyAlignment="0" applyProtection="0"/>
    <xf numFmtId="0" fontId="89" fillId="0" borderId="0" applyNumberFormat="0" applyFill="0" applyBorder="0" applyAlignment="0" applyProtection="0"/>
    <xf numFmtId="0" fontId="86" fillId="0" borderId="6" applyNumberFormat="0" applyFill="0" applyAlignment="0" applyProtection="0"/>
    <xf numFmtId="0" fontId="88" fillId="0" borderId="0" applyNumberFormat="0" applyFill="0" applyBorder="0" applyAlignment="0" applyProtection="0"/>
    <xf numFmtId="0" fontId="81" fillId="2" borderId="0" applyNumberFormat="0" applyBorder="0" applyAlignment="0" applyProtection="0"/>
    <xf numFmtId="0" fontId="1" fillId="0" borderId="0"/>
    <xf numFmtId="0" fontId="1" fillId="0" borderId="0"/>
    <xf numFmtId="0" fontId="30" fillId="0" borderId="0">
      <alignment horizontal="left" vertical="top" wrapText="1"/>
    </xf>
    <xf numFmtId="43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02" fillId="0" borderId="0"/>
    <xf numFmtId="9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4" fillId="0" borderId="0"/>
    <xf numFmtId="9" fontId="8" fillId="0" borderId="0" applyFont="0" applyFill="0" applyBorder="0" applyAlignment="0" applyProtection="0"/>
    <xf numFmtId="0" fontId="9" fillId="0" borderId="0"/>
    <xf numFmtId="0" fontId="6" fillId="0" borderId="0"/>
    <xf numFmtId="0" fontId="98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3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8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0" fillId="0" borderId="0">
      <alignment horizontal="left" vertical="top" wrapText="1"/>
    </xf>
    <xf numFmtId="43" fontId="8" fillId="0" borderId="0" applyFont="0" applyFill="0" applyBorder="0" applyAlignment="0" applyProtection="0"/>
  </cellStyleXfs>
  <cellXfs count="145">
    <xf numFmtId="0" fontId="0" fillId="0" borderId="0" xfId="0"/>
    <xf numFmtId="0" fontId="35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0" fontId="53" fillId="0" borderId="0" xfId="0" applyFont="1" applyAlignment="1">
      <alignment horizontal="left" vertical="top" wrapText="1"/>
    </xf>
    <xf numFmtId="0" fontId="53" fillId="0" borderId="0" xfId="0" applyFont="1"/>
    <xf numFmtId="0" fontId="35" fillId="0" borderId="0" xfId="0" applyFont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53" fillId="55" borderId="0" xfId="0" applyFont="1" applyFill="1"/>
    <xf numFmtId="0" fontId="74" fillId="0" borderId="0" xfId="0" applyFont="1" applyAlignment="1">
      <alignment horizontal="left" vertical="top" wrapText="1"/>
    </xf>
    <xf numFmtId="0" fontId="94" fillId="0" borderId="10" xfId="0" applyFont="1" applyBorder="1" applyAlignment="1">
      <alignment horizontal="left" vertical="top" wrapText="1"/>
    </xf>
    <xf numFmtId="0" fontId="95" fillId="0" borderId="10" xfId="0" applyFont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5" fillId="0" borderId="10" xfId="0" applyFont="1" applyBorder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53" fillId="0" borderId="0" xfId="0" applyFont="1" applyAlignment="1">
      <alignment horizontal="left" vertical="center"/>
    </xf>
    <xf numFmtId="165" fontId="53" fillId="0" borderId="0" xfId="1" applyNumberFormat="1" applyFont="1"/>
    <xf numFmtId="0" fontId="31" fillId="0" borderId="0" xfId="0" applyFont="1" applyAlignment="1">
      <alignment horizontal="center" vertical="center" wrapText="1"/>
    </xf>
    <xf numFmtId="0" fontId="93" fillId="0" borderId="26" xfId="0" applyFont="1" applyBorder="1" applyAlignment="1">
      <alignment horizontal="right" wrapText="1"/>
    </xf>
    <xf numFmtId="0" fontId="92" fillId="0" borderId="10" xfId="0" applyFont="1" applyBorder="1" applyAlignment="1">
      <alignment horizontal="center" vertical="center" wrapText="1"/>
    </xf>
    <xf numFmtId="165" fontId="92" fillId="0" borderId="10" xfId="1" applyNumberFormat="1" applyFont="1" applyBorder="1" applyAlignment="1">
      <alignment horizontal="center" vertical="center" wrapText="1"/>
    </xf>
    <xf numFmtId="0" fontId="91" fillId="0" borderId="0" xfId="0" applyFont="1" applyAlignment="1">
      <alignment horizontal="left" vertical="top" wrapText="1"/>
    </xf>
    <xf numFmtId="0" fontId="33" fillId="0" borderId="10" xfId="0" applyFont="1" applyBorder="1" applyAlignment="1">
      <alignment horizontal="left" vertical="center" wrapText="1"/>
    </xf>
    <xf numFmtId="0" fontId="35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top" wrapText="1"/>
    </xf>
    <xf numFmtId="0" fontId="74" fillId="0" borderId="10" xfId="0" applyFont="1" applyBorder="1" applyAlignment="1">
      <alignment vertical="center" textRotation="90" wrapText="1"/>
    </xf>
    <xf numFmtId="165" fontId="35" fillId="0" borderId="10" xfId="1" applyNumberFormat="1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33" fillId="0" borderId="25" xfId="0" applyFont="1" applyBorder="1" applyAlignment="1">
      <alignment horizontal="center" vertical="center" wrapText="1"/>
    </xf>
    <xf numFmtId="164" fontId="95" fillId="0" borderId="10" xfId="256" applyFont="1" applyBorder="1">
      <alignment horizontal="right" vertical="top"/>
    </xf>
    <xf numFmtId="164" fontId="35" fillId="0" borderId="10" xfId="256" applyFont="1" applyBorder="1">
      <alignment horizontal="right" vertical="top"/>
    </xf>
    <xf numFmtId="0" fontId="75" fillId="0" borderId="26" xfId="0" applyFont="1" applyBorder="1" applyAlignment="1">
      <alignment horizontal="right"/>
    </xf>
    <xf numFmtId="167" fontId="53" fillId="0" borderId="0" xfId="0" applyNumberFormat="1" applyFont="1" applyAlignment="1">
      <alignment horizontal="left" vertical="top" wrapText="1"/>
    </xf>
    <xf numFmtId="167" fontId="33" fillId="0" borderId="0" xfId="0" applyNumberFormat="1" applyFont="1" applyAlignment="1">
      <alignment horizontal="left" vertical="top" wrapText="1"/>
    </xf>
    <xf numFmtId="0" fontId="92" fillId="0" borderId="10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35" fillId="56" borderId="10" xfId="23" applyFont="1" applyFill="1" applyBorder="1" applyAlignment="1">
      <alignment horizontal="center" vertical="center" wrapText="1"/>
    </xf>
    <xf numFmtId="169" fontId="35" fillId="56" borderId="10" xfId="23" applyNumberFormat="1" applyFont="1" applyFill="1" applyBorder="1" applyAlignment="1">
      <alignment horizontal="right" vertical="center" wrapText="1"/>
    </xf>
    <xf numFmtId="0" fontId="95" fillId="0" borderId="10" xfId="378" applyFont="1" applyBorder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93" fillId="0" borderId="0" xfId="0" applyFont="1" applyAlignment="1">
      <alignment horizontal="left" vertical="center" wrapText="1"/>
    </xf>
    <xf numFmtId="0" fontId="91" fillId="0" borderId="0" xfId="0" applyFont="1" applyAlignment="1">
      <alignment horizontal="left" vertical="center" wrapText="1"/>
    </xf>
    <xf numFmtId="0" fontId="0" fillId="0" borderId="10" xfId="0" applyBorder="1" applyAlignment="1">
      <alignment horizontal="center" vertical="top" wrapText="1"/>
    </xf>
    <xf numFmtId="0" fontId="94" fillId="0" borderId="10" xfId="378" applyFont="1" applyBorder="1">
      <alignment horizontal="left" vertical="top" wrapText="1"/>
    </xf>
    <xf numFmtId="0" fontId="0" fillId="0" borderId="10" xfId="0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43" fontId="33" fillId="0" borderId="10" xfId="1" applyFont="1" applyFill="1" applyBorder="1" applyAlignment="1">
      <alignment horizontal="right" vertical="center"/>
    </xf>
    <xf numFmtId="43" fontId="103" fillId="0" borderId="10" xfId="1" applyFont="1" applyFill="1" applyBorder="1" applyAlignment="1">
      <alignment horizontal="right" vertical="center" wrapText="1" shrinkToFit="1" readingOrder="1"/>
    </xf>
    <xf numFmtId="43" fontId="53" fillId="0" borderId="10" xfId="1" applyFont="1" applyFill="1" applyBorder="1" applyAlignment="1">
      <alignment horizontal="right" vertical="center" wrapText="1"/>
    </xf>
    <xf numFmtId="43" fontId="103" fillId="0" borderId="10" xfId="1" applyFont="1" applyBorder="1" applyAlignment="1">
      <alignment horizontal="right" vertical="center" wrapText="1" shrinkToFit="1" readingOrder="1"/>
    </xf>
    <xf numFmtId="43" fontId="33" fillId="0" borderId="10" xfId="1" applyFont="1" applyBorder="1" applyAlignment="1">
      <alignment horizontal="right" vertical="center"/>
    </xf>
    <xf numFmtId="43" fontId="53" fillId="0" borderId="0" xfId="0" applyNumberFormat="1" applyFont="1" applyAlignment="1">
      <alignment horizontal="center" vertical="top" wrapText="1"/>
    </xf>
    <xf numFmtId="49" fontId="103" fillId="0" borderId="10" xfId="0" applyNumberFormat="1" applyFont="1" applyBorder="1" applyAlignment="1">
      <alignment horizontal="left" vertical="top" wrapText="1" shrinkToFit="1" readingOrder="1"/>
    </xf>
    <xf numFmtId="164" fontId="105" fillId="0" borderId="10" xfId="86" applyFont="1" applyBorder="1" applyAlignment="1">
      <alignment horizontal="right" vertical="center"/>
    </xf>
    <xf numFmtId="164" fontId="105" fillId="0" borderId="10" xfId="86" applyFont="1" applyFill="1" applyBorder="1" applyAlignment="1">
      <alignment horizontal="right" vertical="center"/>
    </xf>
    <xf numFmtId="164" fontId="35" fillId="0" borderId="10" xfId="87" applyFont="1" applyFill="1" applyBorder="1" applyAlignment="1">
      <alignment horizontal="right" vertical="center"/>
    </xf>
    <xf numFmtId="0" fontId="33" fillId="0" borderId="10" xfId="0" applyFont="1" applyBorder="1" applyAlignment="1">
      <alignment horizontal="right" vertical="center" wrapText="1"/>
    </xf>
    <xf numFmtId="164" fontId="35" fillId="0" borderId="10" xfId="86" applyFont="1" applyBorder="1" applyAlignment="1">
      <alignment horizontal="right" vertical="center"/>
    </xf>
    <xf numFmtId="0" fontId="35" fillId="0" borderId="10" xfId="0" applyFont="1" applyBorder="1" applyAlignment="1">
      <alignment horizontal="right" vertical="center" wrapText="1"/>
    </xf>
    <xf numFmtId="43" fontId="33" fillId="55" borderId="10" xfId="1" applyFont="1" applyFill="1" applyBorder="1" applyAlignment="1">
      <alignment horizontal="right" vertical="center"/>
    </xf>
    <xf numFmtId="43" fontId="33" fillId="0" borderId="10" xfId="1" applyFont="1" applyBorder="1" applyAlignment="1">
      <alignment horizontal="right" vertical="center" wrapText="1"/>
    </xf>
    <xf numFmtId="164" fontId="35" fillId="55" borderId="10" xfId="87" applyFont="1" applyFill="1" applyBorder="1" applyAlignment="1">
      <alignment horizontal="right" vertical="center"/>
    </xf>
    <xf numFmtId="164" fontId="33" fillId="55" borderId="10" xfId="87" applyFont="1" applyFill="1" applyBorder="1" applyAlignment="1">
      <alignment horizontal="right" vertical="center"/>
    </xf>
    <xf numFmtId="165" fontId="92" fillId="0" borderId="10" xfId="1" applyNumberFormat="1" applyFont="1" applyFill="1" applyBorder="1" applyAlignment="1">
      <alignment vertical="top"/>
    </xf>
    <xf numFmtId="165" fontId="92" fillId="0" borderId="10" xfId="1" applyNumberFormat="1" applyFont="1" applyFill="1" applyBorder="1" applyAlignment="1">
      <alignment vertical="center"/>
    </xf>
    <xf numFmtId="165" fontId="35" fillId="55" borderId="10" xfId="1" applyNumberFormat="1" applyFont="1" applyFill="1" applyBorder="1" applyAlignment="1">
      <alignment vertical="top"/>
    </xf>
    <xf numFmtId="49" fontId="103" fillId="55" borderId="10" xfId="0" applyNumberFormat="1" applyFont="1" applyFill="1" applyBorder="1" applyAlignment="1">
      <alignment horizontal="left" vertical="top" wrapText="1" shrinkToFit="1" readingOrder="1"/>
    </xf>
    <xf numFmtId="0" fontId="0" fillId="55" borderId="10" xfId="0" applyFill="1" applyBorder="1" applyAlignment="1">
      <alignment horizontal="center" vertical="center" wrapText="1"/>
    </xf>
    <xf numFmtId="0" fontId="53" fillId="55" borderId="10" xfId="0" applyFont="1" applyFill="1" applyBorder="1" applyAlignment="1">
      <alignment horizontal="center" vertical="center" wrapText="1"/>
    </xf>
    <xf numFmtId="43" fontId="103" fillId="55" borderId="10" xfId="1" applyFont="1" applyFill="1" applyBorder="1" applyAlignment="1">
      <alignment horizontal="right" vertical="center" wrapText="1" shrinkToFit="1" readingOrder="1"/>
    </xf>
    <xf numFmtId="0" fontId="53" fillId="55" borderId="0" xfId="0" applyFont="1" applyFill="1" applyAlignment="1">
      <alignment horizontal="left" vertical="top" wrapText="1"/>
    </xf>
    <xf numFmtId="0" fontId="33" fillId="56" borderId="10" xfId="23" applyFont="1" applyFill="1" applyBorder="1" applyAlignment="1">
      <alignment horizontal="center" vertical="center" wrapText="1"/>
    </xf>
    <xf numFmtId="0" fontId="95" fillId="55" borderId="10" xfId="378" applyFont="1" applyFill="1" applyBorder="1">
      <alignment horizontal="left" vertical="top" wrapText="1"/>
    </xf>
    <xf numFmtId="0" fontId="94" fillId="55" borderId="10" xfId="378" applyFont="1" applyFill="1" applyBorder="1">
      <alignment horizontal="left" vertical="top" wrapText="1"/>
    </xf>
    <xf numFmtId="0" fontId="35" fillId="55" borderId="10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left" vertical="top" wrapText="1"/>
    </xf>
    <xf numFmtId="0" fontId="35" fillId="0" borderId="25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25" xfId="0" applyFont="1" applyBorder="1" applyAlignment="1">
      <alignment horizontal="center" vertical="center" wrapText="1"/>
    </xf>
    <xf numFmtId="0" fontId="95" fillId="0" borderId="10" xfId="378" applyFont="1" applyBorder="1">
      <alignment horizontal="left" vertical="top" wrapText="1"/>
    </xf>
    <xf numFmtId="0" fontId="95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Font="1" applyBorder="1" applyAlignment="1">
      <alignment horizontal="center" vertical="top" wrapText="1"/>
    </xf>
    <xf numFmtId="0" fontId="92" fillId="0" borderId="14" xfId="0" applyFont="1" applyBorder="1" applyAlignment="1">
      <alignment horizontal="left" vertical="center" wrapText="1"/>
    </xf>
    <xf numFmtId="0" fontId="92" fillId="0" borderId="12" xfId="0" applyFont="1" applyBorder="1" applyAlignment="1">
      <alignment horizontal="left" vertical="center" wrapText="1"/>
    </xf>
    <xf numFmtId="0" fontId="92" fillId="0" borderId="13" xfId="0" applyFont="1" applyBorder="1" applyAlignment="1">
      <alignment horizontal="left" vertical="center" wrapText="1"/>
    </xf>
    <xf numFmtId="0" fontId="92" fillId="0" borderId="10" xfId="0" applyFont="1" applyBorder="1" applyAlignment="1">
      <alignment horizontal="left" vertical="center" wrapText="1"/>
    </xf>
    <xf numFmtId="0" fontId="35" fillId="0" borderId="14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3" xfId="0" applyFont="1" applyBorder="1" applyAlignment="1">
      <alignment horizontal="left" vertical="center" wrapText="1"/>
    </xf>
    <xf numFmtId="0" fontId="91" fillId="0" borderId="15" xfId="0" applyFont="1" applyBorder="1" applyAlignment="1">
      <alignment horizontal="center" vertical="center" wrapText="1"/>
    </xf>
    <xf numFmtId="0" fontId="95" fillId="0" borderId="25" xfId="0" applyFont="1" applyBorder="1" applyAlignment="1">
      <alignment horizontal="center" vertical="top" wrapText="1"/>
    </xf>
    <xf numFmtId="0" fontId="95" fillId="0" borderId="15" xfId="0" applyFont="1" applyBorder="1" applyAlignment="1">
      <alignment horizontal="center" vertical="top" wrapText="1"/>
    </xf>
    <xf numFmtId="0" fontId="99" fillId="0" borderId="0" xfId="0" applyFont="1" applyAlignment="1">
      <alignment horizontal="right" vertical="center" wrapText="1"/>
    </xf>
    <xf numFmtId="0" fontId="74" fillId="0" borderId="0" xfId="0" applyFont="1" applyAlignment="1">
      <alignment horizontal="center" vertical="center" wrapText="1"/>
    </xf>
    <xf numFmtId="165" fontId="100" fillId="0" borderId="26" xfId="1" applyNumberFormat="1" applyFont="1" applyBorder="1" applyAlignment="1">
      <alignment horizontal="right" vertical="center"/>
    </xf>
    <xf numFmtId="0" fontId="92" fillId="0" borderId="10" xfId="0" applyFont="1" applyBorder="1" applyAlignment="1">
      <alignment horizontal="center" vertical="center" wrapText="1"/>
    </xf>
    <xf numFmtId="165" fontId="31" fillId="0" borderId="14" xfId="1" applyNumberFormat="1" applyFont="1" applyBorder="1" applyAlignment="1">
      <alignment horizontal="center" vertical="center" wrapText="1"/>
    </xf>
    <xf numFmtId="165" fontId="31" fillId="0" borderId="12" xfId="1" applyNumberFormat="1" applyFont="1" applyBorder="1" applyAlignment="1">
      <alignment horizontal="center" vertical="center" wrapText="1"/>
    </xf>
    <xf numFmtId="165" fontId="31" fillId="0" borderId="13" xfId="1" applyNumberFormat="1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top" wrapText="1"/>
    </xf>
    <xf numFmtId="0" fontId="33" fillId="0" borderId="10" xfId="0" applyFont="1" applyBorder="1" applyAlignment="1">
      <alignment horizontal="center" vertical="top" wrapText="1"/>
    </xf>
    <xf numFmtId="0" fontId="33" fillId="0" borderId="10" xfId="0" applyFont="1" applyBorder="1" applyAlignment="1">
      <alignment horizontal="center" vertical="center" wrapText="1"/>
    </xf>
    <xf numFmtId="0" fontId="74" fillId="0" borderId="10" xfId="0" applyFont="1" applyBorder="1" applyAlignment="1">
      <alignment horizontal="center" vertical="center" textRotation="90" wrapText="1"/>
    </xf>
    <xf numFmtId="0" fontId="35" fillId="0" borderId="10" xfId="0" applyFont="1" applyBorder="1" applyAlignment="1">
      <alignment horizontal="center" vertical="center" wrapText="1"/>
    </xf>
    <xf numFmtId="0" fontId="74" fillId="0" borderId="25" xfId="0" applyFont="1" applyBorder="1" applyAlignment="1">
      <alignment horizontal="center" vertical="center" textRotation="90" wrapText="1"/>
    </xf>
    <xf numFmtId="0" fontId="74" fillId="0" borderId="11" xfId="0" applyFont="1" applyBorder="1" applyAlignment="1">
      <alignment horizontal="center" vertical="center" textRotation="90" wrapText="1"/>
    </xf>
    <xf numFmtId="49" fontId="35" fillId="0" borderId="10" xfId="0" applyNumberFormat="1" applyFont="1" applyBorder="1" applyAlignment="1">
      <alignment horizontal="center" vertical="top" wrapText="1"/>
    </xf>
    <xf numFmtId="0" fontId="35" fillId="0" borderId="28" xfId="0" applyFont="1" applyBorder="1" applyAlignment="1">
      <alignment horizontal="center" vertical="top" wrapText="1"/>
    </xf>
    <xf numFmtId="0" fontId="35" fillId="0" borderId="30" xfId="0" applyFont="1" applyBorder="1" applyAlignment="1">
      <alignment horizontal="center" vertical="top" wrapText="1"/>
    </xf>
    <xf numFmtId="0" fontId="35" fillId="0" borderId="27" xfId="0" applyFont="1" applyBorder="1" applyAlignment="1">
      <alignment horizontal="center" vertical="top" wrapText="1"/>
    </xf>
    <xf numFmtId="0" fontId="35" fillId="0" borderId="29" xfId="0" applyFont="1" applyBorder="1" applyAlignment="1">
      <alignment horizontal="center" vertical="top" wrapText="1"/>
    </xf>
    <xf numFmtId="0" fontId="35" fillId="0" borderId="26" xfId="0" applyFont="1" applyBorder="1" applyAlignment="1">
      <alignment horizontal="center" vertical="top" wrapText="1"/>
    </xf>
    <xf numFmtId="0" fontId="35" fillId="0" borderId="31" xfId="0" applyFont="1" applyBorder="1" applyAlignment="1">
      <alignment horizontal="center" vertical="top" wrapText="1"/>
    </xf>
    <xf numFmtId="0" fontId="33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95" fillId="0" borderId="10" xfId="0" applyFont="1" applyBorder="1" applyAlignment="1">
      <alignment horizontal="left" vertical="top" wrapText="1"/>
    </xf>
    <xf numFmtId="0" fontId="33" fillId="0" borderId="25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left" vertical="top"/>
    </xf>
    <xf numFmtId="0" fontId="35" fillId="0" borderId="10" xfId="257" applyFont="1" applyBorder="1" applyAlignment="1">
      <alignment horizontal="left" vertical="top"/>
    </xf>
    <xf numFmtId="0" fontId="95" fillId="0" borderId="10" xfId="378" applyFont="1" applyBorder="1">
      <alignment horizontal="left" vertical="top" wrapText="1"/>
    </xf>
    <xf numFmtId="0" fontId="53" fillId="55" borderId="10" xfId="0" applyFont="1" applyFill="1" applyBorder="1" applyAlignment="1">
      <alignment horizontal="left" vertical="top" wrapText="1"/>
    </xf>
    <xf numFmtId="0" fontId="53" fillId="0" borderId="10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35" fillId="0" borderId="0" xfId="0" applyFont="1" applyAlignment="1">
      <alignment horizontal="center" vertical="center"/>
    </xf>
    <xf numFmtId="0" fontId="33" fillId="56" borderId="14" xfId="23" applyFont="1" applyFill="1" applyBorder="1" applyAlignment="1">
      <alignment horizontal="center" vertical="center" wrapText="1"/>
    </xf>
    <xf numFmtId="0" fontId="33" fillId="56" borderId="12" xfId="23" applyFont="1" applyFill="1" applyBorder="1" applyAlignment="1">
      <alignment horizontal="center" vertical="center" wrapText="1"/>
    </xf>
    <xf numFmtId="0" fontId="33" fillId="56" borderId="13" xfId="23" applyFont="1" applyFill="1" applyBorder="1" applyAlignment="1">
      <alignment horizontal="center" vertical="center" wrapText="1"/>
    </xf>
    <xf numFmtId="0" fontId="0" fillId="0" borderId="14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35" fillId="56" borderId="14" xfId="23" applyFont="1" applyFill="1" applyBorder="1" applyAlignment="1">
      <alignment horizontal="center" vertical="center" wrapText="1"/>
    </xf>
    <xf numFmtId="0" fontId="35" fillId="56" borderId="12" xfId="23" applyFont="1" applyFill="1" applyBorder="1" applyAlignment="1">
      <alignment horizontal="center" vertical="center" wrapText="1"/>
    </xf>
    <xf numFmtId="0" fontId="35" fillId="56" borderId="13" xfId="23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top" wrapText="1"/>
    </xf>
  </cellXfs>
  <cellStyles count="380">
    <cellStyle name="_artabyuje" xfId="89"/>
    <cellStyle name="20% - Accent1" xfId="2" builtinId="30" customBuiltin="1"/>
    <cellStyle name="20% - Accent1 2" xfId="28"/>
    <cellStyle name="20% - Accent1 2 2" xfId="140"/>
    <cellStyle name="20% - Accent1 2 2 2" xfId="276"/>
    <cellStyle name="20% - Accent1 2 3" xfId="233"/>
    <cellStyle name="20% - Accent1 3" xfId="197"/>
    <cellStyle name="20% - Accent2" xfId="4" builtinId="34" customBuiltin="1"/>
    <cellStyle name="20% - Accent2 2" xfId="29"/>
    <cellStyle name="20% - Accent2 2 2" xfId="141"/>
    <cellStyle name="20% - Accent2 2 2 2" xfId="277"/>
    <cellStyle name="20% - Accent2 2 3" xfId="235"/>
    <cellStyle name="20% - Accent2 3" xfId="198"/>
    <cellStyle name="20% - Accent3" xfId="6" builtinId="38" customBuiltin="1"/>
    <cellStyle name="20% - Accent3 2" xfId="30"/>
    <cellStyle name="20% - Accent3 2 2" xfId="142"/>
    <cellStyle name="20% - Accent3 2 2 2" xfId="278"/>
    <cellStyle name="20% - Accent3 2 3" xfId="237"/>
    <cellStyle name="20% - Accent3 3" xfId="199"/>
    <cellStyle name="20% - Accent4" xfId="8" builtinId="42" customBuiltin="1"/>
    <cellStyle name="20% - Accent4 2" xfId="31"/>
    <cellStyle name="20% - Accent4 2 2" xfId="143"/>
    <cellStyle name="20% - Accent4 2 2 2" xfId="279"/>
    <cellStyle name="20% - Accent4 2 3" xfId="239"/>
    <cellStyle name="20% - Accent4 3" xfId="200"/>
    <cellStyle name="20% - Accent5" xfId="10" builtinId="46" customBuiltin="1"/>
    <cellStyle name="20% - Accent5 2" xfId="32"/>
    <cellStyle name="20% - Accent5 2 2" xfId="144"/>
    <cellStyle name="20% - Accent5 2 2 2" xfId="280"/>
    <cellStyle name="20% - Accent5 2 3" xfId="241"/>
    <cellStyle name="20% - Accent5 3" xfId="201"/>
    <cellStyle name="20% - Accent6" xfId="12" builtinId="50" customBuiltin="1"/>
    <cellStyle name="20% - Accent6 2" xfId="33"/>
    <cellStyle name="20% - Accent6 2 2" xfId="145"/>
    <cellStyle name="20% - Accent6 2 2 2" xfId="281"/>
    <cellStyle name="20% - Accent6 2 3" xfId="243"/>
    <cellStyle name="20% - Accent6 3" xfId="202"/>
    <cellStyle name="20% - Акцент1" xfId="90"/>
    <cellStyle name="20% - Акцент1 2" xfId="282"/>
    <cellStyle name="20% - Акцент2" xfId="91"/>
    <cellStyle name="20% - Акцент2 2" xfId="283"/>
    <cellStyle name="20% - Акцент3" xfId="92"/>
    <cellStyle name="20% - Акцент3 2" xfId="284"/>
    <cellStyle name="20% - Акцент4" xfId="93"/>
    <cellStyle name="20% - Акцент4 2" xfId="285"/>
    <cellStyle name="20% - Акцент5" xfId="94"/>
    <cellStyle name="20% - Акцент5 2" xfId="286"/>
    <cellStyle name="20% - Акцент6" xfId="95"/>
    <cellStyle name="20% - Акцент6 2" xfId="287"/>
    <cellStyle name="40% - Accent1" xfId="3" builtinId="31" customBuiltin="1"/>
    <cellStyle name="40% - Accent1 2" xfId="34"/>
    <cellStyle name="40% - Accent1 2 2" xfId="146"/>
    <cellStyle name="40% - Accent1 2 2 2" xfId="288"/>
    <cellStyle name="40% - Accent1 2 3" xfId="234"/>
    <cellStyle name="40% - Accent1 3" xfId="203"/>
    <cellStyle name="40% - Accent2" xfId="5" builtinId="35" customBuiltin="1"/>
    <cellStyle name="40% - Accent2 2" xfId="35"/>
    <cellStyle name="40% - Accent2 2 2" xfId="147"/>
    <cellStyle name="40% - Accent2 2 2 2" xfId="289"/>
    <cellStyle name="40% - Accent2 2 3" xfId="236"/>
    <cellStyle name="40% - Accent2 3" xfId="204"/>
    <cellStyle name="40% - Accent3" xfId="7" builtinId="39" customBuiltin="1"/>
    <cellStyle name="40% - Accent3 2" xfId="36"/>
    <cellStyle name="40% - Accent3 2 2" xfId="148"/>
    <cellStyle name="40% - Accent3 2 2 2" xfId="290"/>
    <cellStyle name="40% - Accent3 2 3" xfId="238"/>
    <cellStyle name="40% - Accent3 3" xfId="205"/>
    <cellStyle name="40% - Accent4" xfId="9" builtinId="43" customBuiltin="1"/>
    <cellStyle name="40% - Accent4 2" xfId="37"/>
    <cellStyle name="40% - Accent4 2 2" xfId="149"/>
    <cellStyle name="40% - Accent4 2 2 2" xfId="291"/>
    <cellStyle name="40% - Accent4 2 3" xfId="240"/>
    <cellStyle name="40% - Accent4 3" xfId="206"/>
    <cellStyle name="40% - Accent5" xfId="11" builtinId="47" customBuiltin="1"/>
    <cellStyle name="40% - Accent5 2" xfId="38"/>
    <cellStyle name="40% - Accent5 2 2" xfId="150"/>
    <cellStyle name="40% - Accent5 2 2 2" xfId="292"/>
    <cellStyle name="40% - Accent5 2 3" xfId="242"/>
    <cellStyle name="40% - Accent5 3" xfId="207"/>
    <cellStyle name="40% - Accent6" xfId="13" builtinId="51" customBuiltin="1"/>
    <cellStyle name="40% - Accent6 2" xfId="39"/>
    <cellStyle name="40% - Accent6 2 2" xfId="151"/>
    <cellStyle name="40% - Accent6 2 2 2" xfId="293"/>
    <cellStyle name="40% - Accent6 2 3" xfId="244"/>
    <cellStyle name="40% - Accent6 3" xfId="208"/>
    <cellStyle name="40% - Акцент1" xfId="96"/>
    <cellStyle name="40% - Акцент1 2" xfId="294"/>
    <cellStyle name="40% - Акцент2" xfId="97"/>
    <cellStyle name="40% - Акцент2 2" xfId="295"/>
    <cellStyle name="40% - Акцент3" xfId="98"/>
    <cellStyle name="40% - Акцент3 2" xfId="296"/>
    <cellStyle name="40% - Акцент4" xfId="99"/>
    <cellStyle name="40% - Акцент4 2" xfId="297"/>
    <cellStyle name="40% - Акцент5" xfId="100"/>
    <cellStyle name="40% - Акцент5 2" xfId="298"/>
    <cellStyle name="40% - Акцент6" xfId="101"/>
    <cellStyle name="40% - Акцент6 2" xfId="299"/>
    <cellStyle name="60% - Accent1" xfId="372" builtinId="32" customBuiltin="1"/>
    <cellStyle name="60% - Accent1 2" xfId="40"/>
    <cellStyle name="60% - Accent1 2 2" xfId="152"/>
    <cellStyle name="60% - Accent1 2 2 2" xfId="361"/>
    <cellStyle name="60% - Accent1 3" xfId="190"/>
    <cellStyle name="60% - Accent1 3 2" xfId="354"/>
    <cellStyle name="60% - Accent2" xfId="373" builtinId="36" customBuiltin="1"/>
    <cellStyle name="60% - Accent2 2" xfId="41"/>
    <cellStyle name="60% - Accent2 2 2" xfId="153"/>
    <cellStyle name="60% - Accent2 2 2 2" xfId="362"/>
    <cellStyle name="60% - Accent2 3" xfId="191"/>
    <cellStyle name="60% - Accent2 3 2" xfId="355"/>
    <cellStyle name="60% - Accent3" xfId="374" builtinId="40" customBuiltin="1"/>
    <cellStyle name="60% - Accent3 2" xfId="42"/>
    <cellStyle name="60% - Accent3 2 2" xfId="154"/>
    <cellStyle name="60% - Accent3 2 2 2" xfId="363"/>
    <cellStyle name="60% - Accent3 3" xfId="192"/>
    <cellStyle name="60% - Accent3 3 2" xfId="356"/>
    <cellStyle name="60% - Accent4" xfId="375" builtinId="44" customBuiltin="1"/>
    <cellStyle name="60% - Accent4 2" xfId="43"/>
    <cellStyle name="60% - Accent4 2 2" xfId="155"/>
    <cellStyle name="60% - Accent4 2 2 2" xfId="364"/>
    <cellStyle name="60% - Accent4 3" xfId="193"/>
    <cellStyle name="60% - Accent4 3 2" xfId="357"/>
    <cellStyle name="60% - Accent5" xfId="376" builtinId="48" customBuiltin="1"/>
    <cellStyle name="60% - Accent5 2" xfId="44"/>
    <cellStyle name="60% - Accent5 2 2" xfId="156"/>
    <cellStyle name="60% - Accent5 2 2 2" xfId="365"/>
    <cellStyle name="60% - Accent5 3" xfId="194"/>
    <cellStyle name="60% - Accent5 3 2" xfId="358"/>
    <cellStyle name="60% - Accent6" xfId="377" builtinId="52" customBuiltin="1"/>
    <cellStyle name="60% - Accent6 2" xfId="45"/>
    <cellStyle name="60% - Accent6 2 2" xfId="157"/>
    <cellStyle name="60% - Accent6 2 2 2" xfId="366"/>
    <cellStyle name="60% - Accent6 3" xfId="195"/>
    <cellStyle name="60% - Accent6 3 2" xfId="359"/>
    <cellStyle name="60% - Акцент1" xfId="102"/>
    <cellStyle name="60% - Акцент1 2" xfId="300"/>
    <cellStyle name="60% - Акцент2" xfId="103"/>
    <cellStyle name="60% - Акцент2 2" xfId="301"/>
    <cellStyle name="60% - Акцент3" xfId="104"/>
    <cellStyle name="60% - Акцент3 2" xfId="302"/>
    <cellStyle name="60% - Акцент4" xfId="105"/>
    <cellStyle name="60% - Акцент4 2" xfId="303"/>
    <cellStyle name="60% - Акцент5" xfId="106"/>
    <cellStyle name="60% - Акцент5 2" xfId="304"/>
    <cellStyle name="60% - Акцент6" xfId="107"/>
    <cellStyle name="60% - Акцент6 2" xfId="305"/>
    <cellStyle name="Accent1" xfId="114" builtinId="29" customBuiltin="1"/>
    <cellStyle name="Accent1 2" xfId="46"/>
    <cellStyle name="Accent1 2 2" xfId="158"/>
    <cellStyle name="Accent1 3" xfId="226"/>
    <cellStyle name="Accent2" xfId="115" builtinId="33" customBuiltin="1"/>
    <cellStyle name="Accent2 2" xfId="47"/>
    <cellStyle name="Accent2 2 2" xfId="159"/>
    <cellStyle name="Accent2 3" xfId="227"/>
    <cellStyle name="Accent3" xfId="116" builtinId="37" customBuiltin="1"/>
    <cellStyle name="Accent3 2" xfId="48"/>
    <cellStyle name="Accent3 2 2" xfId="160"/>
    <cellStyle name="Accent3 3" xfId="228"/>
    <cellStyle name="Accent4" xfId="117" builtinId="41" customBuiltin="1"/>
    <cellStyle name="Accent4 2" xfId="49"/>
    <cellStyle name="Accent4 2 2" xfId="161"/>
    <cellStyle name="Accent4 3" xfId="229"/>
    <cellStyle name="Accent5" xfId="118" builtinId="45" customBuiltin="1"/>
    <cellStyle name="Accent5 2" xfId="50"/>
    <cellStyle name="Accent5 2 2" xfId="162"/>
    <cellStyle name="Accent5 3" xfId="230"/>
    <cellStyle name="Accent6" xfId="119" builtinId="49" customBuiltin="1"/>
    <cellStyle name="Accent6 2" xfId="51"/>
    <cellStyle name="Accent6 2 2" xfId="163"/>
    <cellStyle name="Accent6 3" xfId="231"/>
    <cellStyle name="Bad" xfId="131" builtinId="27" customBuiltin="1"/>
    <cellStyle name="Bad 2" xfId="52"/>
    <cellStyle name="Bad 2 2" xfId="164"/>
    <cellStyle name="Bad 3" xfId="217"/>
    <cellStyle name="Calculation" xfId="122" builtinId="22" customBuiltin="1"/>
    <cellStyle name="Calculation 2" xfId="53"/>
    <cellStyle name="Calculation 2 2" xfId="165"/>
    <cellStyle name="Calculation 3" xfId="220"/>
    <cellStyle name="Check Cell" xfId="128" builtinId="23" customBuiltin="1"/>
    <cellStyle name="Check Cell 2" xfId="54"/>
    <cellStyle name="Check Cell 2 2" xfId="166"/>
    <cellStyle name="Check Cell 3" xfId="222"/>
    <cellStyle name="Comma" xfId="1" builtinId="3"/>
    <cellStyle name="Comma 11" xfId="269"/>
    <cellStyle name="Comma 12 2" xfId="274"/>
    <cellStyle name="Comma 15" xfId="88"/>
    <cellStyle name="Comma 15 2" xfId="307"/>
    <cellStyle name="Comma 15 3" xfId="246"/>
    <cellStyle name="Comma 19" xfId="247"/>
    <cellStyle name="Comma 2" xfId="15"/>
    <cellStyle name="Comma 2 2" xfId="19"/>
    <cellStyle name="Comma 2 2 2" xfId="55"/>
    <cellStyle name="Comma 2 2 5 2" xfId="273"/>
    <cellStyle name="Comma 2 3" xfId="22"/>
    <cellStyle name="Comma 2 3 2" xfId="262"/>
    <cellStyle name="Comma 2 3 2 2" xfId="369"/>
    <cellStyle name="Comma 2 4" xfId="108"/>
    <cellStyle name="Comma 2 4 2" xfId="344"/>
    <cellStyle name="Comma 2 6" xfId="271"/>
    <cellStyle name="Comma 2 8" xfId="254"/>
    <cellStyle name="Comma 21 3" xfId="253"/>
    <cellStyle name="Comma 3" xfId="18"/>
    <cellStyle name="Comma 3 2" xfId="56"/>
    <cellStyle name="Comma 3 2 2" xfId="370"/>
    <cellStyle name="Comma 3 2 3" xfId="266"/>
    <cellStyle name="Comma 3 3" xfId="109"/>
    <cellStyle name="Comma 3 3 2" xfId="348"/>
    <cellStyle name="Comma 4" xfId="21"/>
    <cellStyle name="Comma 4 2" xfId="110"/>
    <cellStyle name="Comma 5" xfId="111"/>
    <cellStyle name="Comma 5 2" xfId="306"/>
    <cellStyle name="Comma 6" xfId="167"/>
    <cellStyle name="Comma 9" xfId="379"/>
    <cellStyle name="Explanatory Text" xfId="132" builtinId="53" customBuiltin="1"/>
    <cellStyle name="Explanatory Text 2" xfId="57"/>
    <cellStyle name="Explanatory Text 2 2" xfId="168"/>
    <cellStyle name="Explanatory Text 3" xfId="224"/>
    <cellStyle name="Good" xfId="136" builtinId="26" customBuiltin="1"/>
    <cellStyle name="Good 2" xfId="58"/>
    <cellStyle name="Good 2 2" xfId="169"/>
    <cellStyle name="Good 3" xfId="216"/>
    <cellStyle name="Heading 1" xfId="123" builtinId="16" customBuiltin="1"/>
    <cellStyle name="Heading 1 2" xfId="59"/>
    <cellStyle name="Heading 1 2 2" xfId="170"/>
    <cellStyle name="Heading 1 3" xfId="212"/>
    <cellStyle name="Heading 2" xfId="124" builtinId="17" customBuiltin="1"/>
    <cellStyle name="Heading 2 2" xfId="60"/>
    <cellStyle name="Heading 2 2 2" xfId="171"/>
    <cellStyle name="Heading 2 3" xfId="213"/>
    <cellStyle name="Heading 3" xfId="125" builtinId="18" customBuiltin="1"/>
    <cellStyle name="Heading 3 2" xfId="61"/>
    <cellStyle name="Heading 3 2 2" xfId="172"/>
    <cellStyle name="Heading 3 3" xfId="214"/>
    <cellStyle name="Heading 4" xfId="126" builtinId="19" customBuiltin="1"/>
    <cellStyle name="Heading 4 2" xfId="62"/>
    <cellStyle name="Heading 4 2 2" xfId="173"/>
    <cellStyle name="Heading 4 3" xfId="215"/>
    <cellStyle name="Input" xfId="120" builtinId="20" customBuiltin="1"/>
    <cellStyle name="Input 2" xfId="63"/>
    <cellStyle name="Input 2 2" xfId="174"/>
    <cellStyle name="Input 3" xfId="218"/>
    <cellStyle name="Linked Cell" xfId="134" builtinId="24" customBuiltin="1"/>
    <cellStyle name="Linked Cell 2" xfId="64"/>
    <cellStyle name="Linked Cell 2 2" xfId="175"/>
    <cellStyle name="Linked Cell 3" xfId="221"/>
    <cellStyle name="Neutral" xfId="371" builtinId="28" customBuiltin="1"/>
    <cellStyle name="Neutral 2" xfId="25"/>
    <cellStyle name="Neutral 2 2" xfId="176"/>
    <cellStyle name="Neutral 2 2 2" xfId="360"/>
    <cellStyle name="Neutral 3" xfId="65"/>
    <cellStyle name="Neutral 4" xfId="189"/>
    <cellStyle name="Neutral 4 2" xfId="353"/>
    <cellStyle name="Normal" xfId="0" builtinId="0"/>
    <cellStyle name="Normal 10" xfId="177"/>
    <cellStyle name="Normal 10 2 3" xfId="272"/>
    <cellStyle name="Normal 11" xfId="137"/>
    <cellStyle name="Normal 11 2" xfId="264"/>
    <cellStyle name="Normal 11 2 2" xfId="268"/>
    <cellStyle name="Normal 12" xfId="245"/>
    <cellStyle name="Normal 12 2" xfId="260"/>
    <cellStyle name="Normal 12 2 2" xfId="378"/>
    <cellStyle name="Normal 12 5 2 2 2" xfId="270"/>
    <cellStyle name="Normal 13 5" xfId="248"/>
    <cellStyle name="Normal 19" xfId="367"/>
    <cellStyle name="Normal 2" xfId="14"/>
    <cellStyle name="Normal 2 2" xfId="66"/>
    <cellStyle name="Normal 2 2 2" xfId="83"/>
    <cellStyle name="Normal 2 2 3" xfId="178"/>
    <cellStyle name="Normal 2 2 3 2" xfId="309"/>
    <cellStyle name="Normal 2 2 5" xfId="252"/>
    <cellStyle name="Normal 2 3" xfId="67"/>
    <cellStyle name="Normal 2 4" xfId="265"/>
    <cellStyle name="Normal 2 4 2" xfId="308"/>
    <cellStyle name="Normal 2 5" xfId="343"/>
    <cellStyle name="Normal 3" xfId="17"/>
    <cellStyle name="Normal 3 2" xfId="23"/>
    <cellStyle name="Normal 3 2 2" xfId="68"/>
    <cellStyle name="Normal 3 2 2 2" xfId="352"/>
    <cellStyle name="Normal 3 2 3" xfId="179"/>
    <cellStyle name="Normal 3 3" xfId="267"/>
    <cellStyle name="Normal 3 4" xfId="263"/>
    <cellStyle name="Normal 3_HavelvacN2axjusakN3" xfId="26"/>
    <cellStyle name="Normal 4" xfId="20"/>
    <cellStyle name="Normal 4 2" xfId="24"/>
    <cellStyle name="Normal 4 3" xfId="310"/>
    <cellStyle name="Normal 4 4" xfId="341"/>
    <cellStyle name="Normal 5" xfId="27"/>
    <cellStyle name="Normal 5 2" xfId="69"/>
    <cellStyle name="Normal 5 2 2" xfId="261"/>
    <cellStyle name="Normal 5 3" xfId="112"/>
    <cellStyle name="Normal 5 3 2" xfId="346"/>
    <cellStyle name="Normal 56" xfId="257"/>
    <cellStyle name="Normal 58" xfId="258"/>
    <cellStyle name="Normal 6" xfId="70"/>
    <cellStyle name="Normal 6 2" xfId="113"/>
    <cellStyle name="Normal 6 2 2" xfId="311"/>
    <cellStyle name="Normal 60" xfId="259"/>
    <cellStyle name="Normal 69" xfId="249"/>
    <cellStyle name="Normal 7" xfId="71"/>
    <cellStyle name="Normal 7 2" xfId="351"/>
    <cellStyle name="Normal 70" xfId="250"/>
    <cellStyle name="Normal 71" xfId="251"/>
    <cellStyle name="Normal 8" xfId="82"/>
    <cellStyle name="Normal 8 2" xfId="138"/>
    <cellStyle name="Normal 8 2 2" xfId="312"/>
    <cellStyle name="Normal 8 3" xfId="342"/>
    <cellStyle name="Normal 8 5" xfId="255"/>
    <cellStyle name="Normal 9" xfId="139"/>
    <cellStyle name="Normal 9 2" xfId="275"/>
    <cellStyle name="Note" xfId="133" builtinId="10" customBuiltin="1"/>
    <cellStyle name="Note 2" xfId="72"/>
    <cellStyle name="Note 2 2" xfId="180"/>
    <cellStyle name="Note 2 2 2" xfId="313"/>
    <cellStyle name="Note 2 3" xfId="232"/>
    <cellStyle name="Note 3" xfId="181"/>
    <cellStyle name="Note 3 2" xfId="187"/>
    <cellStyle name="Note 4" xfId="196"/>
    <cellStyle name="Note 5" xfId="209"/>
    <cellStyle name="Output" xfId="121" builtinId="21" customBuiltin="1"/>
    <cellStyle name="Output 2" xfId="73"/>
    <cellStyle name="Output 2 2" xfId="182"/>
    <cellStyle name="Output 3" xfId="219"/>
    <cellStyle name="Percent 2" xfId="16"/>
    <cellStyle name="Percent 2 2" xfId="315"/>
    <cellStyle name="Percent 2 3" xfId="316"/>
    <cellStyle name="Percent 2 4" xfId="314"/>
    <cellStyle name="Percent 2 5" xfId="345"/>
    <cellStyle name="Percent 3" xfId="347"/>
    <cellStyle name="Percent 4" xfId="350"/>
    <cellStyle name="SN_241" xfId="86"/>
    <cellStyle name="SN_b" xfId="87"/>
    <cellStyle name="SN_b 2" xfId="256"/>
    <cellStyle name="Style 1" xfId="74"/>
    <cellStyle name="Style 1 2" xfId="75"/>
    <cellStyle name="Style 1 2 2" xfId="85"/>
    <cellStyle name="Style 1_verchnakan_ax21-25_2018" xfId="76"/>
    <cellStyle name="Title" xfId="211" builtinId="15" customBuiltin="1"/>
    <cellStyle name="Title 2" xfId="77"/>
    <cellStyle name="Title 2 2" xfId="183"/>
    <cellStyle name="Title 3" xfId="188"/>
    <cellStyle name="Total" xfId="127" builtinId="25" customBuiltin="1"/>
    <cellStyle name="Total 2" xfId="78"/>
    <cellStyle name="Total 2 2" xfId="184"/>
    <cellStyle name="Total 3" xfId="225"/>
    <cellStyle name="Warning Text" xfId="135" builtinId="11" customBuiltin="1"/>
    <cellStyle name="Warning Text 2" xfId="79"/>
    <cellStyle name="Warning Text 2 2" xfId="185"/>
    <cellStyle name="Warning Text 3" xfId="223"/>
    <cellStyle name="Акцент1 2" xfId="317"/>
    <cellStyle name="Акцент2 2" xfId="318"/>
    <cellStyle name="Акцент3 2" xfId="319"/>
    <cellStyle name="Акцент4 2" xfId="320"/>
    <cellStyle name="Акцент5 2" xfId="321"/>
    <cellStyle name="Акцент6 2" xfId="322"/>
    <cellStyle name="Ввод  2" xfId="323"/>
    <cellStyle name="Вывод 2" xfId="324"/>
    <cellStyle name="Вычисление 2" xfId="325"/>
    <cellStyle name="Заголовок 1 2" xfId="326"/>
    <cellStyle name="Заголовок 2 2" xfId="327"/>
    <cellStyle name="Заголовок 3 2" xfId="328"/>
    <cellStyle name="Заголовок 4 2" xfId="329"/>
    <cellStyle name="Итог 2" xfId="330"/>
    <cellStyle name="Контрольная ячейка 2" xfId="331"/>
    <cellStyle name="Название" xfId="129"/>
    <cellStyle name="Название 2" xfId="332"/>
    <cellStyle name="Нейтральный" xfId="130"/>
    <cellStyle name="Нейтральный 2" xfId="333"/>
    <cellStyle name="Обычный 2" xfId="80"/>
    <cellStyle name="Обычный 2 2" xfId="81"/>
    <cellStyle name="Обычный 2 2 2" xfId="335"/>
    <cellStyle name="Обычный 2 3" xfId="84"/>
    <cellStyle name="Обычный 2 4" xfId="334"/>
    <cellStyle name="Обычный 3" xfId="210"/>
    <cellStyle name="Плохой 2" xfId="336"/>
    <cellStyle name="Пояснение 2" xfId="337"/>
    <cellStyle name="Связанная ячейка 2" xfId="338"/>
    <cellStyle name="Стиль 1" xfId="186"/>
    <cellStyle name="Стиль 1 2" xfId="349"/>
    <cellStyle name="Текст предупреждения 2" xfId="339"/>
    <cellStyle name="Финансовый 2" xfId="368"/>
    <cellStyle name="Хороший 2" xfId="3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A1:I13"/>
  <sheetViews>
    <sheetView topLeftCell="A4" zoomScaleNormal="100" workbookViewId="0">
      <selection activeCell="F9" sqref="F9"/>
    </sheetView>
  </sheetViews>
  <sheetFormatPr defaultColWidth="9.140625" defaultRowHeight="17.25"/>
  <cols>
    <col min="1" max="1" width="6.85546875" style="4" customWidth="1"/>
    <col min="2" max="2" width="11.42578125" style="4" customWidth="1"/>
    <col min="3" max="3" width="15.42578125" style="4" bestFit="1" customWidth="1"/>
    <col min="4" max="4" width="43.5703125" style="4" customWidth="1"/>
    <col min="5" max="5" width="51.5703125" style="4" customWidth="1"/>
    <col min="6" max="6" width="56.5703125" style="4" customWidth="1"/>
    <col min="7" max="7" width="17" style="4" customWidth="1"/>
    <col min="8" max="8" width="18" style="15" customWidth="1"/>
    <col min="9" max="9" width="18.5703125" style="15" customWidth="1"/>
    <col min="10" max="10" width="17.42578125" style="4" customWidth="1"/>
    <col min="11" max="11" width="18.42578125" style="4" customWidth="1"/>
    <col min="12" max="16384" width="9.140625" style="4"/>
  </cols>
  <sheetData>
    <row r="1" spans="1:9" ht="58.5" customHeight="1">
      <c r="A1" s="96" t="s">
        <v>80</v>
      </c>
      <c r="B1" s="96"/>
      <c r="C1" s="96"/>
      <c r="D1" s="96"/>
      <c r="E1" s="96"/>
      <c r="F1" s="96"/>
      <c r="G1" s="96"/>
      <c r="H1" s="96"/>
      <c r="I1" s="96"/>
    </row>
    <row r="2" spans="1:9">
      <c r="A2" s="14"/>
    </row>
    <row r="3" spans="1:9" ht="81" customHeight="1">
      <c r="A3" s="97" t="s">
        <v>85</v>
      </c>
      <c r="B3" s="97"/>
      <c r="C3" s="97"/>
      <c r="D3" s="97"/>
      <c r="E3" s="97"/>
      <c r="F3" s="97"/>
      <c r="G3" s="97"/>
      <c r="H3" s="97"/>
      <c r="I3" s="97"/>
    </row>
    <row r="4" spans="1:9" ht="21" customHeight="1">
      <c r="A4" s="16"/>
      <c r="B4" s="16"/>
      <c r="C4" s="16"/>
      <c r="D4" s="17"/>
      <c r="E4" s="16"/>
      <c r="F4" s="16"/>
      <c r="G4" s="16"/>
      <c r="H4" s="98" t="s">
        <v>0</v>
      </c>
      <c r="I4" s="98"/>
    </row>
    <row r="5" spans="1:9" ht="70.5" customHeight="1">
      <c r="A5" s="99" t="s">
        <v>21</v>
      </c>
      <c r="B5" s="99" t="s">
        <v>6</v>
      </c>
      <c r="C5" s="99"/>
      <c r="D5" s="99" t="s">
        <v>22</v>
      </c>
      <c r="E5" s="99" t="s">
        <v>23</v>
      </c>
      <c r="F5" s="99" t="s">
        <v>24</v>
      </c>
      <c r="G5" s="100" t="s">
        <v>25</v>
      </c>
      <c r="H5" s="101"/>
      <c r="I5" s="102"/>
    </row>
    <row r="6" spans="1:9" ht="53.25" customHeight="1">
      <c r="A6" s="99"/>
      <c r="B6" s="18" t="s">
        <v>10</v>
      </c>
      <c r="C6" s="18" t="s">
        <v>11</v>
      </c>
      <c r="D6" s="99"/>
      <c r="E6" s="99"/>
      <c r="F6" s="99"/>
      <c r="G6" s="18" t="s">
        <v>7</v>
      </c>
      <c r="H6" s="19" t="s">
        <v>8</v>
      </c>
      <c r="I6" s="19" t="s">
        <v>9</v>
      </c>
    </row>
    <row r="7" spans="1:9" ht="16.5" customHeight="1">
      <c r="A7" s="86" t="s">
        <v>3</v>
      </c>
      <c r="B7" s="87"/>
      <c r="C7" s="87"/>
      <c r="D7" s="87"/>
      <c r="E7" s="87"/>
      <c r="F7" s="88"/>
      <c r="G7" s="65">
        <f>+G8+G11</f>
        <v>0</v>
      </c>
      <c r="H7" s="65">
        <f>+H8+H11</f>
        <v>0</v>
      </c>
      <c r="I7" s="65">
        <f>+I8+I11</f>
        <v>0</v>
      </c>
    </row>
    <row r="8" spans="1:9" s="20" customFormat="1" ht="48" customHeight="1">
      <c r="A8" s="89" t="s">
        <v>4</v>
      </c>
      <c r="B8" s="89"/>
      <c r="C8" s="89"/>
      <c r="D8" s="89"/>
      <c r="E8" s="89"/>
      <c r="F8" s="89"/>
      <c r="G8" s="66">
        <v>60000</v>
      </c>
      <c r="H8" s="66">
        <v>60000</v>
      </c>
      <c r="I8" s="66">
        <v>60000</v>
      </c>
    </row>
    <row r="9" spans="1:9" ht="120.75" customHeight="1">
      <c r="A9" s="93"/>
      <c r="B9" s="94">
        <v>1230</v>
      </c>
      <c r="C9" s="9"/>
      <c r="D9" s="10" t="s">
        <v>111</v>
      </c>
      <c r="E9" s="10" t="s">
        <v>113</v>
      </c>
      <c r="F9" s="10" t="s">
        <v>114</v>
      </c>
      <c r="G9" s="66">
        <v>60000</v>
      </c>
      <c r="H9" s="66">
        <v>60000</v>
      </c>
      <c r="I9" s="66">
        <v>60000</v>
      </c>
    </row>
    <row r="10" spans="1:9" s="7" customFormat="1" ht="102.75" customHeight="1">
      <c r="A10" s="93"/>
      <c r="B10" s="95"/>
      <c r="C10" s="36" t="s">
        <v>112</v>
      </c>
      <c r="D10" s="9" t="s">
        <v>86</v>
      </c>
      <c r="E10" s="9" t="s">
        <v>83</v>
      </c>
      <c r="F10" s="9" t="s">
        <v>26</v>
      </c>
      <c r="G10" s="66">
        <v>60000</v>
      </c>
      <c r="H10" s="66">
        <v>60000</v>
      </c>
      <c r="I10" s="66">
        <v>60000</v>
      </c>
    </row>
    <row r="11" spans="1:9">
      <c r="A11" s="90" t="s">
        <v>27</v>
      </c>
      <c r="B11" s="91"/>
      <c r="C11" s="91"/>
      <c r="D11" s="91"/>
      <c r="E11" s="91"/>
      <c r="F11" s="92"/>
      <c r="G11" s="67">
        <v>-60000</v>
      </c>
      <c r="H11" s="67">
        <v>-60000</v>
      </c>
      <c r="I11" s="67">
        <v>-60000</v>
      </c>
    </row>
    <row r="12" spans="1:9" ht="69">
      <c r="A12" s="21"/>
      <c r="B12" s="22" t="s">
        <v>28</v>
      </c>
      <c r="C12" s="21"/>
      <c r="D12" s="12" t="s">
        <v>29</v>
      </c>
      <c r="E12" s="12" t="s">
        <v>30</v>
      </c>
      <c r="F12" s="12" t="s">
        <v>31</v>
      </c>
      <c r="G12" s="67">
        <v>-60000</v>
      </c>
      <c r="H12" s="67">
        <v>-60000</v>
      </c>
      <c r="I12" s="67">
        <v>-60000</v>
      </c>
    </row>
    <row r="13" spans="1:9" ht="103.5">
      <c r="A13" s="21"/>
      <c r="B13" s="21"/>
      <c r="C13" s="23" t="s">
        <v>32</v>
      </c>
      <c r="D13" s="21" t="s">
        <v>29</v>
      </c>
      <c r="E13" s="21" t="s">
        <v>33</v>
      </c>
      <c r="F13" s="21" t="s">
        <v>26</v>
      </c>
      <c r="G13" s="67">
        <v>-60000</v>
      </c>
      <c r="H13" s="67">
        <v>-60000</v>
      </c>
      <c r="I13" s="67">
        <v>-60000</v>
      </c>
    </row>
  </sheetData>
  <mergeCells count="14">
    <mergeCell ref="A1:I1"/>
    <mergeCell ref="A3:I3"/>
    <mergeCell ref="H4:I4"/>
    <mergeCell ref="A5:A6"/>
    <mergeCell ref="B5:C5"/>
    <mergeCell ref="D5:D6"/>
    <mergeCell ref="E5:E6"/>
    <mergeCell ref="F5:F6"/>
    <mergeCell ref="G5:I5"/>
    <mergeCell ref="A7:F7"/>
    <mergeCell ref="A8:F8"/>
    <mergeCell ref="A11:F11"/>
    <mergeCell ref="A9:A10"/>
    <mergeCell ref="B9:B10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:L57"/>
  <sheetViews>
    <sheetView topLeftCell="A13" zoomScaleNormal="100" zoomScaleSheetLayoutView="100" workbookViewId="0">
      <selection activeCell="G55" sqref="G55:I55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7" style="3" customWidth="1"/>
    <col min="4" max="4" width="18.42578125" style="3" customWidth="1"/>
    <col min="5" max="5" width="14.7109375" style="3" customWidth="1"/>
    <col min="6" max="6" width="73.5703125" style="3" customWidth="1"/>
    <col min="7" max="7" width="21.42578125" style="3" customWidth="1"/>
    <col min="8" max="8" width="23.5703125" style="26" customWidth="1"/>
    <col min="9" max="9" width="27.42578125" style="26" customWidth="1"/>
    <col min="10" max="10" width="17.42578125" style="3" customWidth="1"/>
    <col min="11" max="11" width="18.85546875" style="3" customWidth="1"/>
    <col min="12" max="12" width="19" style="3" customWidth="1"/>
    <col min="13" max="13" width="12" style="3" customWidth="1"/>
    <col min="14" max="16384" width="9.140625" style="3"/>
  </cols>
  <sheetData>
    <row r="1" spans="1:12" ht="65.25" customHeight="1">
      <c r="F1" s="96" t="s">
        <v>81</v>
      </c>
      <c r="G1" s="96"/>
      <c r="H1" s="96"/>
      <c r="I1" s="96"/>
    </row>
    <row r="2" spans="1:12" ht="17.25" customHeight="1">
      <c r="D2" s="117"/>
      <c r="E2" s="117"/>
      <c r="F2" s="117"/>
      <c r="G2" s="117"/>
      <c r="H2" s="117"/>
      <c r="I2" s="117"/>
    </row>
    <row r="3" spans="1:12" ht="47.25" customHeight="1">
      <c r="A3" s="118" t="s">
        <v>87</v>
      </c>
      <c r="B3" s="118"/>
      <c r="C3" s="118"/>
      <c r="D3" s="118"/>
      <c r="E3" s="118"/>
      <c r="F3" s="118"/>
      <c r="G3" s="118"/>
      <c r="H3" s="118"/>
      <c r="I3" s="118"/>
    </row>
    <row r="4" spans="1:12" ht="20.25" customHeight="1">
      <c r="D4" s="24"/>
      <c r="E4" s="24"/>
      <c r="F4" s="24"/>
      <c r="G4" s="24"/>
      <c r="H4" s="13"/>
      <c r="I4" s="25" t="s">
        <v>34</v>
      </c>
    </row>
    <row r="5" spans="1:12" ht="63.75" customHeight="1">
      <c r="A5" s="107" t="s">
        <v>35</v>
      </c>
      <c r="B5" s="107"/>
      <c r="C5" s="107"/>
      <c r="D5" s="107" t="s">
        <v>6</v>
      </c>
      <c r="E5" s="107"/>
      <c r="F5" s="107" t="s">
        <v>36</v>
      </c>
      <c r="G5" s="119" t="s">
        <v>37</v>
      </c>
      <c r="H5" s="119"/>
      <c r="I5" s="120"/>
    </row>
    <row r="6" spans="1:12" ht="65.25" customHeight="1">
      <c r="A6" s="27" t="s">
        <v>38</v>
      </c>
      <c r="B6" s="27" t="s">
        <v>39</v>
      </c>
      <c r="C6" s="27" t="s">
        <v>40</v>
      </c>
      <c r="D6" s="22" t="s">
        <v>1</v>
      </c>
      <c r="E6" s="22" t="s">
        <v>2</v>
      </c>
      <c r="F6" s="107"/>
      <c r="G6" s="22" t="s">
        <v>7</v>
      </c>
      <c r="H6" s="28" t="s">
        <v>8</v>
      </c>
      <c r="I6" s="28" t="s">
        <v>9</v>
      </c>
    </row>
    <row r="7" spans="1:12" ht="24.75" customHeight="1">
      <c r="A7" s="108"/>
      <c r="B7" s="108"/>
      <c r="C7" s="108"/>
      <c r="D7" s="121"/>
      <c r="E7" s="121"/>
      <c r="F7" s="12" t="s">
        <v>41</v>
      </c>
      <c r="G7" s="57">
        <f>+G9+G36</f>
        <v>0</v>
      </c>
      <c r="H7" s="57">
        <f>+H9+H36</f>
        <v>0</v>
      </c>
      <c r="I7" s="57">
        <f>+I9+I36</f>
        <v>0</v>
      </c>
    </row>
    <row r="8" spans="1:12" ht="24.75" customHeight="1">
      <c r="A8" s="109"/>
      <c r="B8" s="109"/>
      <c r="C8" s="109"/>
      <c r="D8" s="122"/>
      <c r="E8" s="122"/>
      <c r="F8" s="21" t="s">
        <v>14</v>
      </c>
      <c r="G8" s="57"/>
      <c r="H8" s="57"/>
      <c r="I8" s="57"/>
    </row>
    <row r="9" spans="1:12" ht="24.75" customHeight="1">
      <c r="A9" s="108"/>
      <c r="B9" s="108"/>
      <c r="C9" s="108"/>
      <c r="D9" s="108"/>
      <c r="E9" s="108"/>
      <c r="F9" s="1" t="s">
        <v>5</v>
      </c>
      <c r="G9" s="57">
        <v>60000</v>
      </c>
      <c r="H9" s="57">
        <v>60000</v>
      </c>
      <c r="I9" s="57">
        <v>60000</v>
      </c>
    </row>
    <row r="10" spans="1:12" ht="24.75" customHeight="1">
      <c r="A10" s="109"/>
      <c r="B10" s="109"/>
      <c r="C10" s="109"/>
      <c r="D10" s="109"/>
      <c r="E10" s="109"/>
      <c r="F10" s="2" t="s">
        <v>14</v>
      </c>
      <c r="G10" s="57"/>
      <c r="H10" s="57"/>
      <c r="I10" s="57"/>
    </row>
    <row r="11" spans="1:12" s="11" customFormat="1" ht="33.75" customHeight="1">
      <c r="A11" s="103" t="s">
        <v>42</v>
      </c>
      <c r="B11" s="80"/>
      <c r="C11" s="80"/>
      <c r="D11" s="80"/>
      <c r="E11" s="80"/>
      <c r="F11" s="1" t="s">
        <v>16</v>
      </c>
      <c r="G11" s="57">
        <v>60000</v>
      </c>
      <c r="H11" s="57">
        <v>60000</v>
      </c>
      <c r="I11" s="57">
        <v>60000</v>
      </c>
    </row>
    <row r="12" spans="1:12" s="11" customFormat="1" ht="41.25" customHeight="1">
      <c r="A12" s="103"/>
      <c r="B12" s="110" t="s">
        <v>20</v>
      </c>
      <c r="C12" s="105"/>
      <c r="D12" s="105"/>
      <c r="E12" s="105"/>
      <c r="F12" s="1" t="s">
        <v>70</v>
      </c>
      <c r="G12" s="57">
        <v>60000</v>
      </c>
      <c r="H12" s="57">
        <v>60000</v>
      </c>
      <c r="I12" s="57">
        <v>60000</v>
      </c>
    </row>
    <row r="13" spans="1:12" s="11" customFormat="1">
      <c r="A13" s="103"/>
      <c r="B13" s="110"/>
      <c r="C13" s="105"/>
      <c r="D13" s="105"/>
      <c r="E13" s="105"/>
      <c r="F13" s="2" t="s">
        <v>14</v>
      </c>
      <c r="G13" s="58"/>
      <c r="H13" s="58"/>
      <c r="I13" s="58"/>
    </row>
    <row r="14" spans="1:12" s="11" customFormat="1" ht="34.5">
      <c r="A14" s="103"/>
      <c r="B14" s="110"/>
      <c r="C14" s="110" t="s">
        <v>20</v>
      </c>
      <c r="D14" s="105"/>
      <c r="E14" s="105"/>
      <c r="F14" s="1" t="s">
        <v>71</v>
      </c>
      <c r="G14" s="57">
        <v>60000</v>
      </c>
      <c r="H14" s="57">
        <v>60000</v>
      </c>
      <c r="I14" s="57">
        <v>60000</v>
      </c>
      <c r="J14" s="35"/>
      <c r="K14" s="35"/>
      <c r="L14" s="35"/>
    </row>
    <row r="15" spans="1:12" s="11" customFormat="1">
      <c r="A15" s="103"/>
      <c r="B15" s="110"/>
      <c r="C15" s="110"/>
      <c r="D15" s="105"/>
      <c r="E15" s="105"/>
      <c r="F15" s="2" t="s">
        <v>14</v>
      </c>
      <c r="G15" s="58"/>
      <c r="H15" s="58"/>
      <c r="I15" s="58"/>
    </row>
    <row r="16" spans="1:12" s="8" customFormat="1" ht="21" customHeight="1">
      <c r="A16" s="103"/>
      <c r="B16" s="110"/>
      <c r="C16" s="110"/>
      <c r="D16" s="106"/>
      <c r="E16" s="106"/>
      <c r="F16" s="1" t="s">
        <v>5</v>
      </c>
      <c r="G16" s="57">
        <f>G14</f>
        <v>60000</v>
      </c>
      <c r="H16" s="57">
        <f t="shared" ref="H16:I16" si="0">H14</f>
        <v>60000</v>
      </c>
      <c r="I16" s="57">
        <f t="shared" si="0"/>
        <v>60000</v>
      </c>
    </row>
    <row r="17" spans="1:9" ht="15.75" customHeight="1">
      <c r="A17" s="103"/>
      <c r="B17" s="110"/>
      <c r="C17" s="110"/>
      <c r="D17" s="106"/>
      <c r="E17" s="106"/>
      <c r="F17" s="2" t="s">
        <v>14</v>
      </c>
      <c r="G17" s="57"/>
      <c r="H17" s="57"/>
      <c r="I17" s="57"/>
    </row>
    <row r="18" spans="1:9" s="5" customFormat="1" ht="63" customHeight="1">
      <c r="A18" s="103"/>
      <c r="B18" s="110"/>
      <c r="C18" s="110"/>
      <c r="D18" s="104">
        <v>1230</v>
      </c>
      <c r="E18" s="107"/>
      <c r="F18" s="1" t="str">
        <f>+'Հավելված 1'!D9</f>
        <v>Ռազմական դրության պայմաններում քաղաքացիների կյանքի ու անվտանգության ապահովման և արտակարգ իրավիճակների հետևանքների նվազեցման և վերացման ծրագիր</v>
      </c>
      <c r="G18" s="59">
        <f>G16</f>
        <v>60000</v>
      </c>
      <c r="H18" s="59">
        <f t="shared" ref="H18:I18" si="1">H16</f>
        <v>60000</v>
      </c>
      <c r="I18" s="59">
        <f t="shared" si="1"/>
        <v>60000</v>
      </c>
    </row>
    <row r="19" spans="1:9" s="5" customFormat="1" ht="32.25" customHeight="1">
      <c r="A19" s="103"/>
      <c r="B19" s="110"/>
      <c r="C19" s="110"/>
      <c r="D19" s="104"/>
      <c r="E19" s="107"/>
      <c r="F19" s="12" t="s">
        <v>14</v>
      </c>
      <c r="G19" s="60"/>
      <c r="H19" s="59"/>
      <c r="I19" s="59"/>
    </row>
    <row r="20" spans="1:9" ht="42" customHeight="1">
      <c r="A20" s="103"/>
      <c r="B20" s="110"/>
      <c r="C20" s="110"/>
      <c r="D20" s="104"/>
      <c r="E20" s="103">
        <v>11004</v>
      </c>
      <c r="F20" s="2" t="str">
        <f>+'Հավելված 1'!D10</f>
        <v>Հումանիտար աջակցություն Լիբանանի Հանրապետությանը</v>
      </c>
      <c r="G20" s="61">
        <f>G18</f>
        <v>60000</v>
      </c>
      <c r="H20" s="61">
        <f t="shared" ref="H20:I20" si="2">H18</f>
        <v>60000</v>
      </c>
      <c r="I20" s="61">
        <f t="shared" si="2"/>
        <v>60000</v>
      </c>
    </row>
    <row r="21" spans="1:9" ht="24.75" customHeight="1">
      <c r="A21" s="103"/>
      <c r="B21" s="110"/>
      <c r="C21" s="110"/>
      <c r="D21" s="104"/>
      <c r="E21" s="103"/>
      <c r="F21" s="2" t="s">
        <v>17</v>
      </c>
      <c r="G21" s="61"/>
      <c r="H21" s="61"/>
      <c r="I21" s="48"/>
    </row>
    <row r="22" spans="1:9">
      <c r="A22" s="103"/>
      <c r="B22" s="110"/>
      <c r="C22" s="110"/>
      <c r="D22" s="104"/>
      <c r="E22" s="103"/>
      <c r="F22" s="6" t="s">
        <v>5</v>
      </c>
      <c r="G22" s="61">
        <v>34000</v>
      </c>
      <c r="H22" s="61">
        <v>34000</v>
      </c>
      <c r="I22" s="61">
        <v>34000</v>
      </c>
    </row>
    <row r="23" spans="1:9" ht="34.5">
      <c r="A23" s="103"/>
      <c r="B23" s="110"/>
      <c r="C23" s="110"/>
      <c r="D23" s="104"/>
      <c r="E23" s="103"/>
      <c r="F23" s="2" t="s">
        <v>18</v>
      </c>
      <c r="G23" s="61"/>
      <c r="H23" s="61"/>
      <c r="I23" s="48"/>
    </row>
    <row r="24" spans="1:9">
      <c r="A24" s="103"/>
      <c r="B24" s="110"/>
      <c r="C24" s="110"/>
      <c r="D24" s="104"/>
      <c r="E24" s="103"/>
      <c r="F24" s="2" t="s">
        <v>15</v>
      </c>
      <c r="G24" s="61">
        <f>G22</f>
        <v>34000</v>
      </c>
      <c r="H24" s="61">
        <f t="shared" ref="H24:I24" si="3">H22</f>
        <v>34000</v>
      </c>
      <c r="I24" s="61">
        <f t="shared" si="3"/>
        <v>34000</v>
      </c>
    </row>
    <row r="25" spans="1:9">
      <c r="A25" s="103"/>
      <c r="B25" s="110"/>
      <c r="C25" s="110"/>
      <c r="D25" s="104"/>
      <c r="E25" s="103"/>
      <c r="F25" s="2" t="s">
        <v>19</v>
      </c>
      <c r="G25" s="61">
        <f>G24</f>
        <v>34000</v>
      </c>
      <c r="H25" s="61">
        <f t="shared" ref="H25:I25" si="4">+H26</f>
        <v>34000</v>
      </c>
      <c r="I25" s="48">
        <f t="shared" si="4"/>
        <v>34000</v>
      </c>
    </row>
    <row r="26" spans="1:9">
      <c r="A26" s="103"/>
      <c r="B26" s="110"/>
      <c r="C26" s="110"/>
      <c r="D26" s="104"/>
      <c r="E26" s="103"/>
      <c r="F26" s="2" t="s">
        <v>68</v>
      </c>
      <c r="G26" s="61">
        <f t="shared" ref="G26:G28" si="5">G24</f>
        <v>34000</v>
      </c>
      <c r="H26" s="61">
        <f t="shared" ref="H26:I26" si="6">H27</f>
        <v>34000</v>
      </c>
      <c r="I26" s="48">
        <f t="shared" si="6"/>
        <v>34000</v>
      </c>
    </row>
    <row r="27" spans="1:9" ht="17.25" customHeight="1">
      <c r="A27" s="103"/>
      <c r="B27" s="110"/>
      <c r="C27" s="110"/>
      <c r="D27" s="104"/>
      <c r="E27" s="103"/>
      <c r="F27" s="2" t="s">
        <v>69</v>
      </c>
      <c r="G27" s="61">
        <f t="shared" si="5"/>
        <v>34000</v>
      </c>
      <c r="H27" s="61">
        <f>H28</f>
        <v>34000</v>
      </c>
      <c r="I27" s="48">
        <f>I28</f>
        <v>34000</v>
      </c>
    </row>
    <row r="28" spans="1:9" ht="27" customHeight="1">
      <c r="A28" s="103"/>
      <c r="B28" s="110"/>
      <c r="C28" s="110"/>
      <c r="D28" s="104"/>
      <c r="E28" s="103"/>
      <c r="F28" s="2" t="s">
        <v>72</v>
      </c>
      <c r="G28" s="61">
        <f t="shared" si="5"/>
        <v>34000</v>
      </c>
      <c r="H28" s="62">
        <f>+G28</f>
        <v>34000</v>
      </c>
      <c r="I28" s="62">
        <f>+H28</f>
        <v>34000</v>
      </c>
    </row>
    <row r="29" spans="1:9" ht="27" customHeight="1">
      <c r="A29" s="103"/>
      <c r="B29" s="110"/>
      <c r="C29" s="110"/>
      <c r="D29" s="104"/>
      <c r="E29" s="103"/>
      <c r="F29" s="6" t="s">
        <v>128</v>
      </c>
      <c r="G29" s="61">
        <f t="shared" ref="G29" si="7">+G31</f>
        <v>26000</v>
      </c>
      <c r="H29" s="61">
        <f>+H31</f>
        <v>26000</v>
      </c>
      <c r="I29" s="48">
        <f>+I31</f>
        <v>26000</v>
      </c>
    </row>
    <row r="30" spans="1:9" ht="39" customHeight="1">
      <c r="A30" s="103"/>
      <c r="B30" s="110"/>
      <c r="C30" s="110"/>
      <c r="D30" s="104"/>
      <c r="E30" s="103"/>
      <c r="F30" s="2" t="s">
        <v>18</v>
      </c>
      <c r="G30" s="61"/>
      <c r="H30" s="61"/>
      <c r="I30" s="48"/>
    </row>
    <row r="31" spans="1:9" ht="27" customHeight="1">
      <c r="A31" s="103"/>
      <c r="B31" s="110"/>
      <c r="C31" s="110"/>
      <c r="D31" s="104"/>
      <c r="E31" s="103"/>
      <c r="F31" s="2" t="s">
        <v>15</v>
      </c>
      <c r="G31" s="61">
        <f t="shared" ref="G31:I32" si="8">+G32</f>
        <v>26000</v>
      </c>
      <c r="H31" s="61">
        <f t="shared" si="8"/>
        <v>26000</v>
      </c>
      <c r="I31" s="48">
        <f t="shared" si="8"/>
        <v>26000</v>
      </c>
    </row>
    <row r="32" spans="1:9" ht="27" customHeight="1">
      <c r="A32" s="103"/>
      <c r="B32" s="110"/>
      <c r="C32" s="110"/>
      <c r="D32" s="104"/>
      <c r="E32" s="103"/>
      <c r="F32" s="2" t="s">
        <v>19</v>
      </c>
      <c r="G32" s="61">
        <f t="shared" si="8"/>
        <v>26000</v>
      </c>
      <c r="H32" s="61">
        <f t="shared" si="8"/>
        <v>26000</v>
      </c>
      <c r="I32" s="48">
        <f t="shared" si="8"/>
        <v>26000</v>
      </c>
    </row>
    <row r="33" spans="1:9" ht="27" customHeight="1">
      <c r="A33" s="103"/>
      <c r="B33" s="110"/>
      <c r="C33" s="110"/>
      <c r="D33" s="104"/>
      <c r="E33" s="103"/>
      <c r="F33" s="2" t="s">
        <v>68</v>
      </c>
      <c r="G33" s="61">
        <f t="shared" ref="G33:I33" si="9">G34</f>
        <v>26000</v>
      </c>
      <c r="H33" s="61">
        <f t="shared" si="9"/>
        <v>26000</v>
      </c>
      <c r="I33" s="48">
        <f t="shared" si="9"/>
        <v>26000</v>
      </c>
    </row>
    <row r="34" spans="1:9" ht="27" customHeight="1">
      <c r="A34" s="103"/>
      <c r="B34" s="110"/>
      <c r="C34" s="110"/>
      <c r="D34" s="104"/>
      <c r="E34" s="103"/>
      <c r="F34" s="2" t="s">
        <v>69</v>
      </c>
      <c r="G34" s="61">
        <f>G35</f>
        <v>26000</v>
      </c>
      <c r="H34" s="61">
        <f>H35</f>
        <v>26000</v>
      </c>
      <c r="I34" s="48">
        <f>I35</f>
        <v>26000</v>
      </c>
    </row>
    <row r="35" spans="1:9" ht="27" customHeight="1">
      <c r="A35" s="103"/>
      <c r="B35" s="110"/>
      <c r="C35" s="110"/>
      <c r="D35" s="104"/>
      <c r="E35" s="103"/>
      <c r="F35" s="2" t="s">
        <v>132</v>
      </c>
      <c r="G35" s="62">
        <v>26000</v>
      </c>
      <c r="H35" s="62">
        <f>+G35</f>
        <v>26000</v>
      </c>
      <c r="I35" s="62">
        <f>+H35</f>
        <v>26000</v>
      </c>
    </row>
    <row r="36" spans="1:9" s="8" customFormat="1" ht="22.5" customHeight="1">
      <c r="A36" s="111"/>
      <c r="B36" s="112"/>
      <c r="C36" s="112"/>
      <c r="D36" s="112"/>
      <c r="E36" s="113"/>
      <c r="F36" s="74" t="s">
        <v>43</v>
      </c>
      <c r="G36" s="63">
        <v>-60000</v>
      </c>
      <c r="H36" s="63">
        <v>-60000</v>
      </c>
      <c r="I36" s="63">
        <v>-60000</v>
      </c>
    </row>
    <row r="37" spans="1:9" ht="22.5" customHeight="1">
      <c r="A37" s="114"/>
      <c r="B37" s="115"/>
      <c r="C37" s="115"/>
      <c r="D37" s="115"/>
      <c r="E37" s="116"/>
      <c r="F37" s="75" t="s">
        <v>14</v>
      </c>
      <c r="G37" s="64"/>
      <c r="H37" s="64"/>
      <c r="I37" s="64"/>
    </row>
    <row r="38" spans="1:9" ht="38.25" customHeight="1">
      <c r="A38" s="103">
        <v>11</v>
      </c>
      <c r="B38" s="107"/>
      <c r="C38" s="107"/>
      <c r="D38" s="107"/>
      <c r="E38" s="107"/>
      <c r="F38" s="74" t="s">
        <v>121</v>
      </c>
      <c r="G38" s="63">
        <f>G36</f>
        <v>-60000</v>
      </c>
      <c r="H38" s="63">
        <f t="shared" ref="H38:I38" si="10">H36</f>
        <v>-60000</v>
      </c>
      <c r="I38" s="63">
        <f t="shared" si="10"/>
        <v>-60000</v>
      </c>
    </row>
    <row r="39" spans="1:9" ht="24.75" customHeight="1">
      <c r="A39" s="103"/>
      <c r="B39" s="107"/>
      <c r="C39" s="107"/>
      <c r="D39" s="107"/>
      <c r="E39" s="107"/>
      <c r="F39" s="75" t="s">
        <v>14</v>
      </c>
      <c r="G39" s="63"/>
      <c r="H39" s="63"/>
      <c r="I39" s="63"/>
    </row>
    <row r="40" spans="1:9" ht="24.75" customHeight="1">
      <c r="A40" s="103"/>
      <c r="B40" s="110" t="s">
        <v>20</v>
      </c>
      <c r="C40" s="107"/>
      <c r="D40" s="107"/>
      <c r="E40" s="107"/>
      <c r="F40" s="74" t="s">
        <v>44</v>
      </c>
      <c r="G40" s="63">
        <f>G38</f>
        <v>-60000</v>
      </c>
      <c r="H40" s="63">
        <f t="shared" ref="H40:I40" si="11">H38</f>
        <v>-60000</v>
      </c>
      <c r="I40" s="63">
        <f t="shared" si="11"/>
        <v>-60000</v>
      </c>
    </row>
    <row r="41" spans="1:9" ht="24.75" customHeight="1">
      <c r="A41" s="103"/>
      <c r="B41" s="110"/>
      <c r="C41" s="107"/>
      <c r="D41" s="107"/>
      <c r="E41" s="107"/>
      <c r="F41" s="75" t="s">
        <v>14</v>
      </c>
      <c r="G41" s="63"/>
      <c r="H41" s="63"/>
      <c r="I41" s="63"/>
    </row>
    <row r="42" spans="1:9" ht="24.75" customHeight="1">
      <c r="A42" s="103"/>
      <c r="B42" s="110"/>
      <c r="C42" s="110" t="s">
        <v>20</v>
      </c>
      <c r="D42" s="107"/>
      <c r="E42" s="107"/>
      <c r="F42" s="74" t="s">
        <v>45</v>
      </c>
      <c r="G42" s="63">
        <f>G40</f>
        <v>-60000</v>
      </c>
      <c r="H42" s="63">
        <f t="shared" ref="H42:I42" si="12">H40</f>
        <v>-60000</v>
      </c>
      <c r="I42" s="63">
        <f t="shared" si="12"/>
        <v>-60000</v>
      </c>
    </row>
    <row r="43" spans="1:9" ht="24.75" customHeight="1">
      <c r="A43" s="103"/>
      <c r="B43" s="110"/>
      <c r="C43" s="110"/>
      <c r="D43" s="107"/>
      <c r="E43" s="107"/>
      <c r="F43" s="75" t="s">
        <v>14</v>
      </c>
      <c r="G43" s="63"/>
      <c r="H43" s="63"/>
      <c r="I43" s="63"/>
    </row>
    <row r="44" spans="1:9" ht="24.75" customHeight="1">
      <c r="A44" s="103"/>
      <c r="B44" s="110"/>
      <c r="C44" s="110"/>
      <c r="D44" s="107"/>
      <c r="E44" s="107"/>
      <c r="F44" s="76" t="s">
        <v>43</v>
      </c>
      <c r="G44" s="63">
        <f>G42</f>
        <v>-60000</v>
      </c>
      <c r="H44" s="63">
        <f t="shared" ref="H44:I44" si="13">H42</f>
        <v>-60000</v>
      </c>
      <c r="I44" s="63">
        <f t="shared" si="13"/>
        <v>-60000</v>
      </c>
    </row>
    <row r="45" spans="1:9" ht="24.75" customHeight="1">
      <c r="A45" s="103"/>
      <c r="B45" s="110"/>
      <c r="C45" s="110"/>
      <c r="D45" s="107"/>
      <c r="E45" s="107"/>
      <c r="F45" s="77" t="s">
        <v>14</v>
      </c>
      <c r="G45" s="63"/>
      <c r="H45" s="63"/>
      <c r="I45" s="63"/>
    </row>
    <row r="46" spans="1:9" ht="24.75" customHeight="1">
      <c r="A46" s="103"/>
      <c r="B46" s="110"/>
      <c r="C46" s="110"/>
      <c r="D46" s="104" t="s">
        <v>46</v>
      </c>
      <c r="E46" s="104"/>
      <c r="F46" s="78" t="s">
        <v>45</v>
      </c>
      <c r="G46" s="64">
        <f>G44</f>
        <v>-60000</v>
      </c>
      <c r="H46" s="64">
        <f t="shared" ref="H46:I46" si="14">H44</f>
        <v>-60000</v>
      </c>
      <c r="I46" s="64">
        <f t="shared" si="14"/>
        <v>-60000</v>
      </c>
    </row>
    <row r="47" spans="1:9" ht="24.75" customHeight="1">
      <c r="A47" s="103"/>
      <c r="B47" s="110"/>
      <c r="C47" s="110"/>
      <c r="D47" s="104"/>
      <c r="E47" s="104"/>
      <c r="F47" s="78" t="s">
        <v>14</v>
      </c>
      <c r="G47" s="58"/>
      <c r="H47" s="64"/>
      <c r="I47" s="64"/>
    </row>
    <row r="48" spans="1:9" ht="24.75" customHeight="1">
      <c r="A48" s="103"/>
      <c r="B48" s="110"/>
      <c r="C48" s="110"/>
      <c r="D48" s="104"/>
      <c r="E48" s="104" t="s">
        <v>47</v>
      </c>
      <c r="F48" s="2" t="s">
        <v>45</v>
      </c>
      <c r="G48" s="64">
        <f>G46</f>
        <v>-60000</v>
      </c>
      <c r="H48" s="64">
        <f t="shared" ref="H48:I48" si="15">H46</f>
        <v>-60000</v>
      </c>
      <c r="I48" s="64">
        <f t="shared" si="15"/>
        <v>-60000</v>
      </c>
    </row>
    <row r="49" spans="1:9" ht="24.75" customHeight="1">
      <c r="A49" s="103"/>
      <c r="B49" s="110"/>
      <c r="C49" s="110"/>
      <c r="D49" s="104"/>
      <c r="E49" s="104"/>
      <c r="F49" s="2" t="s">
        <v>17</v>
      </c>
      <c r="G49" s="64"/>
      <c r="H49" s="64"/>
      <c r="I49" s="64"/>
    </row>
    <row r="50" spans="1:9" ht="24.75" customHeight="1">
      <c r="A50" s="103"/>
      <c r="B50" s="110"/>
      <c r="C50" s="110"/>
      <c r="D50" s="104"/>
      <c r="E50" s="104"/>
      <c r="F50" s="6" t="s">
        <v>43</v>
      </c>
      <c r="G50" s="64">
        <f>G48</f>
        <v>-60000</v>
      </c>
      <c r="H50" s="64">
        <f t="shared" ref="H50:I50" si="16">H48</f>
        <v>-60000</v>
      </c>
      <c r="I50" s="64">
        <f t="shared" si="16"/>
        <v>-60000</v>
      </c>
    </row>
    <row r="51" spans="1:9" ht="38.25" customHeight="1">
      <c r="A51" s="103"/>
      <c r="B51" s="110"/>
      <c r="C51" s="110"/>
      <c r="D51" s="104"/>
      <c r="E51" s="104"/>
      <c r="F51" s="2" t="s">
        <v>18</v>
      </c>
      <c r="G51" s="64"/>
      <c r="H51" s="64"/>
      <c r="I51" s="64"/>
    </row>
    <row r="52" spans="1:9" ht="24.75" customHeight="1">
      <c r="A52" s="103"/>
      <c r="B52" s="110"/>
      <c r="C52" s="110"/>
      <c r="D52" s="104"/>
      <c r="E52" s="104"/>
      <c r="F52" s="2" t="s">
        <v>15</v>
      </c>
      <c r="G52" s="64">
        <f>G50</f>
        <v>-60000</v>
      </c>
      <c r="H52" s="64">
        <f t="shared" ref="H52:I52" si="17">H50</f>
        <v>-60000</v>
      </c>
      <c r="I52" s="64">
        <f t="shared" si="17"/>
        <v>-60000</v>
      </c>
    </row>
    <row r="53" spans="1:9" ht="24.75" customHeight="1">
      <c r="A53" s="103"/>
      <c r="B53" s="110"/>
      <c r="C53" s="110"/>
      <c r="D53" s="104"/>
      <c r="E53" s="104"/>
      <c r="F53" s="2" t="s">
        <v>19</v>
      </c>
      <c r="G53" s="64">
        <f>G52</f>
        <v>-60000</v>
      </c>
      <c r="H53" s="64">
        <f t="shared" ref="H53:I55" si="18">H52</f>
        <v>-60000</v>
      </c>
      <c r="I53" s="64">
        <f t="shared" si="18"/>
        <v>-60000</v>
      </c>
    </row>
    <row r="54" spans="1:9" ht="24.75" customHeight="1">
      <c r="A54" s="103"/>
      <c r="B54" s="110"/>
      <c r="C54" s="110"/>
      <c r="D54" s="104"/>
      <c r="E54" s="104"/>
      <c r="F54" s="2" t="s">
        <v>48</v>
      </c>
      <c r="G54" s="64">
        <f>G53</f>
        <v>-60000</v>
      </c>
      <c r="H54" s="64">
        <f t="shared" si="18"/>
        <v>-60000</v>
      </c>
      <c r="I54" s="64">
        <f t="shared" si="18"/>
        <v>-60000</v>
      </c>
    </row>
    <row r="55" spans="1:9" ht="24.75" customHeight="1">
      <c r="A55" s="103"/>
      <c r="B55" s="110"/>
      <c r="C55" s="110"/>
      <c r="D55" s="104"/>
      <c r="E55" s="104"/>
      <c r="F55" s="2" t="s">
        <v>49</v>
      </c>
      <c r="G55" s="64">
        <f>G54</f>
        <v>-60000</v>
      </c>
      <c r="H55" s="64">
        <f t="shared" si="18"/>
        <v>-60000</v>
      </c>
      <c r="I55" s="64">
        <f t="shared" si="18"/>
        <v>-60000</v>
      </c>
    </row>
    <row r="56" spans="1:9">
      <c r="H56" s="3"/>
      <c r="I56" s="3"/>
    </row>
    <row r="57" spans="1:9">
      <c r="G57" s="34"/>
      <c r="H57" s="34"/>
      <c r="I57" s="34"/>
    </row>
  </sheetData>
  <mergeCells count="41">
    <mergeCell ref="A7:A8"/>
    <mergeCell ref="B7:B8"/>
    <mergeCell ref="C7:C8"/>
    <mergeCell ref="D7:D8"/>
    <mergeCell ref="E7:E8"/>
    <mergeCell ref="F1:I1"/>
    <mergeCell ref="D2:I2"/>
    <mergeCell ref="A3:I3"/>
    <mergeCell ref="A5:C5"/>
    <mergeCell ref="D5:E5"/>
    <mergeCell ref="F5:F6"/>
    <mergeCell ref="G5:I5"/>
    <mergeCell ref="A36:E37"/>
    <mergeCell ref="A38:A55"/>
    <mergeCell ref="B38:E39"/>
    <mergeCell ref="B40:B55"/>
    <mergeCell ref="C40:E41"/>
    <mergeCell ref="C42:C55"/>
    <mergeCell ref="D42:E43"/>
    <mergeCell ref="D44:E45"/>
    <mergeCell ref="D46:D55"/>
    <mergeCell ref="E46:E47"/>
    <mergeCell ref="E48:E55"/>
    <mergeCell ref="A9:A10"/>
    <mergeCell ref="B9:B10"/>
    <mergeCell ref="C9:C10"/>
    <mergeCell ref="C14:C35"/>
    <mergeCell ref="A11:A35"/>
    <mergeCell ref="B12:B35"/>
    <mergeCell ref="E9:E10"/>
    <mergeCell ref="D9:D10"/>
    <mergeCell ref="C12:C13"/>
    <mergeCell ref="D12:D13"/>
    <mergeCell ref="E12:E13"/>
    <mergeCell ref="E20:E35"/>
    <mergeCell ref="D18:D35"/>
    <mergeCell ref="D14:D15"/>
    <mergeCell ref="E14:E15"/>
    <mergeCell ref="D16:D17"/>
    <mergeCell ref="E16:E17"/>
    <mergeCell ref="E18:E19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18"/>
  <sheetViews>
    <sheetView tabSelected="1" topLeftCell="A4" zoomScaleNormal="100" workbookViewId="0">
      <selection activeCell="A6" sqref="A6:I6"/>
    </sheetView>
  </sheetViews>
  <sheetFormatPr defaultRowHeight="17.25"/>
  <cols>
    <col min="1" max="1" width="12.85546875" style="4" customWidth="1"/>
    <col min="2" max="3" width="11.28515625" style="4" customWidth="1"/>
    <col min="4" max="4" width="14.42578125" style="4" customWidth="1"/>
    <col min="5" max="5" width="11.140625" style="4" customWidth="1"/>
    <col min="6" max="6" width="14.140625" style="4" customWidth="1"/>
    <col min="7" max="7" width="12.5703125" style="4" customWidth="1"/>
    <col min="8" max="8" width="27.28515625" style="4" customWidth="1"/>
    <col min="9" max="9" width="66.5703125" style="4" customWidth="1"/>
    <col min="10" max="10" width="19.5703125" style="4" customWidth="1"/>
    <col min="11" max="11" width="18.140625" style="4" bestFit="1" customWidth="1"/>
    <col min="12" max="12" width="23.140625" style="4" bestFit="1" customWidth="1"/>
    <col min="13" max="18" width="9.140625" style="4"/>
    <col min="19" max="19" width="14.7109375" style="4" bestFit="1" customWidth="1"/>
    <col min="20" max="16384" width="9.140625" style="4"/>
  </cols>
  <sheetData>
    <row r="1" spans="1:12" s="3" customFormat="1" ht="65.25" customHeight="1">
      <c r="A1" s="96" t="s">
        <v>82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2" s="3" customFormat="1" ht="47.25" customHeight="1">
      <c r="A2" s="118" t="s">
        <v>133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</row>
    <row r="3" spans="1:12" ht="20.25" customHeight="1">
      <c r="L3" s="33" t="s">
        <v>0</v>
      </c>
    </row>
    <row r="4" spans="1:12" ht="78" customHeight="1">
      <c r="A4" s="105" t="s">
        <v>21</v>
      </c>
      <c r="B4" s="105" t="s">
        <v>50</v>
      </c>
      <c r="C4" s="105"/>
      <c r="D4" s="105" t="s">
        <v>51</v>
      </c>
      <c r="E4" s="105"/>
      <c r="F4" s="105"/>
      <c r="G4" s="105"/>
      <c r="H4" s="105" t="s">
        <v>52</v>
      </c>
      <c r="I4" s="105" t="s">
        <v>53</v>
      </c>
      <c r="J4" s="125" t="s">
        <v>37</v>
      </c>
      <c r="K4" s="119"/>
      <c r="L4" s="120"/>
    </row>
    <row r="5" spans="1:12" ht="51.75">
      <c r="A5" s="124"/>
      <c r="B5" s="81" t="s">
        <v>54</v>
      </c>
      <c r="C5" s="81" t="s">
        <v>55</v>
      </c>
      <c r="D5" s="81" t="s">
        <v>54</v>
      </c>
      <c r="E5" s="81" t="s">
        <v>55</v>
      </c>
      <c r="F5" s="81" t="s">
        <v>56</v>
      </c>
      <c r="G5" s="81" t="s">
        <v>57</v>
      </c>
      <c r="H5" s="124"/>
      <c r="I5" s="124"/>
      <c r="J5" s="81" t="s">
        <v>66</v>
      </c>
      <c r="K5" s="81" t="s">
        <v>67</v>
      </c>
      <c r="L5" s="79" t="s">
        <v>58</v>
      </c>
    </row>
    <row r="6" spans="1:12" ht="38.25" customHeight="1">
      <c r="A6" s="126" t="s">
        <v>59</v>
      </c>
      <c r="B6" s="126"/>
      <c r="C6" s="126"/>
      <c r="D6" s="126"/>
      <c r="E6" s="126"/>
      <c r="F6" s="126"/>
      <c r="G6" s="126"/>
      <c r="H6" s="126"/>
      <c r="I6" s="126"/>
      <c r="J6" s="32">
        <f>+J7+J13</f>
        <v>0</v>
      </c>
      <c r="K6" s="32">
        <f t="shared" ref="K6:L6" si="0">+K7+K13</f>
        <v>0</v>
      </c>
      <c r="L6" s="32">
        <f t="shared" si="0"/>
        <v>0</v>
      </c>
    </row>
    <row r="7" spans="1:12" ht="30" customHeight="1">
      <c r="A7" s="127" t="s">
        <v>12</v>
      </c>
      <c r="B7" s="127"/>
      <c r="C7" s="127"/>
      <c r="D7" s="127"/>
      <c r="E7" s="127"/>
      <c r="F7" s="127"/>
      <c r="G7" s="127"/>
      <c r="H7" s="127"/>
      <c r="I7" s="127"/>
      <c r="J7" s="32">
        <f>+J8</f>
        <v>60000</v>
      </c>
      <c r="K7" s="32">
        <f t="shared" ref="K7:L8" si="1">+K8</f>
        <v>60000</v>
      </c>
      <c r="L7" s="32">
        <f t="shared" si="1"/>
        <v>60000</v>
      </c>
    </row>
    <row r="8" spans="1:12" s="20" customFormat="1" ht="37.5" customHeight="1">
      <c r="A8" s="9"/>
      <c r="B8" s="83">
        <f>+'Հավելված 1'!B9</f>
        <v>1230</v>
      </c>
      <c r="C8" s="123" t="str">
        <f>+'Հավելված 1'!D9</f>
        <v>Ռազմական դրության պայմաններում քաղաքացիների կյանքի ու անվտանգության ապահովման և արտակարգ իրավիճակների հետևանքների նվազեցման և վերացման ծրագիր</v>
      </c>
      <c r="D8" s="123"/>
      <c r="E8" s="123"/>
      <c r="F8" s="123"/>
      <c r="G8" s="123"/>
      <c r="H8" s="123"/>
      <c r="I8" s="123"/>
      <c r="J8" s="31">
        <f>+J9</f>
        <v>60000</v>
      </c>
      <c r="K8" s="31">
        <f t="shared" si="1"/>
        <v>60000</v>
      </c>
      <c r="L8" s="31">
        <f t="shared" si="1"/>
        <v>60000</v>
      </c>
    </row>
    <row r="9" spans="1:12" s="20" customFormat="1" ht="31.5" customHeight="1">
      <c r="A9" s="9"/>
      <c r="B9" s="9"/>
      <c r="C9" s="9"/>
      <c r="D9" s="83" t="str">
        <f>+'Հավելված 1'!C10</f>
        <v>1230-11004</v>
      </c>
      <c r="E9" s="123" t="str">
        <f>+'Հավելված 1'!D10</f>
        <v>Հումանիտար աջակցություն Լիբանանի Հանրապետությանը</v>
      </c>
      <c r="F9" s="123"/>
      <c r="G9" s="123"/>
      <c r="H9" s="123"/>
      <c r="I9" s="123"/>
      <c r="J9" s="31">
        <f>+'Հավելված 2'!G20</f>
        <v>60000</v>
      </c>
      <c r="K9" s="31">
        <f>+'Հավելված 2'!H20</f>
        <v>60000</v>
      </c>
      <c r="L9" s="31">
        <f>+'Հավելված 2'!I20</f>
        <v>60000</v>
      </c>
    </row>
    <row r="10" spans="1:12" s="20" customFormat="1" ht="28.5" customHeight="1">
      <c r="A10" s="9"/>
      <c r="B10" s="9"/>
      <c r="C10" s="9"/>
      <c r="D10" s="9"/>
      <c r="E10" s="9"/>
      <c r="F10" s="123" t="str">
        <f>+'Հավելված 1'!E10</f>
        <v>Լիբանանի տեղահանված քաղաքացիական բնակչությանը մարդասիրական օգնություն ցուցաբերելու նպատակով սննդի և տնտեսական ապրանքների ձեռքբերում</v>
      </c>
      <c r="G10" s="123"/>
      <c r="H10" s="123"/>
      <c r="I10" s="123"/>
      <c r="J10" s="123"/>
      <c r="K10" s="123"/>
      <c r="L10" s="123"/>
    </row>
    <row r="11" spans="1:12" s="20" customFormat="1" ht="34.5" customHeight="1">
      <c r="A11" s="9"/>
      <c r="B11" s="9"/>
      <c r="C11" s="9"/>
      <c r="D11" s="9"/>
      <c r="E11" s="9"/>
      <c r="F11" s="9"/>
      <c r="G11" s="123" t="s">
        <v>13</v>
      </c>
      <c r="H11" s="123"/>
      <c r="I11" s="123"/>
      <c r="J11" s="123"/>
      <c r="K11" s="123"/>
      <c r="L11" s="123"/>
    </row>
    <row r="12" spans="1:12" s="20" customFormat="1" ht="27.75" customHeight="1">
      <c r="A12" s="9"/>
      <c r="B12" s="9"/>
      <c r="C12" s="9"/>
      <c r="D12" s="9"/>
      <c r="E12" s="9"/>
      <c r="F12" s="9"/>
      <c r="G12" s="9"/>
      <c r="H12" s="123" t="s">
        <v>84</v>
      </c>
      <c r="I12" s="123"/>
      <c r="J12" s="123"/>
      <c r="K12" s="123"/>
      <c r="L12" s="123"/>
    </row>
    <row r="13" spans="1:12" ht="25.5" customHeight="1">
      <c r="A13" s="127" t="s">
        <v>60</v>
      </c>
      <c r="B13" s="127"/>
      <c r="C13" s="127"/>
      <c r="D13" s="127"/>
      <c r="E13" s="127"/>
      <c r="F13" s="127"/>
      <c r="G13" s="127"/>
      <c r="H13" s="127"/>
      <c r="I13" s="127"/>
      <c r="J13" s="32">
        <f>+J14</f>
        <v>-60000</v>
      </c>
      <c r="K13" s="32">
        <f t="shared" ref="K13:L14" si="2">+K14</f>
        <v>-60000</v>
      </c>
      <c r="L13" s="32">
        <f t="shared" si="2"/>
        <v>-60000</v>
      </c>
    </row>
    <row r="14" spans="1:12" ht="31.5" customHeight="1">
      <c r="A14" s="45"/>
      <c r="B14" s="82" t="s">
        <v>61</v>
      </c>
      <c r="C14" s="128" t="s">
        <v>62</v>
      </c>
      <c r="D14" s="128"/>
      <c r="E14" s="128"/>
      <c r="F14" s="128"/>
      <c r="G14" s="128"/>
      <c r="H14" s="128"/>
      <c r="I14" s="128"/>
      <c r="J14" s="31">
        <f>+J15</f>
        <v>-60000</v>
      </c>
      <c r="K14" s="31">
        <f t="shared" si="2"/>
        <v>-60000</v>
      </c>
      <c r="L14" s="31">
        <f t="shared" si="2"/>
        <v>-60000</v>
      </c>
    </row>
    <row r="15" spans="1:12" ht="31.5" customHeight="1">
      <c r="A15" s="45"/>
      <c r="B15" s="45"/>
      <c r="C15" s="45"/>
      <c r="D15" s="82" t="s">
        <v>63</v>
      </c>
      <c r="E15" s="128" t="s">
        <v>29</v>
      </c>
      <c r="F15" s="128"/>
      <c r="G15" s="128"/>
      <c r="H15" s="128"/>
      <c r="I15" s="128"/>
      <c r="J15" s="31">
        <f>+'Հավելված 2'!G48</f>
        <v>-60000</v>
      </c>
      <c r="K15" s="31">
        <f>+'Հավելված 2'!H48</f>
        <v>-60000</v>
      </c>
      <c r="L15" s="31">
        <f>+'Հավելված 2'!I48</f>
        <v>-60000</v>
      </c>
    </row>
    <row r="16" spans="1:12" ht="34.5" customHeight="1">
      <c r="A16" s="45"/>
      <c r="B16" s="45"/>
      <c r="C16" s="45"/>
      <c r="D16" s="45"/>
      <c r="E16" s="45"/>
      <c r="F16" s="128" t="s">
        <v>64</v>
      </c>
      <c r="G16" s="128"/>
      <c r="H16" s="128"/>
      <c r="I16" s="128"/>
      <c r="J16" s="128"/>
      <c r="K16" s="128"/>
      <c r="L16" s="128"/>
    </row>
    <row r="17" spans="1:12" ht="28.5" customHeight="1">
      <c r="A17" s="45"/>
      <c r="B17" s="45"/>
      <c r="C17" s="45"/>
      <c r="D17" s="45"/>
      <c r="E17" s="45"/>
      <c r="F17" s="45"/>
      <c r="G17" s="128" t="s">
        <v>13</v>
      </c>
      <c r="H17" s="128"/>
      <c r="I17" s="128"/>
      <c r="J17" s="128"/>
      <c r="K17" s="128"/>
      <c r="L17" s="128"/>
    </row>
    <row r="18" spans="1:12" ht="23.25" customHeight="1">
      <c r="A18" s="45"/>
      <c r="B18" s="45"/>
      <c r="C18" s="45"/>
      <c r="D18" s="45"/>
      <c r="E18" s="45"/>
      <c r="F18" s="45"/>
      <c r="G18" s="45"/>
      <c r="H18" s="128" t="s">
        <v>65</v>
      </c>
      <c r="I18" s="128"/>
      <c r="J18" s="128"/>
      <c r="K18" s="128"/>
      <c r="L18" s="128"/>
    </row>
  </sheetData>
  <mergeCells count="21">
    <mergeCell ref="H18:L18"/>
    <mergeCell ref="H12:L12"/>
    <mergeCell ref="A13:I13"/>
    <mergeCell ref="C14:I14"/>
    <mergeCell ref="E15:I15"/>
    <mergeCell ref="F16:L16"/>
    <mergeCell ref="G17:L17"/>
    <mergeCell ref="G11:L11"/>
    <mergeCell ref="A1:L1"/>
    <mergeCell ref="A2:L2"/>
    <mergeCell ref="A4:A5"/>
    <mergeCell ref="B4:C4"/>
    <mergeCell ref="D4:G4"/>
    <mergeCell ref="H4:H5"/>
    <mergeCell ref="I4:I5"/>
    <mergeCell ref="J4:L4"/>
    <mergeCell ref="A6:I6"/>
    <mergeCell ref="A7:I7"/>
    <mergeCell ref="C8:I8"/>
    <mergeCell ref="E9:I9"/>
    <mergeCell ref="F10:L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24"/>
  <sheetViews>
    <sheetView zoomScaleNormal="100" workbookViewId="0">
      <selection activeCell="K7" sqref="K7:L9"/>
    </sheetView>
  </sheetViews>
  <sheetFormatPr defaultRowHeight="17.25"/>
  <cols>
    <col min="1" max="1" width="12.85546875" style="4" customWidth="1"/>
    <col min="2" max="3" width="11.28515625" style="4" customWidth="1"/>
    <col min="4" max="4" width="14.42578125" style="4" customWidth="1"/>
    <col min="5" max="5" width="11.140625" style="4" customWidth="1"/>
    <col min="6" max="6" width="14.140625" style="4" customWidth="1"/>
    <col min="7" max="7" width="12.5703125" style="4" customWidth="1"/>
    <col min="8" max="8" width="27.28515625" style="4" customWidth="1"/>
    <col min="9" max="9" width="66.5703125" style="4" customWidth="1"/>
    <col min="10" max="10" width="19.5703125" style="4" customWidth="1"/>
    <col min="11" max="11" width="18.140625" style="4" bestFit="1" customWidth="1"/>
    <col min="12" max="12" width="23.140625" style="4" bestFit="1" customWidth="1"/>
    <col min="13" max="18" width="9.140625" style="4"/>
    <col min="19" max="19" width="14.7109375" style="4" bestFit="1" customWidth="1"/>
    <col min="20" max="16384" width="9.140625" style="4"/>
  </cols>
  <sheetData>
    <row r="1" spans="1:12" s="3" customFormat="1" ht="65.25" customHeight="1">
      <c r="A1" s="96" t="s">
        <v>138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2" s="3" customFormat="1" ht="47.25" customHeight="1">
      <c r="A2" s="118" t="s">
        <v>135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</row>
    <row r="3" spans="1:12" ht="20.25" customHeight="1">
      <c r="L3" s="33" t="s">
        <v>0</v>
      </c>
    </row>
    <row r="4" spans="1:12" ht="78" customHeight="1">
      <c r="A4" s="105" t="s">
        <v>134</v>
      </c>
      <c r="B4" s="105" t="s">
        <v>50</v>
      </c>
      <c r="C4" s="105"/>
      <c r="D4" s="105" t="s">
        <v>51</v>
      </c>
      <c r="E4" s="105"/>
      <c r="F4" s="105"/>
      <c r="G4" s="105"/>
      <c r="H4" s="105" t="s">
        <v>52</v>
      </c>
      <c r="I4" s="105" t="s">
        <v>53</v>
      </c>
      <c r="J4" s="125" t="s">
        <v>37</v>
      </c>
      <c r="K4" s="119"/>
      <c r="L4" s="120"/>
    </row>
    <row r="5" spans="1:12" ht="51.75">
      <c r="A5" s="124"/>
      <c r="B5" s="30" t="s">
        <v>54</v>
      </c>
      <c r="C5" s="30" t="s">
        <v>55</v>
      </c>
      <c r="D5" s="30" t="s">
        <v>54</v>
      </c>
      <c r="E5" s="30" t="s">
        <v>55</v>
      </c>
      <c r="F5" s="30" t="s">
        <v>56</v>
      </c>
      <c r="G5" s="30" t="s">
        <v>57</v>
      </c>
      <c r="H5" s="124"/>
      <c r="I5" s="124"/>
      <c r="J5" s="30" t="s">
        <v>66</v>
      </c>
      <c r="K5" s="30" t="s">
        <v>67</v>
      </c>
      <c r="L5" s="29" t="s">
        <v>58</v>
      </c>
    </row>
    <row r="6" spans="1:12" ht="38.25" customHeight="1">
      <c r="A6" s="126" t="s">
        <v>59</v>
      </c>
      <c r="B6" s="126"/>
      <c r="C6" s="126"/>
      <c r="D6" s="126"/>
      <c r="E6" s="126"/>
      <c r="F6" s="126"/>
      <c r="G6" s="126"/>
      <c r="H6" s="126"/>
      <c r="I6" s="126"/>
      <c r="J6" s="32">
        <v>0</v>
      </c>
      <c r="K6" s="32">
        <v>0</v>
      </c>
      <c r="L6" s="32">
        <v>0</v>
      </c>
    </row>
    <row r="7" spans="1:12" ht="30" customHeight="1">
      <c r="A7" s="127" t="s">
        <v>12</v>
      </c>
      <c r="B7" s="127"/>
      <c r="C7" s="127"/>
      <c r="D7" s="127"/>
      <c r="E7" s="127"/>
      <c r="F7" s="127"/>
      <c r="G7" s="127"/>
      <c r="H7" s="127"/>
      <c r="I7" s="127"/>
      <c r="J7" s="32">
        <v>34000</v>
      </c>
      <c r="K7" s="32">
        <v>34000</v>
      </c>
      <c r="L7" s="32">
        <v>34000</v>
      </c>
    </row>
    <row r="8" spans="1:12" s="20" customFormat="1" ht="37.5" customHeight="1">
      <c r="A8" s="9"/>
      <c r="B8" s="10">
        <f>+'Հավելված 1'!B9</f>
        <v>1230</v>
      </c>
      <c r="C8" s="123" t="str">
        <f>+'Հավելված 1'!D9</f>
        <v>Ռազմական դրության պայմաններում քաղաքացիների կյանքի ու անվտանգության ապահովման և արտակարգ իրավիճակների հետևանքների նվազեցման և վերացման ծրագիր</v>
      </c>
      <c r="D8" s="123"/>
      <c r="E8" s="123"/>
      <c r="F8" s="123"/>
      <c r="G8" s="123"/>
      <c r="H8" s="123"/>
      <c r="I8" s="123"/>
      <c r="J8" s="32">
        <v>34000</v>
      </c>
      <c r="K8" s="32">
        <v>34000</v>
      </c>
      <c r="L8" s="32">
        <v>34000</v>
      </c>
    </row>
    <row r="9" spans="1:12" s="20" customFormat="1" ht="31.5" customHeight="1">
      <c r="A9" s="9"/>
      <c r="B9" s="9"/>
      <c r="C9" s="9"/>
      <c r="D9" s="10" t="str">
        <f>+'Հավելված 1'!C10</f>
        <v>1230-11004</v>
      </c>
      <c r="E9" s="123" t="str">
        <f>+'Հավելված 1'!D10</f>
        <v>Հումանիտար աջակցություն Լիբանանի Հանրապետությանը</v>
      </c>
      <c r="F9" s="123"/>
      <c r="G9" s="123"/>
      <c r="H9" s="123"/>
      <c r="I9" s="123"/>
      <c r="J9" s="32">
        <v>34000</v>
      </c>
      <c r="K9" s="32">
        <v>34000</v>
      </c>
      <c r="L9" s="32">
        <v>34000</v>
      </c>
    </row>
    <row r="10" spans="1:12" s="20" customFormat="1" ht="28.5" customHeight="1">
      <c r="A10" s="9"/>
      <c r="B10" s="9"/>
      <c r="C10" s="9"/>
      <c r="D10" s="9"/>
      <c r="E10" s="9"/>
      <c r="F10" s="123" t="str">
        <f>+'Հավելված 1'!E10</f>
        <v>Լիբանանի տեղահանված քաղաքացիական բնակչությանը մարդասիրական օգնություն ցուցաբերելու նպատակով սննդի և տնտեսական ապրանքների ձեռքբերում</v>
      </c>
      <c r="G10" s="123"/>
      <c r="H10" s="123"/>
      <c r="I10" s="123"/>
      <c r="J10" s="123"/>
      <c r="K10" s="123"/>
      <c r="L10" s="123"/>
    </row>
    <row r="11" spans="1:12" s="20" customFormat="1" ht="34.5" customHeight="1">
      <c r="A11" s="9"/>
      <c r="B11" s="9"/>
      <c r="C11" s="9"/>
      <c r="D11" s="9"/>
      <c r="E11" s="9"/>
      <c r="F11" s="9"/>
      <c r="G11" s="123" t="s">
        <v>13</v>
      </c>
      <c r="H11" s="123"/>
      <c r="I11" s="123"/>
      <c r="J11" s="123"/>
      <c r="K11" s="123"/>
      <c r="L11" s="123"/>
    </row>
    <row r="12" spans="1:12" s="20" customFormat="1" ht="27.75" customHeight="1">
      <c r="A12" s="9"/>
      <c r="B12" s="9"/>
      <c r="C12" s="9"/>
      <c r="D12" s="9"/>
      <c r="E12" s="9"/>
      <c r="F12" s="9"/>
      <c r="G12" s="9"/>
      <c r="H12" s="123" t="s">
        <v>84</v>
      </c>
      <c r="I12" s="123"/>
      <c r="J12" s="123"/>
      <c r="K12" s="123"/>
      <c r="L12" s="123"/>
    </row>
    <row r="13" spans="1:12" s="20" customFormat="1" ht="27.75" customHeight="1">
      <c r="A13" s="127" t="s">
        <v>136</v>
      </c>
      <c r="B13" s="127"/>
      <c r="C13" s="127"/>
      <c r="D13" s="127"/>
      <c r="E13" s="127"/>
      <c r="F13" s="127"/>
      <c r="G13" s="127"/>
      <c r="H13" s="127"/>
      <c r="I13" s="127"/>
      <c r="J13" s="32">
        <f>+J14</f>
        <v>26000</v>
      </c>
      <c r="K13" s="32">
        <f t="shared" ref="K13:L14" si="0">+K14</f>
        <v>26000</v>
      </c>
      <c r="L13" s="32">
        <f t="shared" si="0"/>
        <v>26000</v>
      </c>
    </row>
    <row r="14" spans="1:12" s="20" customFormat="1" ht="36" customHeight="1">
      <c r="A14" s="9"/>
      <c r="B14" s="83">
        <v>1230</v>
      </c>
      <c r="C14" s="123" t="s">
        <v>111</v>
      </c>
      <c r="D14" s="123"/>
      <c r="E14" s="123"/>
      <c r="F14" s="123"/>
      <c r="G14" s="123"/>
      <c r="H14" s="123"/>
      <c r="I14" s="123"/>
      <c r="J14" s="31">
        <f>+J15</f>
        <v>26000</v>
      </c>
      <c r="K14" s="31">
        <f t="shared" si="0"/>
        <v>26000</v>
      </c>
      <c r="L14" s="31">
        <f t="shared" si="0"/>
        <v>26000</v>
      </c>
    </row>
    <row r="15" spans="1:12" s="20" customFormat="1" ht="27.75" customHeight="1">
      <c r="A15" s="9"/>
      <c r="B15" s="9"/>
      <c r="C15" s="9"/>
      <c r="D15" s="83" t="s">
        <v>112</v>
      </c>
      <c r="E15" s="123" t="s">
        <v>86</v>
      </c>
      <c r="F15" s="123"/>
      <c r="G15" s="123"/>
      <c r="H15" s="123"/>
      <c r="I15" s="123"/>
      <c r="J15" s="31">
        <v>26000</v>
      </c>
      <c r="K15" s="31">
        <v>26000</v>
      </c>
      <c r="L15" s="31">
        <v>26000</v>
      </c>
    </row>
    <row r="16" spans="1:12" s="20" customFormat="1" ht="27.75" customHeight="1">
      <c r="A16" s="9"/>
      <c r="B16" s="9"/>
      <c r="C16" s="9"/>
      <c r="D16" s="9"/>
      <c r="E16" s="9"/>
      <c r="F16" s="123" t="s">
        <v>83</v>
      </c>
      <c r="G16" s="123"/>
      <c r="H16" s="123"/>
      <c r="I16" s="123"/>
      <c r="J16" s="123"/>
      <c r="K16" s="123"/>
      <c r="L16" s="123"/>
    </row>
    <row r="17" spans="1:12" s="20" customFormat="1" ht="27.75" customHeight="1">
      <c r="A17" s="9"/>
      <c r="B17" s="9"/>
      <c r="C17" s="9"/>
      <c r="D17" s="9"/>
      <c r="E17" s="9"/>
      <c r="F17" s="9"/>
      <c r="G17" s="123" t="s">
        <v>13</v>
      </c>
      <c r="H17" s="123"/>
      <c r="I17" s="123"/>
      <c r="J17" s="123"/>
      <c r="K17" s="123"/>
      <c r="L17" s="123"/>
    </row>
    <row r="18" spans="1:12" s="20" customFormat="1" ht="27.75" customHeight="1">
      <c r="A18" s="9"/>
      <c r="B18" s="9"/>
      <c r="C18" s="9"/>
      <c r="D18" s="9"/>
      <c r="E18" s="9"/>
      <c r="F18" s="9"/>
      <c r="G18" s="9"/>
      <c r="H18" s="123" t="s">
        <v>84</v>
      </c>
      <c r="I18" s="123"/>
      <c r="J18" s="123"/>
      <c r="K18" s="123"/>
      <c r="L18" s="123"/>
    </row>
    <row r="19" spans="1:12" ht="25.5" customHeight="1">
      <c r="A19" s="127" t="s">
        <v>60</v>
      </c>
      <c r="B19" s="127"/>
      <c r="C19" s="127"/>
      <c r="D19" s="127"/>
      <c r="E19" s="127"/>
      <c r="F19" s="127"/>
      <c r="G19" s="127"/>
      <c r="H19" s="127"/>
      <c r="I19" s="127"/>
      <c r="J19" s="32">
        <f>+J20</f>
        <v>-60000</v>
      </c>
      <c r="K19" s="32">
        <f t="shared" ref="K19:L20" si="1">+K20</f>
        <v>-60000</v>
      </c>
      <c r="L19" s="32">
        <f t="shared" si="1"/>
        <v>-60000</v>
      </c>
    </row>
    <row r="20" spans="1:12" ht="31.5" customHeight="1">
      <c r="A20" s="45"/>
      <c r="B20" s="40" t="s">
        <v>61</v>
      </c>
      <c r="C20" s="128" t="s">
        <v>62</v>
      </c>
      <c r="D20" s="128"/>
      <c r="E20" s="128"/>
      <c r="F20" s="128"/>
      <c r="G20" s="128"/>
      <c r="H20" s="128"/>
      <c r="I20" s="128"/>
      <c r="J20" s="31">
        <f>+J21</f>
        <v>-60000</v>
      </c>
      <c r="K20" s="31">
        <f t="shared" si="1"/>
        <v>-60000</v>
      </c>
      <c r="L20" s="31">
        <f t="shared" si="1"/>
        <v>-60000</v>
      </c>
    </row>
    <row r="21" spans="1:12" ht="31.5" customHeight="1">
      <c r="A21" s="45"/>
      <c r="B21" s="45"/>
      <c r="C21" s="45"/>
      <c r="D21" s="40" t="s">
        <v>63</v>
      </c>
      <c r="E21" s="128" t="s">
        <v>29</v>
      </c>
      <c r="F21" s="128"/>
      <c r="G21" s="128"/>
      <c r="H21" s="128"/>
      <c r="I21" s="128"/>
      <c r="J21" s="31">
        <f>+'Հավելված 2'!G48</f>
        <v>-60000</v>
      </c>
      <c r="K21" s="31">
        <f>+'Հավելված 2'!H48</f>
        <v>-60000</v>
      </c>
      <c r="L21" s="31">
        <f>+'Հավելված 2'!I48</f>
        <v>-60000</v>
      </c>
    </row>
    <row r="22" spans="1:12" ht="34.5" customHeight="1">
      <c r="A22" s="45"/>
      <c r="B22" s="45"/>
      <c r="C22" s="45"/>
      <c r="D22" s="45"/>
      <c r="E22" s="45"/>
      <c r="F22" s="128" t="s">
        <v>64</v>
      </c>
      <c r="G22" s="128"/>
      <c r="H22" s="128"/>
      <c r="I22" s="128"/>
      <c r="J22" s="128"/>
      <c r="K22" s="128"/>
      <c r="L22" s="128"/>
    </row>
    <row r="23" spans="1:12" ht="28.5" customHeight="1">
      <c r="A23" s="45"/>
      <c r="B23" s="45"/>
      <c r="C23" s="45"/>
      <c r="D23" s="45"/>
      <c r="E23" s="45"/>
      <c r="F23" s="45"/>
      <c r="G23" s="128" t="s">
        <v>13</v>
      </c>
      <c r="H23" s="128"/>
      <c r="I23" s="128"/>
      <c r="J23" s="128"/>
      <c r="K23" s="128"/>
      <c r="L23" s="128"/>
    </row>
    <row r="24" spans="1:12" ht="23.25" customHeight="1">
      <c r="A24" s="45"/>
      <c r="B24" s="45"/>
      <c r="C24" s="45"/>
      <c r="D24" s="45"/>
      <c r="E24" s="45"/>
      <c r="F24" s="45"/>
      <c r="G24" s="45"/>
      <c r="H24" s="128" t="s">
        <v>65</v>
      </c>
      <c r="I24" s="128"/>
      <c r="J24" s="128"/>
      <c r="K24" s="128"/>
      <c r="L24" s="128"/>
    </row>
  </sheetData>
  <mergeCells count="27">
    <mergeCell ref="A1:L1"/>
    <mergeCell ref="A2:L2"/>
    <mergeCell ref="A4:A5"/>
    <mergeCell ref="B4:C4"/>
    <mergeCell ref="D4:G4"/>
    <mergeCell ref="H4:H5"/>
    <mergeCell ref="I4:I5"/>
    <mergeCell ref="J4:L4"/>
    <mergeCell ref="A6:I6"/>
    <mergeCell ref="A7:I7"/>
    <mergeCell ref="A19:I19"/>
    <mergeCell ref="C20:I20"/>
    <mergeCell ref="E21:I21"/>
    <mergeCell ref="A13:I13"/>
    <mergeCell ref="C14:I14"/>
    <mergeCell ref="E15:I15"/>
    <mergeCell ref="F16:L16"/>
    <mergeCell ref="G17:L17"/>
    <mergeCell ref="H18:L18"/>
    <mergeCell ref="G23:L23"/>
    <mergeCell ref="H24:L24"/>
    <mergeCell ref="F22:L22"/>
    <mergeCell ref="C8:I8"/>
    <mergeCell ref="E9:I9"/>
    <mergeCell ref="F10:L10"/>
    <mergeCell ref="G11:L11"/>
    <mergeCell ref="H12:L1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workbookViewId="0">
      <selection activeCell="A54" sqref="A54:H54"/>
    </sheetView>
  </sheetViews>
  <sheetFormatPr defaultColWidth="9.140625" defaultRowHeight="17.25"/>
  <cols>
    <col min="1" max="1" width="15" style="3" customWidth="1"/>
    <col min="2" max="4" width="11" style="3" customWidth="1"/>
    <col min="5" max="5" width="16.140625" style="3" customWidth="1"/>
    <col min="6" max="6" width="16.85546875" style="3" customWidth="1"/>
    <col min="7" max="7" width="18.5703125" style="3" customWidth="1"/>
    <col min="8" max="8" width="21.42578125" style="3" customWidth="1"/>
    <col min="9" max="9" width="23.5703125" style="26" customWidth="1"/>
    <col min="10" max="10" width="9.140625" style="3" customWidth="1"/>
    <col min="11" max="16384" width="9.140625" style="3"/>
  </cols>
  <sheetData>
    <row r="1" spans="1:9" ht="76.5" customHeight="1">
      <c r="F1" s="96" t="s">
        <v>137</v>
      </c>
      <c r="G1" s="96"/>
      <c r="H1" s="96"/>
      <c r="I1" s="96"/>
    </row>
    <row r="2" spans="1:9">
      <c r="D2" s="117"/>
      <c r="E2" s="117"/>
      <c r="F2" s="117"/>
      <c r="G2" s="117"/>
      <c r="H2" s="117"/>
      <c r="I2" s="117"/>
    </row>
    <row r="3" spans="1:9" ht="35.25" customHeight="1">
      <c r="A3" s="118" t="s">
        <v>79</v>
      </c>
      <c r="B3" s="118"/>
      <c r="C3" s="118"/>
      <c r="D3" s="118"/>
      <c r="E3" s="118"/>
      <c r="F3" s="118"/>
      <c r="G3" s="118"/>
      <c r="H3" s="118"/>
      <c r="I3" s="118"/>
    </row>
    <row r="4" spans="1:9">
      <c r="A4" s="134"/>
      <c r="B4" s="134"/>
      <c r="C4" s="134"/>
      <c r="D4" s="134"/>
      <c r="E4" s="134"/>
      <c r="F4" s="134"/>
      <c r="G4" s="134"/>
      <c r="H4" s="134"/>
      <c r="I4" s="134"/>
    </row>
    <row r="5" spans="1:9" s="37" customFormat="1" ht="30" customHeight="1">
      <c r="A5" s="85" t="s">
        <v>122</v>
      </c>
      <c r="B5" s="131" t="s">
        <v>123</v>
      </c>
      <c r="C5" s="132"/>
      <c r="D5" s="133"/>
      <c r="E5" s="85" t="s">
        <v>124</v>
      </c>
      <c r="F5" s="85" t="s">
        <v>125</v>
      </c>
      <c r="G5" s="85" t="s">
        <v>126</v>
      </c>
      <c r="H5" s="85" t="s">
        <v>127</v>
      </c>
      <c r="I5" s="85" t="s">
        <v>73</v>
      </c>
    </row>
    <row r="6" spans="1:9" s="37" customFormat="1">
      <c r="A6" s="73">
        <v>1</v>
      </c>
      <c r="B6" s="135">
        <v>2</v>
      </c>
      <c r="C6" s="136"/>
      <c r="D6" s="137"/>
      <c r="E6" s="73">
        <v>3</v>
      </c>
      <c r="F6" s="73">
        <v>4</v>
      </c>
      <c r="G6" s="73">
        <v>5</v>
      </c>
      <c r="H6" s="73">
        <v>6</v>
      </c>
      <c r="I6" s="73">
        <v>7</v>
      </c>
    </row>
    <row r="7" spans="1:9" s="37" customFormat="1">
      <c r="A7" s="138" t="s">
        <v>5</v>
      </c>
      <c r="B7" s="139"/>
      <c r="C7" s="139"/>
      <c r="D7" s="139"/>
      <c r="E7" s="139"/>
      <c r="F7" s="139"/>
      <c r="G7" s="139"/>
      <c r="H7" s="140"/>
      <c r="I7" s="39">
        <f>+I9</f>
        <v>9993.4495999999999</v>
      </c>
    </row>
    <row r="8" spans="1:9" s="37" customFormat="1" ht="34.5">
      <c r="A8" s="38" t="s">
        <v>74</v>
      </c>
      <c r="B8" s="38" t="s">
        <v>78</v>
      </c>
      <c r="C8" s="38" t="s">
        <v>75</v>
      </c>
      <c r="D8" s="141" t="s">
        <v>71</v>
      </c>
      <c r="E8" s="142"/>
      <c r="F8" s="142"/>
      <c r="G8" s="142"/>
      <c r="H8" s="143"/>
      <c r="I8" s="39">
        <f>+I9</f>
        <v>9993.4495999999999</v>
      </c>
    </row>
    <row r="9" spans="1:9" s="20" customFormat="1">
      <c r="A9" s="41" t="str">
        <f>+'Հավելված 1'!C10</f>
        <v>1230-11004</v>
      </c>
      <c r="B9" s="144" t="str">
        <f>+'Հավելված 1'!D10</f>
        <v>Հումանիտար աջակցություն Լիբանանի Հանրապետությանը</v>
      </c>
      <c r="C9" s="144"/>
      <c r="D9" s="144"/>
      <c r="E9" s="144"/>
      <c r="F9" s="144"/>
      <c r="G9" s="144"/>
      <c r="H9" s="144"/>
      <c r="I9" s="55">
        <f>+I10</f>
        <v>9993.4495999999999</v>
      </c>
    </row>
    <row r="10" spans="1:9" s="20" customFormat="1">
      <c r="A10" s="41" t="s">
        <v>76</v>
      </c>
      <c r="B10" s="144" t="s">
        <v>77</v>
      </c>
      <c r="C10" s="144"/>
      <c r="D10" s="144"/>
      <c r="E10" s="44" t="s">
        <v>76</v>
      </c>
      <c r="F10" s="44" t="s">
        <v>76</v>
      </c>
      <c r="G10" s="41" t="s">
        <v>76</v>
      </c>
      <c r="H10" s="41" t="s">
        <v>76</v>
      </c>
      <c r="I10" s="56">
        <f>+SUM(I11:I53)</f>
        <v>9993.4495999999999</v>
      </c>
    </row>
    <row r="11" spans="1:9" s="43" customFormat="1">
      <c r="A11" s="54" t="s">
        <v>115</v>
      </c>
      <c r="B11" s="130" t="s">
        <v>93</v>
      </c>
      <c r="C11" s="130" t="s">
        <v>91</v>
      </c>
      <c r="D11" s="130" t="s">
        <v>91</v>
      </c>
      <c r="E11" s="46" t="s">
        <v>108</v>
      </c>
      <c r="F11" s="47" t="s">
        <v>88</v>
      </c>
      <c r="G11" s="49">
        <v>99</v>
      </c>
      <c r="H11" s="49">
        <v>500</v>
      </c>
      <c r="I11" s="48">
        <f>+G11*H11/1000</f>
        <v>49.5</v>
      </c>
    </row>
    <row r="12" spans="1:9" s="42" customFormat="1">
      <c r="A12" s="54" t="s">
        <v>115</v>
      </c>
      <c r="B12" s="130" t="s">
        <v>93</v>
      </c>
      <c r="C12" s="130" t="s">
        <v>91</v>
      </c>
      <c r="D12" s="130" t="s">
        <v>91</v>
      </c>
      <c r="E12" s="46" t="s">
        <v>108</v>
      </c>
      <c r="F12" s="47" t="s">
        <v>88</v>
      </c>
      <c r="G12" s="49">
        <v>99</v>
      </c>
      <c r="H12" s="49">
        <v>500</v>
      </c>
      <c r="I12" s="48">
        <f t="shared" ref="I12:I53" si="0">+G12*H12/1000</f>
        <v>49.5</v>
      </c>
    </row>
    <row r="13" spans="1:9">
      <c r="A13" s="54" t="s">
        <v>115</v>
      </c>
      <c r="B13" s="130" t="s">
        <v>93</v>
      </c>
      <c r="C13" s="130" t="s">
        <v>91</v>
      </c>
      <c r="D13" s="130" t="s">
        <v>91</v>
      </c>
      <c r="E13" s="46" t="s">
        <v>108</v>
      </c>
      <c r="F13" s="47" t="s">
        <v>88</v>
      </c>
      <c r="G13" s="49">
        <v>99</v>
      </c>
      <c r="H13" s="49">
        <v>500</v>
      </c>
      <c r="I13" s="48">
        <f t="shared" si="0"/>
        <v>49.5</v>
      </c>
    </row>
    <row r="14" spans="1:9">
      <c r="A14" s="54" t="s">
        <v>115</v>
      </c>
      <c r="B14" s="130" t="s">
        <v>93</v>
      </c>
      <c r="C14" s="130" t="s">
        <v>91</v>
      </c>
      <c r="D14" s="130" t="s">
        <v>91</v>
      </c>
      <c r="E14" s="46" t="s">
        <v>108</v>
      </c>
      <c r="F14" s="47" t="s">
        <v>88</v>
      </c>
      <c r="G14" s="49">
        <v>382.5</v>
      </c>
      <c r="H14" s="49">
        <v>500</v>
      </c>
      <c r="I14" s="48">
        <f t="shared" si="0"/>
        <v>191.25</v>
      </c>
    </row>
    <row r="15" spans="1:9">
      <c r="A15" s="54" t="s">
        <v>89</v>
      </c>
      <c r="B15" s="130" t="s">
        <v>94</v>
      </c>
      <c r="C15" s="130" t="s">
        <v>92</v>
      </c>
      <c r="D15" s="130" t="s">
        <v>92</v>
      </c>
      <c r="E15" s="46" t="s">
        <v>108</v>
      </c>
      <c r="F15" s="47" t="s">
        <v>90</v>
      </c>
      <c r="G15" s="49">
        <v>580.5</v>
      </c>
      <c r="H15" s="49">
        <v>500</v>
      </c>
      <c r="I15" s="48">
        <f t="shared" si="0"/>
        <v>290.25</v>
      </c>
    </row>
    <row r="16" spans="1:9" ht="37.5" customHeight="1">
      <c r="A16" s="54">
        <v>33771200</v>
      </c>
      <c r="B16" s="130" t="s">
        <v>109</v>
      </c>
      <c r="C16" s="130" t="s">
        <v>92</v>
      </c>
      <c r="D16" s="130" t="s">
        <v>92</v>
      </c>
      <c r="E16" s="46" t="s">
        <v>108</v>
      </c>
      <c r="F16" s="47" t="s">
        <v>88</v>
      </c>
      <c r="G16" s="50">
        <v>26</v>
      </c>
      <c r="H16" s="50">
        <v>21442</v>
      </c>
      <c r="I16" s="48">
        <f t="shared" si="0"/>
        <v>557.49199999999996</v>
      </c>
    </row>
    <row r="17" spans="1:9" ht="17.25" customHeight="1">
      <c r="A17" s="54" t="s">
        <v>116</v>
      </c>
      <c r="B17" s="130" t="s">
        <v>95</v>
      </c>
      <c r="C17" s="130"/>
      <c r="D17" s="130"/>
      <c r="E17" s="46" t="s">
        <v>108</v>
      </c>
      <c r="F17" s="47" t="s">
        <v>88</v>
      </c>
      <c r="G17" s="51">
        <v>550</v>
      </c>
      <c r="H17" s="52">
        <v>250</v>
      </c>
      <c r="I17" s="48">
        <f t="shared" si="0"/>
        <v>137.5</v>
      </c>
    </row>
    <row r="18" spans="1:9" ht="17.25" customHeight="1">
      <c r="A18" s="54" t="s">
        <v>116</v>
      </c>
      <c r="B18" s="130" t="s">
        <v>95</v>
      </c>
      <c r="C18" s="130"/>
      <c r="D18" s="130"/>
      <c r="E18" s="46" t="s">
        <v>108</v>
      </c>
      <c r="F18" s="47" t="s">
        <v>88</v>
      </c>
      <c r="G18" s="51">
        <v>550</v>
      </c>
      <c r="H18" s="52">
        <v>250</v>
      </c>
      <c r="I18" s="48">
        <f t="shared" si="0"/>
        <v>137.5</v>
      </c>
    </row>
    <row r="19" spans="1:9" ht="17.25" customHeight="1">
      <c r="A19" s="54" t="s">
        <v>116</v>
      </c>
      <c r="B19" s="130" t="s">
        <v>95</v>
      </c>
      <c r="C19" s="130"/>
      <c r="D19" s="130"/>
      <c r="E19" s="46" t="s">
        <v>108</v>
      </c>
      <c r="F19" s="47" t="s">
        <v>88</v>
      </c>
      <c r="G19" s="51">
        <v>620</v>
      </c>
      <c r="H19" s="52">
        <v>250</v>
      </c>
      <c r="I19" s="48">
        <f t="shared" si="0"/>
        <v>155</v>
      </c>
    </row>
    <row r="20" spans="1:9" ht="17.25" customHeight="1">
      <c r="A20" s="54" t="s">
        <v>98</v>
      </c>
      <c r="B20" s="130" t="s">
        <v>99</v>
      </c>
      <c r="C20" s="130"/>
      <c r="D20" s="130"/>
      <c r="E20" s="46" t="s">
        <v>108</v>
      </c>
      <c r="F20" s="47" t="s">
        <v>88</v>
      </c>
      <c r="G20" s="51">
        <v>550</v>
      </c>
      <c r="H20" s="52">
        <v>250</v>
      </c>
      <c r="I20" s="48">
        <f t="shared" si="0"/>
        <v>137.5</v>
      </c>
    </row>
    <row r="21" spans="1:9" ht="17.25" customHeight="1">
      <c r="A21" s="54" t="s">
        <v>116</v>
      </c>
      <c r="B21" s="130" t="s">
        <v>95</v>
      </c>
      <c r="C21" s="130"/>
      <c r="D21" s="130"/>
      <c r="E21" s="46" t="s">
        <v>108</v>
      </c>
      <c r="F21" s="47" t="s">
        <v>88</v>
      </c>
      <c r="G21" s="51">
        <v>920</v>
      </c>
      <c r="H21" s="52">
        <v>250</v>
      </c>
      <c r="I21" s="48">
        <f t="shared" si="0"/>
        <v>230</v>
      </c>
    </row>
    <row r="22" spans="1:9" ht="17.25" customHeight="1">
      <c r="A22" s="54" t="s">
        <v>116</v>
      </c>
      <c r="B22" s="130" t="s">
        <v>95</v>
      </c>
      <c r="C22" s="130"/>
      <c r="D22" s="130"/>
      <c r="E22" s="46" t="s">
        <v>108</v>
      </c>
      <c r="F22" s="47" t="s">
        <v>88</v>
      </c>
      <c r="G22" s="51">
        <v>390</v>
      </c>
      <c r="H22" s="52">
        <v>250</v>
      </c>
      <c r="I22" s="48">
        <f t="shared" si="0"/>
        <v>97.5</v>
      </c>
    </row>
    <row r="23" spans="1:9" ht="17.25" customHeight="1">
      <c r="A23" s="54" t="s">
        <v>116</v>
      </c>
      <c r="B23" s="130" t="s">
        <v>95</v>
      </c>
      <c r="C23" s="130"/>
      <c r="D23" s="130"/>
      <c r="E23" s="46" t="s">
        <v>108</v>
      </c>
      <c r="F23" s="47" t="s">
        <v>88</v>
      </c>
      <c r="G23" s="51">
        <v>390</v>
      </c>
      <c r="H23" s="52">
        <v>250</v>
      </c>
      <c r="I23" s="48">
        <f t="shared" si="0"/>
        <v>97.5</v>
      </c>
    </row>
    <row r="24" spans="1:9" ht="17.25" customHeight="1">
      <c r="A24" s="54" t="s">
        <v>116</v>
      </c>
      <c r="B24" s="130" t="s">
        <v>95</v>
      </c>
      <c r="C24" s="130"/>
      <c r="D24" s="130"/>
      <c r="E24" s="46" t="s">
        <v>108</v>
      </c>
      <c r="F24" s="47" t="s">
        <v>88</v>
      </c>
      <c r="G24" s="51">
        <v>700</v>
      </c>
      <c r="H24" s="52">
        <v>250</v>
      </c>
      <c r="I24" s="48">
        <f t="shared" si="0"/>
        <v>175</v>
      </c>
    </row>
    <row r="25" spans="1:9" ht="17.25" customHeight="1">
      <c r="A25" s="54" t="s">
        <v>116</v>
      </c>
      <c r="B25" s="130" t="s">
        <v>95</v>
      </c>
      <c r="C25" s="130"/>
      <c r="D25" s="130"/>
      <c r="E25" s="46" t="s">
        <v>108</v>
      </c>
      <c r="F25" s="47" t="s">
        <v>88</v>
      </c>
      <c r="G25" s="51">
        <v>320</v>
      </c>
      <c r="H25" s="52">
        <v>250</v>
      </c>
      <c r="I25" s="48">
        <f t="shared" si="0"/>
        <v>80</v>
      </c>
    </row>
    <row r="26" spans="1:9" ht="17.25" customHeight="1">
      <c r="A26" s="54" t="s">
        <v>117</v>
      </c>
      <c r="B26" s="130" t="s">
        <v>97</v>
      </c>
      <c r="C26" s="130"/>
      <c r="D26" s="130"/>
      <c r="E26" s="46" t="s">
        <v>108</v>
      </c>
      <c r="F26" s="47" t="s">
        <v>88</v>
      </c>
      <c r="G26" s="51">
        <v>285</v>
      </c>
      <c r="H26" s="52">
        <v>250</v>
      </c>
      <c r="I26" s="48">
        <f t="shared" si="0"/>
        <v>71.25</v>
      </c>
    </row>
    <row r="27" spans="1:9" ht="17.25" customHeight="1">
      <c r="A27" s="54" t="s">
        <v>117</v>
      </c>
      <c r="B27" s="130" t="s">
        <v>97</v>
      </c>
      <c r="C27" s="130"/>
      <c r="D27" s="130"/>
      <c r="E27" s="46" t="s">
        <v>108</v>
      </c>
      <c r="F27" s="47" t="s">
        <v>88</v>
      </c>
      <c r="G27" s="51">
        <v>285</v>
      </c>
      <c r="H27" s="52">
        <v>250</v>
      </c>
      <c r="I27" s="48">
        <f t="shared" si="0"/>
        <v>71.25</v>
      </c>
    </row>
    <row r="28" spans="1:9" ht="17.25" customHeight="1">
      <c r="A28" s="54" t="s">
        <v>117</v>
      </c>
      <c r="B28" s="130" t="s">
        <v>97</v>
      </c>
      <c r="C28" s="130"/>
      <c r="D28" s="130"/>
      <c r="E28" s="46" t="s">
        <v>108</v>
      </c>
      <c r="F28" s="47" t="s">
        <v>88</v>
      </c>
      <c r="G28" s="51">
        <v>410</v>
      </c>
      <c r="H28" s="52">
        <v>250</v>
      </c>
      <c r="I28" s="48">
        <f t="shared" si="0"/>
        <v>102.5</v>
      </c>
    </row>
    <row r="29" spans="1:9" ht="17.25" customHeight="1">
      <c r="A29" s="54" t="s">
        <v>117</v>
      </c>
      <c r="B29" s="130" t="s">
        <v>97</v>
      </c>
      <c r="C29" s="130"/>
      <c r="D29" s="130"/>
      <c r="E29" s="46" t="s">
        <v>108</v>
      </c>
      <c r="F29" s="47" t="s">
        <v>88</v>
      </c>
      <c r="G29" s="51">
        <v>410</v>
      </c>
      <c r="H29" s="52">
        <v>250</v>
      </c>
      <c r="I29" s="48">
        <f t="shared" si="0"/>
        <v>102.5</v>
      </c>
    </row>
    <row r="30" spans="1:9" ht="17.25" customHeight="1">
      <c r="A30" s="54">
        <v>39831244</v>
      </c>
      <c r="B30" s="130" t="s">
        <v>96</v>
      </c>
      <c r="C30" s="130"/>
      <c r="D30" s="130"/>
      <c r="E30" s="46" t="s">
        <v>108</v>
      </c>
      <c r="F30" s="47" t="s">
        <v>90</v>
      </c>
      <c r="G30" s="51">
        <v>300</v>
      </c>
      <c r="H30" s="52">
        <v>250</v>
      </c>
      <c r="I30" s="48">
        <f t="shared" si="0"/>
        <v>75</v>
      </c>
    </row>
    <row r="31" spans="1:9" ht="17.25" customHeight="1">
      <c r="A31" s="54" t="s">
        <v>117</v>
      </c>
      <c r="B31" s="130" t="s">
        <v>97</v>
      </c>
      <c r="C31" s="130"/>
      <c r="D31" s="130"/>
      <c r="E31" s="46" t="s">
        <v>108</v>
      </c>
      <c r="F31" s="47" t="s">
        <v>88</v>
      </c>
      <c r="G31" s="51">
        <v>125</v>
      </c>
      <c r="H31" s="52">
        <v>250</v>
      </c>
      <c r="I31" s="48">
        <f t="shared" si="0"/>
        <v>31.25</v>
      </c>
    </row>
    <row r="32" spans="1:9" ht="17.25" customHeight="1">
      <c r="A32" s="54" t="s">
        <v>117</v>
      </c>
      <c r="B32" s="130" t="s">
        <v>97</v>
      </c>
      <c r="C32" s="130"/>
      <c r="D32" s="130"/>
      <c r="E32" s="46" t="s">
        <v>108</v>
      </c>
      <c r="F32" s="47" t="s">
        <v>88</v>
      </c>
      <c r="G32" s="51">
        <v>125</v>
      </c>
      <c r="H32" s="52">
        <v>250</v>
      </c>
      <c r="I32" s="48">
        <f t="shared" si="0"/>
        <v>31.25</v>
      </c>
    </row>
    <row r="33" spans="1:9" ht="17.25" customHeight="1">
      <c r="A33" s="54" t="s">
        <v>117</v>
      </c>
      <c r="B33" s="130" t="s">
        <v>97</v>
      </c>
      <c r="C33" s="130"/>
      <c r="D33" s="130"/>
      <c r="E33" s="46" t="s">
        <v>108</v>
      </c>
      <c r="F33" s="47" t="s">
        <v>88</v>
      </c>
      <c r="G33" s="51">
        <v>160</v>
      </c>
      <c r="H33" s="52">
        <v>250</v>
      </c>
      <c r="I33" s="48">
        <f t="shared" si="0"/>
        <v>40</v>
      </c>
    </row>
    <row r="34" spans="1:9" ht="17.25" customHeight="1">
      <c r="A34" s="54" t="s">
        <v>117</v>
      </c>
      <c r="B34" s="130" t="s">
        <v>97</v>
      </c>
      <c r="C34" s="130"/>
      <c r="D34" s="130"/>
      <c r="E34" s="46" t="s">
        <v>108</v>
      </c>
      <c r="F34" s="47" t="s">
        <v>88</v>
      </c>
      <c r="G34" s="51">
        <v>160</v>
      </c>
      <c r="H34" s="52">
        <v>250</v>
      </c>
      <c r="I34" s="48">
        <f t="shared" si="0"/>
        <v>40</v>
      </c>
    </row>
    <row r="35" spans="1:9" s="72" customFormat="1" ht="17.25" customHeight="1">
      <c r="A35" s="68" t="s">
        <v>118</v>
      </c>
      <c r="B35" s="129" t="s">
        <v>100</v>
      </c>
      <c r="C35" s="129" t="s">
        <v>100</v>
      </c>
      <c r="D35" s="129" t="s">
        <v>100</v>
      </c>
      <c r="E35" s="69" t="s">
        <v>108</v>
      </c>
      <c r="F35" s="70" t="s">
        <v>90</v>
      </c>
      <c r="G35" s="71">
        <v>675</v>
      </c>
      <c r="H35" s="71">
        <v>504</v>
      </c>
      <c r="I35" s="61">
        <f t="shared" si="0"/>
        <v>340.2</v>
      </c>
    </row>
    <row r="36" spans="1:9" s="72" customFormat="1" ht="17.25" customHeight="1">
      <c r="A36" s="68" t="s">
        <v>118</v>
      </c>
      <c r="B36" s="129" t="s">
        <v>100</v>
      </c>
      <c r="C36" s="129" t="s">
        <v>100</v>
      </c>
      <c r="D36" s="129" t="s">
        <v>100</v>
      </c>
      <c r="E36" s="69" t="s">
        <v>108</v>
      </c>
      <c r="F36" s="70" t="s">
        <v>90</v>
      </c>
      <c r="G36" s="71">
        <v>725</v>
      </c>
      <c r="H36" s="71">
        <v>504</v>
      </c>
      <c r="I36" s="61">
        <f t="shared" si="0"/>
        <v>365.4</v>
      </c>
    </row>
    <row r="37" spans="1:9" s="72" customFormat="1" ht="17.25" customHeight="1">
      <c r="A37" s="68" t="s">
        <v>118</v>
      </c>
      <c r="B37" s="129" t="s">
        <v>100</v>
      </c>
      <c r="C37" s="129" t="s">
        <v>100</v>
      </c>
      <c r="D37" s="129" t="s">
        <v>100</v>
      </c>
      <c r="E37" s="69" t="s">
        <v>108</v>
      </c>
      <c r="F37" s="70" t="s">
        <v>90</v>
      </c>
      <c r="G37" s="71">
        <v>715</v>
      </c>
      <c r="H37" s="71">
        <v>504</v>
      </c>
      <c r="I37" s="61">
        <f t="shared" si="0"/>
        <v>360.36</v>
      </c>
    </row>
    <row r="38" spans="1:9" s="72" customFormat="1" ht="17.25" customHeight="1">
      <c r="A38" s="68" t="s">
        <v>118</v>
      </c>
      <c r="B38" s="129" t="s">
        <v>100</v>
      </c>
      <c r="C38" s="129" t="s">
        <v>100</v>
      </c>
      <c r="D38" s="129" t="s">
        <v>100</v>
      </c>
      <c r="E38" s="69" t="s">
        <v>108</v>
      </c>
      <c r="F38" s="70" t="s">
        <v>90</v>
      </c>
      <c r="G38" s="71">
        <v>730</v>
      </c>
      <c r="H38" s="71">
        <v>512</v>
      </c>
      <c r="I38" s="61">
        <f t="shared" si="0"/>
        <v>373.76</v>
      </c>
    </row>
    <row r="39" spans="1:9" s="72" customFormat="1" ht="17.25" customHeight="1">
      <c r="A39" s="68">
        <v>15211110</v>
      </c>
      <c r="B39" s="129" t="s">
        <v>101</v>
      </c>
      <c r="C39" s="129" t="s">
        <v>101</v>
      </c>
      <c r="D39" s="129" t="s">
        <v>101</v>
      </c>
      <c r="E39" s="69" t="s">
        <v>108</v>
      </c>
      <c r="F39" s="70" t="s">
        <v>90</v>
      </c>
      <c r="G39" s="71">
        <v>1050</v>
      </c>
      <c r="H39" s="71">
        <v>512</v>
      </c>
      <c r="I39" s="61">
        <f t="shared" si="0"/>
        <v>537.6</v>
      </c>
    </row>
    <row r="40" spans="1:9" s="72" customFormat="1" ht="17.25" customHeight="1">
      <c r="A40" s="68" t="s">
        <v>118</v>
      </c>
      <c r="B40" s="129" t="s">
        <v>100</v>
      </c>
      <c r="C40" s="129" t="s">
        <v>100</v>
      </c>
      <c r="D40" s="129" t="s">
        <v>100</v>
      </c>
      <c r="E40" s="69" t="s">
        <v>108</v>
      </c>
      <c r="F40" s="70" t="s">
        <v>90</v>
      </c>
      <c r="G40" s="71">
        <v>650</v>
      </c>
      <c r="H40" s="71">
        <v>512</v>
      </c>
      <c r="I40" s="61">
        <f t="shared" si="0"/>
        <v>332.8</v>
      </c>
    </row>
    <row r="41" spans="1:9" s="72" customFormat="1" ht="17.25" customHeight="1">
      <c r="A41" s="68" t="s">
        <v>119</v>
      </c>
      <c r="B41" s="129" t="s">
        <v>102</v>
      </c>
      <c r="C41" s="129" t="s">
        <v>102</v>
      </c>
      <c r="D41" s="129" t="s">
        <v>102</v>
      </c>
      <c r="E41" s="69" t="s">
        <v>108</v>
      </c>
      <c r="F41" s="70" t="s">
        <v>90</v>
      </c>
      <c r="G41" s="71">
        <v>995</v>
      </c>
      <c r="H41" s="71">
        <v>512</v>
      </c>
      <c r="I41" s="61">
        <f t="shared" si="0"/>
        <v>509.44</v>
      </c>
    </row>
    <row r="42" spans="1:9" s="72" customFormat="1" ht="17.25" customHeight="1">
      <c r="A42" s="68" t="s">
        <v>119</v>
      </c>
      <c r="B42" s="129" t="s">
        <v>102</v>
      </c>
      <c r="C42" s="129" t="s">
        <v>102</v>
      </c>
      <c r="D42" s="129" t="s">
        <v>102</v>
      </c>
      <c r="E42" s="69" t="s">
        <v>108</v>
      </c>
      <c r="F42" s="70" t="s">
        <v>90</v>
      </c>
      <c r="G42" s="71">
        <v>1410</v>
      </c>
      <c r="H42" s="71">
        <v>480</v>
      </c>
      <c r="I42" s="61">
        <f t="shared" si="0"/>
        <v>676.8</v>
      </c>
    </row>
    <row r="43" spans="1:9" s="72" customFormat="1" ht="17.25" customHeight="1">
      <c r="A43" s="68" t="s">
        <v>118</v>
      </c>
      <c r="B43" s="129" t="s">
        <v>100</v>
      </c>
      <c r="C43" s="129" t="s">
        <v>100</v>
      </c>
      <c r="D43" s="129" t="s">
        <v>100</v>
      </c>
      <c r="E43" s="69" t="s">
        <v>108</v>
      </c>
      <c r="F43" s="70" t="s">
        <v>90</v>
      </c>
      <c r="G43" s="71">
        <v>827.7</v>
      </c>
      <c r="H43" s="71">
        <v>480</v>
      </c>
      <c r="I43" s="61">
        <f t="shared" si="0"/>
        <v>397.29599999999999</v>
      </c>
    </row>
    <row r="44" spans="1:9" s="72" customFormat="1" ht="17.25" customHeight="1">
      <c r="A44" s="68">
        <v>15333100</v>
      </c>
      <c r="B44" s="129" t="s">
        <v>107</v>
      </c>
      <c r="C44" s="129" t="s">
        <v>103</v>
      </c>
      <c r="D44" s="129" t="s">
        <v>103</v>
      </c>
      <c r="E44" s="69" t="s">
        <v>108</v>
      </c>
      <c r="F44" s="70" t="s">
        <v>90</v>
      </c>
      <c r="G44" s="71">
        <v>837</v>
      </c>
      <c r="H44" s="71">
        <v>480</v>
      </c>
      <c r="I44" s="61">
        <f t="shared" si="0"/>
        <v>401.76</v>
      </c>
    </row>
    <row r="45" spans="1:9" s="72" customFormat="1" ht="17.25" customHeight="1">
      <c r="A45" s="68" t="s">
        <v>118</v>
      </c>
      <c r="B45" s="129" t="s">
        <v>100</v>
      </c>
      <c r="C45" s="129" t="s">
        <v>100</v>
      </c>
      <c r="D45" s="129" t="s">
        <v>100</v>
      </c>
      <c r="E45" s="69" t="s">
        <v>108</v>
      </c>
      <c r="F45" s="70" t="s">
        <v>90</v>
      </c>
      <c r="G45" s="71">
        <v>837</v>
      </c>
      <c r="H45" s="71">
        <v>480</v>
      </c>
      <c r="I45" s="61">
        <f t="shared" si="0"/>
        <v>401.76</v>
      </c>
    </row>
    <row r="46" spans="1:9" s="72" customFormat="1">
      <c r="A46" s="68" t="s">
        <v>118</v>
      </c>
      <c r="B46" s="129" t="s">
        <v>100</v>
      </c>
      <c r="C46" s="129" t="s">
        <v>100</v>
      </c>
      <c r="D46" s="129" t="s">
        <v>100</v>
      </c>
      <c r="E46" s="69" t="s">
        <v>108</v>
      </c>
      <c r="F46" s="70" t="s">
        <v>90</v>
      </c>
      <c r="G46" s="71">
        <v>883.5</v>
      </c>
      <c r="H46" s="71">
        <v>264</v>
      </c>
      <c r="I46" s="61">
        <f t="shared" si="0"/>
        <v>233.244</v>
      </c>
    </row>
    <row r="47" spans="1:9" s="72" customFormat="1" ht="17.25" customHeight="1">
      <c r="A47" s="68" t="s">
        <v>118</v>
      </c>
      <c r="B47" s="129" t="s">
        <v>100</v>
      </c>
      <c r="C47" s="129" t="s">
        <v>100</v>
      </c>
      <c r="D47" s="129" t="s">
        <v>100</v>
      </c>
      <c r="E47" s="69" t="s">
        <v>108</v>
      </c>
      <c r="F47" s="70" t="s">
        <v>90</v>
      </c>
      <c r="G47" s="71">
        <v>790.5</v>
      </c>
      <c r="H47" s="71">
        <v>300</v>
      </c>
      <c r="I47" s="61">
        <f t="shared" si="0"/>
        <v>237.15</v>
      </c>
    </row>
    <row r="48" spans="1:9" s="72" customFormat="1">
      <c r="A48" s="68" t="s">
        <v>118</v>
      </c>
      <c r="B48" s="129" t="s">
        <v>100</v>
      </c>
      <c r="C48" s="129" t="s">
        <v>100</v>
      </c>
      <c r="D48" s="129" t="s">
        <v>100</v>
      </c>
      <c r="E48" s="69" t="s">
        <v>108</v>
      </c>
      <c r="F48" s="70" t="s">
        <v>90</v>
      </c>
      <c r="G48" s="71">
        <v>837</v>
      </c>
      <c r="H48" s="71">
        <v>300</v>
      </c>
      <c r="I48" s="61">
        <f t="shared" si="0"/>
        <v>251.1</v>
      </c>
    </row>
    <row r="49" spans="1:9" s="72" customFormat="1" ht="17.25" customHeight="1">
      <c r="A49" s="68" t="s">
        <v>118</v>
      </c>
      <c r="B49" s="129" t="s">
        <v>100</v>
      </c>
      <c r="C49" s="129" t="s">
        <v>100</v>
      </c>
      <c r="D49" s="129" t="s">
        <v>100</v>
      </c>
      <c r="E49" s="69" t="s">
        <v>108</v>
      </c>
      <c r="F49" s="70" t="s">
        <v>90</v>
      </c>
      <c r="G49" s="71">
        <v>827.7</v>
      </c>
      <c r="H49" s="71">
        <v>300</v>
      </c>
      <c r="I49" s="61">
        <f t="shared" si="0"/>
        <v>248.31</v>
      </c>
    </row>
    <row r="50" spans="1:9" s="72" customFormat="1">
      <c r="A50" s="68" t="s">
        <v>120</v>
      </c>
      <c r="B50" s="129" t="s">
        <v>104</v>
      </c>
      <c r="C50" s="129" t="s">
        <v>104</v>
      </c>
      <c r="D50" s="129" t="s">
        <v>104</v>
      </c>
      <c r="E50" s="69" t="s">
        <v>108</v>
      </c>
      <c r="F50" s="70" t="s">
        <v>90</v>
      </c>
      <c r="G50" s="71">
        <v>1041.5999999999999</v>
      </c>
      <c r="H50" s="71">
        <v>276</v>
      </c>
      <c r="I50" s="61">
        <f t="shared" si="0"/>
        <v>287.48159999999996</v>
      </c>
    </row>
    <row r="51" spans="1:9" s="72" customFormat="1">
      <c r="A51" s="68" t="s">
        <v>120</v>
      </c>
      <c r="B51" s="129" t="s">
        <v>104</v>
      </c>
      <c r="C51" s="129" t="s">
        <v>105</v>
      </c>
      <c r="D51" s="129" t="s">
        <v>105</v>
      </c>
      <c r="E51" s="69" t="s">
        <v>108</v>
      </c>
      <c r="F51" s="70" t="s">
        <v>90</v>
      </c>
      <c r="G51" s="71">
        <v>911.4</v>
      </c>
      <c r="H51" s="71">
        <v>300</v>
      </c>
      <c r="I51" s="61">
        <f t="shared" si="0"/>
        <v>273.42</v>
      </c>
    </row>
    <row r="52" spans="1:9" s="72" customFormat="1">
      <c r="A52" s="68" t="s">
        <v>110</v>
      </c>
      <c r="B52" s="129" t="s">
        <v>106</v>
      </c>
      <c r="C52" s="129" t="s">
        <v>106</v>
      </c>
      <c r="D52" s="129" t="s">
        <v>106</v>
      </c>
      <c r="E52" s="69" t="s">
        <v>108</v>
      </c>
      <c r="F52" s="70" t="s">
        <v>90</v>
      </c>
      <c r="G52" s="71">
        <v>1041.5999999999999</v>
      </c>
      <c r="H52" s="71">
        <v>360</v>
      </c>
      <c r="I52" s="61">
        <f t="shared" si="0"/>
        <v>374.97599999999994</v>
      </c>
    </row>
    <row r="53" spans="1:9" s="72" customFormat="1">
      <c r="A53" s="68" t="s">
        <v>120</v>
      </c>
      <c r="B53" s="129" t="s">
        <v>104</v>
      </c>
      <c r="C53" s="129" t="s">
        <v>105</v>
      </c>
      <c r="D53" s="129" t="s">
        <v>105</v>
      </c>
      <c r="E53" s="69" t="s">
        <v>108</v>
      </c>
      <c r="F53" s="70" t="s">
        <v>90</v>
      </c>
      <c r="G53" s="71">
        <v>1302</v>
      </c>
      <c r="H53" s="71">
        <v>300</v>
      </c>
      <c r="I53" s="61">
        <f t="shared" si="0"/>
        <v>390.6</v>
      </c>
    </row>
    <row r="54" spans="1:9">
      <c r="A54" s="138" t="s">
        <v>128</v>
      </c>
      <c r="B54" s="139"/>
      <c r="C54" s="139"/>
      <c r="D54" s="139"/>
      <c r="E54" s="139"/>
      <c r="F54" s="139"/>
      <c r="G54" s="139"/>
      <c r="H54" s="140"/>
      <c r="I54" s="39">
        <f>+I55</f>
        <v>26000</v>
      </c>
    </row>
    <row r="55" spans="1:9" ht="17.25" customHeight="1">
      <c r="A55" s="84" t="s">
        <v>76</v>
      </c>
      <c r="B55" s="144" t="s">
        <v>77</v>
      </c>
      <c r="C55" s="144"/>
      <c r="D55" s="144"/>
      <c r="E55" s="44" t="s">
        <v>76</v>
      </c>
      <c r="F55" s="44" t="s">
        <v>76</v>
      </c>
      <c r="G55" s="84" t="s">
        <v>76</v>
      </c>
      <c r="H55" s="84" t="s">
        <v>76</v>
      </c>
      <c r="I55" s="56">
        <f>+SUM(I56:I98)</f>
        <v>26000</v>
      </c>
    </row>
    <row r="56" spans="1:9" ht="17.25" customHeight="1">
      <c r="A56" s="68" t="s">
        <v>131</v>
      </c>
      <c r="B56" s="129" t="s">
        <v>129</v>
      </c>
      <c r="C56" s="129"/>
      <c r="D56" s="129"/>
      <c r="E56" s="69" t="s">
        <v>108</v>
      </c>
      <c r="F56" s="70" t="s">
        <v>130</v>
      </c>
      <c r="G56" s="71">
        <v>26000000</v>
      </c>
      <c r="H56" s="71">
        <v>1</v>
      </c>
      <c r="I56" s="61">
        <f>G56*H56/1000</f>
        <v>26000</v>
      </c>
    </row>
    <row r="60" spans="1:9">
      <c r="I60" s="53"/>
    </row>
  </sheetData>
  <mergeCells count="56">
    <mergeCell ref="A54:H54"/>
    <mergeCell ref="B55:D55"/>
    <mergeCell ref="B56:D56"/>
    <mergeCell ref="B34:D34"/>
    <mergeCell ref="B28:D28"/>
    <mergeCell ref="B29:D29"/>
    <mergeCell ref="B30:D30"/>
    <mergeCell ref="B31:D31"/>
    <mergeCell ref="B32:D32"/>
    <mergeCell ref="B53:D53"/>
    <mergeCell ref="B36:D36"/>
    <mergeCell ref="B37:D37"/>
    <mergeCell ref="B38:D38"/>
    <mergeCell ref="B39:D39"/>
    <mergeCell ref="B40:D40"/>
    <mergeCell ref="B41:D41"/>
    <mergeCell ref="F1:I1"/>
    <mergeCell ref="D2:I2"/>
    <mergeCell ref="A3:I3"/>
    <mergeCell ref="A4:I4"/>
    <mergeCell ref="B12:D12"/>
    <mergeCell ref="B6:D6"/>
    <mergeCell ref="A7:H7"/>
    <mergeCell ref="D8:H8"/>
    <mergeCell ref="B9:H9"/>
    <mergeCell ref="B10:D10"/>
    <mergeCell ref="B11:D11"/>
    <mergeCell ref="B49:D49"/>
    <mergeCell ref="B5:D5"/>
    <mergeCell ref="B50:D50"/>
    <mergeCell ref="B42:D42"/>
    <mergeCell ref="B43:D43"/>
    <mergeCell ref="B44:D44"/>
    <mergeCell ref="B45:D45"/>
    <mergeCell ref="B46:D46"/>
    <mergeCell ref="B24:D24"/>
    <mergeCell ref="B25:D25"/>
    <mergeCell ref="B26:D26"/>
    <mergeCell ref="B27:D27"/>
    <mergeCell ref="B33:D33"/>
    <mergeCell ref="B51:D51"/>
    <mergeCell ref="B52:D52"/>
    <mergeCell ref="B35:D35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47:D47"/>
    <mergeCell ref="B48:D48"/>
  </mergeCells>
  <phoneticPr fontId="104" type="noConversion"/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 </vt:lpstr>
      <vt:lpstr>Հավելված 4</vt:lpstr>
      <vt:lpstr>Հավելված 5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Susanna Arzumanyan</cp:lastModifiedBy>
  <cp:lastPrinted>2026-05-14T05:55:33Z</cp:lastPrinted>
  <dcterms:created xsi:type="dcterms:W3CDTF">2023-03-09T21:03:30Z</dcterms:created>
  <dcterms:modified xsi:type="dcterms:W3CDTF">2026-05-14T06:23:38Z</dcterms:modified>
</cp:coreProperties>
</file>