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"/>
    </mc:Choice>
  </mc:AlternateContent>
  <bookViews>
    <workbookView xWindow="0" yWindow="0" windowWidth="25125" windowHeight="11745"/>
  </bookViews>
  <sheets>
    <sheet name="Հավելված1" sheetId="27" r:id="rId1"/>
    <sheet name="Հավելված 2." sheetId="30" r:id="rId2"/>
    <sheet name="Հավելված 3" sheetId="31" r:id="rId3"/>
    <sheet name="Հավելված 4" sheetId="29" r:id="rId4"/>
    <sheet name="Հավելված5" sheetId="32" r:id="rId5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'Հավելված 2.'!$A$1:$G$139</definedName>
    <definedName name="_xlnm.Print_Area" localSheetId="4">Հավելված5!$A$1:$BI$28</definedName>
  </definedNames>
  <calcPr calcId="162913"/>
</workbook>
</file>

<file path=xl/calcChain.xml><?xml version="1.0" encoding="utf-8"?>
<calcChain xmlns="http://schemas.openxmlformats.org/spreadsheetml/2006/main">
  <c r="G25" i="31" l="1"/>
  <c r="G24" i="31" s="1"/>
  <c r="G22" i="31" l="1"/>
  <c r="G21" i="31" s="1"/>
  <c r="H12" i="32" l="1"/>
  <c r="H11" i="32" s="1"/>
  <c r="H10" i="32" s="1"/>
  <c r="G167" i="30" l="1"/>
  <c r="G166" i="30" s="1"/>
  <c r="G164" i="30" s="1"/>
  <c r="G15" i="31" l="1"/>
  <c r="G14" i="31" l="1"/>
  <c r="G13" i="31" s="1"/>
  <c r="G67" i="30"/>
  <c r="G65" i="30" s="1"/>
  <c r="D52" i="27"/>
  <c r="G160" i="30"/>
  <c r="G184" i="30"/>
  <c r="G182" i="30" s="1"/>
  <c r="G180" i="30" s="1"/>
  <c r="G179" i="30" s="1"/>
  <c r="G177" i="30" s="1"/>
  <c r="G175" i="30" s="1"/>
  <c r="G153" i="30"/>
  <c r="G151" i="30" s="1"/>
  <c r="G144" i="30"/>
  <c r="G142" i="30" s="1"/>
  <c r="G112" i="30"/>
  <c r="G110" i="30" s="1"/>
  <c r="G124" i="30"/>
  <c r="G122" i="30" s="1"/>
  <c r="G103" i="30"/>
  <c r="G101" i="30" s="1"/>
  <c r="G85" i="30"/>
  <c r="G83" i="30" s="1"/>
  <c r="G76" i="30"/>
  <c r="G74" i="30" s="1"/>
  <c r="G56" i="30"/>
  <c r="G54" i="30" s="1"/>
  <c r="G47" i="30"/>
  <c r="G45" i="30" s="1"/>
  <c r="G38" i="30"/>
  <c r="G36" i="30" s="1"/>
  <c r="G34" i="30" l="1"/>
  <c r="G140" i="30"/>
  <c r="G21" i="30"/>
  <c r="G19" i="30" s="1"/>
  <c r="G18" i="30" s="1"/>
  <c r="D139" i="27" l="1"/>
  <c r="D126" i="27"/>
  <c r="D107" i="27"/>
  <c r="D27" i="27" l="1"/>
  <c r="D26" i="27" s="1"/>
  <c r="D13" i="27" l="1"/>
  <c r="D12" i="27" s="1"/>
  <c r="D11" i="27" s="1"/>
  <c r="G133" i="30" l="1"/>
  <c r="G131" i="30" s="1"/>
  <c r="G16" i="30"/>
  <c r="G14" i="30" s="1"/>
  <c r="G12" i="30" l="1"/>
  <c r="G94" i="30" l="1"/>
  <c r="G92" i="30" s="1"/>
  <c r="G63" i="30" s="1"/>
  <c r="G33" i="30" s="1"/>
  <c r="G31" i="30" l="1"/>
  <c r="G29" i="30" s="1"/>
  <c r="G27" i="30" s="1"/>
  <c r="G11" i="30" s="1"/>
</calcChain>
</file>

<file path=xl/sharedStrings.xml><?xml version="1.0" encoding="utf-8"?>
<sst xmlns="http://schemas.openxmlformats.org/spreadsheetml/2006/main" count="843" uniqueCount="345">
  <si>
    <t xml:space="preserve">ՀՀ կառավարության  2019 թվականի </t>
  </si>
  <si>
    <t>______________ ի    ___Ն որոշման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</si>
  <si>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</si>
  <si>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</si>
  <si>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</si>
  <si>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</si>
  <si>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</si>
  <si>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</si>
  <si>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</si>
  <si>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</si>
  <si>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</si>
  <si>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</si>
  <si>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</si>
  <si>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</si>
  <si>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</si>
  <si>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</si>
  <si>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</si>
  <si>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</si>
  <si>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</si>
  <si>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</si>
  <si>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</si>
  <si>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</si>
  <si>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</si>
  <si>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</si>
  <si>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</si>
  <si>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</si>
  <si>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</si>
  <si>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</si>
  <si>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</si>
  <si>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</si>
  <si>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</si>
  <si>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04</t>
  </si>
  <si>
    <t>01</t>
  </si>
  <si>
    <t>Գյուղատնտեսություն, անտառային տնտեսություն, ձկնորսություն և որսորդություն</t>
  </si>
  <si>
    <t>Գյուղատնտեսություն</t>
  </si>
  <si>
    <t>ՏՆՏԵՍԱԿԱՆ ՀԱՐԱԲԵՐՈՒԹՅՈՒՆՆԵՐ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</si>
  <si>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</si>
  <si>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</si>
  <si>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</si>
  <si>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Գյուղատնտեսության խթանման ծրագիր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</si>
  <si>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</si>
  <si>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</si>
  <si>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</si>
  <si>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Տրանսֆերտների տրամադրում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</si>
  <si>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</si>
  <si>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</si>
  <si>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</si>
  <si>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</si>
  <si>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</si>
  <si>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</si>
  <si>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</si>
  <si>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 </t>
  </si>
  <si>
    <t xml:space="preserve"> Ծրագրի անվանումը </t>
  </si>
  <si>
    <t xml:space="preserve"> 1022 </t>
  </si>
  <si>
    <t xml:space="preserve"> Գյուղատնտեսության խթանման ծրագիր </t>
  </si>
  <si>
    <t xml:space="preserve"> 12002 </t>
  </si>
  <si>
    <t xml:space="preserve"> Տրանսֆերտների տրամադրում </t>
  </si>
  <si>
    <t xml:space="preserve"> Շահառուների ընտրության չափանիշները </t>
  </si>
  <si>
    <t xml:space="preserve"> Սուբսիդավորվող տնտեսավարող սուբյեկտներ, վարկառու </t>
  </si>
  <si>
    <t xml:space="preserve"> Ծրագրի միջոցառումները </t>
  </si>
  <si>
    <t>ՄԱՍ 1. 2. ՊԵՏԱԿԱՆ ՄԱՐՄՆԻ ԳԾՈՎ ԱՐԴՅՈՒՆՔԱՅԻՆ (ԿԱՏԱՐՈՂԱԿԱՆ) ՑՈՒՑԱՆԻՇՆԵՐԸ</t>
  </si>
  <si>
    <t xml:space="preserve"> 12001</t>
  </si>
  <si>
    <t xml:space="preserve"> 1187</t>
  </si>
  <si>
    <t xml:space="preserve"> Գյուղատնտեսության արդիականացման ծրագիր</t>
  </si>
  <si>
    <t xml:space="preserve"> Գյուղատնտեսական տեխնիկական համակարգերի արդիականացում՝ ինտենսիվ այգիների ներդրման  և  տոհմաբուծության մեջ նոր ցեղատեսակների բուծման աջակցություն_x000D_
</t>
  </si>
  <si>
    <t xml:space="preserve"> Ոռոգման արդիական համակարգեր ներդրված հողատարածքների և տոհմային կենդանիների տեսակարար կշռի ավելացում_x000D_
</t>
  </si>
  <si>
    <t xml:space="preserve"> 12002</t>
  </si>
  <si>
    <t xml:space="preserve"> 12005</t>
  </si>
  <si>
    <t xml:space="preserve"> 12006</t>
  </si>
  <si>
    <t xml:space="preserve"> Ոռոգման արդիական համակարգերի ներդրման համաֆինանսավորում</t>
  </si>
  <si>
    <t xml:space="preserve"> - Սուբսիդիաներ ոչ  պետական ոչ ֆինանսական կազմակերպություններին</t>
  </si>
  <si>
    <t xml:space="preserve"> - Սուբսիդիաներ ոչ  պետական ֆինանսական կազմակերպություններին</t>
  </si>
  <si>
    <t xml:space="preserve"> 12001 </t>
  </si>
  <si>
    <t xml:space="preserve"> Գյուղատնտեսության արդիականացման ծրագիր </t>
  </si>
  <si>
    <t xml:space="preserve"> 1187 </t>
  </si>
  <si>
    <t xml:space="preserve"> Ծրագրով նախատեսված մարզերում հիմնված նոր ինտենսիվ պտղատու այգիներ, հեկտար </t>
  </si>
  <si>
    <t xml:space="preserve"> Հանրապետություն ներկրվող տոհմային կենդանիների քանակը, գլուխ </t>
  </si>
  <si>
    <t xml:space="preserve"> 12005 </t>
  </si>
  <si>
    <t xml:space="preserve">  Ոռոգման արդիական համակարգերով ներդրված տարածքներ, հա </t>
  </si>
  <si>
    <t xml:space="preserve"> 12006 </t>
  </si>
  <si>
    <t xml:space="preserve">  Ծրագրում ընդգրկվող մարզերում տեղակայված կարկտապաշտպան ցանցային համակարգեր, հա </t>
  </si>
  <si>
    <t xml:space="preserve"> ՀՀ գյուղատնտեսական տնտեսավարողներ՛ ընտրված համաձայն՛  ՀՀ կառավարության 27.03.2019թ. թիվ  212-Լ որոշմամբ հավանության արժանացած ծրագրի և ֆինանսական կառույցների կողմից հաստատված համապատասխան չափանիշների </t>
  </si>
  <si>
    <t xml:space="preserve"> ՀՀ գյուղատնտեսական տնտեսավարողներ՛ ընտրված համաձայն` ՀՀ կառավարության 29.03.2019թ. թիվ  327-Լ  որոշմամբ հավանության արժանացած  ծրագրի և ֆինանսական կառույցների կողմից հաստատված համապատասխան չափանիշների </t>
  </si>
  <si>
    <t>Հավելված 3</t>
  </si>
  <si>
    <t>Հայաստանի Հանրապետությունում 2019-2024 թվականների տավարաբուծության զարգացման ծրագիր</t>
  </si>
  <si>
    <t>Հանրապետությունում  խոշոր եղջերավոր տոհմային կենդանիների ձեռք բերման համար տրմադրվող նպատակային վարկերի տոկոսադրույքների սուբսիդավորում:</t>
  </si>
  <si>
    <t xml:space="preserve"> ՀՀ գյուղատնտեսական տնտեսավարողներ՛ ընտրված համաձայն՛  ՀՀ կառավարության 29.03.2019թ. թիվ  361-Լ որոշմամբ հավանության արժանացած ծրագրի և ֆինանսական կառույցների կողմից հաստատված համապատասխան չափանիշների </t>
  </si>
  <si>
    <t xml:space="preserve">ՀՀ գյուղատնտեսական տնտեսավարողներ՛ ընտրված համաձայն՛  ՀՀ կառավարության 04.04.2019թ. թիվ  362-Լ որոշմամբ հավանության արժանացած ծրագրի և ֆինանսական կառույցների կողմից հաստատված համապատասխան չափանիշների </t>
  </si>
  <si>
    <t xml:space="preserve"> Հայաստանի Հանրապետությունում ժամանակակից տեխնոլոգիաներով մշակվող ինտենսիվ պտղատու և հատապտղատու այգիների հիմնման համար վարկային տոկոսադրույքների սուբսիդավորում</t>
  </si>
  <si>
    <t xml:space="preserve"> Ինտենսիվ՝ նոր տեխնոլոգիաներով պտղատու այգիների հիմնումը խրախուսելու նպատակով տնտեսավարողներին տրամադրվող վարկերի տոկոսադրույքների սուբսիդավորում </t>
  </si>
  <si>
    <t>Ոռոգման արդիական համակարգերի ներդրման համար տրամադրվող վարկերի տոկոսադրույքների սուբսիդավորման ծրագիր</t>
  </si>
  <si>
    <t xml:space="preserve"> 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 </t>
  </si>
  <si>
    <t xml:space="preserve">Հայաստանի Հանրապետության գյուղատնտեսությունում հակակարկտային ցանցերի ներդրման համար տրամադրվող վարկերի տոկոսադրույքների սուբսիդավորում </t>
  </si>
  <si>
    <t xml:space="preserve"> Հակակարկտային ցանցերի ներդրման համար տրամադրվող վարկերի տոկոսադրույքների սուբսիդավորում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</si>
  <si>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</si>
  <si>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</si>
  <si>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</si>
  <si>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</si>
  <si>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</si>
  <si>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</si>
  <si>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</si>
  <si>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</si>
  <si>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</si>
  <si>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</si>
  <si>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</si>
  <si>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</si>
  <si>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ԱՅԼ ԾԱԽՍԵՐ</t>
  </si>
  <si>
    <t xml:space="preserve"> Պահուստային միջոցներ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</si>
  <si>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</si>
  <si>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</si>
  <si>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</si>
  <si>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</si>
  <si>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</si>
  <si>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 </t>
  </si>
  <si>
    <t>ՀՀ  կառավարություն</t>
  </si>
  <si>
    <t>Ծրագրի դասիչը</t>
  </si>
  <si>
    <t>Ծրագրի անվանումը</t>
  </si>
  <si>
    <t xml:space="preserve"> 1139 </t>
  </si>
  <si>
    <t xml:space="preserve"> ՀՀ կառավարության պահուստային ֆոնդ </t>
  </si>
  <si>
    <t>Ծրագրի միջոցառումները</t>
  </si>
  <si>
    <t>Ծրագրի դասիչը՝</t>
  </si>
  <si>
    <t>Միջոցառման դասիչը՝</t>
  </si>
  <si>
    <t xml:space="preserve"> 11001 </t>
  </si>
  <si>
    <t>Միջոցառման անվանումը՝</t>
  </si>
  <si>
    <t>Նկարագրությունը՝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</si>
  <si>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</si>
  <si>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Միջոցառման տեսակը՝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</si>
  <si>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</si>
  <si>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</si>
  <si>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</si>
  <si>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Արդյունքի չափորոշիչներ</t>
  </si>
  <si>
    <t>Միջոցառման վրա կատարվող ծախսը (հազար դրամ)</t>
  </si>
  <si>
    <t>Հավելված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</si>
  <si>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</si>
  <si>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</si>
  <si>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</si>
  <si>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</si>
  <si>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</si>
  <si>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</si>
  <si>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 xml:space="preserve"> Ոռոգման արդիական համակարգերի ներդրման նպատակով գյուղատնտեսությունում տնտեսավարողների կողմից ներդրման նպատակով կատարված ծախսերի մասնակի վերադարձ</t>
  </si>
  <si>
    <t xml:space="preserve"> ՀՀ գյուղատնտեսական տնտեսավարողներ՝ ընտրված համաձայն՝ ՀՀ կառավարության 27.03.2019թ. թիվ  212-Լ որոշմամբ հավանության արժանացած ծրագրով հաստատված համապատասխան չափանիշների </t>
  </si>
  <si>
    <t xml:space="preserve">ՀՀ  էկոնոմիկայի նախարարություն </t>
  </si>
  <si>
    <t xml:space="preserve"> Գյուղատնտեսական հումքի մթերումների (գնումների) նպատակով ագրովերամշակման ոլորտին տրամադրվող վարկերի տոկոսադրույքների սուբսիդավորում</t>
  </si>
  <si>
    <t xml:space="preserve"> Պտուղբանջարեղենի և խաղողի մթերումների (գնումների) կազմակերպման նպատակով ագրովերամշակող ընկերություններին մատչելի պայմաններով վարկերի տրամադրում</t>
  </si>
  <si>
    <t xml:space="preserve"> Գյուղատնտեսության ոլորտում ապահովագրական համակարգի ներդրման փորձնական ծրագրի իրականացման համար պետական աջակցություն</t>
  </si>
  <si>
    <t xml:space="preserve"> Ապահովագրավճարների մասնակի սուբսիդավորում մեկ մարզի կամ մարզի որոշ տարածաշրջանների գյուղատնտեսությունում տնտեսավարողներին</t>
  </si>
  <si>
    <t xml:space="preserve"> Հայաստանի Հանրապետության ագրոպարենային ոլորտի սարքավորումների ֆինանսական վարձակալության՛ լիզինգի պետական աջակցության ծրագիր</t>
  </si>
  <si>
    <t xml:space="preserve"> Ագրոպարենային ոլորտի սարքավորումների տրամադրման լիզինգի տոկոսադրույքների սուբսիդավորում</t>
  </si>
  <si>
    <t xml:space="preserve"> Հանրապետությունում  խոշոր եղջերավոր տոհմային կենդանիների ձեռք բերման համար տրմադրվող նպատակային վարկերի տոկոսադրույքների սուբսիդավորում</t>
  </si>
  <si>
    <t>Փոքր և միջին «Խելացի» անասնաշենքերի կառուցման կամ վերակառուցման և դրանց տեխնոլոգիական ապահովման պետական աջակցություն</t>
  </si>
  <si>
    <t>Գյուղատնտեսական տնտեսավարողներին Փոքր և միջին «Խելացի» անասնաշենքերի կառուցման կամ վերակառուցման և դրանց տեխնոլոգիական ապահովման համար պետական աջակցության տրամադրում</t>
  </si>
  <si>
    <t xml:space="preserve"> Գյուղատնտեսությամբ զբաղվողներին ուղղակի աջակցության տրամադրում</t>
  </si>
  <si>
    <t xml:space="preserve"> Աջակցություն հողօգտագործողներին ցանքատարածություններն օգտագործելու նպատակով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</si>
  <si>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</si>
  <si>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</si>
  <si>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Նոր ինտենսիվ այգիների հիմնման գործընթացի խթանում՝ պտղատու այգետարածքների ավելացում՝ մշակաբույսերի բերքատվության բարձրացում</t>
  </si>
  <si>
    <t xml:space="preserve"> Հողերի ագրոքիմիական հետազոտության և բերրիության բարձրացման միջոցառումներ</t>
  </si>
  <si>
    <t xml:space="preserve"> Հողերի դաշտային հետազոտություններ՝ հողանմուշների լաբորատոր փորձաքննություններ՝ ագրոքիմիական քարտեզների և պարարտացման կիրառման գիտականորեն հիմնավորված երաշխավորագրերի կազմում</t>
  </si>
  <si>
    <t xml:space="preserve"> Հացահատիկային՝ հատիկաընդեղեն և կերային մշակաբույսերի սերմնաբուծության զարգացմանը աջակցություն</t>
  </si>
  <si>
    <t xml:space="preserve"> ՀՀ-ում առաջնային սերմնարտադրությամբ զբաղվող կազմակերպություններին և ֆերմերային տնտեսություններին աջակցություն</t>
  </si>
  <si>
    <t xml:space="preserve"> 1116</t>
  </si>
  <si>
    <t xml:space="preserve"> Անասնաբուժական ծառայություններ</t>
  </si>
  <si>
    <t xml:space="preserve"> Անասնահամաճարակային կայուն ֆոնի ապահովում_x000D_
</t>
  </si>
  <si>
    <t xml:space="preserve"> Գյուղատնտեսական կենդանիների վարակամերժության ապահովում_x000D_
</t>
  </si>
  <si>
    <t xml:space="preserve"> Գյուղատնտեսական կենդանիների պատվաստում</t>
  </si>
  <si>
    <t xml:space="preserve"> 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ձեռքբերում:</t>
  </si>
  <si>
    <t xml:space="preserve"> 1058</t>
  </si>
  <si>
    <t xml:space="preserve"> Տնտեսական զարգացման և ներդրումների ոլորտում պետական քաղաքականության մշակում՝ ծրագրերի համակարգում և մոնիտորինգ</t>
  </si>
  <si>
    <t xml:space="preserve"> Տնտեսական զարգացման և ներդրումների ոլորտում պետական արդյունավետ քաղաքականության մշակման և իրականացման ապահովում</t>
  </si>
  <si>
    <t xml:space="preserve"> Տնտեսական զարգացման և ներդրումների ոլորտում իրականացվող ծրագրերի ազդեցության և արդյունավետության բարելավում</t>
  </si>
  <si>
    <t xml:space="preserve"> 11002</t>
  </si>
  <si>
    <t xml:space="preserve"> ԱՀԿ-ում և oտարերկրյա պետություններում ՀՀ առևտրային ներկայացուցիչների նպատակների և խնդիրների իրագործում</t>
  </si>
  <si>
    <t xml:space="preserve"> ԱՀԿ-ում ՀՀ տնտեսական շահերի ներկայացում և պաշտպանություն՝ ՀՀ առևտրատնտեսական քաղաքականության զարգացմանը՝ արտահանումների խթանմանը և ներդրումների ներգրավմանն ուղղված գործունեություն արտերկրում</t>
  </si>
  <si>
    <t>ԸՆԴԱՄԵՆԸ</t>
  </si>
  <si>
    <t xml:space="preserve"> 12003</t>
  </si>
  <si>
    <t xml:space="preserve"> 12004</t>
  </si>
  <si>
    <t>ՀՀ էկոնոմիկայի նախարարություն</t>
  </si>
  <si>
    <t xml:space="preserve"> ՀՀ  էկոնոմիկայի նախարարություն</t>
  </si>
  <si>
    <t xml:space="preserve"> 11006</t>
  </si>
  <si>
    <t xml:space="preserve"> - Ընթացիկ դրամաշնորհներ պետական և համայնքային ոչ առևտրային կազմակերպություններին</t>
  </si>
  <si>
    <t xml:space="preserve"> ԾԱՌԱՅՈՒԹՅՈՒՆՆԵՐԻ  ԵՎ   ԱՊՐԱՆՔՆԵՐԻ  ՁԵՌՔԲԵՐՈՒՄ</t>
  </si>
  <si>
    <t xml:space="preserve"> Նյութեր (Ապրանքներ)</t>
  </si>
  <si>
    <t xml:space="preserve"> - Առողջապահական և լաբորատոր նյութեր</t>
  </si>
  <si>
    <t xml:space="preserve"> ԱՅԼ  ԾԱԽՍԵՐ</t>
  </si>
  <si>
    <t xml:space="preserve"> Այլ ծախսեր</t>
  </si>
  <si>
    <t>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</si>
  <si>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</si>
  <si>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</t>
  </si>
  <si>
    <t xml:space="preserve"> Աջակցություն Հայաստանի Հանրապետության  խաղողագործության և գինեգործության ոլորտներում վարվող պետական քաղաքականության ու զարգացման ծրագրերի իրականացմանը</t>
  </si>
  <si>
    <t xml:space="preserve"> - Այլ ընթացիկ դրամաշնորհներ</t>
  </si>
  <si>
    <t>Գյուղատնտեսության արդիականացման ծրագիր</t>
  </si>
  <si>
    <t>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իրականացմանը, այդ թվում՝</t>
  </si>
  <si>
    <t>Հայաստանի խաղողագործության և գինեգործության հիմնադրամ</t>
  </si>
  <si>
    <t xml:space="preserve"> 12003 </t>
  </si>
  <si>
    <t xml:space="preserve"> Գյուղատնտեսությամբ զբաղվողներին ուղղակի աջակցության տրամադրում </t>
  </si>
  <si>
    <t xml:space="preserve"> Աջակցություն հողօգտագործողներին ցանքատարածություններն օգտագործելու նպատակով </t>
  </si>
  <si>
    <t xml:space="preserve"> Սահմանամերձ, բարձր լեռնային և լեռնային տարածաշրջանների հողօգտագործողներ </t>
  </si>
  <si>
    <t xml:space="preserve"> Ծրագրով ընդգրկվող ցանքատարածություններ, հա </t>
  </si>
  <si>
    <t xml:space="preserve"> 12004 </t>
  </si>
  <si>
    <t xml:space="preserve"> Գյուղատնտեսական հումքի մթերումների (գնումների) նպատակով ագրովերամշակման ոլորտին տրամադրվող վարկերի տոկոսադրույքների սուբսիդավորում </t>
  </si>
  <si>
    <t xml:space="preserve"> Պտուղբանջարեղենի և խաղողի մթերումների (գնումների) կազմակերպման նպատակով ագրովերամշակող ընկերություններին մատչելի պայմաններով վարկերի տրամադրում </t>
  </si>
  <si>
    <t xml:space="preserve"> ՀՀ ագրովերամշակող ընկերություններ՛ ընտրված համաձայն՛  ՀՀ կառավարության 3.08.2017թ. թիվ 33-31 արձանագրային որոշմամբ հավանության արժանացած ծրագրի և ֆինանսական կառույցների կողմից հաստատված համապատասխան չափանիշների </t>
  </si>
  <si>
    <t xml:space="preserve"> Գյուղատնտեսության ոլորտում ապահովագրական համակարգի ներդրման փորձնական ծրագրի իրականացման համար պետական աջակցություն </t>
  </si>
  <si>
    <t xml:space="preserve"> Ապահովագրավճարների մասնակի սուբսիդավորում մեկ մարզի կամ մարզի որոշ տարածաշրջանների գյուղատնտեսությունում տնտեսավարողներին </t>
  </si>
  <si>
    <t xml:space="preserve"> ՀՀ գյուղատնտեսությամբ զբաղվող տնտեսավարողներ ընտրված համաձայն` ապահովագրական կառույցի կողմից հաստատված չափանիշների </t>
  </si>
  <si>
    <t xml:space="preserve"> Ապահովագրական գործընթացում գտնվող մարզեր, հատ </t>
  </si>
  <si>
    <t xml:space="preserve"> Ապահովագրվող տնտեսավարող սուբյեկտներ, շահառու </t>
  </si>
  <si>
    <t xml:space="preserve"> 11002 </t>
  </si>
  <si>
    <t xml:space="preserve"> 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 </t>
  </si>
  <si>
    <t xml:space="preserve"> Աջակցություն Հայաստանի Հանրապետության  խաղողագործության և գինեգործության ոլորտներում վարվող պետական քաղաքականության ու զարգացման ծրագրերի իրականացմանը </t>
  </si>
  <si>
    <t xml:space="preserve"> Ծառայության մատուցում </t>
  </si>
  <si>
    <t xml:space="preserve"> Միջոցառումն իրականացնողի անվանումը՛ </t>
  </si>
  <si>
    <t xml:space="preserve"> Մասնագիտացված կազմակերպություններ </t>
  </si>
  <si>
    <t xml:space="preserve"> Հայկական գինեգործական ընկերությունների մասնակցությունը միջազգային ցուցահանդեսներին, համտեսներին և գինու մրցույթներին, հատ </t>
  </si>
  <si>
    <t xml:space="preserve"> Միջազգային բարձր վարկանիշ ունեցող ամսագրերում և տպագիր մամուլում հայկական գինեգործության վերաբերյալ հոդվածներ, հատ </t>
  </si>
  <si>
    <t xml:space="preserve">  Հայկական  խաղողի սորտերի գենետիկական և ամպելոգրաֆիական անձնագրավորում, գինեգործական ներուժի ուսումնասիրություն, սորտ/հատ </t>
  </si>
  <si>
    <t xml:space="preserve"> Մասնագիտական կարողությունների զարգացմանն ուղղված վերապատրաստումներ և խորհրդատվություններ, հատ </t>
  </si>
  <si>
    <t xml:space="preserve"> Խաղողագործական շրջանների, խաղողի մշակության համար ներուժ ունեցող հողատարածքների ուսումնասիրություն, հեկտար </t>
  </si>
  <si>
    <t xml:space="preserve"> Ցուցահանդեսներին, համտեսներին, փորձի փոխանակումներին, պրոմո  և կազմակերպվող այլ  միջոցառումներին մասնակցող գինու գործարանների քանակը, հատ </t>
  </si>
  <si>
    <t xml:space="preserve"> Ցուցահանդեսներին, համտեսներին, փորձի փոխանակումներին, պրոմո  և կազմակերպվող այլ  միջոցառումներին մասնակցող գիտական և կրթական հաստատություններ, հատ </t>
  </si>
  <si>
    <t xml:space="preserve"> ՀՀ գյուղատնտեսական տնտեսավարողներ՛ ընտրված համաձայն` ՀՀ կառավարության 04.04.2019թ. թիվ  369-Լ  որոշմամբ հաստատված  ծրագրի և ֆինանսական կառույցների կողմից հաստատված համապատասխան չափանիշների </t>
  </si>
  <si>
    <t>Կառուցված կամ վերակառուցված անասնաշենքեր, քանակ</t>
  </si>
  <si>
    <t>ՀԱՅԱՍՏԱՆԻ ՀԱՆՐԱՊԵՏՈՒԹՅԱՆ ԿԱՌԱՎԱՐՈՒԹՅԱՆ 2018 ԹՎԱԿԱՆԻ ԴԵԿՏԵՄԲԵՐԻ 27-Ի N 1515-Ն ՈՐՈՇՄԱՆ NN 11 ԵՎ 11.1 ՀԱՎԵԼՎԱԾՆԵՐԻ  NN 11.11 ԵՎ 11.1.11 ԱՂՅՈՒՍԱԿՆԵՐՈՒՄ ԿԱՏԱՐՎՈՂ  ՓՈՓՈԽՈՒԹՅՈՒՆՆԵՐԸ</t>
  </si>
  <si>
    <t xml:space="preserve"> 1059 </t>
  </si>
  <si>
    <t xml:space="preserve"> Բուսաբուծության խթանում և բույսերի պաշտպանություն </t>
  </si>
  <si>
    <t xml:space="preserve"> 11006 </t>
  </si>
  <si>
    <t xml:space="preserve"> Հողերի ագրոքիմիական հետազոտության և բերրիության բարձրացման միջոցառումներ </t>
  </si>
  <si>
    <t xml:space="preserve"> Հողերի դաշտային հետազոտություններ՝ հողանմուշների լաբորատոր փորձաքննություններ՝ ագրոքիմիական քարտեզների և պարարտացման կիրառման գիտականորեն հիմնավորված երաշխավորագրերի կազմում </t>
  </si>
  <si>
    <t xml:space="preserve"> Գյուղատնտեսական նշանակության հողերի ագրոքիմիական դաշտային հետազոտությունների տարածք,հա </t>
  </si>
  <si>
    <t xml:space="preserve"> Հետազոտվող տարածքից վերցված հողանմուշի լաբորատոր փորձաքննություն , քանակ </t>
  </si>
  <si>
    <t xml:space="preserve"> Ճշտված ագրոքիմիական քարտեզներ տրամադրված բնակավայրերի տեսակարար կշիռը բնակավայրերի ընդհանուր թվում , տոկոս </t>
  </si>
  <si>
    <t xml:space="preserve"> Ագրոքիմիական քարտեզների կազմում և տրամադրումը Արարատյան հարթավայրի համայնքներին </t>
  </si>
  <si>
    <t xml:space="preserve"> Ագրոքիմիական քարտեզների կազմում և տրամադրումը ՀՀ այլ տարածքների  համայնքներին </t>
  </si>
  <si>
    <t xml:space="preserve"> Հացահատիկային՝ հատիկաընդեղեն և կերային մշակաբույսերի սերմնաբուծության զարգացմանը աջակցություն </t>
  </si>
  <si>
    <t xml:space="preserve"> ՀՀ-ում առաջնային սերմնարտադրությամբ զբաղվող կազմակերպություններին և ֆերմերային տնտեսություններին աջակցություն: </t>
  </si>
  <si>
    <t xml:space="preserve"> ՀՀ կառավարության 2006 թվականի հունվարի 19-ի թիվ 24-Ն որոշմամբ հաստատված Հայաստանի Հանրապետության  հավաստագրված սերմնարտադրողներ </t>
  </si>
  <si>
    <t xml:space="preserve"> Տրամադրվող սերմնանյութի քանակ, տոննա </t>
  </si>
  <si>
    <t xml:space="preserve"> 1116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</si>
  <si>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</si>
  <si>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ձեռքբերում: </t>
  </si>
  <si>
    <t xml:space="preserve"> Ախտորոշման միջոցառումների քանակը, այդ թվում, հատ </t>
  </si>
  <si>
    <t xml:space="preserve"> բրուցելոզ, հատ </t>
  </si>
  <si>
    <t xml:space="preserve"> լեյկոզ, հատ </t>
  </si>
  <si>
    <t xml:space="preserve"> տուբերկուլինիզացիա, հատ </t>
  </si>
  <si>
    <t xml:space="preserve"> Կանխարգելիչ (պատվաստումներ) միջոցառումների քանակը, այդ թվում , հատ </t>
  </si>
  <si>
    <t xml:space="preserve"> դաբաղ, հատ </t>
  </si>
  <si>
    <t xml:space="preserve"> սիբիրախտ, հատ </t>
  </si>
  <si>
    <t xml:space="preserve"> Էմկար, հատ </t>
  </si>
  <si>
    <t xml:space="preserve"> նոդուլյար մաշկաբորբ, հատ </t>
  </si>
  <si>
    <t xml:space="preserve"> պաստերելյոզ, հատ </t>
  </si>
  <si>
    <t xml:space="preserve"> բրադզոտ, հատ </t>
  </si>
  <si>
    <t xml:space="preserve"> խոզերի դասական ժանտախտ, հատ </t>
  </si>
  <si>
    <t xml:space="preserve"> թռչունների Նյուքասլ /կեղծ ժանտախտ/, հատ </t>
  </si>
  <si>
    <t xml:space="preserve"> Նախատեսված անասնագլխաքանակի վարակամերժության աստիճանը ընդհանուր անասնագլխաքանակի մեջ ըստ հիվանդությունների, տոկոս </t>
  </si>
  <si>
    <t xml:space="preserve"> Բրուցելոզով հիվանդացած խ.ե.կ., տոկոս </t>
  </si>
  <si>
    <t xml:space="preserve"> Բրուցելոզով հիվանդացած մ.ե.կ., տոկոս </t>
  </si>
  <si>
    <t xml:space="preserve"> Տուբերկուլոզով հիվանդացած խ.ե.կ., տոկոս </t>
  </si>
  <si>
    <t xml:space="preserve"> Լեյկոզով հիվանդացած խ.ե.կ., տոկոս </t>
  </si>
  <si>
    <t xml:space="preserve"> Սիբիրախտով հիվանդացած խ.ե.կ., մ.ե.կ. , տոկոս </t>
  </si>
  <si>
    <t xml:space="preserve"> Խշխշան պալարով հիվանդացած խ.ե.կ, տոկոս </t>
  </si>
  <si>
    <t xml:space="preserve"> Մեղուների վարրոատոզ, տոկոս </t>
  </si>
  <si>
    <t xml:space="preserve"> բրուցելոզ, անգամ </t>
  </si>
  <si>
    <t xml:space="preserve"> լեյկոզ, անգամ </t>
  </si>
  <si>
    <t xml:space="preserve"> տուբերկուլոզ , անգամ </t>
  </si>
  <si>
    <t xml:space="preserve"> դաբաղ, անգամ </t>
  </si>
  <si>
    <t xml:space="preserve"> սիբիրախտ, անգամ </t>
  </si>
  <si>
    <t xml:space="preserve"> նոդուլյար մաշկաբորբ, անգամ </t>
  </si>
  <si>
    <t xml:space="preserve"> էմկար, անգամ </t>
  </si>
  <si>
    <t xml:space="preserve"> պաստերելյոզ, անգամ </t>
  </si>
  <si>
    <t xml:space="preserve"> բրադզոտ, անգամ </t>
  </si>
  <si>
    <t xml:space="preserve"> խոզերի դասական ժանտախտ, անգամ </t>
  </si>
  <si>
    <t xml:space="preserve"> թռչունների Նյուքասլ /կեղծ ժանտախտ/, անգամ </t>
  </si>
  <si>
    <t xml:space="preserve"> 1058 </t>
  </si>
  <si>
    <t xml:space="preserve"> Տնտեսական զարգացման և ներդրումների ոլորտում պետական քաղաքականության մշակում՝ ծրագրերի համակարգում և մոնիտորինգ </t>
  </si>
  <si>
    <t xml:space="preserve"> ԱՀԿ-ում և oտարերկրյա պետություններում ՀՀ առևտրային ներկայացուցիչների նպատակների և խնդիրների իրագործում </t>
  </si>
  <si>
    <t xml:space="preserve"> ԱՀԿ-ում ՀՀ տնտեսական շահերի ներկայացում և պաշտպանություն՝ ՀՀ առևտրատնտեսական քաղաքականության զարգացմանը՝ արտահանումների խթանմանը և ներդրումների ներգրավմանն ուղղված գործունեություն արտերկրում </t>
  </si>
  <si>
    <t xml:space="preserve"> Միջոցառումն իրականացնողի անվանումը </t>
  </si>
  <si>
    <t xml:space="preserve"> ՀՀ տնտեսական զարգացման և ներդրումների նախարարություն </t>
  </si>
  <si>
    <t xml:space="preserve">  </t>
  </si>
  <si>
    <t>Աջակցություն ստացող գինու արտադրությամբ զբաղվող տնայնագործ տնտեսավարողներ, քանակ</t>
  </si>
  <si>
    <t xml:space="preserve"> Կազմված ագրոքիմիական քարտեզների քանակը, հատ </t>
  </si>
  <si>
    <t>Առաջնային սերմնաբուծության տնկարան, հա</t>
  </si>
  <si>
    <t xml:space="preserve"> Միջոցառումների իրականացման պարբերությունը ըստ հիվանդությունների, անգամ </t>
  </si>
  <si>
    <t xml:space="preserve"> Դաբաղով հիվանդացած կենդանիներ, տոկոս </t>
  </si>
  <si>
    <t>ՀԱՅԱՍՏԱՆԻ ՀԱՆՐԱՊԵՏՈՒԹՅԱՆ ԿԱՌԱՎԱՐՈՒԹՅԱՆ 2018 ԹՎԱԿԱՆԻ ԴԵԿՏԵՄԲԵՐԻ 27-Ի N 1515-Ն ՈՐՈՇՄԱՆ NN 11 ԵՎ 11.1 ՀԱՎԵԼՎԱԾՆԵՐԻ  NN 11.14 ԵՎ 11.1.14 ԱՂՅՈՒՍԱԿՆԵՐՈՒՄ ԿԱՏԱՐՎՈՂ  ՓՈՓՈԽՈՒԹՅՈՒՆՆԵՐԸ ԵՎ ԼՐԱՑՈՒՄՆԵՐԸ</t>
  </si>
  <si>
    <t xml:space="preserve">ՀԱՅԱՍՏԱՆԻ ՀԱՆՐԱՊԵՏՈՒԹՅԱՆ ԿԱՌԱՎԱՐՈՒԹՅԱՆ 2018ԹՎԱԿԱՆԻ ԴԵԿՏԵՄԲԵՐԻ 27-Ի N 1515-Ն ՈՐՈՇՄԱՆ N 11 ՀԱՎԵԼՎԱԾԻ  N 11.52  ԱՂՅՈՒՍԱԿՈՒՄ ԵՎ N 11.1 ՀԱՎԵԼՎԱԾԻ  11.1.66 ԱՂՅՈՒՍԱԿՈՒՄ ԿԱՏԱՐՎՈՂ ՓՈՓՈԽՈՒԹՅՈՒՆՆԵՐԸ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</si>
  <si>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</si>
  <si>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</si>
  <si>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</si>
  <si>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</si>
  <si>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</si>
  <si>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</si>
  <si>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/հազար դրամներով/</t>
  </si>
  <si>
    <t>Բաժին N 04</t>
  </si>
  <si>
    <t>Խումբ N 02</t>
  </si>
  <si>
    <t>Դաս N 01</t>
  </si>
  <si>
    <t>ԳՀ</t>
  </si>
  <si>
    <t>Ցուցանիշների փոփոխություն /ավելացումները նշված են դրական նշանով, իսկ նվազեցումները՝ փակագծերով/</t>
  </si>
  <si>
    <t>Գյուղատնտեսական կենդանիների պատվաստում</t>
  </si>
  <si>
    <t>1116  11001 գյուղատնտեսական կենդանիների պատվաստում</t>
  </si>
  <si>
    <t>ՄԱՍ I. ԱՊՐԱՆՔՆԵՐ</t>
  </si>
  <si>
    <t>քլորակիր</t>
  </si>
  <si>
    <t>կիլոգրամ</t>
  </si>
  <si>
    <t>անասնաբուժության մեջ կիրառվող պատվաստանյութեր</t>
  </si>
  <si>
    <t>մլ</t>
  </si>
  <si>
    <t>ախտորոշման նյութեր</t>
  </si>
  <si>
    <t>սնամեջ ասեղներ</t>
  </si>
  <si>
    <t>ԷԱՃ</t>
  </si>
  <si>
    <t>հատ</t>
  </si>
  <si>
    <t>33651257/551</t>
  </si>
  <si>
    <t>24451160/5</t>
  </si>
  <si>
    <t>թիկնոցներ</t>
  </si>
  <si>
    <t>18211300/523</t>
  </si>
  <si>
    <t>33121270/524</t>
  </si>
  <si>
    <t>33651257/18</t>
  </si>
  <si>
    <t>33651257/19</t>
  </si>
  <si>
    <t>33121270/7</t>
  </si>
  <si>
    <t>33651257/557</t>
  </si>
  <si>
    <t>33651257/552</t>
  </si>
  <si>
    <t>33121270/525</t>
  </si>
  <si>
    <t>24451140/513</t>
  </si>
  <si>
    <t>33141151/524</t>
  </si>
  <si>
    <t>33651257/555</t>
  </si>
  <si>
    <t>33651257/553</t>
  </si>
  <si>
    <t>24451140/1</t>
  </si>
  <si>
    <t>ախտահանիչ նյութեր</t>
  </si>
  <si>
    <t>Հավելված 5</t>
  </si>
  <si>
    <t xml:space="preserve">ՀԱՅԱՍՏԱՆԻ ՀԱՆՐԱՊԵՏՈՒԹՅԱՆ ԿԱՌԱՎԱՐՈՒԹՅԱՆ 2018 ԹՎԱԿԱՆԻ ԴԵԿՏԵՄԲԵՐԻ 27-Ի N 1515-Ն ՈՐՈՇՄԱՆ N 12 ՀԱՎԵԼՎԱԾՈՒՄ ԿԱՏԱՐՎՈՂ ՓՈՓՈԽՈՒԹՅՈՒՆՆԵՐԸ </t>
  </si>
  <si>
    <t>Հողերի ագրոքիմիական հետազոտության և բերրիության բարձրացման միջոցառումներ</t>
  </si>
  <si>
    <t>«Ագրոքիմիական ծառայությունների կենտրոն» ՊՈԱԿ</t>
  </si>
  <si>
    <t>Բուսաբուծության խթանում և բույսերի պաշտպանություն</t>
  </si>
  <si>
    <t>«Անասնաբուժասանիտարիայի և բուսասանիտարիայի ծառայությունների կենտրոն» ՊՈԱԿ</t>
  </si>
  <si>
    <t>Անասնաբուժական ծառայություններ</t>
  </si>
  <si>
    <t>Հայաստանի Հանրապետության ագրոպարենային ոլորտի սարքավորումների ֆինանսական վարձակալության՛ լիզինգի պետական աջակցության ծրագիր</t>
  </si>
  <si>
    <t>Ագրոպարենային ոլորտի սարքավորումների տրամադրման լիզինգի տոկոսադրույքների սուբսիդավորում</t>
  </si>
  <si>
    <t xml:space="preserve"> ՀՀ գյուղատնտեսական տնտեսավարողներ՛ ընտրված համաձայն՛  ՀՀ կառավարության 19.07.2018թ. թիվ 893-Լ որոշմամբ հաստատված ծրագրի և ֆինանսական կառույցների կողմից հաստատված համապատասխան չափանիշների</t>
  </si>
  <si>
    <t xml:space="preserve">  Սուբսիդավորվող տնտեսավարող սուբյեկտներ, վարկառու 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</si>
  <si>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N5  ՀԱՎԵԼՎԱԾԻ  N1  ԱՂՅՈՒՍԱԿՈՒՄ ԿԱՏԱՐՎՈՂ ՓՈՓՈԽՈՒԹՅՈՒՆՆԵՐԸ ԵՎ ԼՐԱՑՈՒՄՆԵՐԸ</t>
  </si>
  <si>
    <t>ՀԱՅԱՍՏԱՆԻ ՀԱՆՐԱՊԵՏՈՒԹՅԱՆ ԿԱՌԱՎԱՐՈՒԹՅԱՆ 2018 ԹՎԱԿԱՆԻ ԴԵԿՏԵՄԲԵՐԻ 27-Ի N 1515-Ն ՈՐՈՇՄԱՆ N3 ԵՎ N4  ՀԱՎԵԼՎԱԾՆԵՐՈՒՄ ԿԱՏԱՐՎՈՂ ՓՈՓՈԽՈՒԹՅՈՒՆՆԵՐԸ ԵՎ ԼՐԱՑՈՒՄՆԵՐԸ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</si>
  <si>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</si>
  <si>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</si>
  <si>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 ՀԱՅԱՍՏԱՆԻ ՀԱՆՐԱՊԵՏՈՒԹՅԱՆ ԿԱՌԱՎԱՐՈՒԹՅԱՆ 2018 ԹՎԱԿԱՆԻ ԴԵԿՏԵՄԲԵՐԻ 27-Ի N 1515-Ն ՈՐՈՇՄԱՆ N 5 ՀԱՎԵԼՎԱԾԻ  N 8 ԱՂՅՈՒՍԱԿՈՒՄ ԿԱՏԱՐՎՈՂ ՓՈՓՈԽՈՒԹՅՈՒՆՆԵՐԸ ԵՎ ԼՐԱՑՈՒՄՆԵՐԸ</t>
  </si>
  <si>
    <t>Ոռոգման արդիական համակարգերի ներդրման համաինանսավորում</t>
  </si>
  <si>
    <t xml:space="preserve">ՀՀ կառավարության 27.03.2019թ. թիվ  212-Լ որոշմամբ հաստատված ծրագրի չափանիշները բավարարող ՀՀ գյուղացիական տնտեսություններ </t>
  </si>
  <si>
    <r>
      <t xml:space="preserve">ՀՀ կառավարության 2019թ. Ապրիլի 4-ի </t>
    </r>
    <r>
      <rPr>
        <sz val="10"/>
        <color theme="1"/>
        <rFont val="GHEA Grapalat"/>
        <family val="3"/>
      </rPr>
      <t>N</t>
    </r>
    <r>
      <rPr>
        <i/>
        <sz val="10"/>
        <color theme="1"/>
        <rFont val="GHEA Grapalat"/>
        <family val="3"/>
      </rPr>
      <t xml:space="preserve"> 369-Լ որոշմամբ հաստատված ծրագրի չափանիշները բավարարող ՀՀ գյուղացիական տնտեսություններ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</si>
</sst>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##,##0.0;\(##,##0.0\);\-"/>
    <numFmt numFmtId="166" formatCode="#,##0.0_);\(#,##0.0\)"/>
    <numFmt numFmtId="167" formatCode="0_);\(0\)"/>
    <numFmt numFmtId="168" formatCode="#,##0.0"/>
    <numFmt numFmtId="169" formatCode="0.000_);\(0.000\)"/>
    <numFmt numFmtId="170" formatCode="#,##0.0;[Red]#,##0.0"/>
    <numFmt numFmtId="172" formatCode="#,##0_);\(#,##0\)"/>
  </numFmts>
  <fonts count="3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i/>
      <sz val="8"/>
      <name val="GHEA Grapalat"/>
      <family val="2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8"/>
      <name val="GHEA Grapalat"/>
      <family val="2"/>
    </font>
    <font>
      <sz val="10"/>
      <name val="Arial Armenian"/>
      <family val="2"/>
    </font>
    <font>
      <sz val="9"/>
      <color theme="1"/>
      <name val="GHEA Grapalat"/>
      <family val="3"/>
    </font>
    <font>
      <b/>
      <sz val="9"/>
      <color theme="1"/>
      <name val="GHEA Grapalat"/>
      <family val="3"/>
    </font>
    <font>
      <b/>
      <sz val="12"/>
      <name val="GHEA Grapalat"/>
      <family val="2"/>
    </font>
    <font>
      <i/>
      <sz val="10"/>
      <name val="GHEA Grapalat"/>
      <family val="3"/>
    </font>
    <font>
      <sz val="10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3"/>
    </font>
    <font>
      <i/>
      <sz val="9"/>
      <name val="GHEA Grapalat"/>
      <family val="3"/>
    </font>
    <font>
      <b/>
      <sz val="9"/>
      <name val="GHEA Grapalat"/>
      <family val="3"/>
    </font>
    <font>
      <i/>
      <sz val="9"/>
      <color theme="1"/>
      <name val="GHEA Grapalat"/>
      <family val="3"/>
    </font>
    <font>
      <i/>
      <sz val="8"/>
      <color theme="1"/>
      <name val="GHEA Grapalat"/>
      <family val="3"/>
    </font>
    <font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5" fontId="12" fillId="0" borderId="0" applyFill="0" applyBorder="0" applyProtection="0">
      <alignment horizontal="right" vertical="top"/>
    </xf>
    <xf numFmtId="0" fontId="20" fillId="0" borderId="0"/>
    <xf numFmtId="164" fontId="20" fillId="0" borderId="0" applyFont="0" applyFill="0" applyBorder="0" applyAlignment="0" applyProtection="0"/>
  </cellStyleXfs>
  <cellXfs count="308">
    <xf numFmtId="0" fontId="0" fillId="0" borderId="0" xfId="0"/>
    <xf numFmtId="0" fontId="7" fillId="0" borderId="0" xfId="0" applyFont="1"/>
    <xf numFmtId="0" fontId="7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1" xfId="0" applyFont="1" applyBorder="1"/>
    <xf numFmtId="0" fontId="11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165" fontId="12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right" vertical="top" wrapText="1"/>
    </xf>
    <xf numFmtId="0" fontId="17" fillId="0" borderId="1" xfId="0" applyFont="1" applyBorder="1" applyAlignment="1">
      <alignment horizontal="left" vertical="top" wrapText="1"/>
    </xf>
    <xf numFmtId="0" fontId="11" fillId="0" borderId="0" xfId="0" applyFont="1" applyBorder="1" applyAlignment="1"/>
    <xf numFmtId="0" fontId="0" fillId="0" borderId="0" xfId="0" applyFont="1" applyAlignment="1">
      <alignment horizontal="left" vertical="top" wrapText="1"/>
    </xf>
    <xf numFmtId="0" fontId="16" fillId="0" borderId="0" xfId="0" applyFont="1" applyAlignment="1">
      <alignment horizontal="right" vertical="top" wrapText="1"/>
    </xf>
    <xf numFmtId="0" fontId="16" fillId="0" borderId="1" xfId="0" applyFont="1" applyBorder="1" applyAlignment="1">
      <alignment horizontal="right" vertical="top" wrapText="1"/>
    </xf>
    <xf numFmtId="2" fontId="16" fillId="0" borderId="1" xfId="0" applyNumberFormat="1" applyFont="1" applyBorder="1" applyAlignment="1">
      <alignment horizontal="right" vertical="top" wrapText="1"/>
    </xf>
    <xf numFmtId="0" fontId="19" fillId="0" borderId="1" xfId="0" applyFont="1" applyBorder="1" applyAlignment="1">
      <alignment horizontal="left" vertical="top" wrapText="1"/>
    </xf>
    <xf numFmtId="39" fontId="0" fillId="0" borderId="0" xfId="0" applyNumberFormat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8" fillId="0" borderId="4" xfId="0" applyFont="1" applyBorder="1" applyAlignment="1"/>
    <xf numFmtId="0" fontId="8" fillId="0" borderId="7" xfId="0" applyFont="1" applyBorder="1" applyAlignment="1"/>
    <xf numFmtId="0" fontId="0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166" fontId="0" fillId="0" borderId="0" xfId="0" applyNumberFormat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left" vertical="top" wrapText="1"/>
    </xf>
    <xf numFmtId="0" fontId="15" fillId="2" borderId="5" xfId="0" applyFont="1" applyFill="1" applyBorder="1" applyAlignment="1">
      <alignment vertical="top" wrapText="1"/>
    </xf>
    <xf numFmtId="0" fontId="14" fillId="0" borderId="12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center" wrapText="1"/>
    </xf>
    <xf numFmtId="0" fontId="8" fillId="2" borderId="0" xfId="0" applyFont="1" applyFill="1" applyAlignment="1">
      <alignment horizontal="center"/>
    </xf>
    <xf numFmtId="0" fontId="22" fillId="2" borderId="1" xfId="0" applyFont="1" applyFill="1" applyBorder="1" applyAlignment="1">
      <alignment vertical="top" wrapText="1"/>
    </xf>
    <xf numFmtId="0" fontId="21" fillId="0" borderId="1" xfId="0" applyFont="1" applyBorder="1"/>
    <xf numFmtId="0" fontId="28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justify"/>
    </xf>
    <xf numFmtId="0" fontId="29" fillId="0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vertical="top" wrapText="1"/>
    </xf>
    <xf numFmtId="0" fontId="21" fillId="0" borderId="1" xfId="0" applyFont="1" applyBorder="1" applyAlignment="1">
      <alignment horizontal="center" vertical="top" wrapText="1"/>
    </xf>
    <xf numFmtId="0" fontId="21" fillId="2" borderId="1" xfId="0" applyFont="1" applyFill="1" applyBorder="1" applyAlignment="1">
      <alignment wrapText="1"/>
    </xf>
    <xf numFmtId="0" fontId="21" fillId="0" borderId="1" xfId="0" applyFont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top"/>
    </xf>
    <xf numFmtId="0" fontId="21" fillId="2" borderId="0" xfId="0" applyFont="1" applyFill="1" applyBorder="1" applyAlignment="1">
      <alignment horizontal="left" vertical="top"/>
    </xf>
    <xf numFmtId="49" fontId="30" fillId="2" borderId="0" xfId="0" applyNumberFormat="1" applyFont="1" applyFill="1" applyBorder="1" applyAlignment="1">
      <alignment horizontal="justify" wrapText="1"/>
    </xf>
    <xf numFmtId="0" fontId="7" fillId="0" borderId="0" xfId="0" applyFont="1" applyAlignment="1">
      <alignment horizontal="right"/>
    </xf>
    <xf numFmtId="0" fontId="7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1" fontId="31" fillId="0" borderId="2" xfId="0" applyNumberFormat="1" applyFont="1" applyFill="1" applyBorder="1" applyAlignment="1">
      <alignment horizontal="center" vertical="center"/>
    </xf>
    <xf numFmtId="1" fontId="31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top" wrapText="1"/>
    </xf>
    <xf numFmtId="49" fontId="14" fillId="2" borderId="1" xfId="0" applyNumberFormat="1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/>
    </xf>
    <xf numFmtId="0" fontId="0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9" fillId="0" borderId="8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166" fontId="8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top" wrapText="1"/>
    </xf>
    <xf numFmtId="0" fontId="7" fillId="0" borderId="0" xfId="0" applyFont="1" applyAlignment="1">
      <alignment horizontal="right" vertical="center"/>
    </xf>
    <xf numFmtId="166" fontId="7" fillId="0" borderId="8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165" fontId="34" fillId="0" borderId="1" xfId="6" applyNumberFormat="1" applyFont="1" applyBorder="1" applyAlignment="1">
      <alignment horizontal="center" vertical="center"/>
    </xf>
    <xf numFmtId="0" fontId="7" fillId="0" borderId="1" xfId="0" applyFont="1" applyBorder="1" applyAlignment="1"/>
    <xf numFmtId="0" fontId="0" fillId="0" borderId="5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0" fontId="34" fillId="0" borderId="1" xfId="0" applyFont="1" applyBorder="1" applyAlignment="1">
      <alignment horizontal="left" vertical="top" wrapText="1"/>
    </xf>
    <xf numFmtId="0" fontId="35" fillId="0" borderId="0" xfId="0" applyFont="1"/>
    <xf numFmtId="0" fontId="33" fillId="0" borderId="1" xfId="0" applyFont="1" applyBorder="1" applyAlignment="1">
      <alignment horizontal="left" vertical="top" wrapText="1"/>
    </xf>
    <xf numFmtId="0" fontId="33" fillId="0" borderId="5" xfId="0" applyFont="1" applyBorder="1" applyAlignment="1">
      <alignment horizontal="center" vertical="top" wrapText="1"/>
    </xf>
    <xf numFmtId="0" fontId="33" fillId="0" borderId="1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49" fontId="14" fillId="2" borderId="1" xfId="0" applyNumberFormat="1" applyFont="1" applyFill="1" applyBorder="1" applyAlignment="1">
      <alignment vertical="top" wrapText="1"/>
    </xf>
    <xf numFmtId="166" fontId="7" fillId="0" borderId="1" xfId="0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center" wrapText="1"/>
    </xf>
    <xf numFmtId="165" fontId="12" fillId="0" borderId="0" xfId="6" applyNumberFormat="1" applyFont="1" applyBorder="1" applyAlignment="1">
      <alignment horizontal="right" vertical="top"/>
    </xf>
    <xf numFmtId="0" fontId="2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wrapText="1"/>
    </xf>
    <xf numFmtId="0" fontId="28" fillId="0" borderId="1" xfId="0" applyFont="1" applyFill="1" applyBorder="1" applyAlignment="1">
      <alignment horizontal="left" vertical="top" wrapText="1"/>
    </xf>
    <xf numFmtId="0" fontId="19" fillId="0" borderId="0" xfId="0" applyFont="1" applyAlignment="1">
      <alignment vertical="top" wrapText="1"/>
    </xf>
    <xf numFmtId="0" fontId="16" fillId="0" borderId="0" xfId="0" applyFont="1" applyAlignment="1">
      <alignment vertical="top" wrapText="1"/>
    </xf>
    <xf numFmtId="0" fontId="19" fillId="0" borderId="1" xfId="0" applyFont="1" applyBorder="1" applyAlignment="1">
      <alignment horizontal="center" vertical="top" wrapText="1"/>
    </xf>
    <xf numFmtId="0" fontId="0" fillId="0" borderId="0" xfId="0" applyFont="1" applyFill="1" applyAlignment="1">
      <alignment horizontal="left" vertical="top" wrapText="1"/>
    </xf>
    <xf numFmtId="0" fontId="19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 wrapText="1"/>
    </xf>
    <xf numFmtId="0" fontId="19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center"/>
    </xf>
    <xf numFmtId="167" fontId="16" fillId="0" borderId="1" xfId="0" applyNumberFormat="1" applyFont="1" applyFill="1" applyBorder="1" applyAlignment="1">
      <alignment horizontal="right" vertical="top" wrapText="1"/>
    </xf>
    <xf numFmtId="167" fontId="12" fillId="0" borderId="5" xfId="6" applyNumberFormat="1" applyFont="1" applyFill="1" applyBorder="1" applyAlignment="1">
      <alignment horizontal="right" vertical="top"/>
    </xf>
    <xf numFmtId="0" fontId="16" fillId="0" borderId="5" xfId="0" applyFont="1" applyFill="1" applyBorder="1" applyAlignment="1">
      <alignment horizontal="right" vertical="top" wrapText="1"/>
    </xf>
    <xf numFmtId="169" fontId="12" fillId="0" borderId="1" xfId="6" applyNumberFormat="1" applyFont="1" applyBorder="1" applyAlignment="1">
      <alignment horizontal="right" vertical="top"/>
    </xf>
    <xf numFmtId="0" fontId="7" fillId="0" borderId="1" xfId="0" applyFont="1" applyFill="1" applyBorder="1"/>
    <xf numFmtId="166" fontId="7" fillId="0" borderId="0" xfId="0" applyNumberFormat="1" applyFont="1"/>
    <xf numFmtId="166" fontId="11" fillId="2" borderId="1" xfId="7" applyNumberFormat="1" applyFont="1" applyFill="1" applyBorder="1" applyAlignment="1">
      <alignment horizontal="center" vertical="center" wrapText="1"/>
    </xf>
    <xf numFmtId="166" fontId="11" fillId="2" borderId="1" xfId="7" applyNumberFormat="1" applyFont="1" applyFill="1" applyBorder="1" applyAlignment="1">
      <alignment vertical="center"/>
    </xf>
    <xf numFmtId="166" fontId="13" fillId="2" borderId="1" xfId="0" applyNumberFormat="1" applyFont="1" applyFill="1" applyBorder="1" applyAlignment="1">
      <alignment horizontal="left" vertical="center" wrapText="1"/>
    </xf>
    <xf numFmtId="166" fontId="11" fillId="2" borderId="1" xfId="8" applyNumberFormat="1" applyFont="1" applyFill="1" applyBorder="1" applyAlignment="1">
      <alignment horizontal="right" vertical="center" wrapText="1"/>
    </xf>
    <xf numFmtId="166" fontId="13" fillId="2" borderId="1" xfId="7" applyNumberFormat="1" applyFont="1" applyFill="1" applyBorder="1" applyAlignment="1">
      <alignment vertical="center"/>
    </xf>
    <xf numFmtId="166" fontId="11" fillId="2" borderId="1" xfId="7" applyNumberFormat="1" applyFont="1" applyFill="1" applyBorder="1" applyAlignment="1">
      <alignment horizontal="center" vertical="center"/>
    </xf>
    <xf numFmtId="166" fontId="13" fillId="2" borderId="1" xfId="7" applyNumberFormat="1" applyFont="1" applyFill="1" applyBorder="1" applyAlignment="1">
      <alignment horizontal="center" vertical="center" wrapText="1"/>
    </xf>
    <xf numFmtId="166" fontId="13" fillId="2" borderId="1" xfId="7" applyNumberFormat="1" applyFont="1" applyFill="1" applyBorder="1" applyAlignment="1">
      <alignment horizontal="center" vertical="center"/>
    </xf>
    <xf numFmtId="37" fontId="13" fillId="2" borderId="1" xfId="7" applyNumberFormat="1" applyFont="1" applyFill="1" applyBorder="1" applyAlignment="1">
      <alignment horizontal="center" vertical="center"/>
    </xf>
    <xf numFmtId="166" fontId="13" fillId="2" borderId="4" xfId="7" applyNumberFormat="1" applyFont="1" applyFill="1" applyBorder="1" applyAlignment="1">
      <alignment vertical="center" wrapText="1"/>
    </xf>
    <xf numFmtId="166" fontId="13" fillId="2" borderId="5" xfId="7" applyNumberFormat="1" applyFont="1" applyFill="1" applyBorder="1" applyAlignment="1">
      <alignment vertical="center" wrapText="1"/>
    </xf>
    <xf numFmtId="39" fontId="13" fillId="2" borderId="1" xfId="7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168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6" fontId="7" fillId="0" borderId="1" xfId="0" applyNumberFormat="1" applyFont="1" applyFill="1" applyBorder="1" applyAlignment="1">
      <alignment horizontal="center" vertical="center"/>
    </xf>
    <xf numFmtId="168" fontId="9" fillId="0" borderId="8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7" fillId="0" borderId="0" xfId="0" applyFont="1" applyBorder="1"/>
    <xf numFmtId="0" fontId="27" fillId="0" borderId="0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36" fillId="0" borderId="10" xfId="0" applyFont="1" applyFill="1" applyBorder="1" applyAlignment="1"/>
    <xf numFmtId="166" fontId="9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left" vertical="top" wrapText="1"/>
    </xf>
    <xf numFmtId="167" fontId="7" fillId="0" borderId="0" xfId="0" applyNumberFormat="1" applyFont="1"/>
    <xf numFmtId="0" fontId="37" fillId="0" borderId="1" xfId="0" applyFont="1" applyFill="1" applyBorder="1" applyAlignment="1">
      <alignment horizontal="right" vertical="top" wrapText="1"/>
    </xf>
    <xf numFmtId="170" fontId="34" fillId="0" borderId="1" xfId="6" applyNumberFormat="1" applyFont="1" applyBorder="1" applyAlignment="1">
      <alignment horizontal="right" vertical="center"/>
    </xf>
    <xf numFmtId="166" fontId="12" fillId="0" borderId="1" xfId="6" applyNumberFormat="1" applyFont="1" applyFill="1" applyBorder="1" applyAlignment="1">
      <alignment horizontal="right" vertical="top"/>
    </xf>
    <xf numFmtId="166" fontId="34" fillId="0" borderId="1" xfId="6" applyNumberFormat="1" applyFont="1" applyBorder="1" applyAlignment="1">
      <alignment horizontal="center" vertical="center"/>
    </xf>
    <xf numFmtId="166" fontId="35" fillId="0" borderId="1" xfId="6" applyNumberFormat="1" applyFont="1" applyBorder="1" applyAlignment="1">
      <alignment horizontal="center" vertical="center"/>
    </xf>
    <xf numFmtId="165" fontId="35" fillId="0" borderId="1" xfId="6" applyNumberFormat="1" applyFont="1" applyBorder="1" applyAlignment="1">
      <alignment horizontal="center" vertical="center"/>
    </xf>
    <xf numFmtId="49" fontId="38" fillId="2" borderId="1" xfId="0" applyNumberFormat="1" applyFont="1" applyFill="1" applyBorder="1" applyAlignment="1">
      <alignment horizontal="center" vertical="center" wrapText="1"/>
    </xf>
    <xf numFmtId="165" fontId="27" fillId="0" borderId="1" xfId="6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166" fontId="33" fillId="0" borderId="8" xfId="0" applyNumberFormat="1" applyFont="1" applyBorder="1" applyAlignment="1">
      <alignment horizontal="center" vertical="center"/>
    </xf>
    <xf numFmtId="166" fontId="33" fillId="0" borderId="2" xfId="0" applyNumberFormat="1" applyFont="1" applyBorder="1" applyAlignment="1">
      <alignment horizontal="center" vertical="center"/>
    </xf>
    <xf numFmtId="166" fontId="33" fillId="0" borderId="3" xfId="0" applyNumberFormat="1" applyFont="1" applyBorder="1" applyAlignment="1">
      <alignment horizontal="center" vertical="center"/>
    </xf>
    <xf numFmtId="166" fontId="8" fillId="0" borderId="8" xfId="0" applyNumberFormat="1" applyFont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165" fontId="32" fillId="0" borderId="8" xfId="6" applyNumberFormat="1" applyFont="1" applyBorder="1" applyAlignment="1">
      <alignment horizontal="center" vertical="center"/>
    </xf>
    <xf numFmtId="165" fontId="32" fillId="0" borderId="2" xfId="6" applyNumberFormat="1" applyFont="1" applyBorder="1" applyAlignment="1">
      <alignment horizontal="center" vertical="center"/>
    </xf>
    <xf numFmtId="165" fontId="32" fillId="0" borderId="3" xfId="6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5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65" fontId="25" fillId="0" borderId="1" xfId="6" applyNumberFormat="1" applyFont="1" applyBorder="1" applyAlignment="1">
      <alignment horizontal="center" vertical="center"/>
    </xf>
    <xf numFmtId="165" fontId="11" fillId="0" borderId="1" xfId="6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0" fillId="0" borderId="9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4" fillId="2" borderId="8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49" fontId="14" fillId="2" borderId="1" xfId="0" applyNumberFormat="1" applyFont="1" applyFill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top" wrapText="1"/>
    </xf>
    <xf numFmtId="0" fontId="14" fillId="2" borderId="17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6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36" fillId="0" borderId="7" xfId="0" applyFont="1" applyFill="1" applyBorder="1" applyAlignment="1"/>
    <xf numFmtId="0" fontId="36" fillId="0" borderId="5" xfId="0" applyFont="1" applyFill="1" applyBorder="1" applyAlignment="1"/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vertical="top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2" borderId="0" xfId="0" applyFont="1" applyFill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8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7" fillId="0" borderId="1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top" wrapText="1"/>
    </xf>
    <xf numFmtId="166" fontId="13" fillId="2" borderId="4" xfId="7" applyNumberFormat="1" applyFont="1" applyFill="1" applyBorder="1" applyAlignment="1">
      <alignment vertical="center" wrapText="1"/>
    </xf>
    <xf numFmtId="166" fontId="13" fillId="2" borderId="5" xfId="7" applyNumberFormat="1" applyFont="1" applyFill="1" applyBorder="1" applyAlignment="1">
      <alignment vertical="center" wrapText="1"/>
    </xf>
    <xf numFmtId="166" fontId="13" fillId="2" borderId="1" xfId="7" applyNumberFormat="1" applyFont="1" applyFill="1" applyBorder="1" applyAlignment="1">
      <alignment horizontal="left" vertical="center" wrapText="1"/>
    </xf>
    <xf numFmtId="166" fontId="11" fillId="2" borderId="4" xfId="7" applyNumberFormat="1" applyFont="1" applyFill="1" applyBorder="1" applyAlignment="1">
      <alignment vertical="center"/>
    </xf>
    <xf numFmtId="166" fontId="11" fillId="2" borderId="5" xfId="7" applyNumberFormat="1" applyFont="1" applyFill="1" applyBorder="1" applyAlignment="1">
      <alignment vertical="center"/>
    </xf>
    <xf numFmtId="166" fontId="11" fillId="2" borderId="1" xfId="7" applyNumberFormat="1" applyFont="1" applyFill="1" applyBorder="1" applyAlignment="1">
      <alignment horizontal="left" vertical="center" wrapText="1"/>
    </xf>
    <xf numFmtId="166" fontId="11" fillId="2" borderId="4" xfId="0" applyNumberFormat="1" applyFont="1" applyFill="1" applyBorder="1" applyAlignment="1">
      <alignment horizontal="center" vertical="center" wrapText="1"/>
    </xf>
    <xf numFmtId="166" fontId="11" fillId="2" borderId="7" xfId="0" applyNumberFormat="1" applyFont="1" applyFill="1" applyBorder="1" applyAlignment="1">
      <alignment horizontal="center" vertical="center" wrapText="1"/>
    </xf>
    <xf numFmtId="166" fontId="11" fillId="2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166" fontId="11" fillId="2" borderId="1" xfId="7" applyNumberFormat="1" applyFont="1" applyFill="1" applyBorder="1" applyAlignment="1">
      <alignment horizontal="center" vertical="center" wrapText="1"/>
    </xf>
    <xf numFmtId="166" fontId="11" fillId="2" borderId="1" xfId="7" applyNumberFormat="1" applyFont="1" applyFill="1" applyBorder="1" applyAlignment="1">
      <alignment horizontal="center" vertical="center"/>
    </xf>
    <xf numFmtId="166" fontId="11" fillId="2" borderId="8" xfId="7" applyNumberFormat="1" applyFont="1" applyFill="1" applyBorder="1" applyAlignment="1">
      <alignment horizontal="center" vertical="center" wrapText="1"/>
    </xf>
    <xf numFmtId="166" fontId="11" fillId="2" borderId="3" xfId="7" applyNumberFormat="1" applyFont="1" applyFill="1" applyBorder="1" applyAlignment="1">
      <alignment horizontal="center" vertical="center" wrapText="1"/>
    </xf>
    <xf numFmtId="172" fontId="12" fillId="0" borderId="1" xfId="6" applyNumberFormat="1" applyFont="1" applyFill="1" applyBorder="1" applyAlignment="1">
      <alignment horizontal="right" vertical="top"/>
    </xf>
    <xf numFmtId="172" fontId="13" fillId="2" borderId="1" xfId="7" applyNumberFormat="1" applyFont="1" applyFill="1" applyBorder="1" applyAlignment="1">
      <alignment vertical="center"/>
    </xf>
  </cellXfs>
  <cellStyles count="9">
    <cellStyle name="Comma 2" xfId="8"/>
    <cellStyle name="Normal" xfId="0" builtinId="0"/>
    <cellStyle name="Normal 10" xfId="4"/>
    <cellStyle name="Normal 2" xfId="1"/>
    <cellStyle name="Normal 3" xfId="3"/>
    <cellStyle name="Normal 4" xfId="5"/>
    <cellStyle name="Normal 4 2" xfId="7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"/>
  <sheetViews>
    <sheetView tabSelected="1" topLeftCell="A25" zoomScaleNormal="100" workbookViewId="0">
      <selection activeCell="D34" sqref="D34:D39"/>
    </sheetView>
  </sheetViews>
  <sheetFormatPr defaultColWidth="9.140625" defaultRowHeight="13.5" x14ac:dyDescent="0.25"/>
  <cols>
    <col min="1" max="1" width="11" style="1" customWidth="1"/>
    <col min="2" max="2" width="19.85546875" style="1" customWidth="1"/>
    <col min="3" max="3" width="75.7109375" style="1" customWidth="1"/>
    <col min="4" max="4" width="33.140625" style="1" customWidth="1"/>
    <col min="5" max="5" width="9.85546875" style="1" bestFit="1" customWidth="1"/>
    <col min="6" max="6" width="49.85546875" style="1" customWidth="1"/>
    <col min="7" max="9" width="9.140625" style="1"/>
    <col min="10" max="10" width="10.5703125" style="1" bestFit="1" customWidth="1"/>
    <col min="11" max="16384" width="9.140625" style="1"/>
  </cols>
  <sheetData>
    <row r="1" spans="1:4" x14ac:dyDescent="0.25">
      <c r="D1" s="90" t="s">
        <v>3</v>
      </c>
    </row>
    <row r="2" spans="1:4" x14ac:dyDescent="0.25">
      <c r="D2" s="1" t="s">
        <v>0</v>
      </c>
    </row>
    <row r="3" spans="1:4" x14ac:dyDescent="0.25">
      <c r="D3" s="1" t="s">
        <v>1</v>
      </c>
    </row>
    <row r="6" spans="1:4" ht="67.5" customHeight="1" x14ac:dyDescent="0.3">
      <c r="A6" s="212" t="s">
        <v>337</v>
      </c>
      <c r="B6" s="212"/>
      <c r="C6" s="212"/>
      <c r="D6" s="212"/>
    </row>
    <row r="8" spans="1:4" x14ac:dyDescent="0.25">
      <c r="D8" s="1" t="s">
        <v>18</v>
      </c>
    </row>
    <row r="9" spans="1:4" s="3" customFormat="1" ht="55.5" customHeight="1" x14ac:dyDescent="0.25">
      <c r="A9" s="205" t="s">
        <v>5</v>
      </c>
      <c r="B9" s="205"/>
      <c r="C9" s="205" t="s">
        <v>6</v>
      </c>
      <c r="D9" s="158" t="s">
        <v>20</v>
      </c>
    </row>
    <row r="10" spans="1:4" s="3" customFormat="1" ht="30" customHeight="1" x14ac:dyDescent="0.25">
      <c r="A10" s="12" t="s">
        <v>8</v>
      </c>
      <c r="B10" s="12" t="s">
        <v>9</v>
      </c>
      <c r="C10" s="205"/>
      <c r="D10" s="7" t="s">
        <v>7</v>
      </c>
    </row>
    <row r="11" spans="1:4" s="3" customFormat="1" ht="30" customHeight="1" x14ac:dyDescent="0.25">
      <c r="A11" s="92"/>
      <c r="B11" s="213" t="s">
        <v>173</v>
      </c>
      <c r="C11" s="214"/>
      <c r="D11" s="91">
        <f>+D12+D26</f>
        <v>0</v>
      </c>
    </row>
    <row r="12" spans="1:4" s="3" customFormat="1" ht="20.25" customHeight="1" x14ac:dyDescent="0.25">
      <c r="A12" s="46"/>
      <c r="B12" s="215" t="s">
        <v>94</v>
      </c>
      <c r="C12" s="216"/>
      <c r="D12" s="88">
        <f>+D13</f>
        <v>3229372.8</v>
      </c>
    </row>
    <row r="13" spans="1:4" s="3" customFormat="1" ht="15" x14ac:dyDescent="0.25">
      <c r="A13" s="202" t="s">
        <v>95</v>
      </c>
      <c r="B13" s="205"/>
      <c r="C13" s="47" t="s">
        <v>25</v>
      </c>
      <c r="D13" s="223">
        <f>+D20</f>
        <v>3229372.8</v>
      </c>
    </row>
    <row r="14" spans="1:4" s="3" customFormat="1" ht="15" x14ac:dyDescent="0.25">
      <c r="A14" s="217"/>
      <c r="B14" s="205"/>
      <c r="C14" s="2" t="s">
        <v>96</v>
      </c>
      <c r="D14" s="223"/>
    </row>
    <row r="15" spans="1:4" s="3" customFormat="1" ht="16.5" customHeight="1" x14ac:dyDescent="0.25">
      <c r="A15" s="217"/>
      <c r="B15" s="205"/>
      <c r="C15" s="47" t="s">
        <v>26</v>
      </c>
      <c r="D15" s="223"/>
    </row>
    <row r="16" spans="1:4" s="3" customFormat="1" ht="27" x14ac:dyDescent="0.25">
      <c r="A16" s="217"/>
      <c r="B16" s="205"/>
      <c r="C16" s="2" t="s">
        <v>97</v>
      </c>
      <c r="D16" s="223"/>
    </row>
    <row r="17" spans="1:4" s="3" customFormat="1" ht="16.5" customHeight="1" x14ac:dyDescent="0.25">
      <c r="A17" s="217"/>
      <c r="B17" s="205"/>
      <c r="C17" s="47" t="s">
        <v>27</v>
      </c>
      <c r="D17" s="223"/>
    </row>
    <row r="18" spans="1:4" s="3" customFormat="1" ht="19.5" customHeight="1" x14ac:dyDescent="0.25">
      <c r="A18" s="204"/>
      <c r="B18" s="205"/>
      <c r="C18" s="2" t="s">
        <v>98</v>
      </c>
      <c r="D18" s="223"/>
    </row>
    <row r="19" spans="1:4" ht="14.25" x14ac:dyDescent="0.25">
      <c r="A19" s="218"/>
      <c r="B19" s="219"/>
      <c r="C19" s="220" t="s">
        <v>10</v>
      </c>
      <c r="D19" s="221"/>
    </row>
    <row r="20" spans="1:4" s="3" customFormat="1" ht="15" x14ac:dyDescent="0.25">
      <c r="A20" s="206"/>
      <c r="B20" s="209" t="s">
        <v>99</v>
      </c>
      <c r="C20" s="42" t="s">
        <v>28</v>
      </c>
      <c r="D20" s="222">
        <v>3229372.8</v>
      </c>
    </row>
    <row r="21" spans="1:4" s="3" customFormat="1" ht="15" x14ac:dyDescent="0.25">
      <c r="A21" s="207"/>
      <c r="B21" s="210"/>
      <c r="C21" s="2" t="s">
        <v>96</v>
      </c>
      <c r="D21" s="222"/>
    </row>
    <row r="22" spans="1:4" s="3" customFormat="1" ht="16.5" customHeight="1" x14ac:dyDescent="0.25">
      <c r="A22" s="207"/>
      <c r="B22" s="210"/>
      <c r="C22" s="42" t="s">
        <v>29</v>
      </c>
      <c r="D22" s="222"/>
    </row>
    <row r="23" spans="1:4" s="3" customFormat="1" ht="57.75" customHeight="1" x14ac:dyDescent="0.25">
      <c r="A23" s="207"/>
      <c r="B23" s="210"/>
      <c r="C23" s="2" t="s">
        <v>100</v>
      </c>
      <c r="D23" s="222"/>
    </row>
    <row r="24" spans="1:4" s="3" customFormat="1" ht="16.5" customHeight="1" x14ac:dyDescent="0.25">
      <c r="A24" s="207"/>
      <c r="B24" s="210"/>
      <c r="C24" s="42" t="s">
        <v>30</v>
      </c>
      <c r="D24" s="222"/>
    </row>
    <row r="25" spans="1:4" s="3" customFormat="1" ht="16.5" customHeight="1" x14ac:dyDescent="0.25">
      <c r="A25" s="208"/>
      <c r="B25" s="211"/>
      <c r="C25" s="2" t="s">
        <v>101</v>
      </c>
      <c r="D25" s="222"/>
    </row>
    <row r="26" spans="1:4" ht="18.75" customHeight="1" x14ac:dyDescent="0.3">
      <c r="A26" s="4"/>
      <c r="B26" s="30" t="s">
        <v>141</v>
      </c>
      <c r="C26" s="31"/>
      <c r="D26" s="88">
        <f>+D27+D52+D107+D126+D139</f>
        <v>-3229372.8</v>
      </c>
    </row>
    <row r="27" spans="1:4" ht="14.25" customHeight="1" x14ac:dyDescent="0.25">
      <c r="A27" s="202">
        <v>1022</v>
      </c>
      <c r="B27" s="205"/>
      <c r="C27" s="15" t="s">
        <v>25</v>
      </c>
      <c r="D27" s="186">
        <f>D34+D40+D46</f>
        <v>-1974605.4</v>
      </c>
    </row>
    <row r="28" spans="1:4" x14ac:dyDescent="0.25">
      <c r="A28" s="203"/>
      <c r="B28" s="205"/>
      <c r="C28" s="2" t="s">
        <v>40</v>
      </c>
      <c r="D28" s="187"/>
    </row>
    <row r="29" spans="1:4" ht="14.25" customHeight="1" x14ac:dyDescent="0.25">
      <c r="A29" s="203"/>
      <c r="B29" s="205"/>
      <c r="C29" s="15" t="s">
        <v>26</v>
      </c>
      <c r="D29" s="187"/>
    </row>
    <row r="30" spans="1:4" ht="27" x14ac:dyDescent="0.25">
      <c r="A30" s="203"/>
      <c r="B30" s="205"/>
      <c r="C30" s="2" t="s">
        <v>41</v>
      </c>
      <c r="D30" s="187"/>
    </row>
    <row r="31" spans="1:4" ht="15" customHeight="1" x14ac:dyDescent="0.25">
      <c r="A31" s="203"/>
      <c r="B31" s="205"/>
      <c r="C31" s="15" t="s">
        <v>27</v>
      </c>
      <c r="D31" s="187"/>
    </row>
    <row r="32" spans="1:4" ht="46.5" customHeight="1" x14ac:dyDescent="0.25">
      <c r="A32" s="203"/>
      <c r="B32" s="205"/>
      <c r="C32" s="2" t="s">
        <v>42</v>
      </c>
      <c r="D32" s="188"/>
    </row>
    <row r="33" spans="1:10" ht="16.5" customHeight="1" x14ac:dyDescent="0.25">
      <c r="A33" s="203"/>
      <c r="B33" s="192" t="s">
        <v>10</v>
      </c>
      <c r="C33" s="193"/>
      <c r="D33" s="194"/>
    </row>
    <row r="34" spans="1:10" s="3" customFormat="1" ht="15" x14ac:dyDescent="0.25">
      <c r="A34" s="203"/>
      <c r="B34" s="180">
        <v>12003</v>
      </c>
      <c r="C34" s="79" t="s">
        <v>28</v>
      </c>
      <c r="D34" s="199">
        <v>-1324605.3999999999</v>
      </c>
      <c r="F34" s="25"/>
    </row>
    <row r="35" spans="1:10" s="3" customFormat="1" ht="15" customHeight="1" x14ac:dyDescent="0.25">
      <c r="A35" s="203"/>
      <c r="B35" s="181"/>
      <c r="C35" s="2" t="s">
        <v>151</v>
      </c>
      <c r="D35" s="200"/>
    </row>
    <row r="36" spans="1:10" s="3" customFormat="1" ht="15" x14ac:dyDescent="0.25">
      <c r="A36" s="203"/>
      <c r="B36" s="181"/>
      <c r="C36" s="79" t="s">
        <v>29</v>
      </c>
      <c r="D36" s="200"/>
    </row>
    <row r="37" spans="1:10" s="3" customFormat="1" ht="27.75" customHeight="1" x14ac:dyDescent="0.25">
      <c r="A37" s="203"/>
      <c r="B37" s="181"/>
      <c r="C37" s="2" t="s">
        <v>152</v>
      </c>
      <c r="D37" s="200"/>
      <c r="J37" s="169"/>
    </row>
    <row r="38" spans="1:10" s="3" customFormat="1" ht="15" x14ac:dyDescent="0.25">
      <c r="A38" s="203"/>
      <c r="B38" s="181"/>
      <c r="C38" s="79" t="s">
        <v>30</v>
      </c>
      <c r="D38" s="200"/>
    </row>
    <row r="39" spans="1:10" s="3" customFormat="1" ht="15" x14ac:dyDescent="0.25">
      <c r="A39" s="203"/>
      <c r="B39" s="182"/>
      <c r="C39" s="2" t="s">
        <v>43</v>
      </c>
      <c r="D39" s="201"/>
    </row>
    <row r="40" spans="1:10" s="3" customFormat="1" ht="15" x14ac:dyDescent="0.25">
      <c r="A40" s="203"/>
      <c r="B40" s="180">
        <v>12004</v>
      </c>
      <c r="C40" s="79" t="s">
        <v>28</v>
      </c>
      <c r="D40" s="199">
        <v>-400000</v>
      </c>
      <c r="F40" s="25"/>
    </row>
    <row r="41" spans="1:10" s="3" customFormat="1" ht="40.5" x14ac:dyDescent="0.25">
      <c r="A41" s="203"/>
      <c r="B41" s="181"/>
      <c r="C41" s="2" t="s">
        <v>142</v>
      </c>
      <c r="D41" s="200"/>
    </row>
    <row r="42" spans="1:10" s="3" customFormat="1" ht="15" x14ac:dyDescent="0.25">
      <c r="A42" s="203"/>
      <c r="B42" s="181"/>
      <c r="C42" s="79" t="s">
        <v>29</v>
      </c>
      <c r="D42" s="200"/>
    </row>
    <row r="43" spans="1:10" s="3" customFormat="1" ht="45.75" customHeight="1" x14ac:dyDescent="0.25">
      <c r="A43" s="203"/>
      <c r="B43" s="181"/>
      <c r="C43" s="2" t="s">
        <v>143</v>
      </c>
      <c r="D43" s="200"/>
      <c r="G43" s="45"/>
    </row>
    <row r="44" spans="1:10" s="3" customFormat="1" ht="15" x14ac:dyDescent="0.25">
      <c r="A44" s="203"/>
      <c r="B44" s="181"/>
      <c r="C44" s="79" t="s">
        <v>30</v>
      </c>
      <c r="D44" s="200"/>
    </row>
    <row r="45" spans="1:10" s="3" customFormat="1" ht="15" x14ac:dyDescent="0.25">
      <c r="A45" s="203"/>
      <c r="B45" s="182"/>
      <c r="C45" s="2" t="s">
        <v>43</v>
      </c>
      <c r="D45" s="201"/>
    </row>
    <row r="46" spans="1:10" s="3" customFormat="1" ht="15" x14ac:dyDescent="0.25">
      <c r="A46" s="203"/>
      <c r="B46" s="180">
        <v>12005</v>
      </c>
      <c r="C46" s="79" t="s">
        <v>28</v>
      </c>
      <c r="D46" s="199">
        <v>-250000</v>
      </c>
      <c r="F46" s="25"/>
    </row>
    <row r="47" spans="1:10" s="3" customFormat="1" ht="27" x14ac:dyDescent="0.25">
      <c r="A47" s="203"/>
      <c r="B47" s="181"/>
      <c r="C47" s="2" t="s">
        <v>144</v>
      </c>
      <c r="D47" s="200"/>
    </row>
    <row r="48" spans="1:10" s="3" customFormat="1" ht="15" x14ac:dyDescent="0.25">
      <c r="A48" s="203"/>
      <c r="B48" s="181"/>
      <c r="C48" s="79" t="s">
        <v>29</v>
      </c>
      <c r="D48" s="200"/>
    </row>
    <row r="49" spans="1:4" s="3" customFormat="1" ht="33" customHeight="1" x14ac:dyDescent="0.25">
      <c r="A49" s="203"/>
      <c r="B49" s="181"/>
      <c r="C49" s="2" t="s">
        <v>145</v>
      </c>
      <c r="D49" s="200"/>
    </row>
    <row r="50" spans="1:4" s="3" customFormat="1" ht="15" x14ac:dyDescent="0.25">
      <c r="A50" s="203"/>
      <c r="B50" s="181"/>
      <c r="C50" s="79" t="s">
        <v>30</v>
      </c>
      <c r="D50" s="200"/>
    </row>
    <row r="51" spans="1:4" s="3" customFormat="1" ht="15" x14ac:dyDescent="0.25">
      <c r="A51" s="204"/>
      <c r="B51" s="182"/>
      <c r="C51" s="2" t="s">
        <v>43</v>
      </c>
      <c r="D51" s="201"/>
    </row>
    <row r="52" spans="1:4" s="3" customFormat="1" ht="16.5" customHeight="1" x14ac:dyDescent="0.25">
      <c r="A52" s="195" t="s">
        <v>62</v>
      </c>
      <c r="B52" s="189"/>
      <c r="C52" s="79" t="s">
        <v>25</v>
      </c>
      <c r="D52" s="186">
        <f>D59+D65+D71+D77+D83+D89+D95+D101</f>
        <v>-980000</v>
      </c>
    </row>
    <row r="53" spans="1:4" s="3" customFormat="1" ht="18.75" customHeight="1" x14ac:dyDescent="0.25">
      <c r="A53" s="196"/>
      <c r="B53" s="190"/>
      <c r="C53" s="2" t="s">
        <v>63</v>
      </c>
      <c r="D53" s="187"/>
    </row>
    <row r="54" spans="1:4" s="3" customFormat="1" ht="13.5" customHeight="1" x14ac:dyDescent="0.25">
      <c r="A54" s="196"/>
      <c r="B54" s="190"/>
      <c r="C54" s="79" t="s">
        <v>26</v>
      </c>
      <c r="D54" s="187"/>
    </row>
    <row r="55" spans="1:4" s="3" customFormat="1" ht="43.5" customHeight="1" x14ac:dyDescent="0.25">
      <c r="A55" s="196"/>
      <c r="B55" s="190"/>
      <c r="C55" s="2" t="s">
        <v>64</v>
      </c>
      <c r="D55" s="187"/>
    </row>
    <row r="56" spans="1:4" s="3" customFormat="1" ht="12" customHeight="1" x14ac:dyDescent="0.25">
      <c r="A56" s="196"/>
      <c r="B56" s="190"/>
      <c r="C56" s="79" t="s">
        <v>27</v>
      </c>
      <c r="D56" s="187"/>
    </row>
    <row r="57" spans="1:4" s="3" customFormat="1" ht="29.25" customHeight="1" x14ac:dyDescent="0.25">
      <c r="A57" s="196"/>
      <c r="B57" s="191"/>
      <c r="C57" s="2" t="s">
        <v>65</v>
      </c>
      <c r="D57" s="188"/>
    </row>
    <row r="58" spans="1:4" ht="16.5" customHeight="1" x14ac:dyDescent="0.25">
      <c r="A58" s="196"/>
      <c r="B58" s="192" t="s">
        <v>10</v>
      </c>
      <c r="C58" s="193"/>
      <c r="D58" s="194"/>
    </row>
    <row r="59" spans="1:4" s="3" customFormat="1" ht="15" customHeight="1" x14ac:dyDescent="0.25">
      <c r="A59" s="196"/>
      <c r="B59" s="180">
        <v>11002</v>
      </c>
      <c r="C59" s="79" t="s">
        <v>28</v>
      </c>
      <c r="D59" s="199">
        <v>60000</v>
      </c>
    </row>
    <row r="60" spans="1:4" s="3" customFormat="1" ht="42.75" customHeight="1" x14ac:dyDescent="0.25">
      <c r="A60" s="196"/>
      <c r="B60" s="181"/>
      <c r="C60" s="2" t="s">
        <v>187</v>
      </c>
      <c r="D60" s="200"/>
    </row>
    <row r="61" spans="1:4" s="3" customFormat="1" ht="15" customHeight="1" x14ac:dyDescent="0.25">
      <c r="A61" s="196"/>
      <c r="B61" s="181"/>
      <c r="C61" s="79" t="s">
        <v>29</v>
      </c>
      <c r="D61" s="200"/>
    </row>
    <row r="62" spans="1:4" s="3" customFormat="1" ht="41.25" customHeight="1" x14ac:dyDescent="0.25">
      <c r="A62" s="196"/>
      <c r="B62" s="181"/>
      <c r="C62" s="2" t="s">
        <v>188</v>
      </c>
      <c r="D62" s="200"/>
    </row>
    <row r="63" spans="1:4" s="3" customFormat="1" ht="15" customHeight="1" x14ac:dyDescent="0.25">
      <c r="A63" s="196"/>
      <c r="B63" s="181"/>
      <c r="C63" s="79" t="s">
        <v>30</v>
      </c>
      <c r="D63" s="200"/>
    </row>
    <row r="64" spans="1:4" s="3" customFormat="1" ht="15" customHeight="1" x14ac:dyDescent="0.25">
      <c r="A64" s="196"/>
      <c r="B64" s="182"/>
      <c r="C64" s="2" t="s">
        <v>101</v>
      </c>
      <c r="D64" s="201"/>
    </row>
    <row r="65" spans="1:4" s="3" customFormat="1" ht="15" customHeight="1" x14ac:dyDescent="0.25">
      <c r="A65" s="196"/>
      <c r="B65" s="180" t="s">
        <v>66</v>
      </c>
      <c r="C65" s="79" t="s">
        <v>28</v>
      </c>
      <c r="D65" s="199">
        <v>-150000</v>
      </c>
    </row>
    <row r="66" spans="1:4" s="3" customFormat="1" ht="42.75" customHeight="1" x14ac:dyDescent="0.25">
      <c r="A66" s="196"/>
      <c r="B66" s="181"/>
      <c r="C66" s="2" t="s">
        <v>88</v>
      </c>
      <c r="D66" s="200"/>
    </row>
    <row r="67" spans="1:4" s="3" customFormat="1" ht="15" customHeight="1" x14ac:dyDescent="0.25">
      <c r="A67" s="196"/>
      <c r="B67" s="181"/>
      <c r="C67" s="79" t="s">
        <v>29</v>
      </c>
      <c r="D67" s="200"/>
    </row>
    <row r="68" spans="1:4" s="3" customFormat="1" ht="41.25" customHeight="1" x14ac:dyDescent="0.25">
      <c r="A68" s="196"/>
      <c r="B68" s="181"/>
      <c r="C68" s="2" t="s">
        <v>89</v>
      </c>
      <c r="D68" s="200"/>
    </row>
    <row r="69" spans="1:4" s="3" customFormat="1" ht="15" customHeight="1" x14ac:dyDescent="0.25">
      <c r="A69" s="196"/>
      <c r="B69" s="181"/>
      <c r="C69" s="79" t="s">
        <v>30</v>
      </c>
      <c r="D69" s="200"/>
    </row>
    <row r="70" spans="1:4" s="3" customFormat="1" ht="15" customHeight="1" x14ac:dyDescent="0.25">
      <c r="A70" s="196"/>
      <c r="B70" s="182"/>
      <c r="C70" s="2" t="s">
        <v>43</v>
      </c>
      <c r="D70" s="201"/>
    </row>
    <row r="71" spans="1:4" s="3" customFormat="1" ht="15" customHeight="1" x14ac:dyDescent="0.25">
      <c r="A71" s="196"/>
      <c r="B71" s="180">
        <v>12004</v>
      </c>
      <c r="C71" s="79" t="s">
        <v>28</v>
      </c>
      <c r="D71" s="199">
        <v>-300000</v>
      </c>
    </row>
    <row r="72" spans="1:4" s="3" customFormat="1" ht="29.25" customHeight="1" x14ac:dyDescent="0.25">
      <c r="A72" s="196"/>
      <c r="B72" s="181"/>
      <c r="C72" s="2" t="s">
        <v>146</v>
      </c>
      <c r="D72" s="200"/>
    </row>
    <row r="73" spans="1:4" s="3" customFormat="1" ht="15" customHeight="1" x14ac:dyDescent="0.25">
      <c r="A73" s="196"/>
      <c r="B73" s="181"/>
      <c r="C73" s="79" t="s">
        <v>29</v>
      </c>
      <c r="D73" s="200"/>
    </row>
    <row r="74" spans="1:4" s="3" customFormat="1" ht="30" customHeight="1" x14ac:dyDescent="0.25">
      <c r="A74" s="196"/>
      <c r="B74" s="181"/>
      <c r="C74" s="2" t="s">
        <v>147</v>
      </c>
      <c r="D74" s="200"/>
    </row>
    <row r="75" spans="1:4" s="3" customFormat="1" ht="15" customHeight="1" x14ac:dyDescent="0.25">
      <c r="A75" s="196"/>
      <c r="B75" s="181"/>
      <c r="C75" s="79" t="s">
        <v>30</v>
      </c>
      <c r="D75" s="200"/>
    </row>
    <row r="76" spans="1:4" s="3" customFormat="1" ht="15" customHeight="1" x14ac:dyDescent="0.25">
      <c r="A76" s="196"/>
      <c r="B76" s="182"/>
      <c r="C76" s="2" t="s">
        <v>43</v>
      </c>
      <c r="D76" s="201"/>
    </row>
    <row r="77" spans="1:4" s="3" customFormat="1" ht="15" customHeight="1" x14ac:dyDescent="0.25">
      <c r="A77" s="196"/>
      <c r="B77" s="180" t="s">
        <v>67</v>
      </c>
      <c r="C77" s="79" t="s">
        <v>28</v>
      </c>
      <c r="D77" s="199">
        <v>-100000</v>
      </c>
    </row>
    <row r="78" spans="1:4" s="3" customFormat="1" ht="34.5" customHeight="1" x14ac:dyDescent="0.25">
      <c r="A78" s="196"/>
      <c r="B78" s="181"/>
      <c r="C78" s="2" t="s">
        <v>90</v>
      </c>
      <c r="D78" s="200"/>
    </row>
    <row r="79" spans="1:4" s="3" customFormat="1" ht="15" customHeight="1" x14ac:dyDescent="0.25">
      <c r="A79" s="196"/>
      <c r="B79" s="181"/>
      <c r="C79" s="79" t="s">
        <v>29</v>
      </c>
      <c r="D79" s="200"/>
    </row>
    <row r="80" spans="1:4" s="3" customFormat="1" ht="48" customHeight="1" x14ac:dyDescent="0.25">
      <c r="A80" s="196"/>
      <c r="B80" s="181"/>
      <c r="C80" s="2" t="s">
        <v>91</v>
      </c>
      <c r="D80" s="200"/>
    </row>
    <row r="81" spans="1:5" s="3" customFormat="1" ht="15" customHeight="1" x14ac:dyDescent="0.25">
      <c r="A81" s="196"/>
      <c r="B81" s="181"/>
      <c r="C81" s="79" t="s">
        <v>30</v>
      </c>
      <c r="D81" s="200"/>
    </row>
    <row r="82" spans="1:5" s="3" customFormat="1" ht="15" customHeight="1" x14ac:dyDescent="0.25">
      <c r="A82" s="196"/>
      <c r="B82" s="182"/>
      <c r="C82" s="2" t="s">
        <v>43</v>
      </c>
      <c r="D82" s="201"/>
    </row>
    <row r="83" spans="1:5" s="3" customFormat="1" ht="15" customHeight="1" x14ac:dyDescent="0.25">
      <c r="A83" s="196"/>
      <c r="B83" s="180" t="s">
        <v>68</v>
      </c>
      <c r="C83" s="79" t="s">
        <v>28</v>
      </c>
      <c r="D83" s="199">
        <v>-120000</v>
      </c>
    </row>
    <row r="84" spans="1:5" s="3" customFormat="1" ht="44.25" customHeight="1" x14ac:dyDescent="0.25">
      <c r="A84" s="196"/>
      <c r="B84" s="181"/>
      <c r="C84" s="2" t="s">
        <v>92</v>
      </c>
      <c r="D84" s="200"/>
    </row>
    <row r="85" spans="1:5" s="3" customFormat="1" ht="15" customHeight="1" x14ac:dyDescent="0.25">
      <c r="A85" s="196"/>
      <c r="B85" s="181"/>
      <c r="C85" s="79" t="s">
        <v>29</v>
      </c>
      <c r="D85" s="200"/>
    </row>
    <row r="86" spans="1:5" s="3" customFormat="1" ht="30" customHeight="1" x14ac:dyDescent="0.25">
      <c r="A86" s="196"/>
      <c r="B86" s="181"/>
      <c r="C86" s="2" t="s">
        <v>93</v>
      </c>
      <c r="D86" s="200"/>
    </row>
    <row r="87" spans="1:5" s="3" customFormat="1" ht="15" customHeight="1" x14ac:dyDescent="0.25">
      <c r="A87" s="196"/>
      <c r="B87" s="181"/>
      <c r="C87" s="79" t="s">
        <v>30</v>
      </c>
      <c r="D87" s="200"/>
    </row>
    <row r="88" spans="1:5" s="3" customFormat="1" ht="15" customHeight="1" x14ac:dyDescent="0.25">
      <c r="A88" s="196"/>
      <c r="B88" s="182"/>
      <c r="C88" s="2" t="s">
        <v>43</v>
      </c>
      <c r="D88" s="201"/>
    </row>
    <row r="89" spans="1:5" s="3" customFormat="1" ht="15" customHeight="1" x14ac:dyDescent="0.25">
      <c r="A89" s="196"/>
      <c r="B89" s="180">
        <v>12007</v>
      </c>
      <c r="C89" s="79" t="s">
        <v>28</v>
      </c>
      <c r="D89" s="199">
        <v>-150000</v>
      </c>
    </row>
    <row r="90" spans="1:5" s="3" customFormat="1" ht="33.75" customHeight="1" x14ac:dyDescent="0.25">
      <c r="A90" s="196"/>
      <c r="B90" s="181"/>
      <c r="C90" s="2" t="s">
        <v>149</v>
      </c>
      <c r="D90" s="200"/>
    </row>
    <row r="91" spans="1:5" s="3" customFormat="1" ht="15" customHeight="1" x14ac:dyDescent="0.25">
      <c r="A91" s="196"/>
      <c r="B91" s="181"/>
      <c r="C91" s="79" t="s">
        <v>29</v>
      </c>
      <c r="D91" s="200"/>
    </row>
    <row r="92" spans="1:5" s="3" customFormat="1" ht="45" customHeight="1" x14ac:dyDescent="0.25">
      <c r="A92" s="196"/>
      <c r="B92" s="181"/>
      <c r="C92" s="2" t="s">
        <v>150</v>
      </c>
      <c r="D92" s="200"/>
    </row>
    <row r="93" spans="1:5" s="3" customFormat="1" ht="15" customHeight="1" x14ac:dyDescent="0.25">
      <c r="A93" s="196"/>
      <c r="B93" s="181"/>
      <c r="C93" s="79" t="s">
        <v>30</v>
      </c>
      <c r="D93" s="200"/>
    </row>
    <row r="94" spans="1:5" s="3" customFormat="1" ht="15" customHeight="1" x14ac:dyDescent="0.25">
      <c r="A94" s="196"/>
      <c r="B94" s="182"/>
      <c r="C94" s="2" t="s">
        <v>43</v>
      </c>
      <c r="D94" s="201"/>
    </row>
    <row r="95" spans="1:5" s="3" customFormat="1" ht="15" customHeight="1" x14ac:dyDescent="0.25">
      <c r="A95" s="196"/>
      <c r="B95" s="180">
        <v>12008</v>
      </c>
      <c r="C95" s="79" t="s">
        <v>28</v>
      </c>
      <c r="D95" s="199">
        <v>-150000</v>
      </c>
      <c r="E95" s="45"/>
    </row>
    <row r="96" spans="1:5" s="3" customFormat="1" ht="27" x14ac:dyDescent="0.25">
      <c r="A96" s="196"/>
      <c r="B96" s="181"/>
      <c r="C96" s="2" t="s">
        <v>84</v>
      </c>
      <c r="D96" s="200"/>
    </row>
    <row r="97" spans="1:5" s="3" customFormat="1" ht="15" customHeight="1" x14ac:dyDescent="0.25">
      <c r="A97" s="196"/>
      <c r="B97" s="181"/>
      <c r="C97" s="79" t="s">
        <v>29</v>
      </c>
      <c r="D97" s="200"/>
      <c r="E97" s="45"/>
    </row>
    <row r="98" spans="1:5" s="3" customFormat="1" ht="31.5" customHeight="1" x14ac:dyDescent="0.25">
      <c r="A98" s="196"/>
      <c r="B98" s="181"/>
      <c r="C98" s="2" t="s">
        <v>148</v>
      </c>
      <c r="D98" s="200"/>
      <c r="E98" s="45"/>
    </row>
    <row r="99" spans="1:5" s="3" customFormat="1" ht="15" customHeight="1" x14ac:dyDescent="0.25">
      <c r="A99" s="196"/>
      <c r="B99" s="181"/>
      <c r="C99" s="79" t="s">
        <v>30</v>
      </c>
      <c r="D99" s="200"/>
      <c r="E99" s="45"/>
    </row>
    <row r="100" spans="1:5" s="3" customFormat="1" ht="15" customHeight="1" x14ac:dyDescent="0.25">
      <c r="A100" s="196"/>
      <c r="B100" s="182"/>
      <c r="C100" s="2" t="s">
        <v>43</v>
      </c>
      <c r="D100" s="201"/>
    </row>
    <row r="101" spans="1:5" s="3" customFormat="1" ht="15" customHeight="1" x14ac:dyDescent="0.25">
      <c r="A101" s="196"/>
      <c r="B101" s="180">
        <v>12010</v>
      </c>
      <c r="C101" s="79" t="s">
        <v>28</v>
      </c>
      <c r="D101" s="199">
        <v>-70000</v>
      </c>
    </row>
    <row r="102" spans="1:5" s="3" customFormat="1" ht="18.75" customHeight="1" x14ac:dyDescent="0.25">
      <c r="A102" s="196"/>
      <c r="B102" s="181"/>
      <c r="C102" s="2" t="s">
        <v>69</v>
      </c>
      <c r="D102" s="200"/>
    </row>
    <row r="103" spans="1:5" s="3" customFormat="1" ht="15" customHeight="1" x14ac:dyDescent="0.25">
      <c r="A103" s="196"/>
      <c r="B103" s="181"/>
      <c r="C103" s="79" t="s">
        <v>29</v>
      </c>
      <c r="D103" s="200"/>
    </row>
    <row r="104" spans="1:5" s="3" customFormat="1" ht="42.75" customHeight="1" x14ac:dyDescent="0.25">
      <c r="A104" s="196"/>
      <c r="B104" s="181"/>
      <c r="C104" s="2" t="s">
        <v>139</v>
      </c>
      <c r="D104" s="200"/>
    </row>
    <row r="105" spans="1:5" s="3" customFormat="1" ht="15" customHeight="1" x14ac:dyDescent="0.25">
      <c r="A105" s="196"/>
      <c r="B105" s="181"/>
      <c r="C105" s="79" t="s">
        <v>30</v>
      </c>
      <c r="D105" s="200"/>
    </row>
    <row r="106" spans="1:5" s="3" customFormat="1" ht="15" customHeight="1" x14ac:dyDescent="0.25">
      <c r="A106" s="197"/>
      <c r="B106" s="182"/>
      <c r="C106" s="2" t="s">
        <v>43</v>
      </c>
      <c r="D106" s="201"/>
    </row>
    <row r="107" spans="1:5" s="3" customFormat="1" ht="16.5" customHeight="1" x14ac:dyDescent="0.25">
      <c r="A107" s="180">
        <v>1059</v>
      </c>
      <c r="B107" s="198"/>
      <c r="C107" s="79" t="s">
        <v>25</v>
      </c>
      <c r="D107" s="186">
        <f>D114+D120</f>
        <v>-163228.4</v>
      </c>
    </row>
    <row r="108" spans="1:5" s="3" customFormat="1" ht="18.75" customHeight="1" x14ac:dyDescent="0.25">
      <c r="A108" s="181"/>
      <c r="B108" s="198"/>
      <c r="C108" s="2" t="s">
        <v>153</v>
      </c>
      <c r="D108" s="187"/>
    </row>
    <row r="109" spans="1:5" s="3" customFormat="1" ht="13.5" customHeight="1" x14ac:dyDescent="0.25">
      <c r="A109" s="181"/>
      <c r="B109" s="198"/>
      <c r="C109" s="79" t="s">
        <v>26</v>
      </c>
      <c r="D109" s="187"/>
    </row>
    <row r="110" spans="1:5" s="3" customFormat="1" ht="18" customHeight="1" x14ac:dyDescent="0.25">
      <c r="A110" s="181"/>
      <c r="B110" s="198"/>
      <c r="C110" s="2" t="s">
        <v>154</v>
      </c>
      <c r="D110" s="187"/>
    </row>
    <row r="111" spans="1:5" s="3" customFormat="1" ht="12" customHeight="1" x14ac:dyDescent="0.25">
      <c r="A111" s="181"/>
      <c r="B111" s="198"/>
      <c r="C111" s="79" t="s">
        <v>27</v>
      </c>
      <c r="D111" s="187"/>
    </row>
    <row r="112" spans="1:5" s="3" customFormat="1" ht="30.75" customHeight="1" x14ac:dyDescent="0.25">
      <c r="A112" s="181"/>
      <c r="B112" s="198"/>
      <c r="C112" s="2" t="s">
        <v>155</v>
      </c>
      <c r="D112" s="188"/>
    </row>
    <row r="113" spans="1:4" ht="16.5" customHeight="1" x14ac:dyDescent="0.25">
      <c r="A113" s="181"/>
      <c r="B113" s="192" t="s">
        <v>10</v>
      </c>
      <c r="C113" s="193"/>
      <c r="D113" s="194"/>
    </row>
    <row r="114" spans="1:4" ht="13.5" customHeight="1" x14ac:dyDescent="0.25">
      <c r="A114" s="181"/>
      <c r="B114" s="180">
        <v>11006</v>
      </c>
      <c r="C114" s="79" t="s">
        <v>28</v>
      </c>
      <c r="D114" s="183">
        <v>-13228.4</v>
      </c>
    </row>
    <row r="115" spans="1:4" ht="27" x14ac:dyDescent="0.25">
      <c r="A115" s="181"/>
      <c r="B115" s="181"/>
      <c r="C115" s="2" t="s">
        <v>156</v>
      </c>
      <c r="D115" s="184"/>
    </row>
    <row r="116" spans="1:4" ht="13.5" customHeight="1" x14ac:dyDescent="0.25">
      <c r="A116" s="181"/>
      <c r="B116" s="181"/>
      <c r="C116" s="79" t="s">
        <v>29</v>
      </c>
      <c r="D116" s="184"/>
    </row>
    <row r="117" spans="1:4" ht="40.5" x14ac:dyDescent="0.25">
      <c r="A117" s="181"/>
      <c r="B117" s="181"/>
      <c r="C117" s="2" t="s">
        <v>157</v>
      </c>
      <c r="D117" s="184"/>
    </row>
    <row r="118" spans="1:4" ht="13.5" customHeight="1" x14ac:dyDescent="0.25">
      <c r="A118" s="181"/>
      <c r="B118" s="181"/>
      <c r="C118" s="79" t="s">
        <v>30</v>
      </c>
      <c r="D118" s="184"/>
    </row>
    <row r="119" spans="1:4" ht="13.5" customHeight="1" x14ac:dyDescent="0.25">
      <c r="A119" s="181"/>
      <c r="B119" s="182"/>
      <c r="C119" s="2" t="s">
        <v>101</v>
      </c>
      <c r="D119" s="185"/>
    </row>
    <row r="120" spans="1:4" ht="15" customHeight="1" x14ac:dyDescent="0.25">
      <c r="A120" s="181"/>
      <c r="B120" s="180" t="s">
        <v>61</v>
      </c>
      <c r="C120" s="79" t="s">
        <v>28</v>
      </c>
      <c r="D120" s="183">
        <v>-150000</v>
      </c>
    </row>
    <row r="121" spans="1:4" ht="27" x14ac:dyDescent="0.25">
      <c r="A121" s="181"/>
      <c r="B121" s="181"/>
      <c r="C121" s="2" t="s">
        <v>158</v>
      </c>
      <c r="D121" s="184"/>
    </row>
    <row r="122" spans="1:4" ht="15" customHeight="1" x14ac:dyDescent="0.25">
      <c r="A122" s="181"/>
      <c r="B122" s="181"/>
      <c r="C122" s="79" t="s">
        <v>29</v>
      </c>
      <c r="D122" s="184"/>
    </row>
    <row r="123" spans="1:4" ht="27" x14ac:dyDescent="0.25">
      <c r="A123" s="181"/>
      <c r="B123" s="181"/>
      <c r="C123" s="2" t="s">
        <v>159</v>
      </c>
      <c r="D123" s="184"/>
    </row>
    <row r="124" spans="1:4" ht="15" customHeight="1" x14ac:dyDescent="0.25">
      <c r="A124" s="181"/>
      <c r="B124" s="181"/>
      <c r="C124" s="79" t="s">
        <v>30</v>
      </c>
      <c r="D124" s="184"/>
    </row>
    <row r="125" spans="1:4" x14ac:dyDescent="0.25">
      <c r="A125" s="182"/>
      <c r="B125" s="182"/>
      <c r="C125" s="2" t="s">
        <v>43</v>
      </c>
      <c r="D125" s="185"/>
    </row>
    <row r="126" spans="1:4" ht="15" customHeight="1" x14ac:dyDescent="0.25">
      <c r="A126" s="179" t="s">
        <v>160</v>
      </c>
      <c r="B126" s="189"/>
      <c r="C126" s="79" t="s">
        <v>25</v>
      </c>
      <c r="D126" s="186">
        <f>+D133</f>
        <v>-81539</v>
      </c>
    </row>
    <row r="127" spans="1:4" ht="13.5" customHeight="1" x14ac:dyDescent="0.25">
      <c r="A127" s="179"/>
      <c r="B127" s="190"/>
      <c r="C127" s="2" t="s">
        <v>161</v>
      </c>
      <c r="D127" s="187"/>
    </row>
    <row r="128" spans="1:4" ht="15" customHeight="1" x14ac:dyDescent="0.25">
      <c r="A128" s="179"/>
      <c r="B128" s="190"/>
      <c r="C128" s="79" t="s">
        <v>26</v>
      </c>
      <c r="D128" s="187"/>
    </row>
    <row r="129" spans="1:4" ht="16.5" customHeight="1" x14ac:dyDescent="0.25">
      <c r="A129" s="179"/>
      <c r="B129" s="190"/>
      <c r="C129" s="2" t="s">
        <v>162</v>
      </c>
      <c r="D129" s="187"/>
    </row>
    <row r="130" spans="1:4" ht="15" customHeight="1" x14ac:dyDescent="0.25">
      <c r="A130" s="179"/>
      <c r="B130" s="190"/>
      <c r="C130" s="79" t="s">
        <v>27</v>
      </c>
      <c r="D130" s="187"/>
    </row>
    <row r="131" spans="1:4" ht="16.5" customHeight="1" x14ac:dyDescent="0.25">
      <c r="A131" s="179"/>
      <c r="B131" s="191"/>
      <c r="C131" s="2" t="s">
        <v>163</v>
      </c>
      <c r="D131" s="188"/>
    </row>
    <row r="132" spans="1:4" ht="16.5" customHeight="1" x14ac:dyDescent="0.25">
      <c r="A132" s="179"/>
      <c r="B132" s="192" t="s">
        <v>10</v>
      </c>
      <c r="C132" s="193"/>
      <c r="D132" s="194"/>
    </row>
    <row r="133" spans="1:4" ht="15" customHeight="1" x14ac:dyDescent="0.25">
      <c r="A133" s="179"/>
      <c r="B133" s="180" t="s">
        <v>99</v>
      </c>
      <c r="C133" s="79" t="s">
        <v>28</v>
      </c>
      <c r="D133" s="183">
        <v>-81539</v>
      </c>
    </row>
    <row r="134" spans="1:4" x14ac:dyDescent="0.25">
      <c r="A134" s="179"/>
      <c r="B134" s="181"/>
      <c r="C134" s="2" t="s">
        <v>164</v>
      </c>
      <c r="D134" s="184"/>
    </row>
    <row r="135" spans="1:4" ht="15" customHeight="1" x14ac:dyDescent="0.25">
      <c r="A135" s="179"/>
      <c r="B135" s="181"/>
      <c r="C135" s="79" t="s">
        <v>29</v>
      </c>
      <c r="D135" s="184"/>
    </row>
    <row r="136" spans="1:4" ht="40.5" x14ac:dyDescent="0.25">
      <c r="A136" s="179"/>
      <c r="B136" s="181"/>
      <c r="C136" s="2" t="s">
        <v>165</v>
      </c>
      <c r="D136" s="184"/>
    </row>
    <row r="137" spans="1:4" ht="15" customHeight="1" x14ac:dyDescent="0.25">
      <c r="A137" s="179"/>
      <c r="B137" s="181"/>
      <c r="C137" s="79" t="s">
        <v>30</v>
      </c>
      <c r="D137" s="184"/>
    </row>
    <row r="138" spans="1:4" x14ac:dyDescent="0.25">
      <c r="A138" s="179"/>
      <c r="B138" s="182"/>
      <c r="C138" s="2" t="s">
        <v>101</v>
      </c>
      <c r="D138" s="185"/>
    </row>
    <row r="139" spans="1:4" ht="15" customHeight="1" x14ac:dyDescent="0.25">
      <c r="A139" s="179" t="s">
        <v>166</v>
      </c>
      <c r="B139" s="189"/>
      <c r="C139" s="79" t="s">
        <v>25</v>
      </c>
      <c r="D139" s="186">
        <f>+D146</f>
        <v>-30000</v>
      </c>
    </row>
    <row r="140" spans="1:4" ht="30" x14ac:dyDescent="0.25">
      <c r="A140" s="179"/>
      <c r="B140" s="190"/>
      <c r="C140" s="78" t="s">
        <v>167</v>
      </c>
      <c r="D140" s="187"/>
    </row>
    <row r="141" spans="1:4" ht="15" customHeight="1" x14ac:dyDescent="0.25">
      <c r="A141" s="179"/>
      <c r="B141" s="190"/>
      <c r="C141" s="79" t="s">
        <v>26</v>
      </c>
      <c r="D141" s="187"/>
    </row>
    <row r="142" spans="1:4" ht="30" x14ac:dyDescent="0.25">
      <c r="A142" s="179"/>
      <c r="B142" s="190"/>
      <c r="C142" s="78" t="s">
        <v>168</v>
      </c>
      <c r="D142" s="187"/>
    </row>
    <row r="143" spans="1:4" ht="15" customHeight="1" x14ac:dyDescent="0.25">
      <c r="A143" s="179"/>
      <c r="B143" s="190"/>
      <c r="C143" s="79" t="s">
        <v>27</v>
      </c>
      <c r="D143" s="187"/>
    </row>
    <row r="144" spans="1:4" ht="30" x14ac:dyDescent="0.25">
      <c r="A144" s="179"/>
      <c r="B144" s="191"/>
      <c r="C144" s="78" t="s">
        <v>169</v>
      </c>
      <c r="D144" s="188"/>
    </row>
    <row r="145" spans="1:4" ht="16.5" customHeight="1" x14ac:dyDescent="0.25">
      <c r="A145" s="179"/>
      <c r="B145" s="192" t="s">
        <v>10</v>
      </c>
      <c r="C145" s="193"/>
      <c r="D145" s="194"/>
    </row>
    <row r="146" spans="1:4" ht="15" customHeight="1" x14ac:dyDescent="0.25">
      <c r="A146" s="179"/>
      <c r="B146" s="195" t="s">
        <v>170</v>
      </c>
      <c r="C146" s="79" t="s">
        <v>28</v>
      </c>
      <c r="D146" s="183">
        <v>-30000</v>
      </c>
    </row>
    <row r="147" spans="1:4" ht="30" x14ac:dyDescent="0.25">
      <c r="A147" s="179"/>
      <c r="B147" s="196"/>
      <c r="C147" s="78" t="s">
        <v>171</v>
      </c>
      <c r="D147" s="184"/>
    </row>
    <row r="148" spans="1:4" ht="15" customHeight="1" x14ac:dyDescent="0.25">
      <c r="A148" s="179"/>
      <c r="B148" s="196"/>
      <c r="C148" s="79" t="s">
        <v>29</v>
      </c>
      <c r="D148" s="184"/>
    </row>
    <row r="149" spans="1:4" ht="45" x14ac:dyDescent="0.25">
      <c r="A149" s="179"/>
      <c r="B149" s="196"/>
      <c r="C149" s="78" t="s">
        <v>172</v>
      </c>
      <c r="D149" s="184"/>
    </row>
    <row r="150" spans="1:4" ht="15" customHeight="1" x14ac:dyDescent="0.25">
      <c r="A150" s="179"/>
      <c r="B150" s="196"/>
      <c r="C150" s="79" t="s">
        <v>30</v>
      </c>
      <c r="D150" s="184"/>
    </row>
    <row r="151" spans="1:4" ht="15" x14ac:dyDescent="0.25">
      <c r="A151" s="179"/>
      <c r="B151" s="197"/>
      <c r="C151" s="78" t="s">
        <v>101</v>
      </c>
      <c r="D151" s="185"/>
    </row>
    <row r="152" spans="1:4" ht="13.5" customHeight="1" x14ac:dyDescent="0.25">
      <c r="A152" s="89"/>
    </row>
  </sheetData>
  <mergeCells count="63">
    <mergeCell ref="A20:A25"/>
    <mergeCell ref="B20:B25"/>
    <mergeCell ref="B46:B51"/>
    <mergeCell ref="B40:B45"/>
    <mergeCell ref="A6:D6"/>
    <mergeCell ref="A9:B9"/>
    <mergeCell ref="C9:C10"/>
    <mergeCell ref="D27:D32"/>
    <mergeCell ref="B11:C11"/>
    <mergeCell ref="B12:C12"/>
    <mergeCell ref="A13:A18"/>
    <mergeCell ref="B13:B18"/>
    <mergeCell ref="A19:B19"/>
    <mergeCell ref="C19:D19"/>
    <mergeCell ref="D20:D25"/>
    <mergeCell ref="D13:D18"/>
    <mergeCell ref="D46:D51"/>
    <mergeCell ref="D52:D57"/>
    <mergeCell ref="B95:B100"/>
    <mergeCell ref="B83:B88"/>
    <mergeCell ref="B52:B57"/>
    <mergeCell ref="B65:B70"/>
    <mergeCell ref="B77:B82"/>
    <mergeCell ref="D71:D76"/>
    <mergeCell ref="A27:A51"/>
    <mergeCell ref="B27:B32"/>
    <mergeCell ref="B33:D33"/>
    <mergeCell ref="B58:D58"/>
    <mergeCell ref="B59:B64"/>
    <mergeCell ref="D59:D64"/>
    <mergeCell ref="D40:D45"/>
    <mergeCell ref="A52:A106"/>
    <mergeCell ref="B34:B39"/>
    <mergeCell ref="D34:D39"/>
    <mergeCell ref="B89:B94"/>
    <mergeCell ref="D89:D94"/>
    <mergeCell ref="D65:D70"/>
    <mergeCell ref="D77:D82"/>
    <mergeCell ref="D83:D88"/>
    <mergeCell ref="B71:B76"/>
    <mergeCell ref="D107:D112"/>
    <mergeCell ref="D114:D119"/>
    <mergeCell ref="B107:B112"/>
    <mergeCell ref="B114:B119"/>
    <mergeCell ref="D95:D100"/>
    <mergeCell ref="D101:D106"/>
    <mergeCell ref="B101:B106"/>
    <mergeCell ref="A139:A151"/>
    <mergeCell ref="B120:B125"/>
    <mergeCell ref="D120:D125"/>
    <mergeCell ref="A107:A125"/>
    <mergeCell ref="D126:D131"/>
    <mergeCell ref="B126:B131"/>
    <mergeCell ref="B113:D113"/>
    <mergeCell ref="A126:A138"/>
    <mergeCell ref="B132:D132"/>
    <mergeCell ref="D133:D138"/>
    <mergeCell ref="B133:B138"/>
    <mergeCell ref="B145:D145"/>
    <mergeCell ref="D139:D144"/>
    <mergeCell ref="B139:B144"/>
    <mergeCell ref="D146:D151"/>
    <mergeCell ref="B146:B151"/>
  </mergeCells>
  <pageMargins left="0" right="0" top="0" bottom="0" header="0.3" footer="0.3"/>
  <pageSetup paperSize="9" scale="90" orientation="landscape" r:id="rId1"/>
  <ignoredErrors>
    <ignoredError sqref="B6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9"/>
  <sheetViews>
    <sheetView zoomScaleNormal="100" workbookViewId="0">
      <selection activeCell="L26" sqref="L26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0.7109375" style="1" customWidth="1"/>
    <col min="6" max="6" width="66.85546875" style="1" customWidth="1"/>
    <col min="7" max="7" width="34.42578125" style="1" customWidth="1"/>
    <col min="8" max="8" width="9.140625" style="1"/>
    <col min="9" max="9" width="10.28515625" style="1" bestFit="1" customWidth="1"/>
    <col min="10" max="16384" width="9.140625" style="1"/>
  </cols>
  <sheetData>
    <row r="1" spans="1:7" ht="18" customHeight="1" x14ac:dyDescent="0.25">
      <c r="G1" s="90" t="s">
        <v>4</v>
      </c>
    </row>
    <row r="2" spans="1:7" ht="15.75" customHeight="1" x14ac:dyDescent="0.25">
      <c r="G2" s="1" t="s">
        <v>0</v>
      </c>
    </row>
    <row r="3" spans="1:7" ht="17.25" customHeight="1" x14ac:dyDescent="0.25">
      <c r="G3" s="1" t="s">
        <v>1</v>
      </c>
    </row>
    <row r="6" spans="1:7" ht="45" customHeight="1" x14ac:dyDescent="0.3">
      <c r="A6" s="212" t="s">
        <v>338</v>
      </c>
      <c r="B6" s="212"/>
      <c r="C6" s="212"/>
      <c r="D6" s="212"/>
      <c r="E6" s="212"/>
      <c r="F6" s="212"/>
      <c r="G6" s="212"/>
    </row>
    <row r="8" spans="1:7" x14ac:dyDescent="0.25">
      <c r="G8" s="160" t="s">
        <v>18</v>
      </c>
    </row>
    <row r="9" spans="1:7" s="3" customFormat="1" ht="66" customHeight="1" x14ac:dyDescent="0.25">
      <c r="A9" s="230" t="s">
        <v>19</v>
      </c>
      <c r="B9" s="231"/>
      <c r="C9" s="232"/>
      <c r="D9" s="233" t="s">
        <v>5</v>
      </c>
      <c r="E9" s="233"/>
      <c r="F9" s="233" t="s">
        <v>11</v>
      </c>
      <c r="G9" s="159" t="s">
        <v>20</v>
      </c>
    </row>
    <row r="10" spans="1:7" s="3" customFormat="1" ht="39.75" customHeight="1" x14ac:dyDescent="0.25">
      <c r="A10" s="36" t="s">
        <v>21</v>
      </c>
      <c r="B10" s="36" t="s">
        <v>22</v>
      </c>
      <c r="C10" s="36" t="s">
        <v>23</v>
      </c>
      <c r="D10" s="6" t="s">
        <v>8</v>
      </c>
      <c r="E10" s="6" t="s">
        <v>9</v>
      </c>
      <c r="F10" s="233"/>
      <c r="G10" s="7" t="s">
        <v>7</v>
      </c>
    </row>
    <row r="11" spans="1:7" s="3" customFormat="1" ht="15" x14ac:dyDescent="0.25">
      <c r="A11" s="8"/>
      <c r="B11" s="8"/>
      <c r="C11" s="8"/>
      <c r="D11" s="6"/>
      <c r="E11" s="6"/>
      <c r="F11" s="5" t="s">
        <v>17</v>
      </c>
      <c r="G11" s="107">
        <f>+G12+G27</f>
        <v>0</v>
      </c>
    </row>
    <row r="12" spans="1:7" s="3" customFormat="1" ht="17.25" x14ac:dyDescent="0.25">
      <c r="A12" s="227" t="s">
        <v>102</v>
      </c>
      <c r="B12" s="48"/>
      <c r="C12" s="242"/>
      <c r="D12" s="198"/>
      <c r="E12" s="225"/>
      <c r="F12" s="49" t="s">
        <v>103</v>
      </c>
      <c r="G12" s="174">
        <f t="shared" ref="G12" si="0">+G14</f>
        <v>3229372.8</v>
      </c>
    </row>
    <row r="13" spans="1:7" s="3" customFormat="1" ht="17.25" x14ac:dyDescent="0.25">
      <c r="A13" s="228"/>
      <c r="B13" s="227" t="s">
        <v>104</v>
      </c>
      <c r="C13" s="243"/>
      <c r="D13" s="198"/>
      <c r="E13" s="226"/>
      <c r="F13" s="50" t="s">
        <v>12</v>
      </c>
      <c r="G13" s="93"/>
    </row>
    <row r="14" spans="1:7" s="3" customFormat="1" ht="17.25" x14ac:dyDescent="0.25">
      <c r="A14" s="228"/>
      <c r="B14" s="228"/>
      <c r="C14" s="244"/>
      <c r="D14" s="198"/>
      <c r="E14" s="226"/>
      <c r="F14" s="49" t="s">
        <v>105</v>
      </c>
      <c r="G14" s="174">
        <f t="shared" ref="G14" si="1">+G16</f>
        <v>3229372.8</v>
      </c>
    </row>
    <row r="15" spans="1:7" s="3" customFormat="1" ht="17.25" x14ac:dyDescent="0.25">
      <c r="A15" s="228"/>
      <c r="B15" s="228"/>
      <c r="C15" s="245"/>
      <c r="D15" s="198"/>
      <c r="E15" s="226"/>
      <c r="F15" s="50" t="s">
        <v>12</v>
      </c>
      <c r="G15" s="93"/>
    </row>
    <row r="16" spans="1:7" s="3" customFormat="1" ht="17.25" x14ac:dyDescent="0.25">
      <c r="A16" s="228"/>
      <c r="B16" s="228"/>
      <c r="C16" s="227" t="s">
        <v>104</v>
      </c>
      <c r="D16" s="198"/>
      <c r="E16" s="226"/>
      <c r="F16" s="49" t="s">
        <v>96</v>
      </c>
      <c r="G16" s="174">
        <f t="shared" ref="G16" si="2">+G18</f>
        <v>3229372.8</v>
      </c>
    </row>
    <row r="17" spans="1:7" s="3" customFormat="1" ht="17.25" x14ac:dyDescent="0.25">
      <c r="A17" s="228"/>
      <c r="B17" s="228"/>
      <c r="C17" s="228"/>
      <c r="D17" s="198"/>
      <c r="E17" s="226"/>
      <c r="F17" s="51" t="s">
        <v>12</v>
      </c>
      <c r="G17" s="176"/>
    </row>
    <row r="18" spans="1:7" s="3" customFormat="1" ht="17.25" x14ac:dyDescent="0.25">
      <c r="A18" s="228"/>
      <c r="B18" s="228"/>
      <c r="C18" s="228"/>
      <c r="D18" s="206" t="s">
        <v>95</v>
      </c>
      <c r="E18" s="41"/>
      <c r="F18" s="2" t="s">
        <v>96</v>
      </c>
      <c r="G18" s="175">
        <f>+G19</f>
        <v>3229372.8</v>
      </c>
    </row>
    <row r="19" spans="1:7" s="3" customFormat="1" ht="17.25" x14ac:dyDescent="0.25">
      <c r="A19" s="228"/>
      <c r="B19" s="228"/>
      <c r="C19" s="228"/>
      <c r="D19" s="207"/>
      <c r="E19" s="205" t="s">
        <v>99</v>
      </c>
      <c r="F19" s="2" t="s">
        <v>96</v>
      </c>
      <c r="G19" s="175">
        <f>+G21</f>
        <v>3229372.8</v>
      </c>
    </row>
    <row r="20" spans="1:7" s="3" customFormat="1" ht="17.25" x14ac:dyDescent="0.25">
      <c r="A20" s="228"/>
      <c r="B20" s="228"/>
      <c r="C20" s="228"/>
      <c r="D20" s="207"/>
      <c r="E20" s="205"/>
      <c r="F20" s="2" t="s">
        <v>13</v>
      </c>
      <c r="G20" s="177"/>
    </row>
    <row r="21" spans="1:7" s="3" customFormat="1" ht="17.25" x14ac:dyDescent="0.25">
      <c r="A21" s="228"/>
      <c r="B21" s="228"/>
      <c r="C21" s="228"/>
      <c r="D21" s="207"/>
      <c r="E21" s="205"/>
      <c r="F21" s="47" t="s">
        <v>94</v>
      </c>
      <c r="G21" s="175">
        <f>+G23</f>
        <v>3229372.8</v>
      </c>
    </row>
    <row r="22" spans="1:7" s="3" customFormat="1" ht="27" x14ac:dyDescent="0.25">
      <c r="A22" s="228"/>
      <c r="B22" s="228"/>
      <c r="C22" s="228"/>
      <c r="D22" s="207"/>
      <c r="E22" s="205"/>
      <c r="F22" s="2" t="s">
        <v>14</v>
      </c>
      <c r="G22" s="177"/>
    </row>
    <row r="23" spans="1:7" s="3" customFormat="1" ht="15.75" customHeight="1" x14ac:dyDescent="0.25">
      <c r="A23" s="228"/>
      <c r="B23" s="228"/>
      <c r="C23" s="228"/>
      <c r="D23" s="207"/>
      <c r="E23" s="205"/>
      <c r="F23" s="2" t="s">
        <v>15</v>
      </c>
      <c r="G23" s="175">
        <v>3229372.8</v>
      </c>
    </row>
    <row r="24" spans="1:7" s="3" customFormat="1" ht="17.25" x14ac:dyDescent="0.25">
      <c r="A24" s="228"/>
      <c r="B24" s="228"/>
      <c r="C24" s="228"/>
      <c r="D24" s="207"/>
      <c r="E24" s="205"/>
      <c r="F24" s="2" t="s">
        <v>16</v>
      </c>
      <c r="G24" s="175">
        <v>3229372.8</v>
      </c>
    </row>
    <row r="25" spans="1:7" s="3" customFormat="1" ht="17.25" x14ac:dyDescent="0.25">
      <c r="A25" s="228"/>
      <c r="B25" s="228"/>
      <c r="C25" s="228"/>
      <c r="D25" s="207"/>
      <c r="E25" s="205"/>
      <c r="F25" s="2" t="s">
        <v>106</v>
      </c>
      <c r="G25" s="175">
        <v>3229372.8</v>
      </c>
    </row>
    <row r="26" spans="1:7" s="3" customFormat="1" ht="17.25" x14ac:dyDescent="0.25">
      <c r="A26" s="228"/>
      <c r="B26" s="228"/>
      <c r="C26" s="228"/>
      <c r="D26" s="207"/>
      <c r="E26" s="205"/>
      <c r="F26" s="2" t="s">
        <v>107</v>
      </c>
      <c r="G26" s="175">
        <v>3229372.8</v>
      </c>
    </row>
    <row r="27" spans="1:7" s="3" customFormat="1" ht="17.25" x14ac:dyDescent="0.25">
      <c r="A27" s="229" t="s">
        <v>31</v>
      </c>
      <c r="B27" s="234"/>
      <c r="C27" s="236"/>
      <c r="D27" s="238"/>
      <c r="E27" s="239"/>
      <c r="F27" s="10" t="s">
        <v>35</v>
      </c>
      <c r="G27" s="174">
        <f>G29+G175</f>
        <v>-3229372.8</v>
      </c>
    </row>
    <row r="28" spans="1:7" s="3" customFormat="1" ht="17.25" x14ac:dyDescent="0.25">
      <c r="A28" s="229"/>
      <c r="B28" s="235"/>
      <c r="C28" s="236"/>
      <c r="D28" s="238"/>
      <c r="E28" s="240"/>
      <c r="F28" s="2" t="s">
        <v>12</v>
      </c>
      <c r="G28" s="93"/>
    </row>
    <row r="29" spans="1:7" s="3" customFormat="1" ht="28.5" x14ac:dyDescent="0.25">
      <c r="A29" s="229"/>
      <c r="B29" s="229" t="s">
        <v>24</v>
      </c>
      <c r="C29" s="237"/>
      <c r="D29" s="238"/>
      <c r="E29" s="240"/>
      <c r="F29" s="10" t="s">
        <v>33</v>
      </c>
      <c r="G29" s="174">
        <f t="shared" ref="G29:G31" si="3">+G31</f>
        <v>-3199372.8</v>
      </c>
    </row>
    <row r="30" spans="1:7" s="3" customFormat="1" ht="17.25" x14ac:dyDescent="0.25">
      <c r="A30" s="229"/>
      <c r="B30" s="229"/>
      <c r="C30" s="237"/>
      <c r="D30" s="238"/>
      <c r="E30" s="240"/>
      <c r="F30" s="2" t="s">
        <v>12</v>
      </c>
      <c r="G30" s="93"/>
    </row>
    <row r="31" spans="1:7" s="3" customFormat="1" ht="17.25" x14ac:dyDescent="0.25">
      <c r="A31" s="229"/>
      <c r="B31" s="229"/>
      <c r="C31" s="229" t="s">
        <v>32</v>
      </c>
      <c r="D31" s="238"/>
      <c r="E31" s="240"/>
      <c r="F31" s="10" t="s">
        <v>34</v>
      </c>
      <c r="G31" s="174">
        <f t="shared" si="3"/>
        <v>-3199372.8</v>
      </c>
    </row>
    <row r="32" spans="1:7" s="3" customFormat="1" ht="17.25" x14ac:dyDescent="0.25">
      <c r="A32" s="229"/>
      <c r="B32" s="229"/>
      <c r="C32" s="229"/>
      <c r="D32" s="238"/>
      <c r="E32" s="241"/>
      <c r="F32" s="2" t="s">
        <v>12</v>
      </c>
      <c r="G32" s="93"/>
    </row>
    <row r="33" spans="1:7" s="3" customFormat="1" ht="17.25" x14ac:dyDescent="0.25">
      <c r="A33" s="229"/>
      <c r="B33" s="229"/>
      <c r="C33" s="229"/>
      <c r="D33" s="16"/>
      <c r="E33" s="11"/>
      <c r="F33" s="9" t="s">
        <v>176</v>
      </c>
      <c r="G33" s="174">
        <f>+G34+G63+G140+G160</f>
        <v>-3199372.8</v>
      </c>
    </row>
    <row r="34" spans="1:7" ht="17.25" customHeight="1" x14ac:dyDescent="0.25">
      <c r="A34" s="229"/>
      <c r="B34" s="229"/>
      <c r="C34" s="229"/>
      <c r="D34" s="180">
        <v>1022</v>
      </c>
      <c r="E34" s="224"/>
      <c r="F34" s="124" t="s">
        <v>39</v>
      </c>
      <c r="G34" s="174">
        <f>G36+G45+G54</f>
        <v>-1974605.4</v>
      </c>
    </row>
    <row r="35" spans="1:7" ht="13.5" customHeight="1" x14ac:dyDescent="0.25">
      <c r="A35" s="229"/>
      <c r="B35" s="229"/>
      <c r="C35" s="229"/>
      <c r="D35" s="181"/>
      <c r="E35" s="224"/>
      <c r="F35" s="2" t="s">
        <v>12</v>
      </c>
      <c r="G35" s="178"/>
    </row>
    <row r="36" spans="1:7" ht="31.5" customHeight="1" x14ac:dyDescent="0.25">
      <c r="A36" s="229"/>
      <c r="B36" s="229"/>
      <c r="C36" s="229"/>
      <c r="D36" s="181"/>
      <c r="E36" s="195" t="s">
        <v>174</v>
      </c>
      <c r="F36" s="78" t="s">
        <v>151</v>
      </c>
      <c r="G36" s="175">
        <f>+G38</f>
        <v>-1324605.3999999999</v>
      </c>
    </row>
    <row r="37" spans="1:7" ht="15.75" customHeight="1" x14ac:dyDescent="0.25">
      <c r="A37" s="229"/>
      <c r="B37" s="229"/>
      <c r="C37" s="229"/>
      <c r="D37" s="181"/>
      <c r="E37" s="196"/>
      <c r="F37" s="78" t="s">
        <v>13</v>
      </c>
      <c r="G37" s="176"/>
    </row>
    <row r="38" spans="1:7" ht="13.5" customHeight="1" x14ac:dyDescent="0.25">
      <c r="A38" s="229"/>
      <c r="B38" s="229"/>
      <c r="C38" s="229"/>
      <c r="D38" s="181"/>
      <c r="E38" s="196"/>
      <c r="F38" s="79" t="s">
        <v>177</v>
      </c>
      <c r="G38" s="175">
        <f>+G40</f>
        <v>-1324605.3999999999</v>
      </c>
    </row>
    <row r="39" spans="1:7" ht="31.5" customHeight="1" x14ac:dyDescent="0.25">
      <c r="A39" s="229"/>
      <c r="B39" s="229"/>
      <c r="C39" s="229"/>
      <c r="D39" s="181"/>
      <c r="E39" s="196"/>
      <c r="F39" s="78" t="s">
        <v>14</v>
      </c>
      <c r="G39" s="176"/>
    </row>
    <row r="40" spans="1:7" ht="13.5" customHeight="1" x14ac:dyDescent="0.25">
      <c r="A40" s="229"/>
      <c r="B40" s="229"/>
      <c r="C40" s="229"/>
      <c r="D40" s="181"/>
      <c r="E40" s="196"/>
      <c r="F40" s="78" t="s">
        <v>15</v>
      </c>
      <c r="G40" s="175">
        <v>-1324605.3999999999</v>
      </c>
    </row>
    <row r="41" spans="1:7" ht="13.5" customHeight="1" x14ac:dyDescent="0.25">
      <c r="A41" s="229"/>
      <c r="B41" s="229"/>
      <c r="C41" s="229"/>
      <c r="D41" s="181"/>
      <c r="E41" s="196"/>
      <c r="F41" s="78" t="s">
        <v>16</v>
      </c>
      <c r="G41" s="175">
        <v>-1324605.3999999999</v>
      </c>
    </row>
    <row r="42" spans="1:7" ht="13.5" customHeight="1" x14ac:dyDescent="0.25">
      <c r="A42" s="229"/>
      <c r="B42" s="229"/>
      <c r="C42" s="229"/>
      <c r="D42" s="181"/>
      <c r="E42" s="196"/>
      <c r="F42" s="78" t="s">
        <v>108</v>
      </c>
      <c r="G42" s="175">
        <v>-1324605.3999999999</v>
      </c>
    </row>
    <row r="43" spans="1:7" ht="35.25" customHeight="1" x14ac:dyDescent="0.25">
      <c r="A43" s="229"/>
      <c r="B43" s="229"/>
      <c r="C43" s="229"/>
      <c r="D43" s="181"/>
      <c r="E43" s="196"/>
      <c r="F43" s="78" t="s">
        <v>109</v>
      </c>
      <c r="G43" s="175">
        <v>-1324605.3999999999</v>
      </c>
    </row>
    <row r="44" spans="1:7" ht="18.75" customHeight="1" x14ac:dyDescent="0.25">
      <c r="A44" s="229"/>
      <c r="B44" s="229"/>
      <c r="C44" s="229"/>
      <c r="D44" s="181"/>
      <c r="E44" s="197"/>
      <c r="F44" s="78" t="s">
        <v>110</v>
      </c>
      <c r="G44" s="175">
        <v>-1324605.3999999999</v>
      </c>
    </row>
    <row r="45" spans="1:7" ht="45" x14ac:dyDescent="0.25">
      <c r="A45" s="229"/>
      <c r="B45" s="229"/>
      <c r="C45" s="229"/>
      <c r="D45" s="181"/>
      <c r="E45" s="195" t="s">
        <v>175</v>
      </c>
      <c r="F45" s="78" t="s">
        <v>142</v>
      </c>
      <c r="G45" s="175">
        <f>+G47</f>
        <v>-400000</v>
      </c>
    </row>
    <row r="46" spans="1:7" ht="17.25" x14ac:dyDescent="0.25">
      <c r="A46" s="229"/>
      <c r="B46" s="229"/>
      <c r="C46" s="229"/>
      <c r="D46" s="181"/>
      <c r="E46" s="196"/>
      <c r="F46" s="78" t="s">
        <v>13</v>
      </c>
      <c r="G46" s="176"/>
    </row>
    <row r="47" spans="1:7" ht="13.5" customHeight="1" x14ac:dyDescent="0.25">
      <c r="A47" s="229"/>
      <c r="B47" s="229"/>
      <c r="C47" s="229"/>
      <c r="D47" s="181"/>
      <c r="E47" s="196"/>
      <c r="F47" s="79" t="s">
        <v>177</v>
      </c>
      <c r="G47" s="175">
        <f>+G49</f>
        <v>-400000</v>
      </c>
    </row>
    <row r="48" spans="1:7" ht="30" x14ac:dyDescent="0.25">
      <c r="A48" s="229"/>
      <c r="B48" s="229"/>
      <c r="C48" s="229"/>
      <c r="D48" s="181"/>
      <c r="E48" s="196"/>
      <c r="F48" s="78" t="s">
        <v>14</v>
      </c>
      <c r="G48" s="176"/>
    </row>
    <row r="49" spans="1:7" ht="13.5" customHeight="1" x14ac:dyDescent="0.25">
      <c r="A49" s="229"/>
      <c r="B49" s="229"/>
      <c r="C49" s="229"/>
      <c r="D49" s="181"/>
      <c r="E49" s="196"/>
      <c r="F49" s="78" t="s">
        <v>15</v>
      </c>
      <c r="G49" s="175">
        <v>-400000</v>
      </c>
    </row>
    <row r="50" spans="1:7" ht="17.25" x14ac:dyDescent="0.25">
      <c r="A50" s="229"/>
      <c r="B50" s="229"/>
      <c r="C50" s="229"/>
      <c r="D50" s="181"/>
      <c r="E50" s="196"/>
      <c r="F50" s="78" t="s">
        <v>16</v>
      </c>
      <c r="G50" s="175">
        <v>-400000</v>
      </c>
    </row>
    <row r="51" spans="1:7" ht="17.25" x14ac:dyDescent="0.25">
      <c r="A51" s="229"/>
      <c r="B51" s="229"/>
      <c r="C51" s="229"/>
      <c r="D51" s="181"/>
      <c r="E51" s="196"/>
      <c r="F51" s="78" t="s">
        <v>36</v>
      </c>
      <c r="G51" s="175">
        <v>-400000</v>
      </c>
    </row>
    <row r="52" spans="1:7" ht="17.25" x14ac:dyDescent="0.25">
      <c r="A52" s="229"/>
      <c r="B52" s="229"/>
      <c r="C52" s="229"/>
      <c r="D52" s="181"/>
      <c r="E52" s="196"/>
      <c r="F52" s="78" t="s">
        <v>37</v>
      </c>
      <c r="G52" s="175">
        <v>-400000</v>
      </c>
    </row>
    <row r="53" spans="1:7" ht="17.25" x14ac:dyDescent="0.25">
      <c r="A53" s="229"/>
      <c r="B53" s="229"/>
      <c r="C53" s="229"/>
      <c r="D53" s="181"/>
      <c r="E53" s="197"/>
      <c r="F53" s="78" t="s">
        <v>38</v>
      </c>
      <c r="G53" s="175">
        <v>-400000</v>
      </c>
    </row>
    <row r="54" spans="1:7" ht="45" x14ac:dyDescent="0.25">
      <c r="A54" s="229"/>
      <c r="B54" s="229"/>
      <c r="C54" s="229"/>
      <c r="D54" s="181"/>
      <c r="E54" s="195" t="s">
        <v>67</v>
      </c>
      <c r="F54" s="78" t="s">
        <v>144</v>
      </c>
      <c r="G54" s="175">
        <f>+G56</f>
        <v>-250000</v>
      </c>
    </row>
    <row r="55" spans="1:7" ht="17.25" x14ac:dyDescent="0.25">
      <c r="A55" s="229"/>
      <c r="B55" s="229"/>
      <c r="C55" s="229"/>
      <c r="D55" s="181"/>
      <c r="E55" s="196"/>
      <c r="F55" s="78" t="s">
        <v>13</v>
      </c>
      <c r="G55" s="175"/>
    </row>
    <row r="56" spans="1:7" ht="13.5" customHeight="1" x14ac:dyDescent="0.25">
      <c r="A56" s="229"/>
      <c r="B56" s="229"/>
      <c r="C56" s="229"/>
      <c r="D56" s="181"/>
      <c r="E56" s="196"/>
      <c r="F56" s="79" t="s">
        <v>177</v>
      </c>
      <c r="G56" s="175">
        <f>+G58</f>
        <v>-250000</v>
      </c>
    </row>
    <row r="57" spans="1:7" ht="30" x14ac:dyDescent="0.25">
      <c r="A57" s="229"/>
      <c r="B57" s="229"/>
      <c r="C57" s="229"/>
      <c r="D57" s="181"/>
      <c r="E57" s="196"/>
      <c r="F57" s="78" t="s">
        <v>14</v>
      </c>
      <c r="G57" s="176"/>
    </row>
    <row r="58" spans="1:7" ht="13.5" customHeight="1" x14ac:dyDescent="0.25">
      <c r="A58" s="229"/>
      <c r="B58" s="229"/>
      <c r="C58" s="229"/>
      <c r="D58" s="181"/>
      <c r="E58" s="196"/>
      <c r="F58" s="78" t="s">
        <v>15</v>
      </c>
      <c r="G58" s="175">
        <v>-250000</v>
      </c>
    </row>
    <row r="59" spans="1:7" ht="17.25" x14ac:dyDescent="0.25">
      <c r="A59" s="229"/>
      <c r="B59" s="229"/>
      <c r="C59" s="229"/>
      <c r="D59" s="181"/>
      <c r="E59" s="196"/>
      <c r="F59" s="78" t="s">
        <v>16</v>
      </c>
      <c r="G59" s="175">
        <v>-250000</v>
      </c>
    </row>
    <row r="60" spans="1:7" ht="17.25" x14ac:dyDescent="0.25">
      <c r="A60" s="229"/>
      <c r="B60" s="229"/>
      <c r="C60" s="229"/>
      <c r="D60" s="181"/>
      <c r="E60" s="196"/>
      <c r="F60" s="78" t="s">
        <v>36</v>
      </c>
      <c r="G60" s="175">
        <v>-250000</v>
      </c>
    </row>
    <row r="61" spans="1:7" ht="17.25" x14ac:dyDescent="0.25">
      <c r="A61" s="229"/>
      <c r="B61" s="229"/>
      <c r="C61" s="229"/>
      <c r="D61" s="181"/>
      <c r="E61" s="196"/>
      <c r="F61" s="78" t="s">
        <v>37</v>
      </c>
      <c r="G61" s="175">
        <v>-250000</v>
      </c>
    </row>
    <row r="62" spans="1:7" ht="17.25" x14ac:dyDescent="0.25">
      <c r="A62" s="229"/>
      <c r="B62" s="229"/>
      <c r="C62" s="229"/>
      <c r="D62" s="182"/>
      <c r="E62" s="197"/>
      <c r="F62" s="78" t="s">
        <v>38</v>
      </c>
      <c r="G62" s="175">
        <v>-250000</v>
      </c>
    </row>
    <row r="63" spans="1:7" ht="19.5" customHeight="1" x14ac:dyDescent="0.25">
      <c r="A63" s="229"/>
      <c r="B63" s="229"/>
      <c r="C63" s="229"/>
      <c r="D63" s="224">
        <v>1187</v>
      </c>
      <c r="E63" s="195"/>
      <c r="F63" s="26" t="s">
        <v>63</v>
      </c>
      <c r="G63" s="175">
        <f>G65+G74+G83+G92+G101+G110+G122+G131</f>
        <v>-980000</v>
      </c>
    </row>
    <row r="64" spans="1:7" ht="15.75" customHeight="1" x14ac:dyDescent="0.25">
      <c r="A64" s="229"/>
      <c r="B64" s="229"/>
      <c r="C64" s="229"/>
      <c r="D64" s="224"/>
      <c r="E64" s="197"/>
      <c r="F64" s="26" t="s">
        <v>12</v>
      </c>
      <c r="G64" s="175"/>
    </row>
    <row r="65" spans="1:7" ht="49.5" customHeight="1" x14ac:dyDescent="0.25">
      <c r="A65" s="229"/>
      <c r="B65" s="229"/>
      <c r="C65" s="229"/>
      <c r="D65" s="224"/>
      <c r="E65" s="195" t="s">
        <v>170</v>
      </c>
      <c r="F65" s="78" t="s">
        <v>187</v>
      </c>
      <c r="G65" s="175">
        <f>+G67</f>
        <v>60000</v>
      </c>
    </row>
    <row r="66" spans="1:7" ht="15" customHeight="1" x14ac:dyDescent="0.25">
      <c r="A66" s="229"/>
      <c r="B66" s="229"/>
      <c r="C66" s="229"/>
      <c r="D66" s="224"/>
      <c r="E66" s="196"/>
      <c r="F66" s="78" t="s">
        <v>13</v>
      </c>
      <c r="G66" s="175"/>
    </row>
    <row r="67" spans="1:7" ht="15" customHeight="1" x14ac:dyDescent="0.25">
      <c r="A67" s="229"/>
      <c r="B67" s="229"/>
      <c r="C67" s="229"/>
      <c r="D67" s="224"/>
      <c r="E67" s="196"/>
      <c r="F67" s="123" t="s">
        <v>177</v>
      </c>
      <c r="G67" s="175">
        <f>+G69</f>
        <v>60000</v>
      </c>
    </row>
    <row r="68" spans="1:7" ht="30" x14ac:dyDescent="0.25">
      <c r="A68" s="229"/>
      <c r="B68" s="229"/>
      <c r="C68" s="229"/>
      <c r="D68" s="224"/>
      <c r="E68" s="196"/>
      <c r="F68" s="78" t="s">
        <v>14</v>
      </c>
      <c r="G68" s="175"/>
    </row>
    <row r="69" spans="1:7" ht="13.5" customHeight="1" x14ac:dyDescent="0.25">
      <c r="A69" s="229"/>
      <c r="B69" s="229"/>
      <c r="C69" s="229"/>
      <c r="D69" s="224"/>
      <c r="E69" s="196"/>
      <c r="F69" s="78" t="s">
        <v>15</v>
      </c>
      <c r="G69" s="175">
        <v>60000</v>
      </c>
    </row>
    <row r="70" spans="1:7" ht="17.25" x14ac:dyDescent="0.25">
      <c r="A70" s="229"/>
      <c r="B70" s="229"/>
      <c r="C70" s="229"/>
      <c r="D70" s="224"/>
      <c r="E70" s="196"/>
      <c r="F70" s="78" t="s">
        <v>16</v>
      </c>
      <c r="G70" s="175">
        <v>60000</v>
      </c>
    </row>
    <row r="71" spans="1:7" ht="17.25" x14ac:dyDescent="0.25">
      <c r="A71" s="229"/>
      <c r="B71" s="229"/>
      <c r="C71" s="229"/>
      <c r="D71" s="224"/>
      <c r="E71" s="196"/>
      <c r="F71" s="78" t="s">
        <v>111</v>
      </c>
      <c r="G71" s="175">
        <v>60000</v>
      </c>
    </row>
    <row r="72" spans="1:7" ht="17.25" x14ac:dyDescent="0.25">
      <c r="A72" s="229"/>
      <c r="B72" s="229"/>
      <c r="C72" s="229"/>
      <c r="D72" s="224"/>
      <c r="E72" s="196"/>
      <c r="F72" s="78" t="s">
        <v>112</v>
      </c>
      <c r="G72" s="175">
        <v>60000</v>
      </c>
    </row>
    <row r="73" spans="1:7" ht="17.25" x14ac:dyDescent="0.25">
      <c r="A73" s="229"/>
      <c r="B73" s="229"/>
      <c r="C73" s="229"/>
      <c r="D73" s="224"/>
      <c r="E73" s="197"/>
      <c r="F73" s="78" t="s">
        <v>189</v>
      </c>
      <c r="G73" s="175">
        <v>60000</v>
      </c>
    </row>
    <row r="74" spans="1:7" ht="51.75" customHeight="1" x14ac:dyDescent="0.25">
      <c r="A74" s="229"/>
      <c r="B74" s="229"/>
      <c r="C74" s="229"/>
      <c r="D74" s="224"/>
      <c r="E74" s="195" t="s">
        <v>66</v>
      </c>
      <c r="F74" s="78" t="s">
        <v>88</v>
      </c>
      <c r="G74" s="175">
        <f>+G76</f>
        <v>-150000</v>
      </c>
    </row>
    <row r="75" spans="1:7" ht="15" customHeight="1" x14ac:dyDescent="0.25">
      <c r="A75" s="229"/>
      <c r="B75" s="229"/>
      <c r="C75" s="229"/>
      <c r="D75" s="224"/>
      <c r="E75" s="196"/>
      <c r="F75" s="78" t="s">
        <v>13</v>
      </c>
      <c r="G75" s="176"/>
    </row>
    <row r="76" spans="1:7" ht="15" customHeight="1" x14ac:dyDescent="0.25">
      <c r="A76" s="229"/>
      <c r="B76" s="229"/>
      <c r="C76" s="229"/>
      <c r="D76" s="224"/>
      <c r="E76" s="196"/>
      <c r="F76" s="79" t="s">
        <v>177</v>
      </c>
      <c r="G76" s="175">
        <f>+G78</f>
        <v>-150000</v>
      </c>
    </row>
    <row r="77" spans="1:7" ht="30" x14ac:dyDescent="0.25">
      <c r="A77" s="229"/>
      <c r="B77" s="229"/>
      <c r="C77" s="229"/>
      <c r="D77" s="224"/>
      <c r="E77" s="196"/>
      <c r="F77" s="78" t="s">
        <v>14</v>
      </c>
      <c r="G77" s="175"/>
    </row>
    <row r="78" spans="1:7" ht="13.5" customHeight="1" x14ac:dyDescent="0.25">
      <c r="A78" s="229"/>
      <c r="B78" s="229"/>
      <c r="C78" s="229"/>
      <c r="D78" s="224"/>
      <c r="E78" s="196"/>
      <c r="F78" s="78" t="s">
        <v>15</v>
      </c>
      <c r="G78" s="175">
        <v>-150000</v>
      </c>
    </row>
    <row r="79" spans="1:7" ht="17.25" x14ac:dyDescent="0.25">
      <c r="A79" s="229"/>
      <c r="B79" s="229"/>
      <c r="C79" s="229"/>
      <c r="D79" s="224"/>
      <c r="E79" s="196"/>
      <c r="F79" s="78" t="s">
        <v>16</v>
      </c>
      <c r="G79" s="175">
        <v>-150000</v>
      </c>
    </row>
    <row r="80" spans="1:7" ht="17.25" x14ac:dyDescent="0.25">
      <c r="A80" s="229"/>
      <c r="B80" s="229"/>
      <c r="C80" s="229"/>
      <c r="D80" s="224"/>
      <c r="E80" s="196"/>
      <c r="F80" s="78" t="s">
        <v>36</v>
      </c>
      <c r="G80" s="175">
        <v>-150000</v>
      </c>
    </row>
    <row r="81" spans="1:7" ht="17.25" x14ac:dyDescent="0.25">
      <c r="A81" s="229"/>
      <c r="B81" s="229"/>
      <c r="C81" s="229"/>
      <c r="D81" s="224"/>
      <c r="E81" s="196"/>
      <c r="F81" s="78" t="s">
        <v>37</v>
      </c>
      <c r="G81" s="175">
        <v>-150000</v>
      </c>
    </row>
    <row r="82" spans="1:7" ht="17.25" x14ac:dyDescent="0.25">
      <c r="A82" s="229"/>
      <c r="B82" s="229"/>
      <c r="C82" s="229"/>
      <c r="D82" s="224"/>
      <c r="E82" s="197"/>
      <c r="F82" s="78" t="s">
        <v>38</v>
      </c>
      <c r="G82" s="175">
        <v>-150000</v>
      </c>
    </row>
    <row r="83" spans="1:7" ht="49.5" customHeight="1" x14ac:dyDescent="0.25">
      <c r="A83" s="229"/>
      <c r="B83" s="229"/>
      <c r="C83" s="229"/>
      <c r="D83" s="224"/>
      <c r="E83" s="195" t="s">
        <v>175</v>
      </c>
      <c r="F83" s="78" t="s">
        <v>146</v>
      </c>
      <c r="G83" s="175">
        <f>+G85</f>
        <v>-300000</v>
      </c>
    </row>
    <row r="84" spans="1:7" ht="17.25" x14ac:dyDescent="0.25">
      <c r="A84" s="229"/>
      <c r="B84" s="229"/>
      <c r="C84" s="229"/>
      <c r="D84" s="224"/>
      <c r="E84" s="196"/>
      <c r="F84" s="78" t="s">
        <v>13</v>
      </c>
      <c r="G84" s="175"/>
    </row>
    <row r="85" spans="1:7" ht="15" customHeight="1" x14ac:dyDescent="0.25">
      <c r="A85" s="229"/>
      <c r="B85" s="229"/>
      <c r="C85" s="229"/>
      <c r="D85" s="224"/>
      <c r="E85" s="196"/>
      <c r="F85" s="79" t="s">
        <v>177</v>
      </c>
      <c r="G85" s="175">
        <f>+G87</f>
        <v>-300000</v>
      </c>
    </row>
    <row r="86" spans="1:7" ht="30" x14ac:dyDescent="0.25">
      <c r="A86" s="229"/>
      <c r="B86" s="229"/>
      <c r="C86" s="229"/>
      <c r="D86" s="224"/>
      <c r="E86" s="196"/>
      <c r="F86" s="78" t="s">
        <v>14</v>
      </c>
      <c r="G86" s="175"/>
    </row>
    <row r="87" spans="1:7" ht="17.25" x14ac:dyDescent="0.25">
      <c r="A87" s="229"/>
      <c r="B87" s="229"/>
      <c r="C87" s="229"/>
      <c r="D87" s="224"/>
      <c r="E87" s="196"/>
      <c r="F87" s="78" t="s">
        <v>15</v>
      </c>
      <c r="G87" s="175">
        <v>-300000</v>
      </c>
    </row>
    <row r="88" spans="1:7" ht="17.25" x14ac:dyDescent="0.25">
      <c r="A88" s="229"/>
      <c r="B88" s="229"/>
      <c r="C88" s="229"/>
      <c r="D88" s="224"/>
      <c r="E88" s="196"/>
      <c r="F88" s="78" t="s">
        <v>16</v>
      </c>
      <c r="G88" s="175">
        <v>-300000</v>
      </c>
    </row>
    <row r="89" spans="1:7" ht="17.25" x14ac:dyDescent="0.25">
      <c r="A89" s="229"/>
      <c r="B89" s="229"/>
      <c r="C89" s="229"/>
      <c r="D89" s="224"/>
      <c r="E89" s="196"/>
      <c r="F89" s="78" t="s">
        <v>36</v>
      </c>
      <c r="G89" s="175">
        <v>-300000</v>
      </c>
    </row>
    <row r="90" spans="1:7" ht="17.25" x14ac:dyDescent="0.25">
      <c r="A90" s="229"/>
      <c r="B90" s="229"/>
      <c r="C90" s="229"/>
      <c r="D90" s="224"/>
      <c r="E90" s="196"/>
      <c r="F90" s="78" t="s">
        <v>37</v>
      </c>
      <c r="G90" s="175">
        <v>-300000</v>
      </c>
    </row>
    <row r="91" spans="1:7" ht="24" customHeight="1" x14ac:dyDescent="0.25">
      <c r="A91" s="229"/>
      <c r="B91" s="229"/>
      <c r="C91" s="229"/>
      <c r="D91" s="224"/>
      <c r="E91" s="197"/>
      <c r="F91" s="78" t="s">
        <v>38</v>
      </c>
      <c r="G91" s="175">
        <v>-300000</v>
      </c>
    </row>
    <row r="92" spans="1:7" ht="30" x14ac:dyDescent="0.25">
      <c r="A92" s="229"/>
      <c r="B92" s="229"/>
      <c r="C92" s="229"/>
      <c r="D92" s="224"/>
      <c r="E92" s="180" t="s">
        <v>67</v>
      </c>
      <c r="F92" s="26" t="s">
        <v>90</v>
      </c>
      <c r="G92" s="175">
        <f t="shared" ref="G92" si="4">G94</f>
        <v>-100000</v>
      </c>
    </row>
    <row r="93" spans="1:7" ht="17.25" x14ac:dyDescent="0.25">
      <c r="A93" s="229"/>
      <c r="B93" s="229"/>
      <c r="C93" s="229"/>
      <c r="D93" s="224"/>
      <c r="E93" s="181"/>
      <c r="F93" s="26" t="s">
        <v>13</v>
      </c>
      <c r="G93" s="175"/>
    </row>
    <row r="94" spans="1:7" ht="15" customHeight="1" x14ac:dyDescent="0.25">
      <c r="A94" s="229"/>
      <c r="B94" s="229"/>
      <c r="C94" s="229"/>
      <c r="D94" s="224"/>
      <c r="E94" s="181"/>
      <c r="F94" s="79" t="s">
        <v>177</v>
      </c>
      <c r="G94" s="175">
        <f t="shared" ref="G94" si="5">G96</f>
        <v>-100000</v>
      </c>
    </row>
    <row r="95" spans="1:7" ht="30" x14ac:dyDescent="0.25">
      <c r="A95" s="229"/>
      <c r="B95" s="229"/>
      <c r="C95" s="229"/>
      <c r="D95" s="224"/>
      <c r="E95" s="181"/>
      <c r="F95" s="26" t="s">
        <v>14</v>
      </c>
      <c r="G95" s="175"/>
    </row>
    <row r="96" spans="1:7" ht="17.25" x14ac:dyDescent="0.25">
      <c r="A96" s="229"/>
      <c r="B96" s="229"/>
      <c r="C96" s="229"/>
      <c r="D96" s="224"/>
      <c r="E96" s="181"/>
      <c r="F96" s="26" t="s">
        <v>15</v>
      </c>
      <c r="G96" s="175">
        <v>-100000</v>
      </c>
    </row>
    <row r="97" spans="1:7" ht="17.25" x14ac:dyDescent="0.25">
      <c r="A97" s="229"/>
      <c r="B97" s="229"/>
      <c r="C97" s="229"/>
      <c r="D97" s="224"/>
      <c r="E97" s="181"/>
      <c r="F97" s="26" t="s">
        <v>16</v>
      </c>
      <c r="G97" s="175">
        <v>-100000</v>
      </c>
    </row>
    <row r="98" spans="1:7" ht="17.25" x14ac:dyDescent="0.25">
      <c r="A98" s="229"/>
      <c r="B98" s="229"/>
      <c r="C98" s="229"/>
      <c r="D98" s="224"/>
      <c r="E98" s="181"/>
      <c r="F98" s="26" t="s">
        <v>36</v>
      </c>
      <c r="G98" s="175">
        <v>-100000</v>
      </c>
    </row>
    <row r="99" spans="1:7" ht="19.5" customHeight="1" x14ac:dyDescent="0.25">
      <c r="A99" s="229"/>
      <c r="B99" s="229"/>
      <c r="C99" s="229"/>
      <c r="D99" s="224"/>
      <c r="E99" s="181"/>
      <c r="F99" s="26" t="s">
        <v>37</v>
      </c>
      <c r="G99" s="175">
        <v>-100000</v>
      </c>
    </row>
    <row r="100" spans="1:7" ht="27.75" customHeight="1" x14ac:dyDescent="0.25">
      <c r="A100" s="229"/>
      <c r="B100" s="229"/>
      <c r="C100" s="229"/>
      <c r="D100" s="224"/>
      <c r="E100" s="181"/>
      <c r="F100" s="27" t="s">
        <v>38</v>
      </c>
      <c r="G100" s="175">
        <v>-100000</v>
      </c>
    </row>
    <row r="101" spans="1:7" ht="45" x14ac:dyDescent="0.25">
      <c r="A101" s="229"/>
      <c r="B101" s="229"/>
      <c r="C101" s="229"/>
      <c r="D101" s="224"/>
      <c r="E101" s="180" t="s">
        <v>68</v>
      </c>
      <c r="F101" s="43" t="s">
        <v>92</v>
      </c>
      <c r="G101" s="175">
        <f>+G103</f>
        <v>-120000</v>
      </c>
    </row>
    <row r="102" spans="1:7" ht="17.25" x14ac:dyDescent="0.25">
      <c r="A102" s="229"/>
      <c r="B102" s="229"/>
      <c r="C102" s="229"/>
      <c r="D102" s="224"/>
      <c r="E102" s="181"/>
      <c r="F102" s="26" t="s">
        <v>13</v>
      </c>
      <c r="G102" s="175"/>
    </row>
    <row r="103" spans="1:7" ht="15" customHeight="1" x14ac:dyDescent="0.25">
      <c r="A103" s="229"/>
      <c r="B103" s="229"/>
      <c r="C103" s="229"/>
      <c r="D103" s="224"/>
      <c r="E103" s="181"/>
      <c r="F103" s="79" t="s">
        <v>177</v>
      </c>
      <c r="G103" s="175">
        <f>+G105</f>
        <v>-120000</v>
      </c>
    </row>
    <row r="104" spans="1:7" ht="30.75" customHeight="1" x14ac:dyDescent="0.25">
      <c r="A104" s="229"/>
      <c r="B104" s="229"/>
      <c r="C104" s="229"/>
      <c r="D104" s="224"/>
      <c r="E104" s="181"/>
      <c r="F104" s="26" t="s">
        <v>14</v>
      </c>
      <c r="G104" s="176"/>
    </row>
    <row r="105" spans="1:7" ht="17.25" x14ac:dyDescent="0.25">
      <c r="A105" s="229"/>
      <c r="B105" s="229"/>
      <c r="C105" s="229"/>
      <c r="D105" s="224"/>
      <c r="E105" s="181"/>
      <c r="F105" s="26" t="s">
        <v>15</v>
      </c>
      <c r="G105" s="175">
        <v>-120000</v>
      </c>
    </row>
    <row r="106" spans="1:7" ht="17.25" x14ac:dyDescent="0.25">
      <c r="A106" s="229"/>
      <c r="B106" s="229"/>
      <c r="C106" s="229"/>
      <c r="D106" s="224"/>
      <c r="E106" s="181"/>
      <c r="F106" s="26" t="s">
        <v>16</v>
      </c>
      <c r="G106" s="175">
        <v>-120000</v>
      </c>
    </row>
    <row r="107" spans="1:7" ht="17.25" x14ac:dyDescent="0.25">
      <c r="A107" s="229"/>
      <c r="B107" s="229"/>
      <c r="C107" s="229"/>
      <c r="D107" s="224"/>
      <c r="E107" s="181"/>
      <c r="F107" s="26" t="s">
        <v>36</v>
      </c>
      <c r="G107" s="175">
        <v>-120000</v>
      </c>
    </row>
    <row r="108" spans="1:7" ht="17.25" x14ac:dyDescent="0.25">
      <c r="A108" s="229"/>
      <c r="B108" s="229"/>
      <c r="C108" s="229"/>
      <c r="D108" s="224"/>
      <c r="E108" s="181"/>
      <c r="F108" s="26" t="s">
        <v>37</v>
      </c>
      <c r="G108" s="175">
        <v>-120000</v>
      </c>
    </row>
    <row r="109" spans="1:7" ht="17.25" x14ac:dyDescent="0.25">
      <c r="A109" s="229"/>
      <c r="B109" s="229"/>
      <c r="C109" s="229"/>
      <c r="D109" s="224"/>
      <c r="E109" s="182"/>
      <c r="F109" s="26" t="s">
        <v>38</v>
      </c>
      <c r="G109" s="175">
        <v>-120000</v>
      </c>
    </row>
    <row r="110" spans="1:7" ht="52.5" customHeight="1" x14ac:dyDescent="0.25">
      <c r="A110" s="229"/>
      <c r="B110" s="229"/>
      <c r="C110" s="229"/>
      <c r="D110" s="224"/>
      <c r="E110" s="180">
        <v>12007</v>
      </c>
      <c r="F110" s="78" t="s">
        <v>149</v>
      </c>
      <c r="G110" s="175">
        <f>+G112</f>
        <v>-150000</v>
      </c>
    </row>
    <row r="111" spans="1:7" ht="15" customHeight="1" x14ac:dyDescent="0.25">
      <c r="A111" s="229"/>
      <c r="B111" s="229"/>
      <c r="C111" s="229"/>
      <c r="D111" s="224"/>
      <c r="E111" s="181"/>
      <c r="F111" s="78" t="s">
        <v>13</v>
      </c>
      <c r="G111" s="175"/>
    </row>
    <row r="112" spans="1:7" ht="15" customHeight="1" x14ac:dyDescent="0.25">
      <c r="A112" s="229"/>
      <c r="B112" s="229"/>
      <c r="C112" s="229"/>
      <c r="D112" s="224"/>
      <c r="E112" s="181"/>
      <c r="F112" s="79" t="s">
        <v>177</v>
      </c>
      <c r="G112" s="175">
        <f>+G114</f>
        <v>-150000</v>
      </c>
    </row>
    <row r="113" spans="1:7" ht="30" x14ac:dyDescent="0.25">
      <c r="A113" s="229"/>
      <c r="B113" s="229"/>
      <c r="C113" s="229"/>
      <c r="D113" s="224"/>
      <c r="E113" s="181"/>
      <c r="F113" s="78" t="s">
        <v>14</v>
      </c>
      <c r="G113" s="175"/>
    </row>
    <row r="114" spans="1:7" ht="13.5" customHeight="1" x14ac:dyDescent="0.25">
      <c r="A114" s="229"/>
      <c r="B114" s="229"/>
      <c r="C114" s="229"/>
      <c r="D114" s="224"/>
      <c r="E114" s="181"/>
      <c r="F114" s="78" t="s">
        <v>15</v>
      </c>
      <c r="G114" s="175">
        <v>-150000</v>
      </c>
    </row>
    <row r="115" spans="1:7" ht="17.25" x14ac:dyDescent="0.25">
      <c r="A115" s="229"/>
      <c r="B115" s="229"/>
      <c r="C115" s="229"/>
      <c r="D115" s="224"/>
      <c r="E115" s="181"/>
      <c r="F115" s="78" t="s">
        <v>16</v>
      </c>
      <c r="G115" s="175">
        <v>-150000</v>
      </c>
    </row>
    <row r="116" spans="1:7" ht="17.25" x14ac:dyDescent="0.25">
      <c r="A116" s="229"/>
      <c r="B116" s="229"/>
      <c r="C116" s="229"/>
      <c r="D116" s="224"/>
      <c r="E116" s="181"/>
      <c r="F116" s="163" t="s">
        <v>111</v>
      </c>
      <c r="G116" s="175">
        <v>-100000</v>
      </c>
    </row>
    <row r="117" spans="1:7" ht="17.25" x14ac:dyDescent="0.25">
      <c r="A117" s="229"/>
      <c r="B117" s="229"/>
      <c r="C117" s="229"/>
      <c r="D117" s="224"/>
      <c r="E117" s="181"/>
      <c r="F117" s="163" t="s">
        <v>112</v>
      </c>
      <c r="G117" s="175">
        <v>-100000</v>
      </c>
    </row>
    <row r="118" spans="1:7" ht="17.25" x14ac:dyDescent="0.25">
      <c r="A118" s="229"/>
      <c r="B118" s="229"/>
      <c r="C118" s="229"/>
      <c r="D118" s="224"/>
      <c r="E118" s="181"/>
      <c r="F118" s="163" t="s">
        <v>113</v>
      </c>
      <c r="G118" s="175">
        <v>-100000</v>
      </c>
    </row>
    <row r="119" spans="1:7" ht="17.25" x14ac:dyDescent="0.25">
      <c r="A119" s="229"/>
      <c r="B119" s="229"/>
      <c r="C119" s="229"/>
      <c r="D119" s="224"/>
      <c r="E119" s="181"/>
      <c r="F119" s="52" t="s">
        <v>108</v>
      </c>
      <c r="G119" s="175">
        <v>-50000</v>
      </c>
    </row>
    <row r="120" spans="1:7" ht="30" x14ac:dyDescent="0.25">
      <c r="A120" s="229"/>
      <c r="B120" s="229"/>
      <c r="C120" s="229"/>
      <c r="D120" s="224"/>
      <c r="E120" s="181"/>
      <c r="F120" s="52" t="s">
        <v>109</v>
      </c>
      <c r="G120" s="175">
        <v>-50000</v>
      </c>
    </row>
    <row r="121" spans="1:7" ht="17.25" x14ac:dyDescent="0.25">
      <c r="A121" s="229"/>
      <c r="B121" s="229"/>
      <c r="C121" s="229"/>
      <c r="D121" s="224"/>
      <c r="E121" s="181"/>
      <c r="F121" s="52" t="s">
        <v>110</v>
      </c>
      <c r="G121" s="175">
        <v>-50000</v>
      </c>
    </row>
    <row r="122" spans="1:7" ht="33" customHeight="1" x14ac:dyDescent="0.25">
      <c r="A122" s="229"/>
      <c r="B122" s="229"/>
      <c r="C122" s="229"/>
      <c r="D122" s="224"/>
      <c r="E122" s="180">
        <v>12008</v>
      </c>
      <c r="F122" s="43" t="s">
        <v>84</v>
      </c>
      <c r="G122" s="175">
        <f>+G124</f>
        <v>-150000</v>
      </c>
    </row>
    <row r="123" spans="1:7" ht="15" customHeight="1" x14ac:dyDescent="0.25">
      <c r="A123" s="229"/>
      <c r="B123" s="229"/>
      <c r="C123" s="229"/>
      <c r="D123" s="224"/>
      <c r="E123" s="181"/>
      <c r="F123" s="43" t="s">
        <v>13</v>
      </c>
      <c r="G123" s="175"/>
    </row>
    <row r="124" spans="1:7" ht="15" customHeight="1" x14ac:dyDescent="0.25">
      <c r="A124" s="229"/>
      <c r="B124" s="229"/>
      <c r="C124" s="229"/>
      <c r="D124" s="224"/>
      <c r="E124" s="181"/>
      <c r="F124" s="79" t="s">
        <v>177</v>
      </c>
      <c r="G124" s="175">
        <f>+G126</f>
        <v>-150000</v>
      </c>
    </row>
    <row r="125" spans="1:7" ht="30" x14ac:dyDescent="0.25">
      <c r="A125" s="229"/>
      <c r="B125" s="229"/>
      <c r="C125" s="229"/>
      <c r="D125" s="224"/>
      <c r="E125" s="181"/>
      <c r="F125" s="43" t="s">
        <v>14</v>
      </c>
      <c r="G125" s="175"/>
    </row>
    <row r="126" spans="1:7" ht="13.5" customHeight="1" x14ac:dyDescent="0.25">
      <c r="A126" s="229"/>
      <c r="B126" s="229"/>
      <c r="C126" s="229"/>
      <c r="D126" s="224"/>
      <c r="E126" s="181"/>
      <c r="F126" s="43" t="s">
        <v>15</v>
      </c>
      <c r="G126" s="175">
        <v>-150000</v>
      </c>
    </row>
    <row r="127" spans="1:7" ht="17.25" x14ac:dyDescent="0.25">
      <c r="A127" s="229"/>
      <c r="B127" s="229"/>
      <c r="C127" s="229"/>
      <c r="D127" s="224"/>
      <c r="E127" s="181"/>
      <c r="F127" s="43" t="s">
        <v>16</v>
      </c>
      <c r="G127" s="175">
        <v>-150000</v>
      </c>
    </row>
    <row r="128" spans="1:7" ht="17.25" x14ac:dyDescent="0.25">
      <c r="A128" s="229"/>
      <c r="B128" s="229"/>
      <c r="C128" s="229"/>
      <c r="D128" s="224"/>
      <c r="E128" s="181"/>
      <c r="F128" s="43" t="s">
        <v>36</v>
      </c>
      <c r="G128" s="175">
        <v>-150000</v>
      </c>
    </row>
    <row r="129" spans="1:7" ht="17.25" x14ac:dyDescent="0.25">
      <c r="A129" s="229"/>
      <c r="B129" s="229"/>
      <c r="C129" s="229"/>
      <c r="D129" s="224"/>
      <c r="E129" s="181"/>
      <c r="F129" s="43" t="s">
        <v>37</v>
      </c>
      <c r="G129" s="175">
        <v>-150000</v>
      </c>
    </row>
    <row r="130" spans="1:7" ht="17.25" x14ac:dyDescent="0.25">
      <c r="A130" s="229"/>
      <c r="B130" s="229"/>
      <c r="C130" s="229"/>
      <c r="D130" s="224"/>
      <c r="E130" s="182"/>
      <c r="F130" s="43" t="s">
        <v>71</v>
      </c>
      <c r="G130" s="175">
        <v>-150000</v>
      </c>
    </row>
    <row r="131" spans="1:7" ht="18.75" customHeight="1" x14ac:dyDescent="0.25">
      <c r="A131" s="229"/>
      <c r="B131" s="229"/>
      <c r="C131" s="229"/>
      <c r="D131" s="224"/>
      <c r="E131" s="224">
        <v>12010</v>
      </c>
      <c r="F131" s="43" t="s">
        <v>69</v>
      </c>
      <c r="G131" s="175">
        <f t="shared" ref="G131" si="6">G133</f>
        <v>-70000</v>
      </c>
    </row>
    <row r="132" spans="1:7" ht="17.25" x14ac:dyDescent="0.25">
      <c r="A132" s="229"/>
      <c r="B132" s="229"/>
      <c r="C132" s="229"/>
      <c r="D132" s="224"/>
      <c r="E132" s="224"/>
      <c r="F132" s="43" t="s">
        <v>13</v>
      </c>
      <c r="G132" s="175"/>
    </row>
    <row r="133" spans="1:7" ht="15" customHeight="1" x14ac:dyDescent="0.25">
      <c r="A133" s="229"/>
      <c r="B133" s="229"/>
      <c r="C133" s="229"/>
      <c r="D133" s="224"/>
      <c r="E133" s="224"/>
      <c r="F133" s="79" t="s">
        <v>177</v>
      </c>
      <c r="G133" s="175">
        <f t="shared" ref="G133" si="7">G135</f>
        <v>-70000</v>
      </c>
    </row>
    <row r="134" spans="1:7" ht="30" x14ac:dyDescent="0.25">
      <c r="A134" s="229"/>
      <c r="B134" s="229"/>
      <c r="C134" s="229"/>
      <c r="D134" s="224"/>
      <c r="E134" s="224"/>
      <c r="F134" s="43" t="s">
        <v>14</v>
      </c>
      <c r="G134" s="175"/>
    </row>
    <row r="135" spans="1:7" ht="17.25" x14ac:dyDescent="0.25">
      <c r="A135" s="229"/>
      <c r="B135" s="229"/>
      <c r="C135" s="229"/>
      <c r="D135" s="224"/>
      <c r="E135" s="224"/>
      <c r="F135" s="43" t="s">
        <v>15</v>
      </c>
      <c r="G135" s="175">
        <v>-70000</v>
      </c>
    </row>
    <row r="136" spans="1:7" ht="17.25" x14ac:dyDescent="0.25">
      <c r="A136" s="229"/>
      <c r="B136" s="229"/>
      <c r="C136" s="229"/>
      <c r="D136" s="224"/>
      <c r="E136" s="224"/>
      <c r="F136" s="43" t="s">
        <v>16</v>
      </c>
      <c r="G136" s="175">
        <v>-70000</v>
      </c>
    </row>
    <row r="137" spans="1:7" ht="17.25" x14ac:dyDescent="0.25">
      <c r="A137" s="229"/>
      <c r="B137" s="229"/>
      <c r="C137" s="229"/>
      <c r="D137" s="224"/>
      <c r="E137" s="224"/>
      <c r="F137" s="43" t="s">
        <v>111</v>
      </c>
      <c r="G137" s="175">
        <v>-70000</v>
      </c>
    </row>
    <row r="138" spans="1:7" ht="23.25" customHeight="1" x14ac:dyDescent="0.25">
      <c r="A138" s="229"/>
      <c r="B138" s="229"/>
      <c r="C138" s="229"/>
      <c r="D138" s="224"/>
      <c r="E138" s="224"/>
      <c r="F138" s="43" t="s">
        <v>112</v>
      </c>
      <c r="G138" s="175">
        <v>-70000</v>
      </c>
    </row>
    <row r="139" spans="1:7" ht="18.75" customHeight="1" x14ac:dyDescent="0.25">
      <c r="A139" s="229"/>
      <c r="B139" s="229"/>
      <c r="C139" s="229"/>
      <c r="D139" s="224"/>
      <c r="E139" s="224"/>
      <c r="F139" s="43" t="s">
        <v>113</v>
      </c>
      <c r="G139" s="175">
        <v>-70000</v>
      </c>
    </row>
    <row r="140" spans="1:7" ht="23.25" customHeight="1" x14ac:dyDescent="0.25">
      <c r="A140" s="229"/>
      <c r="B140" s="229"/>
      <c r="C140" s="229"/>
      <c r="D140" s="224">
        <v>1059</v>
      </c>
      <c r="E140" s="179"/>
      <c r="F140" s="52" t="s">
        <v>153</v>
      </c>
      <c r="G140" s="175">
        <f>+G142+G151</f>
        <v>-163228.4</v>
      </c>
    </row>
    <row r="141" spans="1:7" ht="13.5" customHeight="1" x14ac:dyDescent="0.25">
      <c r="A141" s="229"/>
      <c r="B141" s="229"/>
      <c r="C141" s="229"/>
      <c r="D141" s="224"/>
      <c r="E141" s="179"/>
      <c r="F141" s="78" t="s">
        <v>12</v>
      </c>
      <c r="G141" s="175"/>
    </row>
    <row r="142" spans="1:7" ht="30.75" customHeight="1" x14ac:dyDescent="0.25">
      <c r="A142" s="229"/>
      <c r="B142" s="229"/>
      <c r="C142" s="229"/>
      <c r="D142" s="224"/>
      <c r="E142" s="195" t="s">
        <v>178</v>
      </c>
      <c r="F142" s="78" t="s">
        <v>156</v>
      </c>
      <c r="G142" s="175">
        <f>+G144</f>
        <v>-13228.4</v>
      </c>
    </row>
    <row r="143" spans="1:7" ht="17.25" x14ac:dyDescent="0.25">
      <c r="A143" s="229"/>
      <c r="B143" s="229"/>
      <c r="C143" s="229"/>
      <c r="D143" s="224"/>
      <c r="E143" s="196"/>
      <c r="F143" s="78" t="s">
        <v>13</v>
      </c>
      <c r="G143" s="175"/>
    </row>
    <row r="144" spans="1:7" ht="15" customHeight="1" x14ac:dyDescent="0.25">
      <c r="A144" s="229"/>
      <c r="B144" s="229"/>
      <c r="C144" s="229"/>
      <c r="D144" s="224"/>
      <c r="E144" s="196"/>
      <c r="F144" s="79" t="s">
        <v>177</v>
      </c>
      <c r="G144" s="175">
        <f>+G146</f>
        <v>-13228.4</v>
      </c>
    </row>
    <row r="145" spans="1:9" ht="30" x14ac:dyDescent="0.25">
      <c r="A145" s="229"/>
      <c r="B145" s="229"/>
      <c r="C145" s="229"/>
      <c r="D145" s="224"/>
      <c r="E145" s="196"/>
      <c r="F145" s="78" t="s">
        <v>14</v>
      </c>
      <c r="G145" s="175"/>
    </row>
    <row r="146" spans="1:9" ht="17.25" x14ac:dyDescent="0.25">
      <c r="A146" s="229"/>
      <c r="B146" s="229"/>
      <c r="C146" s="229"/>
      <c r="D146" s="224"/>
      <c r="E146" s="196"/>
      <c r="F146" s="78" t="s">
        <v>15</v>
      </c>
      <c r="G146" s="175">
        <v>-13228.4</v>
      </c>
    </row>
    <row r="147" spans="1:9" ht="17.25" x14ac:dyDescent="0.25">
      <c r="A147" s="229"/>
      <c r="B147" s="229"/>
      <c r="C147" s="229"/>
      <c r="D147" s="224"/>
      <c r="E147" s="196"/>
      <c r="F147" s="78" t="s">
        <v>16</v>
      </c>
      <c r="G147" s="175">
        <v>-13228.4</v>
      </c>
    </row>
    <row r="148" spans="1:9" ht="17.25" x14ac:dyDescent="0.25">
      <c r="A148" s="229"/>
      <c r="B148" s="229"/>
      <c r="C148" s="229"/>
      <c r="D148" s="224"/>
      <c r="E148" s="196"/>
      <c r="F148" s="78" t="s">
        <v>111</v>
      </c>
      <c r="G148" s="175">
        <v>-13228.4</v>
      </c>
    </row>
    <row r="149" spans="1:9" ht="17.25" x14ac:dyDescent="0.25">
      <c r="A149" s="229"/>
      <c r="B149" s="229"/>
      <c r="C149" s="229"/>
      <c r="D149" s="224"/>
      <c r="E149" s="196"/>
      <c r="F149" s="78" t="s">
        <v>112</v>
      </c>
      <c r="G149" s="175">
        <v>-13228.4</v>
      </c>
    </row>
    <row r="150" spans="1:9" ht="30" x14ac:dyDescent="0.25">
      <c r="A150" s="229"/>
      <c r="B150" s="229"/>
      <c r="C150" s="229"/>
      <c r="D150" s="224"/>
      <c r="E150" s="197"/>
      <c r="F150" s="78" t="s">
        <v>179</v>
      </c>
      <c r="G150" s="175">
        <v>-13228.4</v>
      </c>
    </row>
    <row r="151" spans="1:9" ht="30" x14ac:dyDescent="0.25">
      <c r="A151" s="229"/>
      <c r="B151" s="229"/>
      <c r="C151" s="229"/>
      <c r="D151" s="224"/>
      <c r="E151" s="195" t="s">
        <v>61</v>
      </c>
      <c r="F151" s="78" t="s">
        <v>158</v>
      </c>
      <c r="G151" s="175">
        <f>+G153</f>
        <v>-150000</v>
      </c>
    </row>
    <row r="152" spans="1:9" ht="17.25" x14ac:dyDescent="0.25">
      <c r="A152" s="229"/>
      <c r="B152" s="229"/>
      <c r="C152" s="229"/>
      <c r="D152" s="224"/>
      <c r="E152" s="196"/>
      <c r="F152" s="78" t="s">
        <v>13</v>
      </c>
      <c r="G152" s="175"/>
    </row>
    <row r="153" spans="1:9" ht="15" customHeight="1" x14ac:dyDescent="0.25">
      <c r="A153" s="229"/>
      <c r="B153" s="229"/>
      <c r="C153" s="229"/>
      <c r="D153" s="224"/>
      <c r="E153" s="196"/>
      <c r="F153" s="79" t="s">
        <v>177</v>
      </c>
      <c r="G153" s="175">
        <f>+G155</f>
        <v>-150000</v>
      </c>
    </row>
    <row r="154" spans="1:9" ht="33" customHeight="1" x14ac:dyDescent="0.25">
      <c r="A154" s="229"/>
      <c r="B154" s="229"/>
      <c r="C154" s="229"/>
      <c r="D154" s="224"/>
      <c r="E154" s="196"/>
      <c r="F154" s="78" t="s">
        <v>14</v>
      </c>
      <c r="G154" s="175"/>
    </row>
    <row r="155" spans="1:9" ht="17.25" x14ac:dyDescent="0.25">
      <c r="A155" s="229"/>
      <c r="B155" s="229"/>
      <c r="C155" s="229"/>
      <c r="D155" s="224"/>
      <c r="E155" s="196"/>
      <c r="F155" s="78" t="s">
        <v>15</v>
      </c>
      <c r="G155" s="175">
        <v>-150000</v>
      </c>
    </row>
    <row r="156" spans="1:9" ht="17.25" x14ac:dyDescent="0.25">
      <c r="A156" s="229"/>
      <c r="B156" s="229"/>
      <c r="C156" s="229"/>
      <c r="D156" s="224"/>
      <c r="E156" s="196"/>
      <c r="F156" s="78" t="s">
        <v>16</v>
      </c>
      <c r="G156" s="175">
        <v>-150000</v>
      </c>
    </row>
    <row r="157" spans="1:9" ht="17.25" x14ac:dyDescent="0.25">
      <c r="A157" s="229"/>
      <c r="B157" s="229"/>
      <c r="C157" s="229"/>
      <c r="D157" s="224"/>
      <c r="E157" s="196"/>
      <c r="F157" s="78" t="s">
        <v>36</v>
      </c>
      <c r="G157" s="175">
        <v>-150000</v>
      </c>
    </row>
    <row r="158" spans="1:9" ht="17.25" x14ac:dyDescent="0.25">
      <c r="A158" s="229"/>
      <c r="B158" s="229"/>
      <c r="C158" s="229"/>
      <c r="D158" s="224"/>
      <c r="E158" s="196"/>
      <c r="F158" s="78" t="s">
        <v>37</v>
      </c>
      <c r="G158" s="175">
        <v>-150000</v>
      </c>
    </row>
    <row r="159" spans="1:9" ht="30" x14ac:dyDescent="0.25">
      <c r="A159" s="229"/>
      <c r="B159" s="229"/>
      <c r="C159" s="229"/>
      <c r="D159" s="224"/>
      <c r="E159" s="197"/>
      <c r="F159" s="78" t="s">
        <v>70</v>
      </c>
      <c r="G159" s="175">
        <v>-150000</v>
      </c>
    </row>
    <row r="160" spans="1:9" ht="17.25" x14ac:dyDescent="0.25">
      <c r="A160" s="229"/>
      <c r="B160" s="229"/>
      <c r="C160" s="229"/>
      <c r="D160" s="224">
        <v>1116</v>
      </c>
      <c r="E160" s="8"/>
      <c r="F160" s="78" t="s">
        <v>161</v>
      </c>
      <c r="G160" s="175">
        <f>+G162</f>
        <v>-81539</v>
      </c>
      <c r="I160" s="130"/>
    </row>
    <row r="161" spans="1:9" ht="17.25" x14ac:dyDescent="0.25">
      <c r="A161" s="229"/>
      <c r="B161" s="229"/>
      <c r="C161" s="229"/>
      <c r="D161" s="224"/>
      <c r="E161" s="8"/>
      <c r="F161" s="78" t="s">
        <v>12</v>
      </c>
      <c r="G161" s="175"/>
    </row>
    <row r="162" spans="1:9" ht="17.25" x14ac:dyDescent="0.25">
      <c r="A162" s="229"/>
      <c r="B162" s="229"/>
      <c r="C162" s="229"/>
      <c r="D162" s="224"/>
      <c r="E162" s="179" t="s">
        <v>99</v>
      </c>
      <c r="F162" s="78" t="s">
        <v>164</v>
      </c>
      <c r="G162" s="175">
        <v>-81539</v>
      </c>
      <c r="I162" s="130"/>
    </row>
    <row r="163" spans="1:9" ht="17.25" x14ac:dyDescent="0.25">
      <c r="A163" s="229"/>
      <c r="B163" s="229"/>
      <c r="C163" s="229"/>
      <c r="D163" s="224"/>
      <c r="E163" s="179"/>
      <c r="F163" s="78" t="s">
        <v>13</v>
      </c>
      <c r="G163" s="175"/>
    </row>
    <row r="164" spans="1:9" ht="15" customHeight="1" x14ac:dyDescent="0.25">
      <c r="A164" s="229"/>
      <c r="B164" s="229"/>
      <c r="C164" s="229"/>
      <c r="D164" s="224"/>
      <c r="E164" s="179"/>
      <c r="F164" s="79" t="s">
        <v>177</v>
      </c>
      <c r="G164" s="175">
        <f>+G166</f>
        <v>-81539</v>
      </c>
    </row>
    <row r="165" spans="1:9" ht="30" x14ac:dyDescent="0.25">
      <c r="A165" s="229"/>
      <c r="B165" s="229"/>
      <c r="C165" s="229"/>
      <c r="D165" s="224"/>
      <c r="E165" s="179"/>
      <c r="F165" s="78" t="s">
        <v>14</v>
      </c>
      <c r="G165" s="175"/>
    </row>
    <row r="166" spans="1:9" ht="17.25" x14ac:dyDescent="0.25">
      <c r="A166" s="229"/>
      <c r="B166" s="229"/>
      <c r="C166" s="229"/>
      <c r="D166" s="224"/>
      <c r="E166" s="179"/>
      <c r="F166" s="78" t="s">
        <v>15</v>
      </c>
      <c r="G166" s="175">
        <f>+G167</f>
        <v>-81539</v>
      </c>
    </row>
    <row r="167" spans="1:9" ht="17.25" x14ac:dyDescent="0.25">
      <c r="A167" s="229"/>
      <c r="B167" s="229"/>
      <c r="C167" s="229"/>
      <c r="D167" s="224"/>
      <c r="E167" s="179"/>
      <c r="F167" s="78" t="s">
        <v>16</v>
      </c>
      <c r="G167" s="175">
        <f>+G168+G171</f>
        <v>-81539</v>
      </c>
    </row>
    <row r="168" spans="1:9" ht="17.25" x14ac:dyDescent="0.25">
      <c r="A168" s="229"/>
      <c r="B168" s="229"/>
      <c r="C168" s="229"/>
      <c r="D168" s="224"/>
      <c r="E168" s="179"/>
      <c r="F168" s="78" t="s">
        <v>180</v>
      </c>
      <c r="G168" s="175">
        <v>-42012.6</v>
      </c>
    </row>
    <row r="169" spans="1:9" ht="17.25" x14ac:dyDescent="0.25">
      <c r="A169" s="229"/>
      <c r="B169" s="229"/>
      <c r="C169" s="229"/>
      <c r="D169" s="224"/>
      <c r="E169" s="179"/>
      <c r="F169" s="78" t="s">
        <v>181</v>
      </c>
      <c r="G169" s="175">
        <v>-42012.6</v>
      </c>
    </row>
    <row r="170" spans="1:9" ht="17.25" x14ac:dyDescent="0.25">
      <c r="A170" s="229"/>
      <c r="B170" s="229"/>
      <c r="C170" s="229"/>
      <c r="D170" s="224"/>
      <c r="E170" s="179"/>
      <c r="F170" s="78" t="s">
        <v>182</v>
      </c>
      <c r="G170" s="175">
        <v>-42012.6</v>
      </c>
    </row>
    <row r="171" spans="1:9" ht="17.25" x14ac:dyDescent="0.25">
      <c r="A171" s="229"/>
      <c r="B171" s="229"/>
      <c r="C171" s="229"/>
      <c r="D171" s="224"/>
      <c r="E171" s="179"/>
      <c r="F171" s="78" t="s">
        <v>111</v>
      </c>
      <c r="G171" s="175">
        <v>-39526.400000000001</v>
      </c>
    </row>
    <row r="172" spans="1:9" ht="17.25" x14ac:dyDescent="0.25">
      <c r="A172" s="229"/>
      <c r="B172" s="229"/>
      <c r="C172" s="229"/>
      <c r="D172" s="224"/>
      <c r="E172" s="179"/>
      <c r="F172" s="78" t="s">
        <v>112</v>
      </c>
      <c r="G172" s="175">
        <v>-39526.400000000001</v>
      </c>
    </row>
    <row r="173" spans="1:9" ht="30" x14ac:dyDescent="0.25">
      <c r="A173" s="229"/>
      <c r="B173" s="229"/>
      <c r="C173" s="229"/>
      <c r="D173" s="224"/>
      <c r="E173" s="179"/>
      <c r="F173" s="78" t="s">
        <v>179</v>
      </c>
      <c r="G173" s="175">
        <v>-39526.400000000001</v>
      </c>
    </row>
    <row r="174" spans="1:9" ht="17.25" x14ac:dyDescent="0.25">
      <c r="A174" s="229"/>
      <c r="B174" s="106"/>
      <c r="C174" s="76"/>
      <c r="D174" s="77"/>
      <c r="E174" s="98"/>
      <c r="F174" s="97" t="s">
        <v>12</v>
      </c>
      <c r="G174" s="175"/>
    </row>
    <row r="175" spans="1:9" s="100" customFormat="1" ht="34.5" x14ac:dyDescent="0.3">
      <c r="A175" s="229"/>
      <c r="B175" s="229" t="s">
        <v>32</v>
      </c>
      <c r="C175" s="94"/>
      <c r="D175" s="77"/>
      <c r="E175" s="98"/>
      <c r="F175" s="99" t="s">
        <v>185</v>
      </c>
      <c r="G175" s="174">
        <f t="shared" ref="G175:G177" si="8">+G177</f>
        <v>-30000</v>
      </c>
    </row>
    <row r="176" spans="1:9" s="100" customFormat="1" ht="17.25" x14ac:dyDescent="0.3">
      <c r="A176" s="229"/>
      <c r="B176" s="229"/>
      <c r="C176" s="94"/>
      <c r="D176" s="77"/>
      <c r="E176" s="98"/>
      <c r="F176" s="101" t="s">
        <v>12</v>
      </c>
      <c r="G176" s="174"/>
    </row>
    <row r="177" spans="1:7" s="100" customFormat="1" ht="34.5" x14ac:dyDescent="0.3">
      <c r="A177" s="229"/>
      <c r="B177" s="229"/>
      <c r="C177" s="229" t="s">
        <v>32</v>
      </c>
      <c r="D177" s="77"/>
      <c r="E177" s="98"/>
      <c r="F177" s="99" t="s">
        <v>186</v>
      </c>
      <c r="G177" s="174">
        <f t="shared" si="8"/>
        <v>-30000</v>
      </c>
    </row>
    <row r="178" spans="1:7" s="100" customFormat="1" ht="17.25" x14ac:dyDescent="0.3">
      <c r="A178" s="229"/>
      <c r="B178" s="229"/>
      <c r="C178" s="229"/>
      <c r="D178" s="77"/>
      <c r="E178" s="98"/>
      <c r="F178" s="101" t="s">
        <v>12</v>
      </c>
      <c r="G178" s="174"/>
    </row>
    <row r="179" spans="1:7" s="100" customFormat="1" ht="17.25" x14ac:dyDescent="0.3">
      <c r="A179" s="229"/>
      <c r="B179" s="229"/>
      <c r="C179" s="229"/>
      <c r="D179" s="102"/>
      <c r="E179" s="103"/>
      <c r="F179" s="104" t="s">
        <v>176</v>
      </c>
      <c r="G179" s="174">
        <f>+G180+G190</f>
        <v>-30000</v>
      </c>
    </row>
    <row r="180" spans="1:7" ht="30" x14ac:dyDescent="0.25">
      <c r="A180" s="229"/>
      <c r="B180" s="229"/>
      <c r="C180" s="229"/>
      <c r="D180" s="246" t="s">
        <v>166</v>
      </c>
      <c r="E180" s="95"/>
      <c r="F180" s="78" t="s">
        <v>167</v>
      </c>
      <c r="G180" s="175">
        <f>+G182</f>
        <v>-30000</v>
      </c>
    </row>
    <row r="181" spans="1:7" ht="17.25" x14ac:dyDescent="0.25">
      <c r="A181" s="229"/>
      <c r="B181" s="229"/>
      <c r="C181" s="229"/>
      <c r="D181" s="246"/>
      <c r="E181" s="96"/>
      <c r="F181" s="97" t="s">
        <v>12</v>
      </c>
      <c r="G181" s="175"/>
    </row>
    <row r="182" spans="1:7" ht="33.75" customHeight="1" x14ac:dyDescent="0.25">
      <c r="A182" s="229"/>
      <c r="B182" s="229"/>
      <c r="C182" s="229"/>
      <c r="D182" s="246"/>
      <c r="E182" s="179" t="s">
        <v>170</v>
      </c>
      <c r="F182" s="78" t="s">
        <v>171</v>
      </c>
      <c r="G182" s="175">
        <f>+G184</f>
        <v>-30000</v>
      </c>
    </row>
    <row r="183" spans="1:7" ht="18.75" customHeight="1" x14ac:dyDescent="0.25">
      <c r="A183" s="229"/>
      <c r="B183" s="229"/>
      <c r="C183" s="229"/>
      <c r="D183" s="246"/>
      <c r="E183" s="179"/>
      <c r="F183" s="78" t="s">
        <v>13</v>
      </c>
      <c r="G183" s="175"/>
    </row>
    <row r="184" spans="1:7" ht="15" customHeight="1" x14ac:dyDescent="0.25">
      <c r="A184" s="229"/>
      <c r="B184" s="229"/>
      <c r="C184" s="229"/>
      <c r="D184" s="246"/>
      <c r="E184" s="179"/>
      <c r="F184" s="79" t="s">
        <v>177</v>
      </c>
      <c r="G184" s="175">
        <f>+G186</f>
        <v>-30000</v>
      </c>
    </row>
    <row r="185" spans="1:7" ht="30" x14ac:dyDescent="0.25">
      <c r="A185" s="229"/>
      <c r="B185" s="229"/>
      <c r="C185" s="229"/>
      <c r="D185" s="246"/>
      <c r="E185" s="179"/>
      <c r="F185" s="78" t="s">
        <v>14</v>
      </c>
      <c r="G185" s="175"/>
    </row>
    <row r="186" spans="1:7" ht="17.25" x14ac:dyDescent="0.25">
      <c r="A186" s="229"/>
      <c r="B186" s="229"/>
      <c r="C186" s="229"/>
      <c r="D186" s="246"/>
      <c r="E186" s="179"/>
      <c r="F186" s="78" t="s">
        <v>15</v>
      </c>
      <c r="G186" s="175">
        <v>-30000</v>
      </c>
    </row>
    <row r="187" spans="1:7" ht="17.25" x14ac:dyDescent="0.25">
      <c r="A187" s="229"/>
      <c r="B187" s="229"/>
      <c r="C187" s="229"/>
      <c r="D187" s="246"/>
      <c r="E187" s="179"/>
      <c r="F187" s="78" t="s">
        <v>16</v>
      </c>
      <c r="G187" s="175">
        <v>-30000</v>
      </c>
    </row>
    <row r="188" spans="1:7" ht="17.25" x14ac:dyDescent="0.25">
      <c r="A188" s="229"/>
      <c r="B188" s="229"/>
      <c r="C188" s="229"/>
      <c r="D188" s="246"/>
      <c r="E188" s="179"/>
      <c r="F188" s="78" t="s">
        <v>183</v>
      </c>
      <c r="G188" s="175">
        <v>-30000</v>
      </c>
    </row>
    <row r="189" spans="1:7" ht="17.25" x14ac:dyDescent="0.25">
      <c r="A189" s="229"/>
      <c r="B189" s="229"/>
      <c r="C189" s="229"/>
      <c r="D189" s="246"/>
      <c r="E189" s="179"/>
      <c r="F189" s="78" t="s">
        <v>184</v>
      </c>
      <c r="G189" s="175">
        <v>-30000</v>
      </c>
    </row>
  </sheetData>
  <mergeCells count="44">
    <mergeCell ref="A6:G6"/>
    <mergeCell ref="A9:C9"/>
    <mergeCell ref="D9:E9"/>
    <mergeCell ref="F9:F10"/>
    <mergeCell ref="B27:B28"/>
    <mergeCell ref="C27:C30"/>
    <mergeCell ref="D27:D32"/>
    <mergeCell ref="E27:E32"/>
    <mergeCell ref="A12:A26"/>
    <mergeCell ref="C12:C15"/>
    <mergeCell ref="D12:D17"/>
    <mergeCell ref="A27:A189"/>
    <mergeCell ref="B175:B189"/>
    <mergeCell ref="C177:C189"/>
    <mergeCell ref="D180:D189"/>
    <mergeCell ref="E182:E189"/>
    <mergeCell ref="E54:E62"/>
    <mergeCell ref="D34:D62"/>
    <mergeCell ref="E110:E121"/>
    <mergeCell ref="E12:E17"/>
    <mergeCell ref="B13:B26"/>
    <mergeCell ref="C16:C26"/>
    <mergeCell ref="D18:D26"/>
    <mergeCell ref="E19:E26"/>
    <mergeCell ref="E34:E35"/>
    <mergeCell ref="E45:E53"/>
    <mergeCell ref="E36:E44"/>
    <mergeCell ref="B29:B173"/>
    <mergeCell ref="C31:C173"/>
    <mergeCell ref="D140:D159"/>
    <mergeCell ref="D160:D173"/>
    <mergeCell ref="E162:E173"/>
    <mergeCell ref="E140:E141"/>
    <mergeCell ref="E142:E150"/>
    <mergeCell ref="E151:E159"/>
    <mergeCell ref="E131:E139"/>
    <mergeCell ref="D63:D139"/>
    <mergeCell ref="E122:E130"/>
    <mergeCell ref="E83:E91"/>
    <mergeCell ref="E92:E100"/>
    <mergeCell ref="E101:E109"/>
    <mergeCell ref="E63:E64"/>
    <mergeCell ref="E74:E82"/>
    <mergeCell ref="E65:E73"/>
  </mergeCells>
  <pageMargins left="0.7" right="0.7" top="0.75" bottom="0.75" header="0.3" footer="0.3"/>
  <pageSetup paperSize="9" scale="71" orientation="landscape" verticalDpi="0" r:id="rId1"/>
  <rowBreaks count="2" manualBreakCount="2">
    <brk id="29" max="8" man="1"/>
    <brk id="82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4" zoomScaleNormal="100" workbookViewId="0">
      <selection activeCell="J26" sqref="J26"/>
    </sheetView>
  </sheetViews>
  <sheetFormatPr defaultColWidth="9.140625" defaultRowHeight="13.5" x14ac:dyDescent="0.25"/>
  <cols>
    <col min="1" max="1" width="10.140625" style="1" customWidth="1"/>
    <col min="2" max="2" width="13.42578125" style="1" customWidth="1"/>
    <col min="3" max="3" width="12.5703125" style="1" customWidth="1"/>
    <col min="4" max="4" width="12.140625" style="1" customWidth="1"/>
    <col min="5" max="5" width="35.85546875" style="1" customWidth="1"/>
    <col min="6" max="6" width="44.5703125" style="1" customWidth="1"/>
    <col min="7" max="7" width="25.5703125" style="1" customWidth="1"/>
    <col min="8" max="16384" width="9.140625" style="1"/>
  </cols>
  <sheetData>
    <row r="1" spans="1:7" x14ac:dyDescent="0.25">
      <c r="G1" s="67" t="s">
        <v>83</v>
      </c>
    </row>
    <row r="2" spans="1:7" x14ac:dyDescent="0.25">
      <c r="F2" s="254" t="s">
        <v>0</v>
      </c>
      <c r="G2" s="254"/>
    </row>
    <row r="3" spans="1:7" x14ac:dyDescent="0.25">
      <c r="F3" s="254" t="s">
        <v>1</v>
      </c>
      <c r="G3" s="254"/>
    </row>
    <row r="6" spans="1:7" ht="37.5" customHeight="1" x14ac:dyDescent="0.25">
      <c r="A6" s="255" t="s">
        <v>341</v>
      </c>
      <c r="B6" s="255"/>
      <c r="C6" s="255"/>
      <c r="D6" s="255"/>
      <c r="E6" s="255"/>
      <c r="F6" s="255"/>
      <c r="G6" s="255"/>
    </row>
    <row r="9" spans="1:7" x14ac:dyDescent="0.25">
      <c r="G9" s="1" t="s">
        <v>18</v>
      </c>
    </row>
    <row r="10" spans="1:7" s="68" customFormat="1" ht="91.5" customHeight="1" x14ac:dyDescent="0.25">
      <c r="A10" s="256" t="s">
        <v>133</v>
      </c>
      <c r="B10" s="257"/>
      <c r="C10" s="258" t="s">
        <v>134</v>
      </c>
      <c r="D10" s="259"/>
      <c r="E10" s="260"/>
      <c r="F10" s="264" t="s">
        <v>135</v>
      </c>
      <c r="G10" s="152" t="s">
        <v>297</v>
      </c>
    </row>
    <row r="11" spans="1:7" s="68" customFormat="1" ht="31.5" customHeight="1" x14ac:dyDescent="0.25">
      <c r="A11" s="69" t="s">
        <v>137</v>
      </c>
      <c r="B11" s="69" t="s">
        <v>138</v>
      </c>
      <c r="C11" s="261"/>
      <c r="D11" s="262"/>
      <c r="E11" s="263"/>
      <c r="F11" s="265"/>
      <c r="G11" s="146" t="s">
        <v>136</v>
      </c>
    </row>
    <row r="12" spans="1:7" s="68" customFormat="1" x14ac:dyDescent="0.25">
      <c r="A12" s="70">
        <v>1</v>
      </c>
      <c r="B12" s="70">
        <v>2</v>
      </c>
      <c r="C12" s="70">
        <v>3</v>
      </c>
      <c r="D12" s="70"/>
      <c r="E12" s="70"/>
      <c r="F12" s="70">
        <v>4</v>
      </c>
      <c r="G12" s="71">
        <v>5</v>
      </c>
    </row>
    <row r="13" spans="1:7" s="68" customFormat="1" ht="27.75" customHeight="1" x14ac:dyDescent="0.25">
      <c r="A13" s="72"/>
      <c r="B13" s="251" t="s">
        <v>176</v>
      </c>
      <c r="C13" s="251"/>
      <c r="D13" s="251"/>
      <c r="E13" s="251"/>
      <c r="F13" s="251"/>
      <c r="G13" s="168">
        <f>+G14+G21+G24</f>
        <v>-162754.79999999999</v>
      </c>
    </row>
    <row r="14" spans="1:7" s="68" customFormat="1" ht="32.25" customHeight="1" x14ac:dyDescent="0.25">
      <c r="A14" s="81">
        <v>1187</v>
      </c>
      <c r="B14" s="252" t="s">
        <v>190</v>
      </c>
      <c r="C14" s="253"/>
      <c r="D14" s="253"/>
      <c r="E14" s="253"/>
      <c r="F14" s="108"/>
      <c r="G14" s="151">
        <f>+G15+G17+G19</f>
        <v>-110000</v>
      </c>
    </row>
    <row r="15" spans="1:7" s="68" customFormat="1" ht="62.25" customHeight="1" x14ac:dyDescent="0.25">
      <c r="A15" s="81"/>
      <c r="B15" s="73">
        <v>11002</v>
      </c>
      <c r="C15" s="247" t="s">
        <v>191</v>
      </c>
      <c r="D15" s="247"/>
      <c r="E15" s="247"/>
      <c r="F15" s="83" t="s">
        <v>176</v>
      </c>
      <c r="G15" s="151">
        <f>SUM(G16:G16)</f>
        <v>60000</v>
      </c>
    </row>
    <row r="16" spans="1:7" s="68" customFormat="1" ht="45.75" customHeight="1" x14ac:dyDescent="0.25">
      <c r="A16" s="81"/>
      <c r="B16" s="73"/>
      <c r="C16" s="248"/>
      <c r="D16" s="249"/>
      <c r="E16" s="250"/>
      <c r="F16" s="74" t="s">
        <v>192</v>
      </c>
      <c r="G16" s="151">
        <v>60000</v>
      </c>
    </row>
    <row r="17" spans="1:7" s="68" customFormat="1" ht="45.75" customHeight="1" x14ac:dyDescent="0.25">
      <c r="A17" s="161"/>
      <c r="B17" s="73">
        <v>12010</v>
      </c>
      <c r="C17" s="247" t="s">
        <v>342</v>
      </c>
      <c r="D17" s="247"/>
      <c r="E17" s="247"/>
      <c r="F17" s="162" t="s">
        <v>176</v>
      </c>
      <c r="G17" s="151">
        <v>-70000</v>
      </c>
    </row>
    <row r="18" spans="1:7" s="68" customFormat="1" ht="45.75" customHeight="1" x14ac:dyDescent="0.25">
      <c r="A18" s="161"/>
      <c r="B18" s="73"/>
      <c r="C18" s="166"/>
      <c r="D18" s="167"/>
      <c r="E18" s="167"/>
      <c r="F18" s="156" t="s">
        <v>343</v>
      </c>
      <c r="G18" s="151">
        <v>-70000</v>
      </c>
    </row>
    <row r="19" spans="1:7" s="68" customFormat="1" ht="45.75" customHeight="1" x14ac:dyDescent="0.25">
      <c r="A19" s="161"/>
      <c r="B19" s="73">
        <v>12007</v>
      </c>
      <c r="C19" s="247" t="s">
        <v>149</v>
      </c>
      <c r="D19" s="247"/>
      <c r="E19" s="247"/>
      <c r="F19" s="162" t="s">
        <v>176</v>
      </c>
      <c r="G19" s="151">
        <v>-100000</v>
      </c>
    </row>
    <row r="20" spans="1:7" s="68" customFormat="1" ht="45.75" customHeight="1" x14ac:dyDescent="0.25">
      <c r="A20" s="161"/>
      <c r="B20" s="73"/>
      <c r="C20" s="166"/>
      <c r="D20" s="167"/>
      <c r="E20" s="167"/>
      <c r="F20" s="156" t="s">
        <v>344</v>
      </c>
      <c r="G20" s="151">
        <v>-100000</v>
      </c>
    </row>
    <row r="21" spans="1:7" s="68" customFormat="1" ht="32.25" customHeight="1" x14ac:dyDescent="0.25">
      <c r="A21" s="144">
        <v>1059</v>
      </c>
      <c r="B21" s="144"/>
      <c r="C21" s="261" t="s">
        <v>330</v>
      </c>
      <c r="D21" s="262"/>
      <c r="E21" s="262"/>
      <c r="F21" s="263"/>
      <c r="G21" s="151">
        <f>+G22</f>
        <v>-13228.4</v>
      </c>
    </row>
    <row r="22" spans="1:7" ht="39.75" customHeight="1" x14ac:dyDescent="0.25">
      <c r="A22" s="267"/>
      <c r="B22" s="73">
        <v>11006</v>
      </c>
      <c r="C22" s="247" t="s">
        <v>328</v>
      </c>
      <c r="D22" s="247"/>
      <c r="E22" s="247"/>
      <c r="F22" s="145" t="s">
        <v>176</v>
      </c>
      <c r="G22" s="151">
        <f t="shared" ref="G22" si="0">G23</f>
        <v>-13228.4</v>
      </c>
    </row>
    <row r="23" spans="1:7" ht="37.5" customHeight="1" x14ac:dyDescent="0.25">
      <c r="A23" s="268"/>
      <c r="B23" s="149"/>
      <c r="C23" s="150"/>
      <c r="D23" s="150"/>
      <c r="E23" s="150"/>
      <c r="F23" s="74" t="s">
        <v>329</v>
      </c>
      <c r="G23" s="151">
        <v>-13228.4</v>
      </c>
    </row>
    <row r="24" spans="1:7" s="68" customFormat="1" ht="30.75" customHeight="1" x14ac:dyDescent="0.25">
      <c r="A24" s="147">
        <v>1116</v>
      </c>
      <c r="B24" s="256" t="s">
        <v>332</v>
      </c>
      <c r="C24" s="266"/>
      <c r="D24" s="266"/>
      <c r="E24" s="266"/>
      <c r="F24" s="257"/>
      <c r="G24" s="151">
        <f>G25+H27+H29</f>
        <v>-39526.400000000001</v>
      </c>
    </row>
    <row r="25" spans="1:7" s="68" customFormat="1" ht="37.5" customHeight="1" x14ac:dyDescent="0.25">
      <c r="A25" s="147"/>
      <c r="B25" s="73">
        <v>11001</v>
      </c>
      <c r="C25" s="251" t="s">
        <v>298</v>
      </c>
      <c r="D25" s="251"/>
      <c r="E25" s="251"/>
      <c r="F25" s="148" t="s">
        <v>176</v>
      </c>
      <c r="G25" s="151">
        <f>+G26</f>
        <v>-39526.400000000001</v>
      </c>
    </row>
    <row r="26" spans="1:7" s="68" customFormat="1" ht="53.25" customHeight="1" x14ac:dyDescent="0.25">
      <c r="A26" s="147"/>
      <c r="B26" s="73"/>
      <c r="C26" s="157"/>
      <c r="D26" s="157"/>
      <c r="E26" s="157"/>
      <c r="F26" s="156" t="s">
        <v>331</v>
      </c>
      <c r="G26" s="151">
        <v>-39526.400000000001</v>
      </c>
    </row>
  </sheetData>
  <mergeCells count="17">
    <mergeCell ref="B24:F24"/>
    <mergeCell ref="C25:E25"/>
    <mergeCell ref="C22:E22"/>
    <mergeCell ref="C21:F21"/>
    <mergeCell ref="A22:A23"/>
    <mergeCell ref="F2:G2"/>
    <mergeCell ref="F3:G3"/>
    <mergeCell ref="A6:G6"/>
    <mergeCell ref="A10:B10"/>
    <mergeCell ref="C10:E11"/>
    <mergeCell ref="F10:F11"/>
    <mergeCell ref="C17:E17"/>
    <mergeCell ref="C19:E19"/>
    <mergeCell ref="C16:E16"/>
    <mergeCell ref="B13:F13"/>
    <mergeCell ref="B14:E14"/>
    <mergeCell ref="C15:E15"/>
  </mergeCells>
  <pageMargins left="0.7" right="0.7" top="0.75" bottom="0.75" header="0.3" footer="0.3"/>
  <pageSetup scale="6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0"/>
  <sheetViews>
    <sheetView topLeftCell="A49" zoomScaleNormal="100" workbookViewId="0">
      <selection activeCell="D214" sqref="D214"/>
    </sheetView>
  </sheetViews>
  <sheetFormatPr defaultColWidth="9.140625" defaultRowHeight="13.5" x14ac:dyDescent="0.25"/>
  <cols>
    <col min="1" max="1" width="4.7109375" style="1" customWidth="1"/>
    <col min="2" max="2" width="29.85546875" style="1" customWidth="1"/>
    <col min="3" max="3" width="65.28515625" style="1" customWidth="1"/>
    <col min="4" max="4" width="34.140625" style="1" customWidth="1"/>
    <col min="5" max="5" width="9.140625" style="1"/>
    <col min="6" max="6" width="49.85546875" style="1" customWidth="1"/>
    <col min="7" max="16384" width="9.140625" style="1"/>
  </cols>
  <sheetData>
    <row r="2" spans="1:4" x14ac:dyDescent="0.25">
      <c r="D2" s="82" t="s">
        <v>132</v>
      </c>
    </row>
    <row r="3" spans="1:4" x14ac:dyDescent="0.25">
      <c r="D3" s="1" t="s">
        <v>0</v>
      </c>
    </row>
    <row r="4" spans="1:4" x14ac:dyDescent="0.25">
      <c r="D4" s="82" t="s">
        <v>1</v>
      </c>
    </row>
    <row r="7" spans="1:4" ht="35.25" customHeight="1" x14ac:dyDescent="0.25">
      <c r="A7" s="269" t="s">
        <v>285</v>
      </c>
      <c r="B7" s="269"/>
      <c r="C7" s="269"/>
      <c r="D7" s="269"/>
    </row>
    <row r="8" spans="1:4" ht="11.25" customHeight="1" x14ac:dyDescent="0.3">
      <c r="A8" s="53"/>
      <c r="B8" s="53"/>
      <c r="C8" s="53"/>
      <c r="D8" s="53"/>
    </row>
    <row r="9" spans="1:4" ht="21.75" customHeight="1" x14ac:dyDescent="0.25">
      <c r="B9" s="270" t="s">
        <v>114</v>
      </c>
      <c r="C9" s="270"/>
      <c r="D9" s="270"/>
    </row>
    <row r="10" spans="1:4" ht="9.75" customHeight="1" x14ac:dyDescent="0.3">
      <c r="B10" s="54"/>
      <c r="C10" s="54"/>
      <c r="D10" s="54"/>
    </row>
    <row r="11" spans="1:4" ht="33.75" customHeight="1" x14ac:dyDescent="0.25">
      <c r="B11" s="271" t="s">
        <v>60</v>
      </c>
      <c r="C11" s="271"/>
    </row>
    <row r="12" spans="1:4" x14ac:dyDescent="0.25">
      <c r="B12" s="55" t="s">
        <v>115</v>
      </c>
      <c r="C12" s="55" t="s">
        <v>116</v>
      </c>
      <c r="D12" s="56"/>
    </row>
    <row r="13" spans="1:4" x14ac:dyDescent="0.25">
      <c r="B13" s="57" t="s">
        <v>117</v>
      </c>
      <c r="C13" s="57" t="s">
        <v>118</v>
      </c>
      <c r="D13" s="56"/>
    </row>
    <row r="14" spans="1:4" x14ac:dyDescent="0.25">
      <c r="B14" s="58"/>
      <c r="C14" s="56"/>
      <c r="D14" s="56"/>
    </row>
    <row r="15" spans="1:4" x14ac:dyDescent="0.25">
      <c r="B15" s="59" t="s">
        <v>119</v>
      </c>
      <c r="C15" s="56"/>
      <c r="D15" s="56"/>
    </row>
    <row r="16" spans="1:4" x14ac:dyDescent="0.25">
      <c r="B16" s="58"/>
      <c r="C16" s="56"/>
      <c r="D16" s="56"/>
    </row>
    <row r="17" spans="2:4" ht="38.25" customHeight="1" x14ac:dyDescent="0.25">
      <c r="B17" s="60" t="s">
        <v>120</v>
      </c>
      <c r="C17" s="57" t="s">
        <v>117</v>
      </c>
      <c r="D17" s="112" t="s">
        <v>339</v>
      </c>
    </row>
    <row r="18" spans="2:4" x14ac:dyDescent="0.25">
      <c r="B18" s="60" t="s">
        <v>121</v>
      </c>
      <c r="C18" s="57" t="s">
        <v>122</v>
      </c>
      <c r="D18" s="61" t="s">
        <v>2</v>
      </c>
    </row>
    <row r="19" spans="2:4" x14ac:dyDescent="0.25">
      <c r="B19" s="62" t="s">
        <v>123</v>
      </c>
      <c r="C19" s="57" t="s">
        <v>118</v>
      </c>
      <c r="D19" s="60"/>
    </row>
    <row r="20" spans="2:4" ht="54" x14ac:dyDescent="0.25">
      <c r="B20" s="62" t="s">
        <v>124</v>
      </c>
      <c r="C20" s="57" t="s">
        <v>125</v>
      </c>
      <c r="D20" s="60"/>
    </row>
    <row r="21" spans="2:4" x14ac:dyDescent="0.25">
      <c r="B21" s="62" t="s">
        <v>126</v>
      </c>
      <c r="C21" s="57" t="s">
        <v>127</v>
      </c>
      <c r="D21" s="60"/>
    </row>
    <row r="22" spans="2:4" ht="27" x14ac:dyDescent="0.25">
      <c r="B22" s="63" t="s">
        <v>128</v>
      </c>
      <c r="C22" s="57" t="s">
        <v>129</v>
      </c>
      <c r="D22" s="60"/>
    </row>
    <row r="23" spans="2:4" x14ac:dyDescent="0.25">
      <c r="B23" s="60"/>
      <c r="C23" s="60" t="s">
        <v>130</v>
      </c>
      <c r="D23" s="60"/>
    </row>
    <row r="24" spans="2:4" ht="17.25" x14ac:dyDescent="0.25">
      <c r="B24" s="64" t="s">
        <v>131</v>
      </c>
      <c r="C24" s="64"/>
      <c r="D24" s="172">
        <v>3229372.8</v>
      </c>
    </row>
    <row r="25" spans="2:4" x14ac:dyDescent="0.25">
      <c r="B25" s="65"/>
      <c r="C25" s="65"/>
      <c r="D25" s="66"/>
    </row>
    <row r="26" spans="2:4" ht="30.75" customHeight="1" x14ac:dyDescent="0.25">
      <c r="B26" s="269" t="s">
        <v>284</v>
      </c>
      <c r="C26" s="269"/>
      <c r="D26" s="269"/>
    </row>
    <row r="28" spans="2:4" ht="17.25" x14ac:dyDescent="0.3">
      <c r="B28" s="278" t="s">
        <v>141</v>
      </c>
      <c r="C28" s="278"/>
      <c r="D28" s="278"/>
    </row>
    <row r="30" spans="2:4" ht="39.75" customHeight="1" x14ac:dyDescent="0.25">
      <c r="B30" s="271" t="s">
        <v>60</v>
      </c>
      <c r="C30" s="271"/>
    </row>
    <row r="31" spans="2:4" ht="14.25" x14ac:dyDescent="0.25">
      <c r="B31" s="19"/>
      <c r="C31" s="19"/>
      <c r="D31" s="19"/>
    </row>
    <row r="32" spans="2:4" ht="23.25" customHeight="1" x14ac:dyDescent="0.25">
      <c r="B32" s="24" t="s">
        <v>51</v>
      </c>
      <c r="C32" s="272" t="s">
        <v>52</v>
      </c>
      <c r="D32" s="272"/>
    </row>
    <row r="33" spans="2:6" ht="18.75" customHeight="1" x14ac:dyDescent="0.25">
      <c r="B33" s="15" t="s">
        <v>53</v>
      </c>
      <c r="C33" s="273" t="s">
        <v>54</v>
      </c>
      <c r="D33" s="273"/>
    </row>
    <row r="34" spans="2:6" ht="10.5" customHeight="1" x14ac:dyDescent="0.25">
      <c r="B34" s="86"/>
      <c r="C34" s="86"/>
      <c r="D34" s="86"/>
    </row>
    <row r="35" spans="2:6" x14ac:dyDescent="0.25">
      <c r="B35" s="287" t="s">
        <v>59</v>
      </c>
      <c r="C35" s="287"/>
      <c r="D35" s="287"/>
    </row>
    <row r="36" spans="2:6" ht="14.25" customHeight="1" x14ac:dyDescent="0.25">
      <c r="B36" s="4"/>
      <c r="C36" s="4"/>
      <c r="D36" s="4"/>
    </row>
    <row r="37" spans="2:6" ht="37.5" customHeight="1" x14ac:dyDescent="0.25">
      <c r="B37" s="85" t="s">
        <v>44</v>
      </c>
      <c r="C37" s="86" t="s">
        <v>53</v>
      </c>
      <c r="D37" s="112" t="s">
        <v>340</v>
      </c>
    </row>
    <row r="38" spans="2:6" ht="21.75" customHeight="1" x14ac:dyDescent="0.25">
      <c r="B38" s="85" t="s">
        <v>45</v>
      </c>
      <c r="C38" s="86" t="s">
        <v>193</v>
      </c>
      <c r="D38" s="105" t="s">
        <v>2</v>
      </c>
    </row>
    <row r="39" spans="2:6" ht="16.5" customHeight="1" x14ac:dyDescent="0.25">
      <c r="B39" s="85" t="s">
        <v>46</v>
      </c>
      <c r="C39" s="86" t="s">
        <v>194</v>
      </c>
      <c r="D39" s="109"/>
    </row>
    <row r="40" spans="2:6" ht="26.25" customHeight="1" x14ac:dyDescent="0.25">
      <c r="B40" s="85" t="s">
        <v>47</v>
      </c>
      <c r="C40" s="86" t="s">
        <v>195</v>
      </c>
      <c r="D40" s="109"/>
    </row>
    <row r="41" spans="2:6" ht="15.75" customHeight="1" x14ac:dyDescent="0.25">
      <c r="B41" s="85" t="s">
        <v>48</v>
      </c>
      <c r="C41" s="86" t="s">
        <v>56</v>
      </c>
      <c r="D41" s="109"/>
    </row>
    <row r="42" spans="2:6" ht="31.5" customHeight="1" x14ac:dyDescent="0.25">
      <c r="B42" s="85" t="s">
        <v>57</v>
      </c>
      <c r="C42" s="110" t="s">
        <v>196</v>
      </c>
      <c r="D42" s="109"/>
    </row>
    <row r="43" spans="2:6" ht="16.5" customHeight="1" x14ac:dyDescent="0.25">
      <c r="B43" s="179" t="s">
        <v>49</v>
      </c>
      <c r="C43" s="179"/>
      <c r="D43" s="109"/>
    </row>
    <row r="44" spans="2:6" ht="18" customHeight="1" x14ac:dyDescent="0.25">
      <c r="B44" s="273" t="s">
        <v>197</v>
      </c>
      <c r="C44" s="273"/>
      <c r="D44" s="125">
        <v>-29375</v>
      </c>
    </row>
    <row r="45" spans="2:6" ht="18" customHeight="1" x14ac:dyDescent="0.25">
      <c r="B45" s="274" t="s">
        <v>50</v>
      </c>
      <c r="C45" s="274"/>
      <c r="D45" s="173">
        <v>-1324605.3999999999</v>
      </c>
      <c r="F45" s="170"/>
    </row>
    <row r="46" spans="2:6" ht="18" customHeight="1" x14ac:dyDescent="0.25">
      <c r="B46" s="29"/>
      <c r="C46" s="29"/>
      <c r="D46" s="23"/>
      <c r="F46" s="170"/>
    </row>
    <row r="47" spans="2:6" ht="34.5" customHeight="1" x14ac:dyDescent="0.25">
      <c r="B47" s="85" t="s">
        <v>44</v>
      </c>
      <c r="C47" s="86" t="s">
        <v>53</v>
      </c>
      <c r="D47" s="112" t="s">
        <v>339</v>
      </c>
    </row>
    <row r="48" spans="2:6" ht="18.75" customHeight="1" x14ac:dyDescent="0.25">
      <c r="B48" s="85" t="s">
        <v>45</v>
      </c>
      <c r="C48" s="86" t="s">
        <v>198</v>
      </c>
      <c r="D48" s="28" t="s">
        <v>2</v>
      </c>
    </row>
    <row r="49" spans="2:4" ht="27" customHeight="1" x14ac:dyDescent="0.25">
      <c r="B49" s="85" t="s">
        <v>46</v>
      </c>
      <c r="C49" s="86" t="s">
        <v>199</v>
      </c>
      <c r="D49" s="29"/>
    </row>
    <row r="50" spans="2:4" ht="28.5" customHeight="1" x14ac:dyDescent="0.25">
      <c r="B50" s="85" t="s">
        <v>47</v>
      </c>
      <c r="C50" s="86" t="s">
        <v>200</v>
      </c>
      <c r="D50" s="29"/>
    </row>
    <row r="51" spans="2:4" ht="19.5" customHeight="1" x14ac:dyDescent="0.25">
      <c r="B51" s="85" t="s">
        <v>48</v>
      </c>
      <c r="C51" s="86" t="s">
        <v>56</v>
      </c>
      <c r="D51" s="29"/>
    </row>
    <row r="52" spans="2:4" ht="42.75" customHeight="1" x14ac:dyDescent="0.25">
      <c r="B52" s="85" t="s">
        <v>57</v>
      </c>
      <c r="C52" s="86" t="s">
        <v>201</v>
      </c>
      <c r="D52" s="29"/>
    </row>
    <row r="53" spans="2:4" ht="16.5" customHeight="1" x14ac:dyDescent="0.25">
      <c r="B53" s="179" t="s">
        <v>49</v>
      </c>
      <c r="C53" s="179"/>
      <c r="D53" s="29"/>
    </row>
    <row r="54" spans="2:4" ht="18" customHeight="1" x14ac:dyDescent="0.25">
      <c r="B54" s="273" t="s">
        <v>58</v>
      </c>
      <c r="C54" s="273"/>
      <c r="D54" s="22"/>
    </row>
    <row r="55" spans="2:4" ht="18" customHeight="1" x14ac:dyDescent="0.25">
      <c r="B55" s="274" t="s">
        <v>50</v>
      </c>
      <c r="C55" s="274"/>
      <c r="D55" s="173">
        <v>-400000</v>
      </c>
    </row>
    <row r="56" spans="2:4" ht="21" customHeight="1" x14ac:dyDescent="0.25">
      <c r="B56" s="277"/>
      <c r="C56" s="277"/>
      <c r="D56" s="21"/>
    </row>
    <row r="57" spans="2:4" ht="39" customHeight="1" x14ac:dyDescent="0.25">
      <c r="B57" s="85" t="s">
        <v>44</v>
      </c>
      <c r="C57" s="86" t="s">
        <v>53</v>
      </c>
      <c r="D57" s="112" t="s">
        <v>340</v>
      </c>
    </row>
    <row r="58" spans="2:4" ht="18" customHeight="1" x14ac:dyDescent="0.25">
      <c r="B58" s="85" t="s">
        <v>45</v>
      </c>
      <c r="C58" s="86" t="s">
        <v>77</v>
      </c>
      <c r="D58" s="105" t="s">
        <v>2</v>
      </c>
    </row>
    <row r="59" spans="2:4" ht="30" customHeight="1" x14ac:dyDescent="0.25">
      <c r="B59" s="85" t="s">
        <v>46</v>
      </c>
      <c r="C59" s="86" t="s">
        <v>202</v>
      </c>
      <c r="D59" s="109"/>
    </row>
    <row r="60" spans="2:4" ht="27" customHeight="1" x14ac:dyDescent="0.25">
      <c r="B60" s="85" t="s">
        <v>47</v>
      </c>
      <c r="C60" s="86" t="s">
        <v>203</v>
      </c>
      <c r="D60" s="109"/>
    </row>
    <row r="61" spans="2:4" ht="15.75" customHeight="1" x14ac:dyDescent="0.25">
      <c r="B61" s="85" t="s">
        <v>48</v>
      </c>
      <c r="C61" s="86" t="s">
        <v>56</v>
      </c>
      <c r="D61" s="109"/>
    </row>
    <row r="62" spans="2:4" ht="28.5" customHeight="1" x14ac:dyDescent="0.25">
      <c r="B62" s="85" t="s">
        <v>57</v>
      </c>
      <c r="C62" s="86" t="s">
        <v>204</v>
      </c>
      <c r="D62" s="109"/>
    </row>
    <row r="63" spans="2:4" ht="16.5" customHeight="1" x14ac:dyDescent="0.25">
      <c r="B63" s="179" t="s">
        <v>49</v>
      </c>
      <c r="C63" s="179"/>
      <c r="D63" s="109"/>
    </row>
    <row r="64" spans="2:4" ht="15" customHeight="1" x14ac:dyDescent="0.25">
      <c r="B64" s="273" t="s">
        <v>205</v>
      </c>
      <c r="C64" s="273"/>
      <c r="D64" s="127">
        <v>3</v>
      </c>
    </row>
    <row r="65" spans="2:4" ht="15" customHeight="1" x14ac:dyDescent="0.25">
      <c r="B65" s="273" t="s">
        <v>206</v>
      </c>
      <c r="C65" s="273"/>
      <c r="D65" s="126">
        <v>-4500</v>
      </c>
    </row>
    <row r="66" spans="2:4" ht="18" customHeight="1" x14ac:dyDescent="0.25">
      <c r="B66" s="274" t="s">
        <v>50</v>
      </c>
      <c r="C66" s="274"/>
      <c r="D66" s="173">
        <v>-250000</v>
      </c>
    </row>
    <row r="67" spans="2:4" ht="9.75" customHeight="1" x14ac:dyDescent="0.25">
      <c r="B67" s="44"/>
      <c r="C67" s="44"/>
      <c r="D67" s="111"/>
    </row>
    <row r="68" spans="2:4" ht="12.75" customHeight="1" x14ac:dyDescent="0.25">
      <c r="B68" s="20"/>
      <c r="C68" s="20"/>
      <c r="D68" s="21"/>
    </row>
    <row r="69" spans="2:4" ht="15.75" customHeight="1" x14ac:dyDescent="0.25">
      <c r="B69" s="35" t="s">
        <v>51</v>
      </c>
      <c r="C69" s="272" t="s">
        <v>52</v>
      </c>
      <c r="D69" s="272"/>
    </row>
    <row r="70" spans="2:4" ht="24" customHeight="1" x14ac:dyDescent="0.25">
      <c r="B70" s="33">
        <v>1187</v>
      </c>
      <c r="C70" s="273" t="s">
        <v>73</v>
      </c>
      <c r="D70" s="273"/>
    </row>
    <row r="71" spans="2:4" ht="16.5" x14ac:dyDescent="0.25">
      <c r="B71" s="18"/>
      <c r="C71" s="18"/>
      <c r="D71" s="17"/>
    </row>
    <row r="72" spans="2:4" x14ac:dyDescent="0.25">
      <c r="B72" s="272" t="s">
        <v>59</v>
      </c>
      <c r="C72" s="272"/>
      <c r="D72" s="272"/>
    </row>
    <row r="73" spans="2:4" x14ac:dyDescent="0.25">
      <c r="B73" s="35"/>
      <c r="C73" s="35"/>
      <c r="D73" s="35"/>
    </row>
    <row r="74" spans="2:4" ht="33" customHeight="1" x14ac:dyDescent="0.25">
      <c r="B74" s="85" t="s">
        <v>44</v>
      </c>
      <c r="C74" s="86" t="s">
        <v>74</v>
      </c>
      <c r="D74" s="112" t="s">
        <v>339</v>
      </c>
    </row>
    <row r="75" spans="2:4" ht="15" x14ac:dyDescent="0.25">
      <c r="B75" s="85" t="s">
        <v>45</v>
      </c>
      <c r="C75" s="86" t="s">
        <v>207</v>
      </c>
      <c r="D75" s="32" t="s">
        <v>2</v>
      </c>
    </row>
    <row r="76" spans="2:4" ht="43.5" customHeight="1" x14ac:dyDescent="0.25">
      <c r="B76" s="85" t="s">
        <v>46</v>
      </c>
      <c r="C76" s="86" t="s">
        <v>208</v>
      </c>
      <c r="D76" s="34"/>
    </row>
    <row r="77" spans="2:4" ht="39.75" customHeight="1" x14ac:dyDescent="0.25">
      <c r="B77" s="85" t="s">
        <v>47</v>
      </c>
      <c r="C77" s="86" t="s">
        <v>209</v>
      </c>
      <c r="D77" s="34"/>
    </row>
    <row r="78" spans="2:4" ht="18" customHeight="1" x14ac:dyDescent="0.25">
      <c r="B78" s="85" t="s">
        <v>48</v>
      </c>
      <c r="C78" s="86" t="s">
        <v>210</v>
      </c>
      <c r="D78" s="34"/>
    </row>
    <row r="79" spans="2:4" ht="33" customHeight="1" x14ac:dyDescent="0.25">
      <c r="B79" s="85" t="s">
        <v>211</v>
      </c>
      <c r="C79" s="86" t="s">
        <v>212</v>
      </c>
      <c r="D79" s="34"/>
    </row>
    <row r="80" spans="2:4" ht="16.5" customHeight="1" x14ac:dyDescent="0.25">
      <c r="B80" s="179" t="s">
        <v>49</v>
      </c>
      <c r="C80" s="179"/>
      <c r="D80" s="34"/>
    </row>
    <row r="81" spans="2:4" ht="26.25" customHeight="1" x14ac:dyDescent="0.25">
      <c r="B81" s="273" t="s">
        <v>213</v>
      </c>
      <c r="C81" s="273"/>
      <c r="D81" s="85"/>
    </row>
    <row r="82" spans="2:4" ht="24.75" customHeight="1" x14ac:dyDescent="0.25">
      <c r="B82" s="273" t="s">
        <v>214</v>
      </c>
      <c r="C82" s="273"/>
      <c r="D82" s="85"/>
    </row>
    <row r="83" spans="2:4" ht="24.75" customHeight="1" x14ac:dyDescent="0.25">
      <c r="B83" s="273" t="s">
        <v>215</v>
      </c>
      <c r="C83" s="273"/>
      <c r="D83" s="85"/>
    </row>
    <row r="84" spans="2:4" ht="16.5" customHeight="1" x14ac:dyDescent="0.25">
      <c r="B84" s="273" t="s">
        <v>216</v>
      </c>
      <c r="C84" s="273"/>
      <c r="D84" s="85"/>
    </row>
    <row r="85" spans="2:4" ht="16.5" customHeight="1" x14ac:dyDescent="0.25">
      <c r="B85" s="273" t="s">
        <v>217</v>
      </c>
      <c r="C85" s="273"/>
      <c r="D85" s="85"/>
    </row>
    <row r="86" spans="2:4" ht="26.25" customHeight="1" x14ac:dyDescent="0.25">
      <c r="B86" s="273" t="s">
        <v>218</v>
      </c>
      <c r="C86" s="273"/>
      <c r="D86" s="85"/>
    </row>
    <row r="87" spans="2:4" ht="27.75" customHeight="1" x14ac:dyDescent="0.25">
      <c r="B87" s="273" t="s">
        <v>219</v>
      </c>
      <c r="C87" s="273"/>
      <c r="D87" s="85"/>
    </row>
    <row r="88" spans="2:4" ht="17.25" customHeight="1" x14ac:dyDescent="0.25">
      <c r="B88" s="275" t="s">
        <v>279</v>
      </c>
      <c r="C88" s="276"/>
      <c r="D88" s="171">
        <v>11</v>
      </c>
    </row>
    <row r="89" spans="2:4" ht="16.5" customHeight="1" x14ac:dyDescent="0.25">
      <c r="B89" s="274" t="s">
        <v>50</v>
      </c>
      <c r="C89" s="274"/>
      <c r="D89" s="173">
        <v>60000</v>
      </c>
    </row>
    <row r="91" spans="2:4" ht="35.25" customHeight="1" x14ac:dyDescent="0.25">
      <c r="B91" s="34" t="s">
        <v>44</v>
      </c>
      <c r="C91" s="33" t="s">
        <v>74</v>
      </c>
      <c r="D91" s="112" t="s">
        <v>340</v>
      </c>
    </row>
    <row r="92" spans="2:4" ht="18" customHeight="1" x14ac:dyDescent="0.25">
      <c r="B92" s="34" t="s">
        <v>45</v>
      </c>
      <c r="C92" s="33" t="s">
        <v>55</v>
      </c>
      <c r="D92" s="32" t="s">
        <v>2</v>
      </c>
    </row>
    <row r="93" spans="2:4" ht="38.25" x14ac:dyDescent="0.25">
      <c r="B93" s="34" t="s">
        <v>46</v>
      </c>
      <c r="C93" s="75" t="s">
        <v>88</v>
      </c>
      <c r="D93" s="34"/>
    </row>
    <row r="94" spans="2:4" ht="41.25" customHeight="1" x14ac:dyDescent="0.25">
      <c r="B94" s="34" t="s">
        <v>47</v>
      </c>
      <c r="C94" s="75" t="s">
        <v>89</v>
      </c>
      <c r="D94" s="34"/>
    </row>
    <row r="95" spans="2:4" ht="18.75" customHeight="1" x14ac:dyDescent="0.25">
      <c r="B95" s="34" t="s">
        <v>48</v>
      </c>
      <c r="C95" s="33" t="s">
        <v>56</v>
      </c>
      <c r="D95" s="113"/>
    </row>
    <row r="96" spans="2:4" ht="37.5" customHeight="1" x14ac:dyDescent="0.25">
      <c r="B96" s="34" t="s">
        <v>57</v>
      </c>
      <c r="C96" s="39" t="s">
        <v>86</v>
      </c>
      <c r="D96" s="34"/>
    </row>
    <row r="97" spans="2:4" ht="15" customHeight="1" x14ac:dyDescent="0.25">
      <c r="B97" s="179" t="s">
        <v>49</v>
      </c>
      <c r="C97" s="179"/>
      <c r="D97" s="34"/>
    </row>
    <row r="98" spans="2:4" ht="13.5" customHeight="1" x14ac:dyDescent="0.25">
      <c r="B98" s="273" t="s">
        <v>75</v>
      </c>
      <c r="C98" s="273"/>
      <c r="D98" s="125">
        <v>-70</v>
      </c>
    </row>
    <row r="99" spans="2:4" ht="15" customHeight="1" x14ac:dyDescent="0.25">
      <c r="B99" s="274" t="s">
        <v>50</v>
      </c>
      <c r="C99" s="274"/>
      <c r="D99" s="173">
        <v>-150000</v>
      </c>
    </row>
    <row r="100" spans="2:4" ht="15" customHeight="1" x14ac:dyDescent="0.25">
      <c r="B100" s="155"/>
      <c r="C100" s="155"/>
      <c r="D100" s="14"/>
    </row>
    <row r="101" spans="2:4" ht="33" customHeight="1" x14ac:dyDescent="0.25">
      <c r="B101" s="155" t="s">
        <v>44</v>
      </c>
      <c r="C101" s="154" t="s">
        <v>74</v>
      </c>
      <c r="D101" s="112" t="s">
        <v>340</v>
      </c>
    </row>
    <row r="102" spans="2:4" ht="16.5" customHeight="1" x14ac:dyDescent="0.25">
      <c r="B102" s="155" t="s">
        <v>45</v>
      </c>
      <c r="C102" s="154">
        <v>12004</v>
      </c>
      <c r="D102" s="153" t="s">
        <v>2</v>
      </c>
    </row>
    <row r="103" spans="2:4" ht="27.75" customHeight="1" x14ac:dyDescent="0.25">
      <c r="B103" s="155" t="s">
        <v>46</v>
      </c>
      <c r="C103" s="154" t="s">
        <v>333</v>
      </c>
      <c r="D103" s="155"/>
    </row>
    <row r="104" spans="2:4" ht="25.5" x14ac:dyDescent="0.25">
      <c r="B104" s="155" t="s">
        <v>47</v>
      </c>
      <c r="C104" s="154" t="s">
        <v>334</v>
      </c>
      <c r="D104" s="155"/>
    </row>
    <row r="105" spans="2:4" ht="19.5" customHeight="1" x14ac:dyDescent="0.25">
      <c r="B105" s="155" t="s">
        <v>48</v>
      </c>
      <c r="C105" s="154" t="s">
        <v>56</v>
      </c>
      <c r="D105" s="155"/>
    </row>
    <row r="106" spans="2:4" ht="39.75" customHeight="1" x14ac:dyDescent="0.25">
      <c r="B106" s="155" t="s">
        <v>57</v>
      </c>
      <c r="C106" s="154" t="s">
        <v>335</v>
      </c>
      <c r="D106" s="155"/>
    </row>
    <row r="107" spans="2:4" ht="15" customHeight="1" x14ac:dyDescent="0.25">
      <c r="B107" s="179" t="s">
        <v>49</v>
      </c>
      <c r="C107" s="179"/>
      <c r="D107" s="155"/>
    </row>
    <row r="108" spans="2:4" ht="13.5" customHeight="1" x14ac:dyDescent="0.25">
      <c r="B108" s="273" t="s">
        <v>336</v>
      </c>
      <c r="C108" s="273"/>
      <c r="D108" s="125"/>
    </row>
    <row r="109" spans="2:4" ht="13.5" customHeight="1" x14ac:dyDescent="0.25">
      <c r="B109" s="274" t="s">
        <v>50</v>
      </c>
      <c r="C109" s="274"/>
      <c r="D109" s="173">
        <v>-300000</v>
      </c>
    </row>
    <row r="110" spans="2:4" ht="15" x14ac:dyDescent="0.25">
      <c r="B110" s="8"/>
      <c r="C110" s="8"/>
      <c r="D110" s="13"/>
    </row>
    <row r="111" spans="2:4" ht="30.75" customHeight="1" x14ac:dyDescent="0.25">
      <c r="B111" s="34" t="s">
        <v>44</v>
      </c>
      <c r="C111" s="33" t="s">
        <v>74</v>
      </c>
      <c r="D111" s="112" t="s">
        <v>340</v>
      </c>
    </row>
    <row r="112" spans="2:4" ht="16.5" customHeight="1" x14ac:dyDescent="0.25">
      <c r="B112" s="34" t="s">
        <v>45</v>
      </c>
      <c r="C112" s="33" t="s">
        <v>77</v>
      </c>
      <c r="D112" s="32" t="s">
        <v>2</v>
      </c>
    </row>
    <row r="113" spans="2:4" ht="27.75" customHeight="1" x14ac:dyDescent="0.25">
      <c r="B113" s="34" t="s">
        <v>46</v>
      </c>
      <c r="C113" s="42" t="s">
        <v>90</v>
      </c>
      <c r="D113" s="34"/>
    </row>
    <row r="114" spans="2:4" ht="38.25" x14ac:dyDescent="0.25">
      <c r="B114" s="34" t="s">
        <v>47</v>
      </c>
      <c r="C114" s="42" t="s">
        <v>91</v>
      </c>
      <c r="D114" s="34"/>
    </row>
    <row r="115" spans="2:4" ht="19.5" customHeight="1" x14ac:dyDescent="0.25">
      <c r="B115" s="34" t="s">
        <v>48</v>
      </c>
      <c r="C115" s="33" t="s">
        <v>56</v>
      </c>
      <c r="D115" s="34"/>
    </row>
    <row r="116" spans="2:4" ht="39.75" customHeight="1" x14ac:dyDescent="0.25">
      <c r="B116" s="34" t="s">
        <v>57</v>
      </c>
      <c r="C116" s="33" t="s">
        <v>81</v>
      </c>
      <c r="D116" s="34"/>
    </row>
    <row r="117" spans="2:4" ht="15" customHeight="1" x14ac:dyDescent="0.25">
      <c r="B117" s="179" t="s">
        <v>49</v>
      </c>
      <c r="C117" s="179"/>
      <c r="D117" s="34"/>
    </row>
    <row r="118" spans="2:4" ht="13.5" customHeight="1" x14ac:dyDescent="0.25">
      <c r="B118" s="273" t="s">
        <v>78</v>
      </c>
      <c r="C118" s="273"/>
      <c r="D118" s="125">
        <v>-830</v>
      </c>
    </row>
    <row r="119" spans="2:4" ht="13.5" customHeight="1" x14ac:dyDescent="0.25">
      <c r="B119" s="274" t="s">
        <v>50</v>
      </c>
      <c r="C119" s="274"/>
      <c r="D119" s="173">
        <v>-100000</v>
      </c>
    </row>
    <row r="120" spans="2:4" ht="15" customHeight="1" x14ac:dyDescent="0.25">
      <c r="B120" s="8"/>
      <c r="C120" s="8"/>
      <c r="D120" s="34"/>
    </row>
    <row r="121" spans="2:4" ht="36" customHeight="1" x14ac:dyDescent="0.25">
      <c r="B121" s="34" t="s">
        <v>44</v>
      </c>
      <c r="C121" s="33" t="s">
        <v>74</v>
      </c>
      <c r="D121" s="112" t="s">
        <v>340</v>
      </c>
    </row>
    <row r="122" spans="2:4" ht="18.75" customHeight="1" x14ac:dyDescent="0.25">
      <c r="B122" s="34" t="s">
        <v>45</v>
      </c>
      <c r="C122" s="33" t="s">
        <v>79</v>
      </c>
      <c r="D122" s="32" t="s">
        <v>2</v>
      </c>
    </row>
    <row r="123" spans="2:4" ht="29.25" customHeight="1" x14ac:dyDescent="0.25">
      <c r="B123" s="34" t="s">
        <v>46</v>
      </c>
      <c r="C123" s="42" t="s">
        <v>92</v>
      </c>
      <c r="D123" s="34"/>
    </row>
    <row r="124" spans="2:4" ht="25.5" x14ac:dyDescent="0.25">
      <c r="B124" s="34" t="s">
        <v>47</v>
      </c>
      <c r="C124" s="42" t="s">
        <v>93</v>
      </c>
      <c r="D124" s="34"/>
    </row>
    <row r="125" spans="2:4" ht="17.25" customHeight="1" x14ac:dyDescent="0.25">
      <c r="B125" s="34" t="s">
        <v>48</v>
      </c>
      <c r="C125" s="33" t="s">
        <v>56</v>
      </c>
      <c r="D125" s="34"/>
    </row>
    <row r="126" spans="2:4" ht="46.5" customHeight="1" x14ac:dyDescent="0.25">
      <c r="B126" s="34" t="s">
        <v>57</v>
      </c>
      <c r="C126" s="38" t="s">
        <v>87</v>
      </c>
      <c r="D126" s="34"/>
    </row>
    <row r="127" spans="2:4" ht="15" x14ac:dyDescent="0.25">
      <c r="B127" s="179" t="s">
        <v>49</v>
      </c>
      <c r="C127" s="179"/>
      <c r="D127" s="34"/>
    </row>
    <row r="128" spans="2:4" ht="15" customHeight="1" x14ac:dyDescent="0.25">
      <c r="B128" s="273" t="s">
        <v>80</v>
      </c>
      <c r="C128" s="273"/>
      <c r="D128" s="125">
        <v>-200</v>
      </c>
    </row>
    <row r="129" spans="2:4" ht="13.5" customHeight="1" x14ac:dyDescent="0.25">
      <c r="B129" s="274" t="s">
        <v>50</v>
      </c>
      <c r="C129" s="274"/>
      <c r="D129" s="173">
        <v>-120000</v>
      </c>
    </row>
    <row r="131" spans="2:4" ht="27.75" customHeight="1" x14ac:dyDescent="0.25">
      <c r="B131" s="63" t="s">
        <v>44</v>
      </c>
      <c r="C131" s="57" t="s">
        <v>74</v>
      </c>
      <c r="D131" s="112" t="s">
        <v>340</v>
      </c>
    </row>
    <row r="132" spans="2:4" ht="19.5" customHeight="1" x14ac:dyDescent="0.25">
      <c r="B132" s="63" t="s">
        <v>45</v>
      </c>
      <c r="C132" s="57">
        <v>12007</v>
      </c>
      <c r="D132" s="80" t="s">
        <v>2</v>
      </c>
    </row>
    <row r="133" spans="2:4" ht="32.25" customHeight="1" x14ac:dyDescent="0.25">
      <c r="B133" s="63" t="s">
        <v>46</v>
      </c>
      <c r="C133" s="57" t="s">
        <v>149</v>
      </c>
      <c r="D133" s="85"/>
    </row>
    <row r="134" spans="2:4" ht="29.25" customHeight="1" x14ac:dyDescent="0.25">
      <c r="B134" s="63" t="s">
        <v>47</v>
      </c>
      <c r="C134" s="57" t="s">
        <v>150</v>
      </c>
      <c r="D134" s="85"/>
    </row>
    <row r="135" spans="2:4" ht="18.75" customHeight="1" x14ac:dyDescent="0.25">
      <c r="B135" s="63" t="s">
        <v>48</v>
      </c>
      <c r="C135" s="57" t="s">
        <v>56</v>
      </c>
      <c r="D135" s="85"/>
    </row>
    <row r="136" spans="2:4" ht="55.5" customHeight="1" x14ac:dyDescent="0.25">
      <c r="B136" s="63" t="s">
        <v>57</v>
      </c>
      <c r="C136" s="114" t="s">
        <v>220</v>
      </c>
      <c r="D136" s="85"/>
    </row>
    <row r="137" spans="2:4" ht="16.5" customHeight="1" x14ac:dyDescent="0.25">
      <c r="B137" s="279" t="s">
        <v>49</v>
      </c>
      <c r="C137" s="279"/>
      <c r="D137" s="85"/>
    </row>
    <row r="138" spans="2:4" ht="18" customHeight="1" x14ac:dyDescent="0.25">
      <c r="B138" s="280" t="s">
        <v>221</v>
      </c>
      <c r="C138" s="280"/>
      <c r="D138" s="125">
        <v>-12</v>
      </c>
    </row>
    <row r="139" spans="2:4" ht="18.75" customHeight="1" x14ac:dyDescent="0.25">
      <c r="B139" s="281" t="s">
        <v>50</v>
      </c>
      <c r="C139" s="281"/>
      <c r="D139" s="173">
        <v>-150000</v>
      </c>
    </row>
    <row r="140" spans="2:4" s="282" customFormat="1" ht="18.75" customHeight="1" x14ac:dyDescent="0.25"/>
    <row r="141" spans="2:4" ht="34.5" customHeight="1" x14ac:dyDescent="0.25">
      <c r="B141" s="43" t="s">
        <v>44</v>
      </c>
      <c r="C141" s="42" t="s">
        <v>74</v>
      </c>
      <c r="D141" s="112" t="s">
        <v>340</v>
      </c>
    </row>
    <row r="142" spans="2:4" ht="19.5" customHeight="1" x14ac:dyDescent="0.25">
      <c r="B142" s="43" t="s">
        <v>45</v>
      </c>
      <c r="C142" s="42">
        <v>12008</v>
      </c>
      <c r="D142" s="40" t="s">
        <v>2</v>
      </c>
    </row>
    <row r="143" spans="2:4" ht="28.5" customHeight="1" x14ac:dyDescent="0.25">
      <c r="B143" s="43" t="s">
        <v>46</v>
      </c>
      <c r="C143" s="42" t="s">
        <v>84</v>
      </c>
      <c r="D143" s="43"/>
    </row>
    <row r="144" spans="2:4" ht="29.25" customHeight="1" x14ac:dyDescent="0.25">
      <c r="B144" s="43" t="s">
        <v>47</v>
      </c>
      <c r="C144" s="42" t="s">
        <v>85</v>
      </c>
      <c r="D144" s="43"/>
    </row>
    <row r="145" spans="2:4" ht="17.25" customHeight="1" x14ac:dyDescent="0.25">
      <c r="B145" s="43" t="s">
        <v>48</v>
      </c>
      <c r="C145" s="42" t="s">
        <v>56</v>
      </c>
      <c r="D145" s="43"/>
    </row>
    <row r="146" spans="2:4" ht="40.5" customHeight="1" x14ac:dyDescent="0.25">
      <c r="B146" s="43" t="s">
        <v>57</v>
      </c>
      <c r="C146" s="37" t="s">
        <v>82</v>
      </c>
      <c r="D146" s="43"/>
    </row>
    <row r="147" spans="2:4" ht="16.5" customHeight="1" x14ac:dyDescent="0.25">
      <c r="B147" s="179" t="s">
        <v>49</v>
      </c>
      <c r="C147" s="179"/>
      <c r="D147" s="43"/>
    </row>
    <row r="148" spans="2:4" ht="18" customHeight="1" x14ac:dyDescent="0.25">
      <c r="B148" s="273" t="s">
        <v>76</v>
      </c>
      <c r="C148" s="273"/>
      <c r="D148" s="125">
        <v>-1360</v>
      </c>
    </row>
    <row r="149" spans="2:4" ht="18.75" customHeight="1" x14ac:dyDescent="0.25">
      <c r="B149" s="274" t="s">
        <v>50</v>
      </c>
      <c r="C149" s="274"/>
      <c r="D149" s="173">
        <v>-150000</v>
      </c>
    </row>
    <row r="151" spans="2:4" ht="31.5" customHeight="1" x14ac:dyDescent="0.25">
      <c r="B151" s="43" t="s">
        <v>44</v>
      </c>
      <c r="C151" s="42" t="s">
        <v>74</v>
      </c>
      <c r="D151" s="112" t="s">
        <v>340</v>
      </c>
    </row>
    <row r="152" spans="2:4" ht="15" x14ac:dyDescent="0.25">
      <c r="B152" s="43" t="s">
        <v>45</v>
      </c>
      <c r="C152" s="42">
        <v>12010</v>
      </c>
      <c r="D152" s="40" t="s">
        <v>2</v>
      </c>
    </row>
    <row r="153" spans="2:4" ht="15" x14ac:dyDescent="0.25">
      <c r="B153" s="43" t="s">
        <v>46</v>
      </c>
      <c r="C153" s="42" t="s">
        <v>69</v>
      </c>
      <c r="D153" s="43"/>
    </row>
    <row r="154" spans="2:4" ht="38.25" x14ac:dyDescent="0.25">
      <c r="B154" s="43" t="s">
        <v>47</v>
      </c>
      <c r="C154" s="42" t="s">
        <v>139</v>
      </c>
      <c r="D154" s="43"/>
    </row>
    <row r="155" spans="2:4" ht="16.5" customHeight="1" x14ac:dyDescent="0.25">
      <c r="B155" s="43" t="s">
        <v>48</v>
      </c>
      <c r="C155" s="42" t="s">
        <v>56</v>
      </c>
      <c r="D155" s="43"/>
    </row>
    <row r="156" spans="2:4" ht="41.25" customHeight="1" x14ac:dyDescent="0.25">
      <c r="B156" s="43" t="s">
        <v>57</v>
      </c>
      <c r="C156" s="42" t="s">
        <v>140</v>
      </c>
      <c r="D156" s="43"/>
    </row>
    <row r="157" spans="2:4" ht="15" customHeight="1" x14ac:dyDescent="0.25">
      <c r="B157" s="179" t="s">
        <v>49</v>
      </c>
      <c r="C157" s="179"/>
      <c r="D157" s="43"/>
    </row>
    <row r="158" spans="2:4" ht="13.5" customHeight="1" x14ac:dyDescent="0.25">
      <c r="B158" s="273" t="s">
        <v>78</v>
      </c>
      <c r="C158" s="273"/>
      <c r="D158" s="306">
        <v>-190</v>
      </c>
    </row>
    <row r="159" spans="2:4" ht="18" customHeight="1" x14ac:dyDescent="0.25">
      <c r="B159" s="274" t="s">
        <v>50</v>
      </c>
      <c r="C159" s="274"/>
      <c r="D159" s="173">
        <v>-70000</v>
      </c>
    </row>
    <row r="161" spans="2:7" ht="15.75" customHeight="1" x14ac:dyDescent="0.25">
      <c r="B161" s="87" t="s">
        <v>51</v>
      </c>
      <c r="C161" s="272" t="s">
        <v>52</v>
      </c>
      <c r="D161" s="272"/>
      <c r="E161" s="115"/>
      <c r="F161" s="115"/>
      <c r="G161" s="115"/>
    </row>
    <row r="162" spans="2:7" x14ac:dyDescent="0.25">
      <c r="B162" s="86" t="s">
        <v>223</v>
      </c>
      <c r="C162" s="273" t="s">
        <v>224</v>
      </c>
      <c r="D162" s="273"/>
      <c r="E162" s="116"/>
      <c r="F162" s="116"/>
      <c r="G162" s="116"/>
    </row>
    <row r="163" spans="2:7" ht="16.5" x14ac:dyDescent="0.25">
      <c r="B163" s="18"/>
      <c r="C163" s="283"/>
      <c r="D163" s="283"/>
      <c r="E163" s="84"/>
      <c r="F163" s="84"/>
      <c r="G163" s="84"/>
    </row>
    <row r="164" spans="2:7" x14ac:dyDescent="0.25">
      <c r="B164" s="117" t="s">
        <v>59</v>
      </c>
      <c r="C164" s="117"/>
      <c r="D164" s="117"/>
      <c r="E164" s="115"/>
      <c r="F164" s="115"/>
      <c r="G164" s="115"/>
    </row>
    <row r="165" spans="2:7" ht="15" customHeight="1" x14ac:dyDescent="0.25">
      <c r="B165" s="3"/>
      <c r="C165" s="3"/>
      <c r="D165" s="84"/>
      <c r="E165" s="84"/>
      <c r="F165" s="84"/>
      <c r="G165" s="84"/>
    </row>
    <row r="166" spans="2:7" ht="25.5" x14ac:dyDescent="0.25">
      <c r="B166" s="85" t="s">
        <v>44</v>
      </c>
      <c r="C166" s="86" t="s">
        <v>223</v>
      </c>
      <c r="D166" s="112" t="s">
        <v>340</v>
      </c>
    </row>
    <row r="167" spans="2:7" ht="15" x14ac:dyDescent="0.25">
      <c r="B167" s="85" t="s">
        <v>45</v>
      </c>
      <c r="C167" s="86" t="s">
        <v>225</v>
      </c>
      <c r="D167" s="80" t="s">
        <v>2</v>
      </c>
    </row>
    <row r="168" spans="2:7" ht="18.75" customHeight="1" x14ac:dyDescent="0.25">
      <c r="B168" s="85" t="s">
        <v>46</v>
      </c>
      <c r="C168" s="86" t="s">
        <v>226</v>
      </c>
      <c r="D168" s="4"/>
    </row>
    <row r="169" spans="2:7" ht="38.25" x14ac:dyDescent="0.25">
      <c r="B169" s="85" t="s">
        <v>47</v>
      </c>
      <c r="C169" s="86" t="s">
        <v>227</v>
      </c>
      <c r="D169" s="4"/>
    </row>
    <row r="170" spans="2:7" ht="15" x14ac:dyDescent="0.25">
      <c r="B170" s="85" t="s">
        <v>48</v>
      </c>
      <c r="C170" s="86" t="s">
        <v>210</v>
      </c>
      <c r="D170" s="4"/>
    </row>
    <row r="171" spans="2:7" ht="30" x14ac:dyDescent="0.25">
      <c r="B171" s="85" t="s">
        <v>211</v>
      </c>
      <c r="C171" s="86" t="s">
        <v>212</v>
      </c>
      <c r="D171" s="4"/>
    </row>
    <row r="172" spans="2:7" ht="15" x14ac:dyDescent="0.25">
      <c r="B172" s="179" t="s">
        <v>49</v>
      </c>
      <c r="C172" s="179"/>
      <c r="D172" s="4"/>
    </row>
    <row r="173" spans="2:7" x14ac:dyDescent="0.25">
      <c r="B173" s="273" t="s">
        <v>280</v>
      </c>
      <c r="C173" s="273"/>
      <c r="D173" s="4"/>
    </row>
    <row r="174" spans="2:7" x14ac:dyDescent="0.25">
      <c r="B174" s="273" t="s">
        <v>228</v>
      </c>
      <c r="C174" s="273"/>
      <c r="D174" s="4"/>
    </row>
    <row r="175" spans="2:7" x14ac:dyDescent="0.25">
      <c r="B175" s="273" t="s">
        <v>229</v>
      </c>
      <c r="C175" s="273"/>
      <c r="D175" s="4"/>
    </row>
    <row r="176" spans="2:7" x14ac:dyDescent="0.25">
      <c r="B176" s="273" t="s">
        <v>230</v>
      </c>
      <c r="C176" s="273"/>
      <c r="D176" s="4"/>
    </row>
    <row r="177" spans="2:4" x14ac:dyDescent="0.25">
      <c r="B177" s="273" t="s">
        <v>231</v>
      </c>
      <c r="C177" s="273"/>
      <c r="D177" s="4"/>
    </row>
    <row r="178" spans="2:4" x14ac:dyDescent="0.25">
      <c r="B178" s="273" t="s">
        <v>232</v>
      </c>
      <c r="C178" s="273"/>
      <c r="D178" s="4"/>
    </row>
    <row r="179" spans="2:4" ht="15" x14ac:dyDescent="0.25">
      <c r="B179" s="274" t="s">
        <v>50</v>
      </c>
      <c r="C179" s="274"/>
      <c r="D179" s="173">
        <v>-13228.4</v>
      </c>
    </row>
    <row r="181" spans="2:4" ht="25.5" x14ac:dyDescent="0.25">
      <c r="B181" s="85" t="s">
        <v>44</v>
      </c>
      <c r="C181" s="86" t="s">
        <v>223</v>
      </c>
      <c r="D181" s="112" t="s">
        <v>340</v>
      </c>
    </row>
    <row r="182" spans="2:4" ht="15" x14ac:dyDescent="0.25">
      <c r="B182" s="85" t="s">
        <v>45</v>
      </c>
      <c r="C182" s="86" t="s">
        <v>72</v>
      </c>
      <c r="D182" s="80" t="s">
        <v>2</v>
      </c>
    </row>
    <row r="183" spans="2:4" ht="25.5" x14ac:dyDescent="0.25">
      <c r="B183" s="85" t="s">
        <v>46</v>
      </c>
      <c r="C183" s="86" t="s">
        <v>233</v>
      </c>
      <c r="D183" s="4"/>
    </row>
    <row r="184" spans="2:4" ht="25.5" x14ac:dyDescent="0.25">
      <c r="B184" s="85" t="s">
        <v>47</v>
      </c>
      <c r="C184" s="86" t="s">
        <v>234</v>
      </c>
      <c r="D184" s="4"/>
    </row>
    <row r="185" spans="2:4" ht="15" x14ac:dyDescent="0.25">
      <c r="B185" s="85" t="s">
        <v>48</v>
      </c>
      <c r="C185" s="86" t="s">
        <v>56</v>
      </c>
      <c r="D185" s="4"/>
    </row>
    <row r="186" spans="2:4" ht="32.25" customHeight="1" x14ac:dyDescent="0.25">
      <c r="B186" s="85" t="s">
        <v>57</v>
      </c>
      <c r="C186" s="86" t="s">
        <v>235</v>
      </c>
      <c r="D186" s="4"/>
    </row>
    <row r="187" spans="2:4" ht="15" x14ac:dyDescent="0.25">
      <c r="B187" s="179" t="s">
        <v>49</v>
      </c>
      <c r="C187" s="179"/>
      <c r="D187" s="4"/>
    </row>
    <row r="188" spans="2:4" x14ac:dyDescent="0.25">
      <c r="B188" s="273" t="s">
        <v>236</v>
      </c>
      <c r="C188" s="273"/>
      <c r="D188" s="306">
        <v>-3315</v>
      </c>
    </row>
    <row r="189" spans="2:4" x14ac:dyDescent="0.25">
      <c r="B189" s="275" t="s">
        <v>281</v>
      </c>
      <c r="C189" s="276"/>
      <c r="D189" s="128">
        <v>3.145</v>
      </c>
    </row>
    <row r="190" spans="2:4" ht="15" x14ac:dyDescent="0.25">
      <c r="B190" s="274" t="s">
        <v>50</v>
      </c>
      <c r="C190" s="274"/>
      <c r="D190" s="173">
        <v>-150000</v>
      </c>
    </row>
    <row r="192" spans="2:4" x14ac:dyDescent="0.25">
      <c r="B192" s="87" t="s">
        <v>51</v>
      </c>
      <c r="C192" s="272" t="s">
        <v>52</v>
      </c>
      <c r="D192" s="272"/>
    </row>
    <row r="193" spans="2:4" x14ac:dyDescent="0.25">
      <c r="B193" s="86">
        <v>1116</v>
      </c>
      <c r="C193" s="273" t="s">
        <v>161</v>
      </c>
      <c r="D193" s="273"/>
    </row>
    <row r="194" spans="2:4" ht="16.5" x14ac:dyDescent="0.25">
      <c r="B194" s="18"/>
      <c r="C194" s="283"/>
      <c r="D194" s="283"/>
    </row>
    <row r="195" spans="2:4" x14ac:dyDescent="0.25">
      <c r="B195" s="117" t="s">
        <v>59</v>
      </c>
      <c r="C195" s="117"/>
      <c r="D195" s="117"/>
    </row>
    <row r="197" spans="2:4" ht="25.5" x14ac:dyDescent="0.25">
      <c r="B197" s="85" t="s">
        <v>44</v>
      </c>
      <c r="C197" s="86" t="s">
        <v>237</v>
      </c>
      <c r="D197" s="112" t="s">
        <v>340</v>
      </c>
    </row>
    <row r="198" spans="2:4" ht="15" x14ac:dyDescent="0.25">
      <c r="B198" s="85" t="s">
        <v>45</v>
      </c>
      <c r="C198" s="86" t="s">
        <v>122</v>
      </c>
      <c r="D198" s="80" t="s">
        <v>2</v>
      </c>
    </row>
    <row r="199" spans="2:4" ht="15" x14ac:dyDescent="0.25">
      <c r="B199" s="85" t="s">
        <v>46</v>
      </c>
      <c r="C199" s="86" t="s">
        <v>238</v>
      </c>
      <c r="D199" s="4"/>
    </row>
    <row r="200" spans="2:4" ht="38.25" x14ac:dyDescent="0.25">
      <c r="B200" s="85" t="s">
        <v>47</v>
      </c>
      <c r="C200" s="86" t="s">
        <v>239</v>
      </c>
      <c r="D200" s="4"/>
    </row>
    <row r="201" spans="2:4" ht="15" x14ac:dyDescent="0.25">
      <c r="B201" s="85" t="s">
        <v>48</v>
      </c>
      <c r="C201" s="86" t="s">
        <v>210</v>
      </c>
      <c r="D201" s="4"/>
    </row>
    <row r="202" spans="2:4" ht="30" x14ac:dyDescent="0.25">
      <c r="B202" s="85" t="s">
        <v>211</v>
      </c>
      <c r="C202" s="86" t="s">
        <v>212</v>
      </c>
      <c r="D202" s="4"/>
    </row>
    <row r="203" spans="2:4" ht="15" x14ac:dyDescent="0.25">
      <c r="B203" s="179" t="s">
        <v>49</v>
      </c>
      <c r="C203" s="179"/>
      <c r="D203" s="4"/>
    </row>
    <row r="204" spans="2:4" x14ac:dyDescent="0.25">
      <c r="B204" s="273" t="s">
        <v>240</v>
      </c>
      <c r="C204" s="273"/>
      <c r="D204" s="129"/>
    </row>
    <row r="205" spans="2:4" x14ac:dyDescent="0.25">
      <c r="B205" s="273" t="s">
        <v>241</v>
      </c>
      <c r="C205" s="273"/>
      <c r="D205" s="129"/>
    </row>
    <row r="206" spans="2:4" x14ac:dyDescent="0.25">
      <c r="B206" s="273" t="s">
        <v>242</v>
      </c>
      <c r="C206" s="273"/>
      <c r="D206" s="129"/>
    </row>
    <row r="207" spans="2:4" x14ac:dyDescent="0.25">
      <c r="B207" s="273" t="s">
        <v>243</v>
      </c>
      <c r="C207" s="273"/>
      <c r="D207" s="129"/>
    </row>
    <row r="208" spans="2:4" x14ac:dyDescent="0.25">
      <c r="B208" s="273" t="s">
        <v>244</v>
      </c>
      <c r="C208" s="273"/>
      <c r="D208" s="129"/>
    </row>
    <row r="209" spans="2:4" x14ac:dyDescent="0.25">
      <c r="B209" s="273" t="s">
        <v>245</v>
      </c>
      <c r="C209" s="273"/>
      <c r="D209" s="129"/>
    </row>
    <row r="210" spans="2:4" x14ac:dyDescent="0.25">
      <c r="B210" s="273" t="s">
        <v>246</v>
      </c>
      <c r="C210" s="273"/>
      <c r="D210" s="129"/>
    </row>
    <row r="211" spans="2:4" x14ac:dyDescent="0.25">
      <c r="B211" s="273" t="s">
        <v>247</v>
      </c>
      <c r="C211" s="273"/>
      <c r="D211" s="129"/>
    </row>
    <row r="212" spans="2:4" x14ac:dyDescent="0.25">
      <c r="B212" s="273" t="s">
        <v>248</v>
      </c>
      <c r="C212" s="273"/>
      <c r="D212" s="129"/>
    </row>
    <row r="213" spans="2:4" x14ac:dyDescent="0.25">
      <c r="B213" s="273" t="s">
        <v>249</v>
      </c>
      <c r="C213" s="273"/>
      <c r="D213" s="129"/>
    </row>
    <row r="214" spans="2:4" x14ac:dyDescent="0.25">
      <c r="B214" s="273" t="s">
        <v>250</v>
      </c>
      <c r="C214" s="273"/>
      <c r="D214" s="306">
        <v>-14565</v>
      </c>
    </row>
    <row r="215" spans="2:4" x14ac:dyDescent="0.25">
      <c r="B215" s="273" t="s">
        <v>251</v>
      </c>
      <c r="C215" s="273"/>
      <c r="D215" s="129"/>
    </row>
    <row r="216" spans="2:4" x14ac:dyDescent="0.25">
      <c r="B216" s="273" t="s">
        <v>252</v>
      </c>
      <c r="C216" s="273"/>
      <c r="D216" s="129"/>
    </row>
    <row r="217" spans="2:4" x14ac:dyDescent="0.25">
      <c r="B217" s="273" t="s">
        <v>253</v>
      </c>
      <c r="C217" s="273"/>
      <c r="D217" s="4"/>
    </row>
    <row r="218" spans="2:4" x14ac:dyDescent="0.25">
      <c r="B218" s="273" t="s">
        <v>254</v>
      </c>
      <c r="C218" s="273"/>
      <c r="D218" s="4"/>
    </row>
    <row r="219" spans="2:4" x14ac:dyDescent="0.25">
      <c r="B219" s="273" t="s">
        <v>255</v>
      </c>
      <c r="C219" s="273"/>
      <c r="D219" s="4"/>
    </row>
    <row r="220" spans="2:4" x14ac:dyDescent="0.25">
      <c r="B220" s="273" t="s">
        <v>256</v>
      </c>
      <c r="C220" s="273"/>
      <c r="D220" s="4"/>
    </row>
    <row r="221" spans="2:4" x14ac:dyDescent="0.25">
      <c r="B221" s="273" t="s">
        <v>257</v>
      </c>
      <c r="C221" s="273"/>
      <c r="D221" s="4"/>
    </row>
    <row r="222" spans="2:4" x14ac:dyDescent="0.25">
      <c r="B222" s="273" t="s">
        <v>283</v>
      </c>
      <c r="C222" s="273"/>
      <c r="D222" s="4"/>
    </row>
    <row r="223" spans="2:4" x14ac:dyDescent="0.25">
      <c r="B223" s="273" t="s">
        <v>258</v>
      </c>
      <c r="C223" s="273"/>
      <c r="D223" s="4"/>
    </row>
    <row r="224" spans="2:4" x14ac:dyDescent="0.25">
      <c r="B224" s="273" t="s">
        <v>259</v>
      </c>
      <c r="C224" s="273"/>
      <c r="D224" s="4"/>
    </row>
    <row r="225" spans="2:4" x14ac:dyDescent="0.25">
      <c r="B225" s="273" t="s">
        <v>260</v>
      </c>
      <c r="C225" s="273"/>
      <c r="D225" s="4"/>
    </row>
    <row r="226" spans="2:4" x14ac:dyDescent="0.25">
      <c r="B226" s="273" t="s">
        <v>282</v>
      </c>
      <c r="C226" s="273"/>
      <c r="D226" s="4"/>
    </row>
    <row r="227" spans="2:4" x14ac:dyDescent="0.25">
      <c r="B227" s="273" t="s">
        <v>261</v>
      </c>
      <c r="C227" s="273"/>
      <c r="D227" s="4"/>
    </row>
    <row r="228" spans="2:4" x14ac:dyDescent="0.25">
      <c r="B228" s="273" t="s">
        <v>262</v>
      </c>
      <c r="C228" s="273"/>
      <c r="D228" s="4"/>
    </row>
    <row r="229" spans="2:4" x14ac:dyDescent="0.25">
      <c r="B229" s="273" t="s">
        <v>263</v>
      </c>
      <c r="C229" s="273"/>
      <c r="D229" s="4"/>
    </row>
    <row r="230" spans="2:4" x14ac:dyDescent="0.25">
      <c r="B230" s="273" t="s">
        <v>264</v>
      </c>
      <c r="C230" s="273"/>
      <c r="D230" s="4"/>
    </row>
    <row r="231" spans="2:4" x14ac:dyDescent="0.25">
      <c r="B231" s="273" t="s">
        <v>265</v>
      </c>
      <c r="C231" s="273"/>
      <c r="D231" s="4"/>
    </row>
    <row r="232" spans="2:4" x14ac:dyDescent="0.25">
      <c r="B232" s="273" t="s">
        <v>266</v>
      </c>
      <c r="C232" s="273"/>
      <c r="D232" s="4"/>
    </row>
    <row r="233" spans="2:4" x14ac:dyDescent="0.25">
      <c r="B233" s="273" t="s">
        <v>267</v>
      </c>
      <c r="C233" s="273"/>
      <c r="D233" s="4"/>
    </row>
    <row r="234" spans="2:4" x14ac:dyDescent="0.25">
      <c r="B234" s="273" t="s">
        <v>268</v>
      </c>
      <c r="C234" s="273"/>
      <c r="D234" s="4"/>
    </row>
    <row r="235" spans="2:4" x14ac:dyDescent="0.25">
      <c r="B235" s="273" t="s">
        <v>269</v>
      </c>
      <c r="C235" s="273"/>
      <c r="D235" s="4"/>
    </row>
    <row r="236" spans="2:4" x14ac:dyDescent="0.25">
      <c r="B236" s="273" t="s">
        <v>270</v>
      </c>
      <c r="C236" s="273"/>
      <c r="D236" s="4"/>
    </row>
    <row r="237" spans="2:4" x14ac:dyDescent="0.25">
      <c r="B237" s="273" t="s">
        <v>271</v>
      </c>
      <c r="C237" s="273"/>
      <c r="D237" s="4"/>
    </row>
    <row r="238" spans="2:4" ht="15" x14ac:dyDescent="0.25">
      <c r="B238" s="274" t="s">
        <v>50</v>
      </c>
      <c r="C238" s="274"/>
      <c r="D238" s="173">
        <v>-81539</v>
      </c>
    </row>
    <row r="241" spans="2:7" ht="48.75" customHeight="1" x14ac:dyDescent="0.3">
      <c r="B241" s="212" t="s">
        <v>222</v>
      </c>
      <c r="C241" s="212"/>
      <c r="D241" s="212"/>
    </row>
    <row r="243" spans="2:7" ht="17.25" x14ac:dyDescent="0.3">
      <c r="B243" s="278" t="s">
        <v>141</v>
      </c>
      <c r="C243" s="278"/>
      <c r="D243" s="278"/>
    </row>
    <row r="244" spans="2:7" x14ac:dyDescent="0.25">
      <c r="D244" s="164"/>
    </row>
    <row r="245" spans="2:7" ht="14.25" x14ac:dyDescent="0.25">
      <c r="B245" s="271" t="s">
        <v>60</v>
      </c>
      <c r="C245" s="271"/>
      <c r="D245" s="165"/>
    </row>
    <row r="247" spans="2:7" x14ac:dyDescent="0.25">
      <c r="B247" s="121" t="s">
        <v>51</v>
      </c>
      <c r="C247" s="288" t="s">
        <v>52</v>
      </c>
      <c r="D247" s="288"/>
      <c r="E247" s="119"/>
      <c r="F247" s="119"/>
      <c r="G247" s="119"/>
    </row>
    <row r="248" spans="2:7" ht="23.25" customHeight="1" x14ac:dyDescent="0.25">
      <c r="B248" s="37" t="s">
        <v>272</v>
      </c>
      <c r="C248" s="289" t="s">
        <v>273</v>
      </c>
      <c r="D248" s="289"/>
      <c r="E248" s="120"/>
      <c r="F248" s="120"/>
      <c r="G248" s="120"/>
    </row>
    <row r="249" spans="2:7" ht="15" x14ac:dyDescent="0.25">
      <c r="B249" s="290"/>
      <c r="C249" s="290"/>
      <c r="D249" s="290"/>
      <c r="E249" s="118"/>
      <c r="F249" s="118"/>
      <c r="G249" s="118"/>
    </row>
    <row r="250" spans="2:7" x14ac:dyDescent="0.25">
      <c r="B250" s="287" t="s">
        <v>59</v>
      </c>
      <c r="C250" s="287"/>
      <c r="D250" s="287"/>
      <c r="E250" s="119"/>
      <c r="F250" s="119"/>
      <c r="G250" s="119"/>
    </row>
    <row r="252" spans="2:7" ht="31.5" customHeight="1" x14ac:dyDescent="0.25">
      <c r="B252" s="122" t="s">
        <v>44</v>
      </c>
      <c r="C252" s="37" t="s">
        <v>272</v>
      </c>
      <c r="D252" s="112" t="s">
        <v>340</v>
      </c>
    </row>
    <row r="253" spans="2:7" ht="15" x14ac:dyDescent="0.25">
      <c r="B253" s="122" t="s">
        <v>45</v>
      </c>
      <c r="C253" s="37" t="s">
        <v>207</v>
      </c>
      <c r="D253" s="80" t="s">
        <v>2</v>
      </c>
    </row>
    <row r="254" spans="2:7" ht="31.5" customHeight="1" x14ac:dyDescent="0.25">
      <c r="B254" s="122" t="s">
        <v>46</v>
      </c>
      <c r="C254" s="37" t="s">
        <v>274</v>
      </c>
      <c r="D254" s="4"/>
    </row>
    <row r="255" spans="2:7" ht="45" customHeight="1" x14ac:dyDescent="0.25">
      <c r="B255" s="122" t="s">
        <v>47</v>
      </c>
      <c r="C255" s="37" t="s">
        <v>275</v>
      </c>
      <c r="D255" s="4"/>
    </row>
    <row r="256" spans="2:7" ht="15" x14ac:dyDescent="0.25">
      <c r="B256" s="122" t="s">
        <v>48</v>
      </c>
      <c r="C256" s="37" t="s">
        <v>127</v>
      </c>
      <c r="D256" s="4"/>
    </row>
    <row r="257" spans="2:4" ht="30" x14ac:dyDescent="0.25">
      <c r="B257" s="122" t="s">
        <v>276</v>
      </c>
      <c r="C257" s="37" t="s">
        <v>277</v>
      </c>
      <c r="D257" s="4"/>
    </row>
    <row r="258" spans="2:4" ht="15" x14ac:dyDescent="0.25">
      <c r="B258" s="284" t="s">
        <v>49</v>
      </c>
      <c r="C258" s="284"/>
      <c r="D258" s="4"/>
    </row>
    <row r="259" spans="2:4" x14ac:dyDescent="0.25">
      <c r="B259" s="285" t="s">
        <v>278</v>
      </c>
      <c r="C259" s="285"/>
      <c r="D259" s="4"/>
    </row>
    <row r="260" spans="2:4" ht="14.25" customHeight="1" x14ac:dyDescent="0.25">
      <c r="B260" s="286" t="s">
        <v>50</v>
      </c>
      <c r="C260" s="286"/>
      <c r="D260" s="173">
        <v>-30000</v>
      </c>
    </row>
  </sheetData>
  <mergeCells count="119">
    <mergeCell ref="B258:C258"/>
    <mergeCell ref="B259:C259"/>
    <mergeCell ref="B260:C260"/>
    <mergeCell ref="B35:D35"/>
    <mergeCell ref="B241:D241"/>
    <mergeCell ref="B243:D243"/>
    <mergeCell ref="C247:D247"/>
    <mergeCell ref="C248:D248"/>
    <mergeCell ref="B250:D250"/>
    <mergeCell ref="B249:D249"/>
    <mergeCell ref="B245:C245"/>
    <mergeCell ref="B234:C234"/>
    <mergeCell ref="B235:C235"/>
    <mergeCell ref="B236:C236"/>
    <mergeCell ref="B237:C237"/>
    <mergeCell ref="B238:C238"/>
    <mergeCell ref="B229:C229"/>
    <mergeCell ref="B230:C230"/>
    <mergeCell ref="B231:C231"/>
    <mergeCell ref="B232:C232"/>
    <mergeCell ref="B233:C233"/>
    <mergeCell ref="B224:C224"/>
    <mergeCell ref="B225:C225"/>
    <mergeCell ref="B226:C226"/>
    <mergeCell ref="B227:C227"/>
    <mergeCell ref="B228:C228"/>
    <mergeCell ref="B219:C219"/>
    <mergeCell ref="B220:C220"/>
    <mergeCell ref="B221:C221"/>
    <mergeCell ref="B222:C222"/>
    <mergeCell ref="B223:C223"/>
    <mergeCell ref="B214:C214"/>
    <mergeCell ref="B215:C215"/>
    <mergeCell ref="B216:C216"/>
    <mergeCell ref="B217:C217"/>
    <mergeCell ref="B218:C218"/>
    <mergeCell ref="B209:C209"/>
    <mergeCell ref="B210:C210"/>
    <mergeCell ref="B211:C211"/>
    <mergeCell ref="B212:C212"/>
    <mergeCell ref="B213:C213"/>
    <mergeCell ref="B204:C204"/>
    <mergeCell ref="B205:C205"/>
    <mergeCell ref="B206:C206"/>
    <mergeCell ref="B207:C207"/>
    <mergeCell ref="B208:C208"/>
    <mergeCell ref="B190:C190"/>
    <mergeCell ref="C192:D192"/>
    <mergeCell ref="C193:D193"/>
    <mergeCell ref="C194:D194"/>
    <mergeCell ref="B203:C203"/>
    <mergeCell ref="B177:C177"/>
    <mergeCell ref="B178:C178"/>
    <mergeCell ref="B179:C179"/>
    <mergeCell ref="B187:C187"/>
    <mergeCell ref="B188:C188"/>
    <mergeCell ref="B189:C189"/>
    <mergeCell ref="B172:C172"/>
    <mergeCell ref="B173:C173"/>
    <mergeCell ref="B174:C174"/>
    <mergeCell ref="B175:C175"/>
    <mergeCell ref="B176:C176"/>
    <mergeCell ref="B139:C139"/>
    <mergeCell ref="A140:XFD140"/>
    <mergeCell ref="C161:D161"/>
    <mergeCell ref="C162:D162"/>
    <mergeCell ref="C163:D163"/>
    <mergeCell ref="B159:C159"/>
    <mergeCell ref="B157:C157"/>
    <mergeCell ref="B158:C158"/>
    <mergeCell ref="B147:C147"/>
    <mergeCell ref="B148:C148"/>
    <mergeCell ref="B149:C149"/>
    <mergeCell ref="B87:C87"/>
    <mergeCell ref="B89:C89"/>
    <mergeCell ref="B137:C137"/>
    <mergeCell ref="B138:C138"/>
    <mergeCell ref="B81:C81"/>
    <mergeCell ref="B82:C82"/>
    <mergeCell ref="B83:C83"/>
    <mergeCell ref="B84:C84"/>
    <mergeCell ref="B85:C85"/>
    <mergeCell ref="B129:C129"/>
    <mergeCell ref="B107:C107"/>
    <mergeCell ref="B108:C108"/>
    <mergeCell ref="B109:C109"/>
    <mergeCell ref="B80:C80"/>
    <mergeCell ref="C32:D32"/>
    <mergeCell ref="C33:D33"/>
    <mergeCell ref="B53:C53"/>
    <mergeCell ref="B54:C54"/>
    <mergeCell ref="B55:C55"/>
    <mergeCell ref="B43:C43"/>
    <mergeCell ref="B44:C44"/>
    <mergeCell ref="B86:C86"/>
    <mergeCell ref="A7:D7"/>
    <mergeCell ref="B9:D9"/>
    <mergeCell ref="B11:C11"/>
    <mergeCell ref="C69:D69"/>
    <mergeCell ref="C70:D70"/>
    <mergeCell ref="B97:C97"/>
    <mergeCell ref="B98:C98"/>
    <mergeCell ref="B72:D72"/>
    <mergeCell ref="B128:C128"/>
    <mergeCell ref="B127:C127"/>
    <mergeCell ref="B63:C63"/>
    <mergeCell ref="B64:C64"/>
    <mergeCell ref="B65:C65"/>
    <mergeCell ref="B66:C66"/>
    <mergeCell ref="B30:C30"/>
    <mergeCell ref="B99:C99"/>
    <mergeCell ref="B117:C117"/>
    <mergeCell ref="B88:C88"/>
    <mergeCell ref="B56:C56"/>
    <mergeCell ref="B45:C45"/>
    <mergeCell ref="B118:C118"/>
    <mergeCell ref="B119:C119"/>
    <mergeCell ref="B26:D26"/>
    <mergeCell ref="B28:D28"/>
  </mergeCells>
  <pageMargins left="0.7" right="0.7" top="0.75" bottom="0.75" header="0.3" footer="0.3"/>
  <pageSetup paperSize="9" scale="6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31"/>
  <sheetViews>
    <sheetView zoomScaleNormal="100" workbookViewId="0">
      <selection activeCell="J14" sqref="J14"/>
    </sheetView>
  </sheetViews>
  <sheetFormatPr defaultColWidth="9.140625" defaultRowHeight="13.5" x14ac:dyDescent="0.25"/>
  <cols>
    <col min="1" max="1" width="19.85546875" style="1" customWidth="1"/>
    <col min="2" max="2" width="26" style="1" customWidth="1"/>
    <col min="3" max="3" width="17.140625" style="1" customWidth="1"/>
    <col min="4" max="4" width="12.140625" style="1" customWidth="1"/>
    <col min="5" max="5" width="11.85546875" style="1" customWidth="1"/>
    <col min="6" max="6" width="15.7109375" style="1" customWidth="1"/>
    <col min="7" max="7" width="16.140625" style="1" customWidth="1"/>
    <col min="8" max="8" width="23.5703125" style="1" customWidth="1"/>
    <col min="9" max="60" width="9.140625" style="1"/>
    <col min="61" max="61" width="11.7109375" style="1" customWidth="1"/>
    <col min="62" max="16384" width="9.140625" style="1"/>
  </cols>
  <sheetData>
    <row r="1" spans="1:8" x14ac:dyDescent="0.25">
      <c r="H1" s="1" t="s">
        <v>326</v>
      </c>
    </row>
    <row r="2" spans="1:8" x14ac:dyDescent="0.25">
      <c r="G2" s="1" t="s">
        <v>0</v>
      </c>
    </row>
    <row r="3" spans="1:8" x14ac:dyDescent="0.25">
      <c r="G3" s="1" t="s">
        <v>1</v>
      </c>
    </row>
    <row r="5" spans="1:8" x14ac:dyDescent="0.25">
      <c r="A5" s="300" t="s">
        <v>327</v>
      </c>
      <c r="B5" s="300"/>
      <c r="C5" s="300"/>
      <c r="D5" s="300"/>
      <c r="E5" s="300"/>
      <c r="F5" s="300"/>
      <c r="G5" s="300"/>
      <c r="H5" s="300"/>
    </row>
    <row r="6" spans="1:8" ht="29.25" customHeight="1" x14ac:dyDescent="0.25">
      <c r="A6" s="301"/>
      <c r="B6" s="301"/>
      <c r="C6" s="301"/>
      <c r="D6" s="301"/>
      <c r="E6" s="301"/>
      <c r="F6" s="301"/>
      <c r="G6" s="301"/>
      <c r="H6" s="301"/>
    </row>
    <row r="7" spans="1:8" ht="57.75" customHeight="1" x14ac:dyDescent="0.25">
      <c r="A7" s="302" t="s">
        <v>286</v>
      </c>
      <c r="B7" s="303" t="s">
        <v>287</v>
      </c>
      <c r="C7" s="303"/>
      <c r="D7" s="302" t="s">
        <v>288</v>
      </c>
      <c r="E7" s="302" t="s">
        <v>289</v>
      </c>
      <c r="F7" s="302" t="s">
        <v>290</v>
      </c>
      <c r="G7" s="304" t="s">
        <v>291</v>
      </c>
      <c r="H7" s="304" t="s">
        <v>292</v>
      </c>
    </row>
    <row r="8" spans="1:8" ht="38.25" customHeight="1" x14ac:dyDescent="0.25">
      <c r="A8" s="302"/>
      <c r="B8" s="303"/>
      <c r="C8" s="303"/>
      <c r="D8" s="302"/>
      <c r="E8" s="302"/>
      <c r="F8" s="302"/>
      <c r="G8" s="305"/>
      <c r="H8" s="305"/>
    </row>
    <row r="9" spans="1:8" ht="14.25" x14ac:dyDescent="0.25">
      <c r="A9" s="296" t="s">
        <v>176</v>
      </c>
      <c r="B9" s="296"/>
      <c r="C9" s="296"/>
      <c r="D9" s="296"/>
      <c r="E9" s="296"/>
      <c r="F9" s="296"/>
      <c r="G9" s="296"/>
      <c r="H9" s="132">
        <v>0</v>
      </c>
    </row>
    <row r="10" spans="1:8" ht="14.25" customHeight="1" x14ac:dyDescent="0.25">
      <c r="A10" s="133" t="s">
        <v>293</v>
      </c>
      <c r="B10" s="133" t="s">
        <v>294</v>
      </c>
      <c r="C10" s="133" t="s">
        <v>295</v>
      </c>
      <c r="D10" s="297" t="s">
        <v>298</v>
      </c>
      <c r="E10" s="298"/>
      <c r="F10" s="299"/>
      <c r="G10" s="134"/>
      <c r="H10" s="135">
        <f>+H11</f>
        <v>-42012.597999999998</v>
      </c>
    </row>
    <row r="11" spans="1:8" x14ac:dyDescent="0.25">
      <c r="A11" s="293" t="s">
        <v>299</v>
      </c>
      <c r="B11" s="293"/>
      <c r="C11" s="293"/>
      <c r="D11" s="293"/>
      <c r="E11" s="293"/>
      <c r="F11" s="293"/>
      <c r="G11" s="293"/>
      <c r="H11" s="135">
        <f>+H12</f>
        <v>-42012.597999999998</v>
      </c>
    </row>
    <row r="12" spans="1:8" ht="27.75" customHeight="1" x14ac:dyDescent="0.25">
      <c r="A12" s="135"/>
      <c r="B12" s="294" t="s">
        <v>300</v>
      </c>
      <c r="C12" s="295"/>
      <c r="D12" s="132"/>
      <c r="E12" s="131"/>
      <c r="F12" s="136"/>
      <c r="G12" s="134"/>
      <c r="H12" s="132">
        <f>+H13+H14+H15+H16+H17+H18+H19+H20+H21+H22+H23+H24+H25+H26+H27</f>
        <v>-42012.597999999998</v>
      </c>
    </row>
    <row r="13" spans="1:8" ht="24" customHeight="1" x14ac:dyDescent="0.25">
      <c r="A13" s="137" t="s">
        <v>310</v>
      </c>
      <c r="B13" s="291" t="s">
        <v>301</v>
      </c>
      <c r="C13" s="292"/>
      <c r="D13" s="137" t="s">
        <v>296</v>
      </c>
      <c r="E13" s="137" t="s">
        <v>302</v>
      </c>
      <c r="F13" s="138"/>
      <c r="G13" s="139"/>
      <c r="H13" s="135">
        <v>-108</v>
      </c>
    </row>
    <row r="14" spans="1:8" ht="35.25" customHeight="1" x14ac:dyDescent="0.25">
      <c r="A14" s="137" t="s">
        <v>309</v>
      </c>
      <c r="B14" s="291" t="s">
        <v>303</v>
      </c>
      <c r="C14" s="292"/>
      <c r="D14" s="137" t="s">
        <v>307</v>
      </c>
      <c r="E14" s="137" t="s">
        <v>304</v>
      </c>
      <c r="F14" s="138"/>
      <c r="G14" s="139"/>
      <c r="H14" s="135">
        <v>-8123.8</v>
      </c>
    </row>
    <row r="15" spans="1:8" ht="22.5" customHeight="1" x14ac:dyDescent="0.25">
      <c r="A15" s="137" t="s">
        <v>312</v>
      </c>
      <c r="B15" s="140" t="s">
        <v>311</v>
      </c>
      <c r="C15" s="141"/>
      <c r="D15" s="137" t="s">
        <v>307</v>
      </c>
      <c r="E15" s="137" t="s">
        <v>308</v>
      </c>
      <c r="F15" s="138"/>
      <c r="G15" s="139"/>
      <c r="H15" s="135">
        <v>-170.85599999999999</v>
      </c>
    </row>
    <row r="16" spans="1:8" ht="24.75" customHeight="1" x14ac:dyDescent="0.25">
      <c r="A16" s="137" t="s">
        <v>313</v>
      </c>
      <c r="B16" s="291" t="s">
        <v>305</v>
      </c>
      <c r="C16" s="292"/>
      <c r="D16" s="137" t="s">
        <v>307</v>
      </c>
      <c r="E16" s="137" t="s">
        <v>304</v>
      </c>
      <c r="F16" s="138"/>
      <c r="G16" s="139"/>
      <c r="H16" s="135">
        <v>-26.385999999999999</v>
      </c>
    </row>
    <row r="17" spans="1:61" ht="24" customHeight="1" x14ac:dyDescent="0.25">
      <c r="A17" s="137" t="s">
        <v>321</v>
      </c>
      <c r="B17" s="291" t="s">
        <v>306</v>
      </c>
      <c r="C17" s="292"/>
      <c r="D17" s="137" t="s">
        <v>307</v>
      </c>
      <c r="E17" s="137" t="s">
        <v>308</v>
      </c>
      <c r="F17" s="142"/>
      <c r="G17" s="139"/>
      <c r="H17" s="135">
        <v>-30649.85</v>
      </c>
    </row>
    <row r="18" spans="1:61" ht="25.5" customHeight="1" x14ac:dyDescent="0.25">
      <c r="A18" s="137" t="s">
        <v>314</v>
      </c>
      <c r="B18" s="291" t="s">
        <v>303</v>
      </c>
      <c r="C18" s="292"/>
      <c r="D18" s="137" t="s">
        <v>296</v>
      </c>
      <c r="E18" s="137" t="s">
        <v>304</v>
      </c>
      <c r="F18" s="138">
        <v>9.5</v>
      </c>
      <c r="G18" s="307">
        <v>-75000</v>
      </c>
      <c r="H18" s="135">
        <v>-712.5</v>
      </c>
    </row>
    <row r="19" spans="1:61" ht="25.5" customHeight="1" x14ac:dyDescent="0.25">
      <c r="A19" s="137" t="s">
        <v>315</v>
      </c>
      <c r="B19" s="291" t="s">
        <v>303</v>
      </c>
      <c r="C19" s="292"/>
      <c r="D19" s="137" t="s">
        <v>296</v>
      </c>
      <c r="E19" s="137" t="s">
        <v>304</v>
      </c>
      <c r="F19" s="138"/>
      <c r="G19" s="139"/>
      <c r="H19" s="135">
        <v>-1485.655</v>
      </c>
    </row>
    <row r="20" spans="1:61" ht="25.5" customHeight="1" x14ac:dyDescent="0.25">
      <c r="A20" s="137" t="s">
        <v>316</v>
      </c>
      <c r="B20" s="291" t="s">
        <v>305</v>
      </c>
      <c r="C20" s="292"/>
      <c r="D20" s="137" t="s">
        <v>296</v>
      </c>
      <c r="E20" s="137" t="s">
        <v>304</v>
      </c>
      <c r="F20" s="138"/>
      <c r="G20" s="139"/>
      <c r="H20" s="135">
        <v>-146.4</v>
      </c>
    </row>
    <row r="21" spans="1:61" ht="25.5" customHeight="1" x14ac:dyDescent="0.25">
      <c r="A21" s="137" t="s">
        <v>317</v>
      </c>
      <c r="B21" s="291" t="s">
        <v>303</v>
      </c>
      <c r="C21" s="292"/>
      <c r="D21" s="137" t="s">
        <v>307</v>
      </c>
      <c r="E21" s="137" t="s">
        <v>304</v>
      </c>
      <c r="F21" s="138"/>
      <c r="G21" s="139"/>
      <c r="H21" s="135">
        <v>-47.19</v>
      </c>
    </row>
    <row r="22" spans="1:61" ht="25.5" customHeight="1" x14ac:dyDescent="0.25">
      <c r="A22" s="137" t="s">
        <v>318</v>
      </c>
      <c r="B22" s="291" t="s">
        <v>303</v>
      </c>
      <c r="C22" s="292"/>
      <c r="D22" s="137" t="s">
        <v>307</v>
      </c>
      <c r="E22" s="137" t="s">
        <v>304</v>
      </c>
      <c r="F22" s="138"/>
      <c r="G22" s="139"/>
      <c r="H22" s="135">
        <v>-151.613</v>
      </c>
    </row>
    <row r="23" spans="1:61" ht="25.5" customHeight="1" x14ac:dyDescent="0.25">
      <c r="A23" s="137" t="s">
        <v>319</v>
      </c>
      <c r="B23" s="291" t="s">
        <v>305</v>
      </c>
      <c r="C23" s="292"/>
      <c r="D23" s="137" t="s">
        <v>307</v>
      </c>
      <c r="E23" s="137" t="s">
        <v>302</v>
      </c>
      <c r="F23" s="138"/>
      <c r="G23" s="139"/>
      <c r="H23" s="135">
        <v>-61.146999999999998</v>
      </c>
    </row>
    <row r="24" spans="1:61" ht="25.5" customHeight="1" x14ac:dyDescent="0.25">
      <c r="A24" s="137" t="s">
        <v>322</v>
      </c>
      <c r="B24" s="291" t="s">
        <v>303</v>
      </c>
      <c r="C24" s="292"/>
      <c r="D24" s="137" t="s">
        <v>307</v>
      </c>
      <c r="E24" s="137" t="s">
        <v>304</v>
      </c>
      <c r="F24" s="138"/>
      <c r="G24" s="139"/>
      <c r="H24" s="135">
        <v>-47.223999999999997</v>
      </c>
    </row>
    <row r="25" spans="1:61" ht="25.5" customHeight="1" x14ac:dyDescent="0.25">
      <c r="A25" s="137" t="s">
        <v>323</v>
      </c>
      <c r="B25" s="291" t="s">
        <v>303</v>
      </c>
      <c r="C25" s="292"/>
      <c r="D25" s="137" t="s">
        <v>307</v>
      </c>
      <c r="E25" s="137" t="s">
        <v>304</v>
      </c>
      <c r="F25" s="138"/>
      <c r="G25" s="139"/>
      <c r="H25" s="135">
        <v>-31.977</v>
      </c>
    </row>
    <row r="26" spans="1:61" ht="26.25" customHeight="1" x14ac:dyDescent="0.25">
      <c r="A26" s="137" t="s">
        <v>324</v>
      </c>
      <c r="B26" s="291" t="s">
        <v>325</v>
      </c>
      <c r="C26" s="292"/>
      <c r="D26" s="137" t="s">
        <v>307</v>
      </c>
      <c r="E26" s="137" t="s">
        <v>302</v>
      </c>
      <c r="F26" s="138"/>
      <c r="G26" s="4"/>
      <c r="H26" s="135">
        <v>-220</v>
      </c>
    </row>
    <row r="27" spans="1:61" ht="26.25" customHeight="1" x14ac:dyDescent="0.25">
      <c r="A27" s="137" t="s">
        <v>320</v>
      </c>
      <c r="B27" s="291" t="s">
        <v>325</v>
      </c>
      <c r="C27" s="292"/>
      <c r="D27" s="137" t="s">
        <v>307</v>
      </c>
      <c r="E27" s="137" t="s">
        <v>302</v>
      </c>
      <c r="F27" s="4"/>
      <c r="G27" s="4"/>
      <c r="H27" s="135">
        <v>-30</v>
      </c>
    </row>
    <row r="28" spans="1:61" ht="39.75" customHeight="1" x14ac:dyDescent="0.25"/>
    <row r="31" spans="1:61" ht="15" x14ac:dyDescent="0.25">
      <c r="A31" s="143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</sheetData>
  <mergeCells count="26">
    <mergeCell ref="A5:H6"/>
    <mergeCell ref="A7:A8"/>
    <mergeCell ref="B7:C8"/>
    <mergeCell ref="D7:D8"/>
    <mergeCell ref="E7:E8"/>
    <mergeCell ref="F7:F8"/>
    <mergeCell ref="G7:G8"/>
    <mergeCell ref="H7:H8"/>
    <mergeCell ref="A9:G9"/>
    <mergeCell ref="B23:C23"/>
    <mergeCell ref="B24:C24"/>
    <mergeCell ref="B22:C22"/>
    <mergeCell ref="B17:C17"/>
    <mergeCell ref="B21:C21"/>
    <mergeCell ref="B16:C16"/>
    <mergeCell ref="B20:C20"/>
    <mergeCell ref="B13:C13"/>
    <mergeCell ref="B14:C14"/>
    <mergeCell ref="D10:F10"/>
    <mergeCell ref="B19:C19"/>
    <mergeCell ref="B25:C25"/>
    <mergeCell ref="B26:C26"/>
    <mergeCell ref="B27:C27"/>
    <mergeCell ref="A11:G11"/>
    <mergeCell ref="B12:C12"/>
    <mergeCell ref="B18:C18"/>
  </mergeCells>
  <pageMargins left="0.7" right="0.7" top="0.75" bottom="0.75" header="0.3" footer="0.3"/>
  <pageSetup scale="63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Հավելված1</vt:lpstr>
      <vt:lpstr>Հավելված 2.</vt:lpstr>
      <vt:lpstr>Հավելված 3</vt:lpstr>
      <vt:lpstr>Հավելված 4</vt:lpstr>
      <vt:lpstr>Հավելված5</vt:lpstr>
      <vt:lpstr>'Հավելված 2.'!Print_Area</vt:lpstr>
      <vt:lpstr>Հավելված5!Print_Area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Hasmik Rostomyan</dc:creator>
  <cp:keywords>Mulberry 2.0</cp:keywords>
  <cp:lastModifiedBy>Armenak Khachatryan</cp:lastModifiedBy>
  <cp:lastPrinted>2019-10-14T09:26:28Z</cp:lastPrinted>
  <dcterms:created xsi:type="dcterms:W3CDTF">2019-04-30T06:29:59Z</dcterms:created>
  <dcterms:modified xsi:type="dcterms:W3CDTF">2019-10-23T15:14:32Z</dcterms:modified>
</cp:coreProperties>
</file>