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6\FN droshmapitak\նիստի համար եկած\havelva]\"/>
    </mc:Choice>
  </mc:AlternateContent>
  <bookViews>
    <workbookView xWindow="0" yWindow="0" windowWidth="28770" windowHeight="10950" activeTab="2"/>
  </bookViews>
  <sheets>
    <sheet name="1" sheetId="11" r:id="rId1"/>
    <sheet name="2" sheetId="12" r:id="rId2"/>
    <sheet name="3" sheetId="1" r:id="rId3"/>
    <sheet name="4" sheetId="2" r:id="rId4"/>
    <sheet name="5" sheetId="4" r:id="rId5"/>
    <sheet name="6" sheetId="10" r:id="rId6"/>
  </sheets>
  <externalReferences>
    <externalReference r:id="rId7"/>
  </externalReferences>
  <definedNames>
    <definedName name="_1__հայտարարվել_է_նախ_մրցույթ" localSheetId="5">#REF!</definedName>
    <definedName name="_1__հայտարարվել_է_նախ_մրցույթ">#REF!</definedName>
    <definedName name="_tab10" localSheetId="5">#REF!</definedName>
    <definedName name="_tab10">#REF!</definedName>
    <definedName name="_tab11" localSheetId="5">#REF!</definedName>
    <definedName name="_tab11">#REF!</definedName>
    <definedName name="_tab12" localSheetId="5">#REF!</definedName>
    <definedName name="_tab12">#REF!</definedName>
    <definedName name="_tab13" localSheetId="5">#REF!</definedName>
    <definedName name="_tab13">#REF!</definedName>
    <definedName name="_tab14" localSheetId="5">#REF!</definedName>
    <definedName name="_tab14">#REF!</definedName>
    <definedName name="_tab15" localSheetId="5">#REF!</definedName>
    <definedName name="_tab15">#REF!</definedName>
    <definedName name="_tab16" localSheetId="5">#REF!</definedName>
    <definedName name="_tab16">#REF!</definedName>
    <definedName name="_tab17" localSheetId="5">#REF!</definedName>
    <definedName name="_tab17">#REF!</definedName>
    <definedName name="_tab18" localSheetId="5">#REF!</definedName>
    <definedName name="_tab18">#REF!</definedName>
    <definedName name="_tab19" localSheetId="5">#REF!</definedName>
    <definedName name="_tab19">#REF!</definedName>
    <definedName name="_tab20" localSheetId="5">#REF!</definedName>
    <definedName name="_tab20">#REF!</definedName>
    <definedName name="_tab21" localSheetId="5">#REF!</definedName>
    <definedName name="_tab21">#REF!</definedName>
    <definedName name="_tab22" localSheetId="5">#REF!</definedName>
    <definedName name="_tab22">#REF!</definedName>
    <definedName name="_tab23" localSheetId="5">#REF!</definedName>
    <definedName name="_tab23">#REF!</definedName>
    <definedName name="_tab24" localSheetId="5">#REF!</definedName>
    <definedName name="_tab24">#REF!</definedName>
    <definedName name="_tab5" localSheetId="5">#REF!</definedName>
    <definedName name="_tab5">#REF!</definedName>
    <definedName name="_tab6" localSheetId="5">#REF!</definedName>
    <definedName name="_tab6">#REF!</definedName>
    <definedName name="_tab7" localSheetId="5">#REF!</definedName>
    <definedName name="_tab7">#REF!</definedName>
    <definedName name="_tab8" localSheetId="5">#REF!</definedName>
    <definedName name="_tab8">#REF!</definedName>
    <definedName name="_tab9" localSheetId="5">#REF!</definedName>
    <definedName name="_tab9">#REF!</definedName>
    <definedName name="AgencyCode" localSheetId="5">#REF!</definedName>
    <definedName name="AgencyCode">#REF!</definedName>
    <definedName name="AgencyName" localSheetId="5">#REF!</definedName>
    <definedName name="AgencyName">#REF!</definedName>
    <definedName name="åû" localSheetId="5">#REF!</definedName>
    <definedName name="åû">#REF!</definedName>
    <definedName name="davit" localSheetId="5">#REF!</definedName>
    <definedName name="davit">#REF!</definedName>
    <definedName name="Functional1" localSheetId="5">#REF!</definedName>
    <definedName name="Functional1">#REF!</definedName>
    <definedName name="ggg" localSheetId="5">#REF!</definedName>
    <definedName name="ggg">#REF!</definedName>
    <definedName name="hav" localSheetId="5">#REF!</definedName>
    <definedName name="hav">#REF!</definedName>
    <definedName name="havelvac" localSheetId="5">#REF!</definedName>
    <definedName name="havelvac">#REF!</definedName>
    <definedName name="mas" localSheetId="5">#REF!</definedName>
    <definedName name="mas">#REF!</definedName>
    <definedName name="mass" localSheetId="5">#REF!</definedName>
    <definedName name="mass">#REF!</definedName>
    <definedName name="PANature" localSheetId="5">#REF!</definedName>
    <definedName name="PANature">#REF!</definedName>
    <definedName name="par_count" localSheetId="5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5">#REF!,#REF!,#REF!,#REF!,#REF!</definedName>
    <definedName name="par_qual">#REF!,#REF!,#REF!,#REF!,#REF!</definedName>
    <definedName name="par_time" localSheetId="5">#REF!,#REF!,#REF!,#REF!</definedName>
    <definedName name="par_time">#REF!,#REF!,#REF!,#REF!</definedName>
    <definedName name="par2.12s" localSheetId="5">#REF!</definedName>
    <definedName name="par2.12s">#REF!</definedName>
    <definedName name="par2.4s" localSheetId="5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5">#REF!,#REF!</definedName>
    <definedName name="par2.5s">#REF!,#REF!</definedName>
    <definedName name="par2.6s" localSheetId="5">#REF!,#REF!,#REF!,#REF!</definedName>
    <definedName name="par2.6s">#REF!,#REF!,#REF!,#REF!</definedName>
    <definedName name="par2.7s" localSheetId="5">#REF!,#REF!</definedName>
    <definedName name="par2.7s">#REF!,#REF!</definedName>
    <definedName name="par2.9s" localSheetId="5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5">#REF!,#REF!</definedName>
    <definedName name="par4.10s">#REF!,#REF!</definedName>
    <definedName name="par4.11d" localSheetId="5">#REF!,#REF!,#REF!,#REF!,#REF!</definedName>
    <definedName name="par4.11d">#REF!,#REF!,#REF!,#REF!,#REF!</definedName>
    <definedName name="par4.12d" localSheetId="5">#REF!</definedName>
    <definedName name="par4.12d">#REF!</definedName>
    <definedName name="par4.13s" localSheetId="5">#REF!</definedName>
    <definedName name="par4.13s">#REF!</definedName>
    <definedName name="par4.14" localSheetId="5">#REF!,#REF!,#REF!,#REF!,#REF!,#REF!</definedName>
    <definedName name="par4.14">#REF!,#REF!,#REF!,#REF!,#REF!,#REF!</definedName>
    <definedName name="par4.15" localSheetId="5">#REF!,#REF!,#REF!</definedName>
    <definedName name="par4.15">#REF!,#REF!,#REF!</definedName>
    <definedName name="par4.16" localSheetId="5">#REF!,#REF!,#REF!</definedName>
    <definedName name="par4.16">#REF!,#REF!,#REF!</definedName>
    <definedName name="par4.17" localSheetId="5">#REF!,#REF!,#REF!,#REF!</definedName>
    <definedName name="par4.17">#REF!,#REF!,#REF!,#REF!</definedName>
    <definedName name="par4.18d" localSheetId="5">#REF!,#REF!</definedName>
    <definedName name="par4.18d">#REF!,#REF!</definedName>
    <definedName name="par4.19s" localSheetId="5">#REF!</definedName>
    <definedName name="par4.19s">#REF!</definedName>
    <definedName name="par4.20f" localSheetId="5">#REF!</definedName>
    <definedName name="par4.20f">#REF!</definedName>
    <definedName name="par4.21f" localSheetId="5">#REF!</definedName>
    <definedName name="par4.21f">#REF!</definedName>
    <definedName name="par4.22" localSheetId="5">#REF!</definedName>
    <definedName name="par4.22">#REF!</definedName>
    <definedName name="par4.4" localSheetId="5">#REF!</definedName>
    <definedName name="par4.4">#REF!</definedName>
    <definedName name="par4.5" localSheetId="5">#REF!</definedName>
    <definedName name="par4.5">#REF!</definedName>
    <definedName name="par4.6s" localSheetId="5">#REF!</definedName>
    <definedName name="par4.6s">#REF!</definedName>
    <definedName name="par4.7s" localSheetId="5">#REF!</definedName>
    <definedName name="par4.7s">#REF!</definedName>
    <definedName name="par4.8" localSheetId="5">#REF!,#REF!,#REF!,#REF!,#REF!</definedName>
    <definedName name="par4.8">#REF!,#REF!,#REF!,#REF!,#REF!</definedName>
    <definedName name="par4.9" localSheetId="5">#REF!,#REF!,#REF!,#REF!,#REF!,#REF!</definedName>
    <definedName name="par4.9">#REF!,#REF!,#REF!,#REF!,#REF!,#REF!</definedName>
    <definedName name="par5.1" localSheetId="5">#REF!,#REF!</definedName>
    <definedName name="par5.1">#REF!,#REF!</definedName>
    <definedName name="par5.3" localSheetId="5">#REF!,#REF!,#REF!,#REF!,#REF!,#REF!</definedName>
    <definedName name="par5.3">#REF!,#REF!,#REF!,#REF!,#REF!,#REF!</definedName>
    <definedName name="par5.4" localSheetId="5">#REF!,#REF!,#REF!,#REF!,#REF!</definedName>
    <definedName name="par5.4">#REF!,#REF!,#REF!,#REF!,#REF!</definedName>
    <definedName name="par5.5" localSheetId="5">#REF!</definedName>
    <definedName name="par5.5">#REF!</definedName>
    <definedName name="par5.6" localSheetId="5">#REF!,#REF!</definedName>
    <definedName name="par5.6">#REF!,#REF!</definedName>
    <definedName name="PAType" localSheetId="5">#REF!</definedName>
    <definedName name="PAType">#REF!</definedName>
    <definedName name="Performance2" localSheetId="5">#REF!</definedName>
    <definedName name="Performance2">#REF!</definedName>
    <definedName name="PerformanceType" localSheetId="5">#REF!</definedName>
    <definedName name="PerformanceType">#REF!</definedName>
    <definedName name="_xlnm.Print_Area" localSheetId="0">'1'!$A$1:$D$10</definedName>
    <definedName name="_xlnm.Print_Area" localSheetId="1">'2'!$A$1:$F$14</definedName>
    <definedName name="_xlnm.Print_Area" localSheetId="3">'4'!$A$1:$I$69</definedName>
    <definedName name="program" localSheetId="5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5">#REF!</definedName>
    <definedName name="x">#REF!</definedName>
    <definedName name="Հավելված" localSheetId="5">#REF!</definedName>
    <definedName name="Հավելված">#REF!</definedName>
    <definedName name="Մաս" localSheetId="5">#REF!</definedName>
    <definedName name="Մաս">#REF!</definedName>
    <definedName name="շախմատիստ" localSheetId="5">#REF!</definedName>
    <definedName name="շախմատիստ">#REF!</definedName>
    <definedName name="վֆյգյգ" localSheetId="5">#REF!</definedName>
    <definedName name="վֆյգյգ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10" l="1"/>
  <c r="J38" i="10"/>
  <c r="K34" i="10"/>
  <c r="L34" i="10"/>
  <c r="J34" i="10"/>
  <c r="K29" i="10"/>
  <c r="L29" i="10"/>
  <c r="L28" i="10" s="1"/>
  <c r="J29" i="10"/>
  <c r="K23" i="10"/>
  <c r="L23" i="10"/>
  <c r="J23" i="10"/>
  <c r="K18" i="10"/>
  <c r="L18" i="10"/>
  <c r="J18" i="10"/>
  <c r="K13" i="10"/>
  <c r="L13" i="10"/>
  <c r="J13" i="10"/>
  <c r="I38" i="10"/>
  <c r="G36" i="10"/>
  <c r="F35" i="10"/>
  <c r="E34" i="10"/>
  <c r="D34" i="10"/>
  <c r="G31" i="10"/>
  <c r="F30" i="10"/>
  <c r="J28" i="10"/>
  <c r="E29" i="10"/>
  <c r="D29" i="10"/>
  <c r="C28" i="10"/>
  <c r="B28" i="10"/>
  <c r="G25" i="10"/>
  <c r="F24" i="10"/>
  <c r="E23" i="10"/>
  <c r="D23" i="10"/>
  <c r="G20" i="10"/>
  <c r="F19" i="10"/>
  <c r="E18" i="10"/>
  <c r="D18" i="10"/>
  <c r="F14" i="10"/>
  <c r="E13" i="10"/>
  <c r="D13" i="10"/>
  <c r="J12" i="10"/>
  <c r="C12" i="10"/>
  <c r="B12" i="10"/>
  <c r="K34" i="4"/>
  <c r="K28" i="4" s="1"/>
  <c r="L34" i="4"/>
  <c r="J34" i="4"/>
  <c r="K13" i="4"/>
  <c r="L13" i="4"/>
  <c r="J13" i="4"/>
  <c r="K18" i="4"/>
  <c r="L18" i="4"/>
  <c r="J18" i="4"/>
  <c r="K23" i="4"/>
  <c r="L23" i="4"/>
  <c r="J23" i="4"/>
  <c r="K29" i="4"/>
  <c r="L29" i="4"/>
  <c r="J29" i="4"/>
  <c r="G36" i="4"/>
  <c r="F35" i="4"/>
  <c r="E34" i="4"/>
  <c r="D34" i="4"/>
  <c r="G31" i="4"/>
  <c r="F30" i="4"/>
  <c r="J28" i="4"/>
  <c r="E29" i="4"/>
  <c r="D29" i="4"/>
  <c r="L28" i="4"/>
  <c r="C28" i="4"/>
  <c r="B28" i="4"/>
  <c r="G25" i="4"/>
  <c r="F24" i="4"/>
  <c r="E23" i="4"/>
  <c r="D23" i="4"/>
  <c r="G20" i="4"/>
  <c r="F19" i="4"/>
  <c r="J12" i="4"/>
  <c r="E18" i="4"/>
  <c r="D18" i="4"/>
  <c r="F14" i="4"/>
  <c r="E13" i="4"/>
  <c r="D13" i="4"/>
  <c r="C12" i="4"/>
  <c r="B12" i="4"/>
  <c r="G69" i="2"/>
  <c r="G60" i="2"/>
  <c r="G30" i="2"/>
  <c r="G29" i="2" s="1"/>
  <c r="G28" i="2" s="1"/>
  <c r="G27" i="2" s="1"/>
  <c r="G25" i="2" s="1"/>
  <c r="G23" i="2" s="1"/>
  <c r="H31" i="2"/>
  <c r="I31" i="2"/>
  <c r="G31" i="2"/>
  <c r="I69" i="2"/>
  <c r="H69" i="2"/>
  <c r="I68" i="2"/>
  <c r="H68" i="2"/>
  <c r="G68" i="2"/>
  <c r="I67" i="2"/>
  <c r="H67" i="2"/>
  <c r="G67" i="2"/>
  <c r="G66" i="2" s="1"/>
  <c r="G65" i="2" s="1"/>
  <c r="G63" i="2" s="1"/>
  <c r="G61" i="2" s="1"/>
  <c r="I66" i="2"/>
  <c r="H66" i="2"/>
  <c r="I65" i="2"/>
  <c r="H65" i="2"/>
  <c r="H63" i="2" s="1"/>
  <c r="H61" i="2" s="1"/>
  <c r="I63" i="2"/>
  <c r="I61" i="2" s="1"/>
  <c r="I60" i="2"/>
  <c r="H60" i="2"/>
  <c r="I59" i="2"/>
  <c r="H59" i="2"/>
  <c r="G59" i="2"/>
  <c r="I58" i="2"/>
  <c r="H58" i="2"/>
  <c r="G58" i="2"/>
  <c r="G57" i="2" s="1"/>
  <c r="G56" i="2" s="1"/>
  <c r="G54" i="2" s="1"/>
  <c r="G52" i="2" s="1"/>
  <c r="I57" i="2"/>
  <c r="I56" i="2" s="1"/>
  <c r="I54" i="2" s="1"/>
  <c r="I52" i="2" s="1"/>
  <c r="H57" i="2"/>
  <c r="H56" i="2" s="1"/>
  <c r="H54" i="2" s="1"/>
  <c r="H52" i="2" s="1"/>
  <c r="F50" i="2"/>
  <c r="I49" i="2"/>
  <c r="I48" i="2" s="1"/>
  <c r="I47" i="2" s="1"/>
  <c r="I46" i="2" s="1"/>
  <c r="I45" i="2" s="1"/>
  <c r="I43" i="2" s="1"/>
  <c r="I41" i="2" s="1"/>
  <c r="H49" i="2"/>
  <c r="H48" i="2" s="1"/>
  <c r="H47" i="2" s="1"/>
  <c r="H46" i="2" s="1"/>
  <c r="H45" i="2" s="1"/>
  <c r="H43" i="2" s="1"/>
  <c r="H41" i="2" s="1"/>
  <c r="G49" i="2"/>
  <c r="G48" i="2"/>
  <c r="G47" i="2"/>
  <c r="G46" i="2"/>
  <c r="G45" i="2"/>
  <c r="G43" i="2"/>
  <c r="G41" i="2" s="1"/>
  <c r="I40" i="2"/>
  <c r="H40" i="2"/>
  <c r="G40" i="2"/>
  <c r="I39" i="2"/>
  <c r="H39" i="2"/>
  <c r="G39" i="2"/>
  <c r="I38" i="2"/>
  <c r="H38" i="2"/>
  <c r="G38" i="2"/>
  <c r="I37" i="2"/>
  <c r="H37" i="2"/>
  <c r="H36" i="2" s="1"/>
  <c r="H34" i="2" s="1"/>
  <c r="H32" i="2" s="1"/>
  <c r="G37" i="2"/>
  <c r="G36" i="2" s="1"/>
  <c r="G34" i="2" s="1"/>
  <c r="G32" i="2" s="1"/>
  <c r="I36" i="2"/>
  <c r="I34" i="2" s="1"/>
  <c r="I32" i="2" s="1"/>
  <c r="I30" i="2"/>
  <c r="H30" i="2"/>
  <c r="I29" i="2"/>
  <c r="I28" i="2" s="1"/>
  <c r="I27" i="2" s="1"/>
  <c r="I25" i="2" s="1"/>
  <c r="I23" i="2" s="1"/>
  <c r="H29" i="2"/>
  <c r="H28" i="2" s="1"/>
  <c r="H27" i="2" s="1"/>
  <c r="H25" i="2" s="1"/>
  <c r="H23" i="2" s="1"/>
  <c r="F21" i="2"/>
  <c r="D21" i="2"/>
  <c r="I15" i="1"/>
  <c r="H15" i="1"/>
  <c r="G15" i="1"/>
  <c r="I11" i="1"/>
  <c r="H11" i="1"/>
  <c r="G11" i="1"/>
  <c r="I10" i="1"/>
  <c r="H10" i="1"/>
  <c r="K28" i="10" l="1"/>
  <c r="K12" i="10"/>
  <c r="L12" i="10"/>
  <c r="L11" i="10" s="1"/>
  <c r="L10" i="10" s="1"/>
  <c r="J11" i="10"/>
  <c r="J10" i="10" s="1"/>
  <c r="K11" i="10"/>
  <c r="K10" i="10" s="1"/>
  <c r="K12" i="4"/>
  <c r="K11" i="4" s="1"/>
  <c r="K10" i="4" s="1"/>
  <c r="L12" i="4"/>
  <c r="L11" i="4" s="1"/>
  <c r="L10" i="4" s="1"/>
  <c r="J11" i="4"/>
  <c r="J10" i="4" s="1"/>
  <c r="H50" i="2"/>
  <c r="I50" i="2"/>
  <c r="H21" i="2"/>
  <c r="H19" i="2" s="1"/>
  <c r="H17" i="2" s="1"/>
  <c r="H15" i="2" s="1"/>
  <c r="H13" i="2" s="1"/>
  <c r="H11" i="2" s="1"/>
  <c r="H9" i="2" s="1"/>
  <c r="G50" i="2"/>
  <c r="I21" i="2"/>
  <c r="I19" i="2" s="1"/>
  <c r="I17" i="2" s="1"/>
  <c r="I15" i="2" s="1"/>
  <c r="I13" i="2" s="1"/>
  <c r="I11" i="2" s="1"/>
  <c r="I9" i="2" s="1"/>
  <c r="G21" i="2"/>
  <c r="G19" i="2" s="1"/>
  <c r="G17" i="2" s="1"/>
  <c r="G15" i="2" s="1"/>
  <c r="G13" i="2" s="1"/>
  <c r="G11" i="2" s="1"/>
  <c r="G9" i="2" s="1"/>
  <c r="G10" i="1"/>
  <c r="H9" i="1"/>
  <c r="I9" i="1"/>
  <c r="D9" i="11" s="1"/>
  <c r="D11" i="12" l="1"/>
  <c r="E11" i="12"/>
  <c r="E12" i="12"/>
  <c r="D12" i="12"/>
  <c r="D8" i="11"/>
  <c r="F12" i="12"/>
  <c r="F11" i="12" s="1"/>
  <c r="D10" i="11" l="1"/>
  <c r="G9" i="1" l="1"/>
</calcChain>
</file>

<file path=xl/sharedStrings.xml><?xml version="1.0" encoding="utf-8"?>
<sst xmlns="http://schemas.openxmlformats.org/spreadsheetml/2006/main" count="210" uniqueCount="124">
  <si>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</si>
  <si>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</si>
  <si>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</si>
  <si>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նկարագրույունը</t>
  </si>
  <si>
    <t xml:space="preserve"> Վերջնական արդյունքի նկարագրությունը/Միջոցառման տեսակը</t>
  </si>
  <si>
    <t xml:space="preserve"> Ծրագիր</t>
  </si>
  <si>
    <t xml:space="preserve"> Միջոցառում</t>
  </si>
  <si>
    <t>ԸՆԴԱՄԵՆԸ</t>
  </si>
  <si>
    <t>ՀՀ  աշխատանքի և սոցիալական հարցերի նախարարություն</t>
  </si>
  <si>
    <t>հազար դրամներով</t>
  </si>
  <si>
    <t xml:space="preserve"> </t>
  </si>
  <si>
    <t xml:space="preserve"> -----------------ի N -----------Ն որոշման</t>
  </si>
  <si>
    <t>Գործառական դասիչը</t>
  </si>
  <si>
    <t xml:space="preserve">
Ծրագրային դասիչը</t>
  </si>
  <si>
    <t>Բյուջետային ծախսերի գործառական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</si>
  <si>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Բաժինը</t>
  </si>
  <si>
    <t>Խումբը</t>
  </si>
  <si>
    <t>Դասը</t>
  </si>
  <si>
    <t>Ծրագիր</t>
  </si>
  <si>
    <t>Միջոցառում</t>
  </si>
  <si>
    <t xml:space="preserve"> Ինն ամիս</t>
  </si>
  <si>
    <t>Տարի</t>
  </si>
  <si>
    <t xml:space="preserve"> ԸՆԴԱՄԵՆԸ ԾԱԽՍԵՐ</t>
  </si>
  <si>
    <t xml:space="preserve"> այդ թվում`</t>
  </si>
  <si>
    <t xml:space="preserve"> ՍՈՑԻԱԼԱԿԱՆ ՊԱՇՏՊԱՆՈՒԹՅՈՒՆ</t>
  </si>
  <si>
    <t>այդ թվում՝</t>
  </si>
  <si>
    <t>01</t>
  </si>
  <si>
    <t xml:space="preserve">այդ թվում՝ </t>
  </si>
  <si>
    <t xml:space="preserve"> ՀՀ  աշխատանքի և սոցիալական հարցերի նախարարություն</t>
  </si>
  <si>
    <t xml:space="preserve"> այդ թվում` բյուջետային ծախսերի տնտեսագիտական դասակարգման հոդվածներ</t>
  </si>
  <si>
    <t xml:space="preserve"> ԸՆԹԱՑԻԿ ԾԱԽՍԵՐ</t>
  </si>
  <si>
    <t>Հավելված N 1</t>
  </si>
  <si>
    <t>Առաջին կիսամյակ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</si>
  <si>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</si>
  <si>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</si>
  <si>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</si>
  <si>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</si>
  <si>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</si>
  <si>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</si>
  <si>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</si>
  <si>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Առաջին կիսամյակ </t>
  </si>
  <si>
    <t xml:space="preserve"> Ինն ամիս </t>
  </si>
  <si>
    <t xml:space="preserve"> Տարի </t>
  </si>
  <si>
    <t xml:space="preserve"> ԸՆԴԱՄԵՆԸ </t>
  </si>
  <si>
    <t xml:space="preserve"> ՀՀ  աշխատանքի և սոցիալական հարցերի նախարարություն </t>
  </si>
  <si>
    <t>Հավելված N 4</t>
  </si>
  <si>
    <t xml:space="preserve"> ՍՈՑԻԱԼԱԿԱՆ  ՆՊԱՍՏՆԵՐ ԵՎ ԿԵՆՍԱԹՈՇԱԿՆԵՐ</t>
  </si>
  <si>
    <t>02</t>
  </si>
  <si>
    <t xml:space="preserve"> Անվանումը </t>
  </si>
  <si>
    <t xml:space="preserve"> Նկարագրությունը </t>
  </si>
  <si>
    <t>Տրանսֆերտների տրամադրում</t>
  </si>
  <si>
    <t xml:space="preserve"> ՀՀ կառավարության 2026 թվականի</t>
  </si>
  <si>
    <t>Հավելված N 2</t>
  </si>
  <si>
    <t xml:space="preserve"> այդ թվում` ըստ կատարողների</t>
  </si>
  <si>
    <t xml:space="preserve"> ՀՀ աշխատանքի և սոցիալական հարցերի նախարարության միասնական սոցիալական ծառայություն</t>
  </si>
  <si>
    <t xml:space="preserve"> ԲՍԿ </t>
  </si>
  <si>
    <t>Հավելված N 3</t>
  </si>
  <si>
    <t>1102</t>
  </si>
  <si>
    <t>Կենսաթոշակային ապահովություն</t>
  </si>
  <si>
    <t>Կենսաթոշակի իրավունքի իրացում</t>
  </si>
  <si>
    <t>Կենսաթոշակների նշանակման և վճարման գործընթացի ապահովում</t>
  </si>
  <si>
    <t>1102 - 12003</t>
  </si>
  <si>
    <t>Աշխատանքային կենսաթոշակներ</t>
  </si>
  <si>
    <t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t>
  </si>
  <si>
    <t xml:space="preserve"> Ծերություն</t>
  </si>
  <si>
    <t xml:space="preserve"> Աշխատանքային կենսաթոշակներ</t>
  </si>
  <si>
    <t xml:space="preserve"> Կենսաթոշակներ</t>
  </si>
  <si>
    <t xml:space="preserve"> - Կենսաթոշակներ</t>
  </si>
  <si>
    <t xml:space="preserve"> Շահառուների ընտրության չափորոշիչները` Տարիքային աշխատանքային` առնվազն 10 տարվա աշխատանքային ստաժ, հաշմանդամության աշխատանքային` ըստ սանդղակի աշխատանքային ստաժ, արտոնյալ, մասնակի երկարամյա ծառայության` պահանջվող մասնագիտությամբ աշխատանքային ստաժ </t>
  </si>
  <si>
    <t xml:space="preserve"> Տարի</t>
  </si>
  <si>
    <t xml:space="preserve"> 12003</t>
  </si>
  <si>
    <t xml:space="preserve">  ՀՀ աշխատանքի և սոցիալական հարցերի նախարարության միասնական սոցիալական ծառայություն</t>
  </si>
  <si>
    <t>Հավելված N 5</t>
  </si>
  <si>
    <t>______________ ի    ___Ն որոշման</t>
  </si>
  <si>
    <t>հազ. դրամներով</t>
  </si>
  <si>
    <t xml:space="preserve">Ցուցանիշների փոփոխությունը
(ավելացումները նշված են դրական
նշանով) 
</t>
  </si>
  <si>
    <t>Եկամուտների գծով</t>
  </si>
  <si>
    <t>Ծախսերի գծով</t>
  </si>
  <si>
    <t>Դեֆիցիտը (պակասուրդը)</t>
  </si>
  <si>
    <t>Եկամտատեսակ</t>
  </si>
  <si>
    <t xml:space="preserve">ՊԵՏԱԿԱՆ ԲՅՈՒՋԵԻ  ԵԿԱՄՈՒՏՆԵՐ </t>
  </si>
  <si>
    <t>Ընդամենը</t>
  </si>
  <si>
    <t>Հարկային եկամուտներ և պետական տուրքեր</t>
  </si>
  <si>
    <t>Հավելված N 6</t>
  </si>
  <si>
    <t xml:space="preserve">«ՀԱՅԱՍՏԱՆԻ ՀԱՆՐԱՊԵՏՈՒԹՅԱՆ 2026 ԹՎԱԿԱՆԻ ՊԵՏԱԿԱՆ ԲՅՈՒՋԵԻ ՄԱՍԻՆ» ՀԱՅԱՍՏԱՆԻ ՀԱՆՐԱՊԵՏՈՒԹՅԱՆ ՕՐԵՆՔԻ 6-ՐԴ ՀՈԴՎԱԾԻ ԱՂՅՈՒՍԱԿՈՒՄ ԵՎ ՀԱՅԱՍՏԱՆԻ ՀԱՆՐԱՊԵՏՈՒԹՅԱՆ ԿԱՌԱՎԱՐՈՒԹՅԱՆ 2025 ԹՎԱԿԱՆԻ ԴԵԿՏԵՄԲԵՐԻ 25-Ի N 1910-Ն ՈՐՈՇՄԱՆ N 2 ՀԱՎԵԼՎԱԾԻ ԱՂՅՈՒՍԱԿՈՒՄ ԿԱՏԱՐՎՈՂ ՓՈՓՈԽՈՒԹՅՈՒՆՆԵՐԸ
</t>
  </si>
  <si>
    <t xml:space="preserve">«ՀԱՅԱՍՏԱՆԻ ՀԱՆՐԱՊԵՏՈՒԹՅԱՆ 2026 ԹՎԱԿԱՆԻ ՊԵՏԱԿԱՆ ԲՅՈՒՋԵԻ
ՄԱՍԻՆ» ՀԱՅԱՍՏԱՆԻ ՀԱՆՐԱՊԵՏՈՒԹՅԱՆ ՕՐԵՆՔԻ 2-ՐԴ ՀՈԴՎԱԾԻ
ԱՂՅՈՒՍԱԿԻ ՑՈՒՑԱՆԻՇՆԵՐՈՒՄ ԿԱՏԱՐՎՈՂ ՓՈՓՈԽՈՒԹՅՈՒՆՆԵՐԸ </t>
  </si>
  <si>
    <t xml:space="preserve"> ՀԱՅԱՍՏԱՆԻ ՀԱՆՐԱՊԵՏՈՒԹՅԱՆ ԿԱՌԱՎԱՐՈՒԹՅԱՆ 2025 ԹՎԱԿԱՆԻ ԴԵԿՏԵՄԲԵՐԻ 25-Ի N 1910-Ն ՈՐՈՇՄԱՆ  N N 3  ԵՎ 4  ՀԱՎԵԼՎԱԾՆԵՐՈՒՄ ԿԱՏԱՐՎՈՂ ՓՈՓՈԽՈՒԹՅՈՒՆԸ </t>
  </si>
  <si>
    <t xml:space="preserve"> ՀԱՅԱՍՏԱՆԻ ՀԱՆՐԱՊԵՏՈՒԹՅԱՆ ԿԱՌԱՎԱՐՈՒԹՅԱՆ 2025 ԹՎԱԿԱՆԻ ԴԵԿՏԵՄԲԵՐԻ 25-Ի N 1910-Ն ՈՐՈՇՄԱՆ N 9  ՀԱՎԵԼՎԱԾՈՒՄ   ԿԱՏԱՐՎՈՂ ՓՈՓՈԽՈՒԹՅՈՒՆԸ </t>
  </si>
  <si>
    <t xml:space="preserve"> ՀԱՅԱՍՏԱՆԻ ՀԱՆՐԱՊԵՏՈՒԹՅԱՆ ԿԱՌԱՎԱՐՈՒԹՅԱՆ 2025 ԹՎԱԿԱՆԻ ԴԵԿՏԵՄԲԵՐԻ 25-Ի N 1910-Ն ՈՐՈՇՄԱՆ N 9.1  ՀԱՎԵԼՎԱԾՈՒՄ   ԿԱՏԱՐՎՈՂ ՓՈՓՈԽՈՒԹՅՈՒՆԸ </t>
  </si>
  <si>
    <t>1102 - 12001</t>
  </si>
  <si>
    <t>Սպայական անձնակազմի և նրանց ընտանիքների անդամների կենսաթոշակներ</t>
  </si>
  <si>
    <t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t>
  </si>
  <si>
    <t>1102 - 12002</t>
  </si>
  <si>
    <t>Շարքային զինծառայողների և նրանց ընտանիքների անդամների զինվորական կենսաթոշակներ</t>
  </si>
  <si>
    <t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t>
  </si>
  <si>
    <t>1205</t>
  </si>
  <si>
    <t>Սոցիալական ապահովություն</t>
  </si>
  <si>
    <t>Սոցիալական ապահովության իրավունքի իրականացման ապահովում</t>
  </si>
  <si>
    <t>Սոցիալական ապահովության իրավունքի իրականացում</t>
  </si>
  <si>
    <t>1205 - 12001</t>
  </si>
  <si>
    <t>Ծերության, հաշմանդամության, կերակրողին կորցնելու դեպքում նպաստներ</t>
  </si>
  <si>
    <t>Ծերության, հաշմանդամության, կերակրողին կորցնելու դեպքում սոցիալական նպաստների տրամադրում</t>
  </si>
  <si>
    <t>1205 - 12029</t>
  </si>
  <si>
    <t>Անկանխիկ եղանակով վճարումներից կենսաթոշակառուներին հետվճարի տրամադրում</t>
  </si>
  <si>
    <t>Անկանխիկ եղանակով վճարումներից կենսաթոշակառուներին հետվճարի տրամադրում՛ պետություն-մասնավոր սոցիալական փոխգործակցության միջոցառման շրջանակում</t>
  </si>
  <si>
    <t xml:space="preserve"> Ցուցանիշների փոփոխությունները ավելացումները նշված են դրական նշանով, իսկ նվազեցումները՝ փակագծերում</t>
  </si>
  <si>
    <t>Ցուցանիշների փոփոխությունները ավելացումները նշված են դրական նշանով, իսկ նվազեցումները՝ փակագծերում</t>
  </si>
  <si>
    <t xml:space="preserve"> 12001</t>
  </si>
  <si>
    <t xml:space="preserve"> Սպայական անձնակազմի և նրանց ընտանիքների անդամների կենսաթոշակներ</t>
  </si>
  <si>
    <t xml:space="preserve"> 12002</t>
  </si>
  <si>
    <t xml:space="preserve"> Շարքային զինծառայողների և նրանց ընտանիքների անդամների զինվորական կենսաթոշակներ</t>
  </si>
  <si>
    <t xml:space="preserve"> Ծերության, հաշմանդամության, կերակրողին կորցնելու դեպքում նպաստներ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</si>
  <si>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</si>
  <si>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</si>
  <si>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12029</t>
  </si>
  <si>
    <t xml:space="preserve"> Անկանխիկ եղանակով վճարումներից կենսաթոշակառուներին հետվճարի տրամադրում</t>
  </si>
  <si>
    <t xml:space="preserve"> Տրանսֆերտների տրամադրում </t>
  </si>
  <si>
    <t xml:space="preserve"> Շահառուների ընտրության չափորոշիչները` Սպայական անձնակազմին և նրանց ընտանիքների անդամներին երկարամյա ծառայության, հաշմանդամության և կերակրողին կորցնելու դեպքում կենսաթոշակների տրամադրում 22.12.2010թ.ՀՕ-243-Ն օրենքի 18-րդ, 20-րդ, 22-րդ հոդվածներով </t>
  </si>
  <si>
    <t xml:space="preserve"> Շահառուների ընտրության չափորոշիչները` 22.12.2010թ. ՀՕ-243-Ն օրենքով  սահմանված կարգով հաշմանդամ ճանաչված շարքային  զինծառայողներ, ծառայության ընթացքում զոհված (մահացած) շարքային զինծառայողների  ընտանիքների անդամներ </t>
  </si>
  <si>
    <t xml:space="preserve"> Շահառուների ընտրության չափորոշիչները` Կենսաթոշակի իրավունք չունեցող հաշմանդամներ, կերակրողին կորցրած անձիք և օրենքով սահմանված տարիքը լրացած և պահանջվող ստաժ չունեցող անձիք </t>
  </si>
  <si>
    <t xml:space="preserve">Շահառուների ընտրության չափորոշիչները`  ՀՀ աշխատանքի և սոցիալական հարցերի նախարարության միասնական սոցիալական ծառայություն </t>
  </si>
  <si>
    <t>Անկանխիկ եղանակով վճարումներ իրականացնող շահառուների թիվ, այդ թվում</t>
  </si>
  <si>
    <t>ՀՀ կառավարության  2026 թվականի</t>
  </si>
  <si>
    <t xml:space="preserve">«ՀԱՅԱՍՏԱՆԻ ՀԱՆՐԱՊԵՏՈՒԹՅԱՆ 2026 ԹՎԱԿԱՆԻ ՊԵՏԱԿԱՆ ԲՅՈՒՋԵԻ ՄԱՍԻՆ» ՕՐԵՆՔԻ N 1 ՀԱՎԵԼՎԱԾԻ N 2 ԱՂՅՈՒՍԱԿՈՒՄ ԵՎ ՀԱՅԱՍՏԱՆԻ ՀԱՆՐԱՊԵՏՈՒԹՅԱՆ ԿԱՌԱՎԱՐՈՒԹՅԱՆ 2025 ԹՎԱԿԱՆԻ ԴԵԿՏԵՄԲԵՐԻ 25-Ի N 1910-Ն ՈՐՈՇՄԱՆ N 5 ՀԱՎԵԼՎԱԾԻ N 1 ԱՂՅՈՒՍԱԿՈՒՄ ԿԱՏԱՐՎՈՂ ՓՈՓՈԽՈՒԹՅՈՒՆՆԵՐԸ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</si>
</sst>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##,##0.0;\(##,##0.0\);\-"/>
    <numFmt numFmtId="166" formatCode="#,##0.0_ ;\-#,##0.0\ "/>
    <numFmt numFmtId="167" formatCode="#,##0.0_);\(#,##0.0\)"/>
    <numFmt numFmtId="168" formatCode="_(* #,##0.0_);_(* \(#,##0.0\);_(* &quot;-&quot;?_);_(@_)"/>
    <numFmt numFmtId="169" formatCode="_-* #,##0.00\ _ _-;\-* #,##0.00\ _ _-;_-* &quot;-&quot;??\ _ _-;_-@_-"/>
    <numFmt numFmtId="170" formatCode="_-* #,##0.00_р_._-;\-* #,##0.00_р_._-;_-* &quot;-&quot;??_р_._-;_-@_-"/>
    <numFmt numFmtId="171" formatCode="_(* #,##0.0_);_(* \(#,##0.0\);_(* &quot;-&quot;??_);_(@_)"/>
  </numFmts>
  <fonts count="6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GHEA Grapalat"/>
      <family val="3"/>
    </font>
    <font>
      <b/>
      <sz val="10"/>
      <name val="GHEA Grapalat"/>
      <family val="2"/>
    </font>
    <font>
      <sz val="10"/>
      <name val="GHEA Grapalat"/>
      <family val="2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sz val="8"/>
      <name val="GHEA Grapalat"/>
      <family val="2"/>
    </font>
    <font>
      <sz val="10"/>
      <name val="Arial"/>
      <family val="2"/>
    </font>
    <font>
      <sz val="10"/>
      <name val="Arial Armenian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 Narrow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indexed="9"/>
      <name val="Calibri"/>
      <family val="2"/>
      <charset val="1"/>
    </font>
    <font>
      <sz val="11"/>
      <color indexed="20"/>
      <name val="Calibri"/>
      <family val="2"/>
      <charset val="1"/>
    </font>
    <font>
      <b/>
      <sz val="11"/>
      <color indexed="52"/>
      <name val="Calibri"/>
      <family val="2"/>
      <charset val="1"/>
    </font>
    <font>
      <b/>
      <sz val="11"/>
      <color indexed="9"/>
      <name val="Calibri"/>
      <family val="2"/>
      <charset val="1"/>
    </font>
    <font>
      <i/>
      <sz val="11"/>
      <color indexed="23"/>
      <name val="Calibri"/>
      <family val="2"/>
      <charset val="1"/>
    </font>
    <font>
      <sz val="11"/>
      <color indexed="17"/>
      <name val="Calibri"/>
      <family val="2"/>
      <charset val="1"/>
    </font>
    <font>
      <b/>
      <sz val="15"/>
      <color indexed="62"/>
      <name val="Calibri"/>
      <family val="2"/>
      <charset val="1"/>
    </font>
    <font>
      <b/>
      <sz val="13"/>
      <color indexed="62"/>
      <name val="Calibri"/>
      <family val="2"/>
      <charset val="1"/>
    </font>
    <font>
      <b/>
      <sz val="11"/>
      <color indexed="62"/>
      <name val="Calibri"/>
      <family val="2"/>
      <charset val="1"/>
    </font>
    <font>
      <sz val="11"/>
      <color indexed="62"/>
      <name val="Calibri"/>
      <family val="2"/>
      <charset val="1"/>
    </font>
    <font>
      <sz val="11"/>
      <color indexed="52"/>
      <name val="Calibri"/>
      <family val="2"/>
      <charset val="1"/>
    </font>
    <font>
      <sz val="11"/>
      <color indexed="60"/>
      <name val="Calibri"/>
      <family val="2"/>
      <charset val="1"/>
    </font>
    <font>
      <b/>
      <sz val="11"/>
      <color indexed="63"/>
      <name val="Calibri"/>
      <family val="2"/>
      <charset val="1"/>
    </font>
    <font>
      <b/>
      <sz val="18"/>
      <color indexed="62"/>
      <name val="Cambria"/>
      <family val="2"/>
      <charset val="1"/>
    </font>
    <font>
      <b/>
      <sz val="11"/>
      <color indexed="8"/>
      <name val="Calibri"/>
      <family val="2"/>
      <charset val="1"/>
    </font>
    <font>
      <sz val="11"/>
      <color indexed="10"/>
      <name val="Calibri"/>
      <family val="2"/>
      <charset val="1"/>
    </font>
    <font>
      <sz val="10"/>
      <name val="Arial"/>
      <family val="2"/>
      <charset val="204"/>
    </font>
    <font>
      <b/>
      <sz val="11"/>
      <name val="GHEA Grapalat"/>
      <family val="3"/>
    </font>
    <font>
      <sz val="11"/>
      <name val="GHEA Grapalat"/>
      <family val="2"/>
    </font>
    <font>
      <b/>
      <sz val="11"/>
      <name val="GHEA Grapalat"/>
      <family val="2"/>
    </font>
    <font>
      <i/>
      <sz val="11"/>
      <name val="GHEA Grapalat"/>
      <family val="2"/>
    </font>
    <font>
      <sz val="12"/>
      <name val="GHEA Grapalat"/>
      <family val="2"/>
    </font>
    <font>
      <b/>
      <sz val="12"/>
      <name val="GHEA Grapalat"/>
      <family val="2"/>
    </font>
    <font>
      <b/>
      <sz val="12"/>
      <name val="GHEA Grapalat"/>
      <family val="3"/>
    </font>
    <font>
      <b/>
      <sz val="12"/>
      <color theme="1"/>
      <name val="GHEA Grapalat"/>
      <family val="3"/>
    </font>
  </fonts>
  <fills count="5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9">
    <xf numFmtId="0" fontId="0" fillId="0" borderId="0"/>
    <xf numFmtId="165" fontId="3" fillId="0" borderId="0" applyFill="0" applyBorder="0" applyProtection="0">
      <alignment horizontal="right" vertical="top"/>
    </xf>
    <xf numFmtId="165" fontId="4" fillId="0" borderId="0" applyFill="0" applyBorder="0" applyProtection="0">
      <alignment horizontal="right" vertical="top"/>
    </xf>
    <xf numFmtId="0" fontId="9" fillId="0" borderId="0">
      <alignment horizontal="left" vertical="top" wrapText="1"/>
    </xf>
    <xf numFmtId="43" fontId="10" fillId="0" borderId="0" applyFont="0" applyFill="0" applyBorder="0" applyAlignment="0" applyProtection="0"/>
    <xf numFmtId="0" fontId="11" fillId="0" borderId="0"/>
    <xf numFmtId="0" fontId="1" fillId="0" borderId="0"/>
    <xf numFmtId="0" fontId="10" fillId="0" borderId="0"/>
    <xf numFmtId="169" fontId="11" fillId="0" borderId="0" applyFont="0" applyFill="0" applyBorder="0" applyAlignment="0" applyProtection="0"/>
    <xf numFmtId="0" fontId="1" fillId="0" borderId="0"/>
    <xf numFmtId="0" fontId="12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4" borderId="0" applyNumberFormat="0" applyBorder="0" applyAlignment="0" applyProtection="0"/>
    <xf numFmtId="0" fontId="17" fillId="5" borderId="0" applyNumberFormat="0" applyBorder="0" applyAlignment="0" applyProtection="0"/>
    <xf numFmtId="0" fontId="19" fillId="7" borderId="9" applyNumberFormat="0" applyAlignment="0" applyProtection="0"/>
    <xf numFmtId="0" fontId="20" fillId="8" borderId="10" applyNumberFormat="0" applyAlignment="0" applyProtection="0"/>
    <xf numFmtId="0" fontId="21" fillId="8" borderId="9" applyNumberFormat="0" applyAlignment="0" applyProtection="0"/>
    <xf numFmtId="0" fontId="22" fillId="0" borderId="11" applyNumberFormat="0" applyFill="0" applyAlignment="0" applyProtection="0"/>
    <xf numFmtId="0" fontId="23" fillId="9" borderId="12" applyNumberFormat="0" applyAlignment="0" applyProtection="0"/>
    <xf numFmtId="0" fontId="24" fillId="0" borderId="0" applyNumberFormat="0" applyFill="0" applyBorder="0" applyAlignment="0" applyProtection="0"/>
    <xf numFmtId="0" fontId="25" fillId="0" borderId="0" applyNumberFormat="0" applyFill="0" applyBorder="0" applyAlignment="0" applyProtection="0"/>
    <xf numFmtId="0" fontId="26" fillId="0" borderId="14" applyNumberFormat="0" applyFill="0" applyAlignment="0" applyProtection="0"/>
    <xf numFmtId="0" fontId="27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8" fillId="0" borderId="0"/>
    <xf numFmtId="0" fontId="30" fillId="0" borderId="0"/>
    <xf numFmtId="0" fontId="11" fillId="0" borderId="0"/>
    <xf numFmtId="164" fontId="11" fillId="0" borderId="0" applyFont="0" applyFill="0" applyBorder="0" applyAlignment="0" applyProtection="0"/>
    <xf numFmtId="0" fontId="31" fillId="0" borderId="0"/>
    <xf numFmtId="164" fontId="3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0" fontId="1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0" fontId="29" fillId="0" borderId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0" fontId="34" fillId="6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9" fillId="0" borderId="0">
      <alignment horizontal="left" vertical="top" wrapText="1"/>
    </xf>
    <xf numFmtId="0" fontId="35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18" fillId="6" borderId="0" applyNumberFormat="0" applyBorder="0" applyAlignment="0" applyProtection="0"/>
    <xf numFmtId="0" fontId="1" fillId="10" borderId="13" applyNumberFormat="0" applyFont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7" fillId="14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7" fillId="18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7" fillId="22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7" fillId="26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7" fillId="30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7" fillId="34" borderId="0" applyNumberFormat="0" applyBorder="0" applyAlignment="0" applyProtection="0"/>
    <xf numFmtId="0" fontId="10" fillId="0" borderId="0"/>
    <xf numFmtId="0" fontId="36" fillId="35" borderId="0" applyNumberFormat="0" applyBorder="0" applyAlignment="0" applyProtection="0"/>
    <xf numFmtId="0" fontId="36" fillId="36" borderId="0" applyNumberFormat="0" applyBorder="0" applyAlignment="0" applyProtection="0"/>
    <xf numFmtId="0" fontId="36" fillId="37" borderId="0" applyNumberFormat="0" applyBorder="0" applyAlignment="0" applyProtection="0"/>
    <xf numFmtId="0" fontId="36" fillId="35" borderId="0" applyNumberFormat="0" applyBorder="0" applyAlignment="0" applyProtection="0"/>
    <xf numFmtId="0" fontId="36" fillId="38" borderId="0" applyNumberFormat="0" applyBorder="0" applyAlignment="0" applyProtection="0"/>
    <xf numFmtId="0" fontId="36" fillId="37" borderId="0" applyNumberFormat="0" applyBorder="0" applyAlignment="0" applyProtection="0"/>
    <xf numFmtId="0" fontId="36" fillId="39" borderId="0" applyNumberFormat="0" applyBorder="0" applyAlignment="0" applyProtection="0"/>
    <xf numFmtId="0" fontId="36" fillId="36" borderId="0" applyNumberFormat="0" applyBorder="0" applyAlignment="0" applyProtection="0"/>
    <xf numFmtId="0" fontId="36" fillId="40" borderId="0" applyNumberFormat="0" applyBorder="0" applyAlignment="0" applyProtection="0"/>
    <xf numFmtId="0" fontId="36" fillId="39" borderId="0" applyNumberFormat="0" applyBorder="0" applyAlignment="0" applyProtection="0"/>
    <xf numFmtId="0" fontId="36" fillId="41" borderId="0" applyNumberFormat="0" applyBorder="0" applyAlignment="0" applyProtection="0"/>
    <xf numFmtId="0" fontId="36" fillId="40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0" borderId="0" applyNumberFormat="0" applyBorder="0" applyAlignment="0" applyProtection="0"/>
    <xf numFmtId="0" fontId="37" fillId="39" borderId="0" applyNumberFormat="0" applyBorder="0" applyAlignment="0" applyProtection="0"/>
    <xf numFmtId="0" fontId="37" fillId="42" borderId="0" applyNumberFormat="0" applyBorder="0" applyAlignment="0" applyProtection="0"/>
    <xf numFmtId="0" fontId="37" fillId="36" borderId="0" applyNumberFormat="0" applyBorder="0" applyAlignment="0" applyProtection="0"/>
    <xf numFmtId="0" fontId="37" fillId="42" borderId="0" applyNumberFormat="0" applyBorder="0" applyAlignment="0" applyProtection="0"/>
    <xf numFmtId="0" fontId="37" fillId="43" borderId="0" applyNumberFormat="0" applyBorder="0" applyAlignment="0" applyProtection="0"/>
    <xf numFmtId="0" fontId="37" fillId="44" borderId="0" applyNumberFormat="0" applyBorder="0" applyAlignment="0" applyProtection="0"/>
    <xf numFmtId="0" fontId="37" fillId="45" borderId="0" applyNumberFormat="0" applyBorder="0" applyAlignment="0" applyProtection="0"/>
    <xf numFmtId="0" fontId="37" fillId="42" borderId="0" applyNumberFormat="0" applyBorder="0" applyAlignment="0" applyProtection="0"/>
    <xf numFmtId="0" fontId="37" fillId="46" borderId="0" applyNumberFormat="0" applyBorder="0" applyAlignment="0" applyProtection="0"/>
    <xf numFmtId="0" fontId="38" fillId="47" borderId="0" applyNumberFormat="0" applyBorder="0" applyAlignment="0" applyProtection="0"/>
    <xf numFmtId="0" fontId="39" fillId="48" borderId="15" applyNumberFormat="0" applyAlignment="0" applyProtection="0"/>
    <xf numFmtId="0" fontId="40" fillId="49" borderId="16" applyNumberFormat="0" applyAlignment="0" applyProtection="0"/>
    <xf numFmtId="164" fontId="10" fillId="0" borderId="0" applyFont="0" applyFill="0" applyBorder="0" applyAlignment="0" applyProtection="0"/>
    <xf numFmtId="170" fontId="11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1" fillId="0" borderId="0" applyNumberFormat="0" applyFill="0" applyBorder="0" applyAlignment="0" applyProtection="0"/>
    <xf numFmtId="0" fontId="42" fillId="50" borderId="0" applyNumberFormat="0" applyBorder="0" applyAlignment="0" applyProtection="0"/>
    <xf numFmtId="0" fontId="43" fillId="0" borderId="17" applyNumberFormat="0" applyFill="0" applyAlignment="0" applyProtection="0"/>
    <xf numFmtId="0" fontId="44" fillId="0" borderId="18" applyNumberFormat="0" applyFill="0" applyAlignment="0" applyProtection="0"/>
    <xf numFmtId="0" fontId="45" fillId="0" borderId="19" applyNumberFormat="0" applyFill="0" applyAlignment="0" applyProtection="0"/>
    <xf numFmtId="0" fontId="45" fillId="0" borderId="0" applyNumberFormat="0" applyFill="0" applyBorder="0" applyAlignment="0" applyProtection="0"/>
    <xf numFmtId="0" fontId="46" fillId="40" borderId="15" applyNumberFormat="0" applyAlignment="0" applyProtection="0"/>
    <xf numFmtId="0" fontId="47" fillId="0" borderId="20" applyNumberFormat="0" applyFill="0" applyAlignment="0" applyProtection="0"/>
    <xf numFmtId="0" fontId="48" fillId="40" borderId="0" applyNumberFormat="0" applyBorder="0" applyAlignment="0" applyProtection="0"/>
    <xf numFmtId="0" fontId="11" fillId="0" borderId="0"/>
    <xf numFmtId="0" fontId="11" fillId="0" borderId="0"/>
    <xf numFmtId="0" fontId="1" fillId="0" borderId="0"/>
    <xf numFmtId="0" fontId="10" fillId="0" borderId="0"/>
    <xf numFmtId="0" fontId="10" fillId="0" borderId="0"/>
    <xf numFmtId="0" fontId="10" fillId="37" borderId="21" applyNumberFormat="0" applyFont="0" applyAlignment="0" applyProtection="0"/>
    <xf numFmtId="0" fontId="49" fillId="48" borderId="22" applyNumberFormat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53" fillId="0" borderId="0"/>
    <xf numFmtId="0" fontId="50" fillId="0" borderId="0" applyNumberFormat="0" applyFill="0" applyBorder="0" applyAlignment="0" applyProtection="0"/>
    <xf numFmtId="0" fontId="51" fillId="0" borderId="23" applyNumberFormat="0" applyFill="0" applyAlignment="0" applyProtection="0"/>
    <xf numFmtId="0" fontId="52" fillId="0" borderId="0" applyNumberFormat="0" applyFill="0" applyBorder="0" applyAlignment="0" applyProtection="0"/>
    <xf numFmtId="0" fontId="53" fillId="0" borderId="0"/>
    <xf numFmtId="164" fontId="11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1" fillId="10" borderId="13" applyNumberFormat="0" applyFont="0" applyAlignment="0" applyProtection="0"/>
    <xf numFmtId="0" fontId="11" fillId="0" borderId="0"/>
    <xf numFmtId="0" fontId="9" fillId="0" borderId="0">
      <alignment horizontal="left" vertical="top" wrapText="1"/>
    </xf>
    <xf numFmtId="43" fontId="1" fillId="0" borderId="0" applyFont="0" applyFill="0" applyBorder="0" applyAlignment="0" applyProtection="0"/>
    <xf numFmtId="0" fontId="9" fillId="0" borderId="0">
      <alignment horizontal="left" vertical="top" wrapText="1"/>
    </xf>
    <xf numFmtId="43" fontId="9" fillId="0" borderId="0" applyFont="0" applyFill="0" applyBorder="0" applyAlignment="0" applyProtection="0"/>
  </cellStyleXfs>
  <cellXfs count="115">
    <xf numFmtId="0" fontId="0" fillId="0" borderId="0" xfId="0"/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0" xfId="0" applyFont="1" applyFill="1"/>
    <xf numFmtId="167" fontId="7" fillId="2" borderId="0" xfId="0" applyNumberFormat="1" applyFont="1" applyFill="1" applyAlignment="1">
      <alignment horizontal="center"/>
    </xf>
    <xf numFmtId="0" fontId="8" fillId="2" borderId="0" xfId="0" applyFont="1" applyFill="1"/>
    <xf numFmtId="0" fontId="7" fillId="2" borderId="0" xfId="0" applyFont="1" applyFill="1" applyAlignment="1">
      <alignment horizontal="left" indent="15"/>
    </xf>
    <xf numFmtId="0" fontId="7" fillId="2" borderId="0" xfId="0" applyFont="1" applyFill="1" applyAlignment="1">
      <alignment horizontal="right"/>
    </xf>
    <xf numFmtId="0" fontId="8" fillId="2" borderId="0" xfId="0" applyFont="1" applyFill="1" applyAlignment="1">
      <alignment wrapText="1"/>
    </xf>
    <xf numFmtId="0" fontId="7" fillId="2" borderId="0" xfId="0" applyFont="1" applyFill="1" applyAlignment="1">
      <alignment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top" wrapText="1"/>
    </xf>
    <xf numFmtId="167" fontId="7" fillId="2" borderId="1" xfId="1" applyNumberFormat="1" applyFont="1" applyFill="1" applyBorder="1" applyAlignment="1">
      <alignment horizontal="center"/>
    </xf>
    <xf numFmtId="0" fontId="8" fillId="2" borderId="0" xfId="0" applyFont="1" applyFill="1" applyAlignment="1"/>
    <xf numFmtId="167" fontId="7" fillId="3" borderId="1" xfId="0" applyNumberFormat="1" applyFont="1" applyFill="1" applyBorder="1" applyAlignment="1">
      <alignment horizontal="center" wrapText="1"/>
    </xf>
    <xf numFmtId="0" fontId="7" fillId="2" borderId="1" xfId="0" applyFont="1" applyFill="1" applyBorder="1"/>
    <xf numFmtId="167" fontId="7" fillId="2" borderId="1" xfId="0" applyNumberFormat="1" applyFont="1" applyFill="1" applyBorder="1" applyAlignment="1">
      <alignment horizontal="center" vertical="center"/>
    </xf>
    <xf numFmtId="43" fontId="8" fillId="2" borderId="0" xfId="0" applyNumberFormat="1" applyFont="1" applyFill="1" applyAlignment="1"/>
    <xf numFmtId="0" fontId="7" fillId="2" borderId="1" xfId="0" applyFont="1" applyFill="1" applyBorder="1" applyAlignment="1">
      <alignment horizontal="left" wrapText="1"/>
    </xf>
    <xf numFmtId="168" fontId="7" fillId="2" borderId="0" xfId="0" applyNumberFormat="1" applyFont="1" applyFill="1"/>
    <xf numFmtId="0" fontId="7" fillId="2" borderId="1" xfId="0" applyFont="1" applyFill="1" applyBorder="1" applyAlignment="1">
      <alignment vertical="center" wrapText="1"/>
    </xf>
    <xf numFmtId="49" fontId="7" fillId="2" borderId="1" xfId="0" applyNumberFormat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wrapText="1"/>
    </xf>
    <xf numFmtId="165" fontId="2" fillId="0" borderId="1" xfId="1" applyNumberFormat="1" applyFont="1" applyBorder="1" applyAlignment="1">
      <alignment horizontal="center" vertical="top"/>
    </xf>
    <xf numFmtId="166" fontId="2" fillId="0" borderId="1" xfId="1" applyNumberFormat="1" applyFont="1" applyBorder="1" applyAlignment="1">
      <alignment horizontal="center" vertical="center"/>
    </xf>
    <xf numFmtId="0" fontId="5" fillId="0" borderId="0" xfId="0" applyFont="1"/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49" fontId="7" fillId="2" borderId="1" xfId="0" applyNumberFormat="1" applyFont="1" applyFill="1" applyBorder="1" applyAlignment="1">
      <alignment horizontal="center"/>
    </xf>
    <xf numFmtId="166" fontId="2" fillId="0" borderId="1" xfId="1" applyNumberFormat="1" applyFont="1" applyBorder="1" applyAlignment="1">
      <alignment horizontal="center" vertical="top"/>
    </xf>
    <xf numFmtId="166" fontId="2" fillId="0" borderId="1" xfId="2" applyNumberFormat="1" applyFont="1" applyBorder="1" applyAlignment="1">
      <alignment horizontal="center" vertical="center"/>
    </xf>
    <xf numFmtId="0" fontId="54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top" wrapText="1"/>
    </xf>
    <xf numFmtId="0" fontId="56" fillId="0" borderId="1" xfId="0" applyFont="1" applyBorder="1" applyAlignment="1">
      <alignment horizontal="left" vertical="top" wrapText="1"/>
    </xf>
    <xf numFmtId="0" fontId="55" fillId="0" borderId="1" xfId="0" applyFont="1" applyBorder="1" applyAlignment="1">
      <alignment horizontal="center" vertical="top" wrapText="1"/>
    </xf>
    <xf numFmtId="0" fontId="57" fillId="0" borderId="1" xfId="0" applyFont="1" applyBorder="1" applyAlignment="1">
      <alignment horizontal="left" vertical="top" wrapText="1"/>
    </xf>
    <xf numFmtId="0" fontId="56" fillId="0" borderId="1" xfId="3" applyFont="1" applyBorder="1" applyAlignment="1">
      <alignment horizontal="left" vertical="top" wrapText="1"/>
    </xf>
    <xf numFmtId="1" fontId="2" fillId="0" borderId="0" xfId="0" applyNumberFormat="1" applyFont="1" applyBorder="1" applyAlignment="1">
      <alignment horizontal="center" vertical="center" wrapText="1"/>
    </xf>
    <xf numFmtId="166" fontId="54" fillId="0" borderId="1" xfId="1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58" fillId="2" borderId="0" xfId="157" applyFont="1" applyFill="1">
      <alignment horizontal="left" vertical="top" wrapText="1"/>
    </xf>
    <xf numFmtId="0" fontId="58" fillId="2" borderId="0" xfId="157" applyFont="1" applyFill="1" applyAlignment="1"/>
    <xf numFmtId="171" fontId="58" fillId="2" borderId="0" xfId="158" applyNumberFormat="1" applyFont="1" applyFill="1" applyAlignment="1">
      <alignment horizontal="right"/>
    </xf>
    <xf numFmtId="0" fontId="59" fillId="2" borderId="0" xfId="157" applyFont="1" applyFill="1" applyAlignment="1">
      <alignment horizontal="center" vertical="top" wrapText="1"/>
    </xf>
    <xf numFmtId="0" fontId="7" fillId="2" borderId="4" xfId="157" applyFont="1" applyFill="1" applyBorder="1" applyAlignment="1">
      <alignment horizontal="right" vertical="top" wrapText="1"/>
    </xf>
    <xf numFmtId="0" fontId="60" fillId="2" borderId="1" xfId="157" applyFont="1" applyFill="1" applyBorder="1" applyAlignment="1">
      <alignment horizontal="center" vertical="top" wrapText="1"/>
    </xf>
    <xf numFmtId="167" fontId="7" fillId="2" borderId="1" xfId="156" applyNumberFormat="1" applyFont="1" applyFill="1" applyBorder="1" applyAlignment="1">
      <alignment horizontal="center" vertical="center" wrapText="1"/>
    </xf>
    <xf numFmtId="0" fontId="59" fillId="2" borderId="0" xfId="157" applyFont="1" applyFill="1" applyAlignment="1">
      <alignment horizontal="center" vertical="center" wrapText="1"/>
    </xf>
    <xf numFmtId="167" fontId="60" fillId="2" borderId="1" xfId="156" applyNumberFormat="1" applyFont="1" applyFill="1" applyBorder="1" applyAlignment="1">
      <alignment horizontal="right" vertical="center" wrapText="1"/>
    </xf>
    <xf numFmtId="0" fontId="58" fillId="2" borderId="0" xfId="157" applyFont="1" applyFill="1" applyAlignment="1">
      <alignment horizontal="left" vertical="center" wrapText="1"/>
    </xf>
    <xf numFmtId="0" fontId="7" fillId="2" borderId="0" xfId="157" applyFont="1" applyFill="1">
      <alignment horizontal="left" vertical="top" wrapText="1"/>
    </xf>
    <xf numFmtId="167" fontId="61" fillId="2" borderId="1" xfId="157" applyNumberFormat="1" applyFont="1" applyFill="1" applyBorder="1" applyAlignment="1">
      <alignment horizontal="right" vertical="center" wrapText="1"/>
    </xf>
    <xf numFmtId="171" fontId="7" fillId="2" borderId="1" xfId="156" applyNumberFormat="1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166" fontId="54" fillId="0" borderId="1" xfId="2" applyNumberFormat="1" applyFont="1" applyBorder="1" applyAlignment="1">
      <alignment horizontal="center" vertical="center"/>
    </xf>
    <xf numFmtId="0" fontId="2" fillId="0" borderId="29" xfId="0" applyFont="1" applyBorder="1" applyAlignment="1">
      <alignment horizontal="left" vertical="top" wrapText="1"/>
    </xf>
    <xf numFmtId="165" fontId="2" fillId="0" borderId="29" xfId="1" applyNumberFormat="1" applyFont="1" applyBorder="1" applyAlignment="1">
      <alignment horizontal="center" vertical="top"/>
    </xf>
    <xf numFmtId="0" fontId="7" fillId="2" borderId="2" xfId="157" applyFont="1" applyFill="1" applyBorder="1">
      <alignment horizontal="left" vertical="top" wrapText="1"/>
    </xf>
    <xf numFmtId="0" fontId="7" fillId="2" borderId="5" xfId="157" applyFont="1" applyFill="1" applyBorder="1">
      <alignment horizontal="left" vertical="top" wrapText="1"/>
    </xf>
    <xf numFmtId="0" fontId="7" fillId="2" borderId="3" xfId="157" applyFont="1" applyFill="1" applyBorder="1">
      <alignment horizontal="left" vertical="top" wrapText="1"/>
    </xf>
    <xf numFmtId="171" fontId="58" fillId="2" borderId="0" xfId="158" applyNumberFormat="1" applyFont="1" applyFill="1" applyAlignment="1">
      <alignment horizontal="right" vertical="top" wrapText="1"/>
    </xf>
    <xf numFmtId="171" fontId="58" fillId="2" borderId="0" xfId="158" applyNumberFormat="1" applyFont="1" applyFill="1" applyAlignment="1">
      <alignment horizontal="right"/>
    </xf>
    <xf numFmtId="0" fontId="59" fillId="2" borderId="0" xfId="157" applyFont="1" applyFill="1" applyAlignment="1">
      <alignment horizontal="center" vertical="center" wrapText="1"/>
    </xf>
    <xf numFmtId="0" fontId="60" fillId="2" borderId="24" xfId="157" applyFont="1" applyFill="1" applyBorder="1" applyAlignment="1">
      <alignment horizontal="center" vertical="top" wrapText="1"/>
    </xf>
    <xf numFmtId="0" fontId="60" fillId="2" borderId="26" xfId="157" applyFont="1" applyFill="1" applyBorder="1" applyAlignment="1">
      <alignment horizontal="center" vertical="top" wrapText="1"/>
    </xf>
    <xf numFmtId="0" fontId="60" fillId="2" borderId="25" xfId="157" applyFont="1" applyFill="1" applyBorder="1" applyAlignment="1">
      <alignment horizontal="center" vertical="top" wrapText="1"/>
    </xf>
    <xf numFmtId="0" fontId="60" fillId="2" borderId="2" xfId="157" applyFont="1" applyFill="1" applyBorder="1">
      <alignment horizontal="left" vertical="top" wrapText="1"/>
    </xf>
    <xf numFmtId="0" fontId="60" fillId="2" borderId="5" xfId="157" applyFont="1" applyFill="1" applyBorder="1">
      <alignment horizontal="left" vertical="top" wrapText="1"/>
    </xf>
    <xf numFmtId="0" fontId="60" fillId="2" borderId="3" xfId="157" applyFont="1" applyFill="1" applyBorder="1">
      <alignment horizontal="left" vertical="top" wrapText="1"/>
    </xf>
    <xf numFmtId="0" fontId="60" fillId="2" borderId="2" xfId="157" applyFont="1" applyFill="1" applyBorder="1" applyAlignment="1">
      <alignment horizontal="left" vertical="center" wrapText="1"/>
    </xf>
    <xf numFmtId="0" fontId="60" fillId="2" borderId="5" xfId="157" applyFont="1" applyFill="1" applyBorder="1" applyAlignment="1">
      <alignment horizontal="left" vertical="center" wrapText="1"/>
    </xf>
    <xf numFmtId="0" fontId="60" fillId="2" borderId="3" xfId="157" applyFont="1" applyFill="1" applyBorder="1" applyAlignment="1">
      <alignment horizontal="left" vertical="center" wrapText="1"/>
    </xf>
    <xf numFmtId="0" fontId="58" fillId="2" borderId="2" xfId="157" applyFont="1" applyFill="1" applyBorder="1">
      <alignment horizontal="left" vertical="top" wrapText="1"/>
    </xf>
    <xf numFmtId="0" fontId="58" fillId="2" borderId="5" xfId="157" applyFont="1" applyFill="1" applyBorder="1">
      <alignment horizontal="left" vertical="top" wrapText="1"/>
    </xf>
    <xf numFmtId="0" fontId="58" fillId="2" borderId="3" xfId="157" applyFont="1" applyFill="1" applyBorder="1">
      <alignment horizontal="left" vertical="top" wrapText="1"/>
    </xf>
    <xf numFmtId="0" fontId="60" fillId="2" borderId="2" xfId="157" applyFont="1" applyFill="1" applyBorder="1" applyAlignment="1">
      <alignment horizontal="center" vertical="top" wrapText="1"/>
    </xf>
    <xf numFmtId="0" fontId="60" fillId="2" borderId="5" xfId="157" applyFont="1" applyFill="1" applyBorder="1" applyAlignment="1">
      <alignment horizontal="center" vertical="top" wrapText="1"/>
    </xf>
    <xf numFmtId="0" fontId="60" fillId="2" borderId="3" xfId="157" applyFont="1" applyFill="1" applyBorder="1" applyAlignment="1">
      <alignment horizontal="center" vertical="top" wrapText="1"/>
    </xf>
    <xf numFmtId="0" fontId="7" fillId="0" borderId="24" xfId="157" applyFont="1" applyBorder="1" applyAlignment="1">
      <alignment horizontal="center" vertical="top" wrapText="1"/>
    </xf>
    <xf numFmtId="0" fontId="7" fillId="0" borderId="26" xfId="157" applyFont="1" applyBorder="1" applyAlignment="1">
      <alignment horizontal="center" vertical="top" wrapText="1"/>
    </xf>
    <xf numFmtId="0" fontId="7" fillId="0" borderId="25" xfId="157" applyFont="1" applyBorder="1" applyAlignment="1">
      <alignment horizontal="center" vertical="top" wrapText="1"/>
    </xf>
    <xf numFmtId="0" fontId="7" fillId="0" borderId="27" xfId="157" applyFont="1" applyBorder="1" applyAlignment="1">
      <alignment horizontal="center" vertical="top" wrapText="1"/>
    </xf>
    <xf numFmtId="0" fontId="7" fillId="0" borderId="4" xfId="157" applyFont="1" applyBorder="1" applyAlignment="1">
      <alignment horizontal="center" vertical="top" wrapText="1"/>
    </xf>
    <xf numFmtId="0" fontId="7" fillId="0" borderId="28" xfId="157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7" fillId="2" borderId="0" xfId="0" applyFont="1" applyFill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7" fontId="7" fillId="2" borderId="0" xfId="0" applyNumberFormat="1" applyFont="1" applyFill="1" applyBorder="1" applyAlignment="1">
      <alignment horizontal="center" wrapText="1"/>
    </xf>
    <xf numFmtId="167" fontId="7" fillId="2" borderId="2" xfId="0" applyNumberFormat="1" applyFont="1" applyFill="1" applyBorder="1" applyAlignment="1">
      <alignment horizontal="center" vertical="center" wrapText="1"/>
    </xf>
    <xf numFmtId="167" fontId="7" fillId="2" borderId="5" xfId="0" applyNumberFormat="1" applyFont="1" applyFill="1" applyBorder="1" applyAlignment="1">
      <alignment horizontal="center" vertical="center" wrapText="1"/>
    </xf>
    <xf numFmtId="167" fontId="7" fillId="2" borderId="3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29" xfId="0" applyFont="1" applyBorder="1" applyAlignment="1">
      <alignment horizontal="left" vertical="top" wrapText="1"/>
    </xf>
    <xf numFmtId="0" fontId="7" fillId="2" borderId="0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right"/>
    </xf>
    <xf numFmtId="0" fontId="2" fillId="0" borderId="1" xfId="0" applyFont="1" applyBorder="1" applyAlignment="1">
      <alignment horizontal="left" vertical="top"/>
    </xf>
  </cellXfs>
  <cellStyles count="159">
    <cellStyle name="20% - Accent1" xfId="26" builtinId="30" customBuiltin="1"/>
    <cellStyle name="20% - Accent1 2" xfId="79"/>
    <cellStyle name="20% - Accent1 2 2" xfId="98"/>
    <cellStyle name="20% - Accent2" xfId="29" builtinId="34" customBuiltin="1"/>
    <cellStyle name="20% - Accent2 2" xfId="82"/>
    <cellStyle name="20% - Accent2 2 2" xfId="99"/>
    <cellStyle name="20% - Accent3" xfId="32" builtinId="38" customBuiltin="1"/>
    <cellStyle name="20% - Accent3 2" xfId="85"/>
    <cellStyle name="20% - Accent3 2 2" xfId="100"/>
    <cellStyle name="20% - Accent4" xfId="35" builtinId="42" customBuiltin="1"/>
    <cellStyle name="20% - Accent4 2" xfId="88"/>
    <cellStyle name="20% - Accent4 2 2" xfId="101"/>
    <cellStyle name="20% - Accent5" xfId="38" builtinId="46" customBuiltin="1"/>
    <cellStyle name="20% - Accent5 2" xfId="91"/>
    <cellStyle name="20% - Accent5 2 2" xfId="102"/>
    <cellStyle name="20% - Accent6" xfId="41" builtinId="50" customBuiltin="1"/>
    <cellStyle name="20% - Accent6 2" xfId="94"/>
    <cellStyle name="20% - Accent6 2 2" xfId="103"/>
    <cellStyle name="40% - Accent1" xfId="27" builtinId="31" customBuiltin="1"/>
    <cellStyle name="40% - Accent1 2" xfId="80"/>
    <cellStyle name="40% - Accent1 2 2" xfId="104"/>
    <cellStyle name="40% - Accent2" xfId="30" builtinId="35" customBuiltin="1"/>
    <cellStyle name="40% - Accent2 2" xfId="83"/>
    <cellStyle name="40% - Accent2 2 2" xfId="105"/>
    <cellStyle name="40% - Accent3" xfId="33" builtinId="39" customBuiltin="1"/>
    <cellStyle name="40% - Accent3 2" xfId="86"/>
    <cellStyle name="40% - Accent3 2 2" xfId="106"/>
    <cellStyle name="40% - Accent4" xfId="36" builtinId="43" customBuiltin="1"/>
    <cellStyle name="40% - Accent4 2" xfId="89"/>
    <cellStyle name="40% - Accent4 2 2" xfId="107"/>
    <cellStyle name="40% - Accent5" xfId="39" builtinId="47" customBuiltin="1"/>
    <cellStyle name="40% - Accent5 2" xfId="92"/>
    <cellStyle name="40% - Accent5 2 2" xfId="108"/>
    <cellStyle name="40% - Accent6" xfId="42" builtinId="51" customBuiltin="1"/>
    <cellStyle name="40% - Accent6 2" xfId="95"/>
    <cellStyle name="40% - Accent6 2 2" xfId="109"/>
    <cellStyle name="60% - Accent1 2" xfId="81"/>
    <cellStyle name="60% - Accent1 2 2" xfId="110"/>
    <cellStyle name="60% - Accent1 3" xfId="71"/>
    <cellStyle name="60% - Accent2 2" xfId="84"/>
    <cellStyle name="60% - Accent2 2 2" xfId="111"/>
    <cellStyle name="60% - Accent2 3" xfId="72"/>
    <cellStyle name="60% - Accent3 2" xfId="87"/>
    <cellStyle name="60% - Accent3 2 2" xfId="112"/>
    <cellStyle name="60% - Accent3 3" xfId="73"/>
    <cellStyle name="60% - Accent4 2" xfId="90"/>
    <cellStyle name="60% - Accent4 2 2" xfId="113"/>
    <cellStyle name="60% - Accent4 3" xfId="74"/>
    <cellStyle name="60% - Accent5 2" xfId="93"/>
    <cellStyle name="60% - Accent5 2 2" xfId="114"/>
    <cellStyle name="60% - Accent5 3" xfId="75"/>
    <cellStyle name="60% - Accent6 2" xfId="96"/>
    <cellStyle name="60% - Accent6 2 2" xfId="115"/>
    <cellStyle name="60% - Accent6 3" xfId="76"/>
    <cellStyle name="Accent1" xfId="25" builtinId="29" customBuiltin="1"/>
    <cellStyle name="Accent1 2" xfId="116"/>
    <cellStyle name="Accent2" xfId="28" builtinId="33" customBuiltin="1"/>
    <cellStyle name="Accent2 2" xfId="117"/>
    <cellStyle name="Accent3" xfId="31" builtinId="37" customBuiltin="1"/>
    <cellStyle name="Accent3 2" xfId="118"/>
    <cellStyle name="Accent4" xfId="34" builtinId="41" customBuiltin="1"/>
    <cellStyle name="Accent4 2" xfId="119"/>
    <cellStyle name="Accent5" xfId="37" builtinId="45" customBuiltin="1"/>
    <cellStyle name="Accent5 2" xfId="120"/>
    <cellStyle name="Accent6" xfId="40" builtinId="49" customBuiltin="1"/>
    <cellStyle name="Accent6 2" xfId="121"/>
    <cellStyle name="Bad" xfId="16" builtinId="27" customBuiltin="1"/>
    <cellStyle name="Bad 2" xfId="122"/>
    <cellStyle name="Calculation" xfId="19" builtinId="22" customBuiltin="1"/>
    <cellStyle name="Calculation 2" xfId="123"/>
    <cellStyle name="Check Cell" xfId="21" builtinId="23" customBuiltin="1"/>
    <cellStyle name="Check Cell 2" xfId="124"/>
    <cellStyle name="Comma" xfId="156" builtinId="3"/>
    <cellStyle name="Comma 11" xfId="158"/>
    <cellStyle name="Comma 15" xfId="151"/>
    <cellStyle name="Comma 2" xfId="48"/>
    <cellStyle name="Comma 2 2" xfId="49"/>
    <cellStyle name="Comma 2 2 5 2" xfId="4"/>
    <cellStyle name="Comma 2 3" xfId="57"/>
    <cellStyle name="Comma 2 4" xfId="126"/>
    <cellStyle name="Comma 3" xfId="56"/>
    <cellStyle name="Comma 3 2" xfId="58"/>
    <cellStyle name="Comma 3 3" xfId="127"/>
    <cellStyle name="Comma 35 2" xfId="8"/>
    <cellStyle name="Comma 4" xfId="59"/>
    <cellStyle name="Comma 4 2" xfId="60"/>
    <cellStyle name="Comma 5" xfId="61"/>
    <cellStyle name="Comma 6" xfId="46"/>
    <cellStyle name="Comma 7" xfId="64"/>
    <cellStyle name="Comma 8" xfId="125"/>
    <cellStyle name="Comma 9" xfId="66"/>
    <cellStyle name="Explanatory Text" xfId="23" builtinId="53" customBuiltin="1"/>
    <cellStyle name="Explanatory Text 2" xfId="128"/>
    <cellStyle name="Good" xfId="15" builtinId="26" customBuiltin="1"/>
    <cellStyle name="Good 2" xfId="129"/>
    <cellStyle name="Heading 1" xfId="11" builtinId="16" customBuiltin="1"/>
    <cellStyle name="Heading 1 2" xfId="130"/>
    <cellStyle name="Heading 2" xfId="12" builtinId="17" customBuiltin="1"/>
    <cellStyle name="Heading 2 2" xfId="131"/>
    <cellStyle name="Heading 3" xfId="13" builtinId="18" customBuiltin="1"/>
    <cellStyle name="Heading 3 2" xfId="132"/>
    <cellStyle name="Heading 4" xfId="14" builtinId="19" customBuiltin="1"/>
    <cellStyle name="Heading 4 2" xfId="133"/>
    <cellStyle name="Input" xfId="17" builtinId="20" customBuiltin="1"/>
    <cellStyle name="Input 2" xfId="134"/>
    <cellStyle name="Linked Cell" xfId="20" builtinId="24" customBuiltin="1"/>
    <cellStyle name="Linked Cell 2" xfId="135"/>
    <cellStyle name="Neutral 2" xfId="62"/>
    <cellStyle name="Neutral 2 2" xfId="77"/>
    <cellStyle name="Neutral 2 3" xfId="136"/>
    <cellStyle name="Neutral 3" xfId="69"/>
    <cellStyle name="Normal" xfId="0" builtinId="0"/>
    <cellStyle name="Normal 10" xfId="43"/>
    <cellStyle name="Normal 12" xfId="157"/>
    <cellStyle name="Normal 12 4" xfId="7"/>
    <cellStyle name="Normal 12 4 2" xfId="154"/>
    <cellStyle name="Normal 14 3 2 2 2" xfId="6"/>
    <cellStyle name="Normal 2" xfId="44"/>
    <cellStyle name="Normal 2 2" xfId="47"/>
    <cellStyle name="Normal 2 2 2" xfId="138"/>
    <cellStyle name="Normal 2 2 5" xfId="155"/>
    <cellStyle name="Normal 2 3" xfId="137"/>
    <cellStyle name="Normal 2 6" xfId="3"/>
    <cellStyle name="Normal 22" xfId="65"/>
    <cellStyle name="Normal 3" xfId="50"/>
    <cellStyle name="Normal 3 2" xfId="139"/>
    <cellStyle name="Normal 4" xfId="51"/>
    <cellStyle name="Normal 4 2" xfId="140"/>
    <cellStyle name="Normal 5" xfId="55"/>
    <cellStyle name="Normal 5 2" xfId="141"/>
    <cellStyle name="Normal 6" xfId="45"/>
    <cellStyle name="Normal 63 2" xfId="5"/>
    <cellStyle name="Normal 7" xfId="63"/>
    <cellStyle name="Normal 75 2 2" xfId="9"/>
    <cellStyle name="Normal 8" xfId="68"/>
    <cellStyle name="Normal 9" xfId="97"/>
    <cellStyle name="Note" xfId="153" builtinId="10" customBuiltin="1"/>
    <cellStyle name="Note 2" xfId="78"/>
    <cellStyle name="Note 2 2" xfId="142"/>
    <cellStyle name="Note 3" xfId="70"/>
    <cellStyle name="Output" xfId="18" builtinId="21" customBuiltin="1"/>
    <cellStyle name="Output 2" xfId="143"/>
    <cellStyle name="Percent 2" xfId="52"/>
    <cellStyle name="Percent 2 2" xfId="53"/>
    <cellStyle name="Percent 2 3" xfId="145"/>
    <cellStyle name="Percent 3" xfId="144"/>
    <cellStyle name="Percent 4" xfId="152"/>
    <cellStyle name="Percent 5" xfId="67"/>
    <cellStyle name="SN_241" xfId="2"/>
    <cellStyle name="SN_b" xfId="1"/>
    <cellStyle name="Style 1" xfId="54"/>
    <cellStyle name="Style 1 2" xfId="146"/>
    <cellStyle name="Title" xfId="10" builtinId="15" customBuiltin="1"/>
    <cellStyle name="Title 2" xfId="147"/>
    <cellStyle name="Total" xfId="24" builtinId="25" customBuiltin="1"/>
    <cellStyle name="Total 2" xfId="148"/>
    <cellStyle name="Warning Text" xfId="22" builtinId="11" customBuiltin="1"/>
    <cellStyle name="Warning Text 2" xfId="149"/>
    <cellStyle name="Обычный_PHEK-er artadrutyun lic." xfId="15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gorcer\gorcer\Gohar%20Hayrapetjan\2026\kar.voroshumner\kensatoshak\01.04.2026\&#1392;&#1377;&#1406;&#1381;&#1388;&#1406;&#1377;&#1390;&#1398;&#1381;&#1408;%20&#1391;&#1381;&#1398;&#1405;&#1377;&#1385;&#1400;&#1399;&#1377;&#1391;-2026%20(23.03.2026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</sheetNames>
    <sheetDataSet>
      <sheetData sheetId="0"/>
      <sheetData sheetId="1">
        <row r="11">
          <cell r="B11" t="str">
            <v>1102</v>
          </cell>
          <cell r="D11" t="str">
            <v>Կենսաթոշակային ապահովություն</v>
          </cell>
        </row>
        <row r="12">
          <cell r="C12" t="str">
            <v>1102 - 12001</v>
          </cell>
          <cell r="D12" t="str">
            <v>Սպայական անձնակազմի և նրանց ընտանիքների անդամների կենսաթոշակներ</v>
          </cell>
          <cell r="E12" t="str">
    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    </cell>
          <cell r="H12">
            <v>882230</v>
          </cell>
          <cell r="I12">
            <v>882230</v>
          </cell>
        </row>
        <row r="13">
          <cell r="C13" t="str">
            <v>1102 - 12002</v>
          </cell>
          <cell r="D13" t="str">
            <v>Շարքային զինծառայողների և նրանց ընտանիքների անդամների զինվորական կենսաթոշակներ</v>
          </cell>
          <cell r="E13" t="str">
    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    </cell>
          <cell r="F13" t="str">
            <v>Տրանսֆերտների տրամադրում</v>
          </cell>
          <cell r="G13">
            <v>38370</v>
          </cell>
          <cell r="H13">
            <v>38370</v>
          </cell>
          <cell r="I13">
            <v>38370</v>
          </cell>
        </row>
        <row r="14">
          <cell r="C14" t="str">
            <v>1102 - 12003</v>
          </cell>
          <cell r="D14" t="str">
            <v>Աշխատանքային կենսաթոշակներ</v>
          </cell>
          <cell r="E14" t="str">
    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    </cell>
          <cell r="F14" t="str">
            <v>Տրանսֆերտների տրամադրում</v>
          </cell>
          <cell r="G14">
            <v>11172600</v>
          </cell>
          <cell r="H14">
            <v>11172600</v>
          </cell>
          <cell r="I14">
            <v>11172600</v>
          </cell>
        </row>
        <row r="15">
          <cell r="B15" t="str">
            <v>1205</v>
          </cell>
          <cell r="D15" t="str">
            <v>Սոցիալական ապահովություն</v>
          </cell>
        </row>
        <row r="16">
          <cell r="C16" t="str">
            <v>1205 - 12001</v>
          </cell>
          <cell r="D16" t="str">
            <v>Ծերության, հաշմանդամության, կերակրողին կորցնելու դեպքում նպաստներ</v>
          </cell>
          <cell r="E16" t="str">
            <v>Ծերության, հաշմանդամության, կերակրողին կորցնելու դեպքում սոցիալական նպաստների տրամադրում</v>
          </cell>
          <cell r="F16" t="str">
            <v>Տրանսֆերտների տրամադրում</v>
          </cell>
          <cell r="H16">
            <v>2906800</v>
          </cell>
          <cell r="I16">
            <v>2906800</v>
          </cell>
        </row>
        <row r="17">
          <cell r="C17" t="str">
            <v>1205 - 12029</v>
          </cell>
          <cell r="D17" t="str">
            <v>Անկանխիկ եղանակով վճարումներից կենսաթոշակառուներին հետվճարի տրամադրում</v>
          </cell>
          <cell r="E17" t="str">
    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    </cell>
          <cell r="F17" t="str">
            <v>Տրանսֆերտների տրամադրում</v>
          </cell>
          <cell r="H17">
            <v>5000000</v>
          </cell>
          <cell r="I17">
            <v>5000000</v>
          </cell>
        </row>
      </sheetData>
      <sheetData sheetId="2"/>
      <sheetData sheetId="3">
        <row r="38">
          <cell r="I38" t="str">
            <v>Անկանխիկ եղանակով վճարումներ իրականացնող շահառուների թիվ, այդ թվում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view="pageBreakPreview" zoomScaleNormal="100" zoomScaleSheetLayoutView="100" workbookViewId="0">
      <selection activeCell="A7" sqref="A7:C7"/>
    </sheetView>
  </sheetViews>
  <sheetFormatPr defaultColWidth="8.28515625" defaultRowHeight="17.25" x14ac:dyDescent="0.25"/>
  <cols>
    <col min="1" max="1" width="12.28515625" style="48" customWidth="1"/>
    <col min="2" max="2" width="15.42578125" style="48" customWidth="1"/>
    <col min="3" max="3" width="48" style="48" customWidth="1"/>
    <col min="4" max="4" width="29.5703125" style="48" customWidth="1"/>
    <col min="5" max="5" width="20.7109375" style="48" customWidth="1"/>
    <col min="6" max="6" width="21" style="48" customWidth="1"/>
    <col min="7" max="8" width="8.7109375" style="48" bestFit="1" customWidth="1"/>
    <col min="9" max="16384" width="8.28515625" style="48"/>
  </cols>
  <sheetData>
    <row r="1" spans="1:5" x14ac:dyDescent="0.25">
      <c r="C1" s="70" t="s">
        <v>31</v>
      </c>
      <c r="D1" s="70"/>
    </row>
    <row r="2" spans="1:5" x14ac:dyDescent="0.3">
      <c r="C2" s="71" t="s">
        <v>122</v>
      </c>
      <c r="D2" s="71"/>
      <c r="E2" s="49"/>
    </row>
    <row r="3" spans="1:5" x14ac:dyDescent="0.3">
      <c r="C3" s="71" t="s">
        <v>73</v>
      </c>
      <c r="D3" s="71"/>
      <c r="E3" s="49"/>
    </row>
    <row r="4" spans="1:5" x14ac:dyDescent="0.3">
      <c r="C4" s="50"/>
      <c r="D4" s="50"/>
      <c r="E4" s="49"/>
    </row>
    <row r="5" spans="1:5" ht="86.25" customHeight="1" x14ac:dyDescent="0.25">
      <c r="A5" s="72" t="s">
        <v>85</v>
      </c>
      <c r="B5" s="72"/>
      <c r="C5" s="72"/>
      <c r="D5" s="72"/>
    </row>
    <row r="6" spans="1:5" x14ac:dyDescent="0.25">
      <c r="A6" s="51"/>
      <c r="B6" s="51"/>
      <c r="C6" s="51"/>
      <c r="D6" s="52" t="s">
        <v>74</v>
      </c>
    </row>
    <row r="7" spans="1:5" ht="103.5" x14ac:dyDescent="0.25">
      <c r="A7" s="73"/>
      <c r="B7" s="74"/>
      <c r="C7" s="75"/>
      <c r="D7" s="53" t="s">
        <v>75</v>
      </c>
    </row>
    <row r="8" spans="1:5" x14ac:dyDescent="0.25">
      <c r="A8" s="67" t="s">
        <v>76</v>
      </c>
      <c r="B8" s="68"/>
      <c r="C8" s="69"/>
      <c r="D8" s="54">
        <f>+'2'!F11</f>
        <v>20000000</v>
      </c>
    </row>
    <row r="9" spans="1:5" x14ac:dyDescent="0.25">
      <c r="A9" s="67" t="s">
        <v>77</v>
      </c>
      <c r="B9" s="68"/>
      <c r="C9" s="69"/>
      <c r="D9" s="54">
        <f>+'3'!I9</f>
        <v>20000000</v>
      </c>
    </row>
    <row r="10" spans="1:5" x14ac:dyDescent="0.25">
      <c r="A10" s="67" t="s">
        <v>78</v>
      </c>
      <c r="B10" s="68"/>
      <c r="C10" s="69"/>
      <c r="D10" s="54">
        <f>+D9-D8</f>
        <v>0</v>
      </c>
    </row>
  </sheetData>
  <mergeCells count="8">
    <mergeCell ref="A9:C9"/>
    <mergeCell ref="A10:C10"/>
    <mergeCell ref="C1:D1"/>
    <mergeCell ref="C2:D2"/>
    <mergeCell ref="C3:D3"/>
    <mergeCell ref="A5:D5"/>
    <mergeCell ref="A7:C7"/>
    <mergeCell ref="A8:C8"/>
  </mergeCells>
  <pageMargins left="0.7" right="0.7" top="0.75" bottom="0.75" header="0.3" footer="0.3"/>
  <pageSetup scale="85" orientation="portrait" r:id="rId1"/>
  <colBreaks count="1" manualBreakCount="1">
    <brk id="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view="pageBreakPreview" zoomScaleNormal="100" zoomScaleSheetLayoutView="100" workbookViewId="0">
      <selection activeCell="E21" sqref="E21"/>
    </sheetView>
  </sheetViews>
  <sheetFormatPr defaultColWidth="8.28515625" defaultRowHeight="17.25" x14ac:dyDescent="0.25"/>
  <cols>
    <col min="1" max="1" width="12.28515625" style="48" customWidth="1"/>
    <col min="2" max="2" width="15.42578125" style="48" customWidth="1"/>
    <col min="3" max="3" width="54.140625" style="48" customWidth="1"/>
    <col min="4" max="4" width="20.42578125" style="48" bestFit="1" customWidth="1"/>
    <col min="5" max="5" width="21.85546875" style="48" customWidth="1"/>
    <col min="6" max="6" width="22.85546875" style="48" customWidth="1"/>
    <col min="7" max="7" width="20.7109375" style="48" customWidth="1"/>
    <col min="8" max="8" width="21" style="48" customWidth="1"/>
    <col min="9" max="10" width="8.7109375" style="48" bestFit="1" customWidth="1"/>
    <col min="11" max="16384" width="8.28515625" style="48"/>
  </cols>
  <sheetData>
    <row r="1" spans="1:7" x14ac:dyDescent="0.25">
      <c r="C1" s="70" t="s">
        <v>52</v>
      </c>
      <c r="D1" s="70"/>
      <c r="E1" s="70"/>
      <c r="F1" s="70"/>
    </row>
    <row r="2" spans="1:7" x14ac:dyDescent="0.3">
      <c r="C2" s="71" t="s">
        <v>122</v>
      </c>
      <c r="D2" s="71"/>
      <c r="E2" s="71"/>
      <c r="F2" s="71"/>
      <c r="G2" s="49"/>
    </row>
    <row r="3" spans="1:7" x14ac:dyDescent="0.3">
      <c r="C3" s="71" t="s">
        <v>73</v>
      </c>
      <c r="D3" s="71"/>
      <c r="E3" s="71"/>
      <c r="F3" s="71"/>
      <c r="G3" s="49"/>
    </row>
    <row r="4" spans="1:7" x14ac:dyDescent="0.3">
      <c r="C4" s="50"/>
      <c r="D4" s="50"/>
      <c r="E4" s="50"/>
      <c r="F4" s="50"/>
      <c r="G4" s="49"/>
    </row>
    <row r="5" spans="1:7" x14ac:dyDescent="0.3">
      <c r="C5" s="50"/>
      <c r="D5" s="50"/>
      <c r="E5" s="50"/>
      <c r="F5" s="50"/>
      <c r="G5" s="49"/>
    </row>
    <row r="6" spans="1:7" ht="87.75" customHeight="1" x14ac:dyDescent="0.25">
      <c r="A6" s="72" t="s">
        <v>84</v>
      </c>
      <c r="B6" s="72"/>
      <c r="C6" s="72"/>
      <c r="D6" s="72"/>
      <c r="E6" s="72"/>
      <c r="F6" s="72"/>
    </row>
    <row r="7" spans="1:7" x14ac:dyDescent="0.25">
      <c r="A7" s="55"/>
      <c r="B7" s="55"/>
      <c r="C7" s="55"/>
      <c r="D7" s="55"/>
      <c r="E7" s="55"/>
      <c r="F7" s="55"/>
    </row>
    <row r="8" spans="1:7" x14ac:dyDescent="0.25">
      <c r="A8" s="51"/>
      <c r="B8" s="51"/>
      <c r="C8" s="51"/>
      <c r="D8" s="51"/>
      <c r="E8" s="51"/>
      <c r="F8" s="52"/>
    </row>
    <row r="9" spans="1:7" ht="54" customHeight="1" x14ac:dyDescent="0.25">
      <c r="A9" s="88" t="s">
        <v>79</v>
      </c>
      <c r="B9" s="89"/>
      <c r="C9" s="90"/>
      <c r="D9" s="85" t="s">
        <v>75</v>
      </c>
      <c r="E9" s="86"/>
      <c r="F9" s="87"/>
    </row>
    <row r="10" spans="1:7" x14ac:dyDescent="0.25">
      <c r="A10" s="91"/>
      <c r="B10" s="92"/>
      <c r="C10" s="93"/>
      <c r="D10" s="46" t="s">
        <v>40</v>
      </c>
      <c r="E10" s="46" t="s">
        <v>41</v>
      </c>
      <c r="F10" s="47" t="s">
        <v>69</v>
      </c>
    </row>
    <row r="11" spans="1:7" x14ac:dyDescent="0.25">
      <c r="A11" s="76" t="s">
        <v>80</v>
      </c>
      <c r="B11" s="77"/>
      <c r="C11" s="78"/>
      <c r="D11" s="59">
        <f t="shared" ref="D11:E11" si="0">+D12</f>
        <v>20000000</v>
      </c>
      <c r="E11" s="59">
        <f t="shared" si="0"/>
        <v>20000000</v>
      </c>
      <c r="F11" s="59">
        <f>+F12</f>
        <v>20000000</v>
      </c>
    </row>
    <row r="12" spans="1:7" s="57" customFormat="1" x14ac:dyDescent="0.25">
      <c r="A12" s="79" t="s">
        <v>81</v>
      </c>
      <c r="B12" s="80"/>
      <c r="C12" s="81"/>
      <c r="D12" s="56">
        <f t="shared" ref="D12:E12" si="1">+D14</f>
        <v>20000000</v>
      </c>
      <c r="E12" s="56">
        <f t="shared" si="1"/>
        <v>20000000</v>
      </c>
      <c r="F12" s="56">
        <f>+F14</f>
        <v>20000000</v>
      </c>
    </row>
    <row r="13" spans="1:7" x14ac:dyDescent="0.25">
      <c r="A13" s="82" t="s">
        <v>25</v>
      </c>
      <c r="B13" s="83"/>
      <c r="C13" s="84"/>
      <c r="D13" s="60"/>
      <c r="E13" s="60"/>
      <c r="F13" s="60"/>
    </row>
    <row r="14" spans="1:7" s="58" customFormat="1" x14ac:dyDescent="0.25">
      <c r="A14" s="67" t="s">
        <v>82</v>
      </c>
      <c r="B14" s="68"/>
      <c r="C14" s="69"/>
      <c r="D14" s="60">
        <v>20000000</v>
      </c>
      <c r="E14" s="60">
        <v>20000000</v>
      </c>
      <c r="F14" s="60">
        <v>20000000</v>
      </c>
    </row>
  </sheetData>
  <mergeCells count="10">
    <mergeCell ref="C1:F1"/>
    <mergeCell ref="C2:F2"/>
    <mergeCell ref="C3:F3"/>
    <mergeCell ref="A6:F6"/>
    <mergeCell ref="A9:C10"/>
    <mergeCell ref="A11:C11"/>
    <mergeCell ref="A12:C12"/>
    <mergeCell ref="A13:C13"/>
    <mergeCell ref="A14:C14"/>
    <mergeCell ref="D9:F9"/>
  </mergeCells>
  <pageMargins left="0.7" right="0.7" top="0.75" bottom="0.75" header="0.3" footer="0.3"/>
  <pageSetup scale="61" orientation="portrait" r:id="rId1"/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view="pageBreakPreview" zoomScaleNormal="100" zoomScaleSheetLayoutView="100" workbookViewId="0">
      <selection activeCell="A5" sqref="A5:I5"/>
    </sheetView>
  </sheetViews>
  <sheetFormatPr defaultRowHeight="16.5" x14ac:dyDescent="0.3"/>
  <cols>
    <col min="1" max="1" width="9.140625" style="28"/>
    <col min="2" max="2" width="12.5703125" style="28" customWidth="1"/>
    <col min="3" max="3" width="16" style="28" customWidth="1"/>
    <col min="4" max="4" width="41.5703125" style="28" customWidth="1"/>
    <col min="5" max="5" width="47.28515625" style="28" customWidth="1"/>
    <col min="6" max="6" width="37.85546875" style="28" customWidth="1"/>
    <col min="7" max="7" width="17.7109375" style="28" customWidth="1"/>
    <col min="8" max="8" width="19" style="28" customWidth="1"/>
    <col min="9" max="9" width="19.42578125" style="28" customWidth="1"/>
    <col min="10" max="16384" width="9.140625" style="28"/>
  </cols>
  <sheetData>
    <row r="1" spans="1:9" ht="17.25" x14ac:dyDescent="0.3">
      <c r="E1" s="5"/>
      <c r="F1" s="5"/>
      <c r="G1" s="5"/>
      <c r="H1" s="5"/>
      <c r="I1" s="6" t="s">
        <v>56</v>
      </c>
    </row>
    <row r="2" spans="1:9" ht="17.25" x14ac:dyDescent="0.3">
      <c r="E2" s="96" t="s">
        <v>51</v>
      </c>
      <c r="F2" s="96"/>
      <c r="G2" s="96"/>
      <c r="H2" s="96"/>
      <c r="I2" s="96"/>
    </row>
    <row r="3" spans="1:9" ht="17.25" x14ac:dyDescent="0.3">
      <c r="E3" s="96" t="s">
        <v>11</v>
      </c>
      <c r="F3" s="96"/>
      <c r="G3" s="96"/>
      <c r="H3" s="96"/>
      <c r="I3" s="96"/>
    </row>
    <row r="5" spans="1:9" ht="71.25" customHeight="1" x14ac:dyDescent="0.3">
      <c r="A5" s="95" t="s">
        <v>123</v>
      </c>
      <c r="B5" s="95"/>
      <c r="C5" s="95"/>
      <c r="D5" s="95"/>
      <c r="E5" s="95"/>
      <c r="F5" s="95"/>
      <c r="G5" s="95"/>
      <c r="H5" s="95"/>
      <c r="I5" s="95"/>
    </row>
    <row r="6" spans="1:9" x14ac:dyDescent="0.3">
      <c r="I6" s="28" t="s">
        <v>9</v>
      </c>
    </row>
    <row r="7" spans="1:9" s="1" customFormat="1" ht="57.75" customHeight="1" x14ac:dyDescent="0.25">
      <c r="A7" s="97" t="s">
        <v>0</v>
      </c>
      <c r="B7" s="97" t="s">
        <v>1</v>
      </c>
      <c r="C7" s="97"/>
      <c r="D7" s="97" t="s">
        <v>2</v>
      </c>
      <c r="E7" s="97" t="s">
        <v>3</v>
      </c>
      <c r="F7" s="97" t="s">
        <v>4</v>
      </c>
      <c r="G7" s="98" t="s">
        <v>105</v>
      </c>
      <c r="H7" s="99"/>
      <c r="I7" s="100"/>
    </row>
    <row r="8" spans="1:9" s="1" customFormat="1" ht="47.25" customHeight="1" x14ac:dyDescent="0.25">
      <c r="A8" s="97"/>
      <c r="B8" s="4" t="s">
        <v>5</v>
      </c>
      <c r="C8" s="4" t="s">
        <v>6</v>
      </c>
      <c r="D8" s="97"/>
      <c r="E8" s="97"/>
      <c r="F8" s="97"/>
      <c r="G8" s="62" t="s">
        <v>32</v>
      </c>
      <c r="H8" s="62" t="s">
        <v>20</v>
      </c>
      <c r="I8" s="13" t="s">
        <v>21</v>
      </c>
    </row>
    <row r="9" spans="1:9" s="1" customFormat="1" ht="24.95" customHeight="1" x14ac:dyDescent="0.25">
      <c r="A9" s="94" t="s">
        <v>7</v>
      </c>
      <c r="B9" s="94"/>
      <c r="C9" s="2"/>
      <c r="D9" s="3"/>
      <c r="E9" s="3"/>
      <c r="F9" s="3"/>
      <c r="G9" s="27">
        <f t="shared" ref="G9:I9" si="0">+G10</f>
        <v>20000000</v>
      </c>
      <c r="H9" s="27">
        <f t="shared" si="0"/>
        <v>20000000</v>
      </c>
      <c r="I9" s="27">
        <f t="shared" si="0"/>
        <v>20000000</v>
      </c>
    </row>
    <row r="10" spans="1:9" ht="16.5" customHeight="1" x14ac:dyDescent="0.3">
      <c r="A10" s="94" t="s">
        <v>8</v>
      </c>
      <c r="B10" s="94"/>
      <c r="C10" s="94"/>
      <c r="D10" s="94"/>
      <c r="E10" s="94"/>
      <c r="F10" s="94"/>
      <c r="G10" s="45">
        <f t="shared" ref="G10:I10" si="1">G11+G15</f>
        <v>20000000</v>
      </c>
      <c r="H10" s="45">
        <f t="shared" si="1"/>
        <v>20000000</v>
      </c>
      <c r="I10" s="45">
        <f t="shared" si="1"/>
        <v>20000000</v>
      </c>
    </row>
    <row r="11" spans="1:9" ht="49.5" x14ac:dyDescent="0.3">
      <c r="A11" s="35"/>
      <c r="B11" s="39" t="s">
        <v>57</v>
      </c>
      <c r="C11" s="35"/>
      <c r="D11" s="40" t="s">
        <v>58</v>
      </c>
      <c r="E11" s="40" t="s">
        <v>59</v>
      </c>
      <c r="F11" s="40" t="s">
        <v>60</v>
      </c>
      <c r="G11" s="45">
        <f t="shared" ref="G11:I11" si="2">G12+G13+G14</f>
        <v>12093200</v>
      </c>
      <c r="H11" s="45">
        <f t="shared" si="2"/>
        <v>12093200</v>
      </c>
      <c r="I11" s="45">
        <f t="shared" si="2"/>
        <v>12093200</v>
      </c>
    </row>
    <row r="12" spans="1:9" ht="99" x14ac:dyDescent="0.3">
      <c r="A12" s="35"/>
      <c r="B12" s="35"/>
      <c r="C12" s="41" t="s">
        <v>89</v>
      </c>
      <c r="D12" s="35" t="s">
        <v>90</v>
      </c>
      <c r="E12" s="35" t="s">
        <v>91</v>
      </c>
      <c r="F12" s="35" t="s">
        <v>50</v>
      </c>
      <c r="G12" s="33">
        <v>882230</v>
      </c>
      <c r="H12" s="33">
        <v>882230</v>
      </c>
      <c r="I12" s="33">
        <v>882230</v>
      </c>
    </row>
    <row r="13" spans="1:9" ht="82.5" x14ac:dyDescent="0.3">
      <c r="A13" s="35"/>
      <c r="B13" s="35"/>
      <c r="C13" s="41" t="s">
        <v>92</v>
      </c>
      <c r="D13" s="35" t="s">
        <v>93</v>
      </c>
      <c r="E13" s="35" t="s">
        <v>94</v>
      </c>
      <c r="F13" s="35" t="s">
        <v>50</v>
      </c>
      <c r="G13" s="33">
        <v>38370</v>
      </c>
      <c r="H13" s="33">
        <v>38370</v>
      </c>
      <c r="I13" s="33">
        <v>38370</v>
      </c>
    </row>
    <row r="14" spans="1:9" ht="82.5" x14ac:dyDescent="0.3">
      <c r="A14" s="35"/>
      <c r="B14" s="35"/>
      <c r="C14" s="41" t="s">
        <v>61</v>
      </c>
      <c r="D14" s="35" t="s">
        <v>62</v>
      </c>
      <c r="E14" s="35" t="s">
        <v>63</v>
      </c>
      <c r="F14" s="35" t="s">
        <v>50</v>
      </c>
      <c r="G14" s="33">
        <v>11172600</v>
      </c>
      <c r="H14" s="33">
        <v>11172600</v>
      </c>
      <c r="I14" s="33">
        <v>11172600</v>
      </c>
    </row>
    <row r="15" spans="1:9" ht="33" x14ac:dyDescent="0.3">
      <c r="A15" s="35"/>
      <c r="B15" s="39" t="s">
        <v>95</v>
      </c>
      <c r="C15" s="35"/>
      <c r="D15" s="40" t="s">
        <v>96</v>
      </c>
      <c r="E15" s="40" t="s">
        <v>97</v>
      </c>
      <c r="F15" s="40" t="s">
        <v>98</v>
      </c>
      <c r="G15" s="64">
        <f t="shared" ref="G15:I15" si="3">G16+G17</f>
        <v>7906800</v>
      </c>
      <c r="H15" s="64">
        <f t="shared" si="3"/>
        <v>7906800</v>
      </c>
      <c r="I15" s="64">
        <f t="shared" si="3"/>
        <v>7906800</v>
      </c>
    </row>
    <row r="16" spans="1:9" ht="49.5" x14ac:dyDescent="0.3">
      <c r="A16" s="35"/>
      <c r="B16" s="35"/>
      <c r="C16" s="41" t="s">
        <v>99</v>
      </c>
      <c r="D16" s="35" t="s">
        <v>100</v>
      </c>
      <c r="E16" s="35" t="s">
        <v>101</v>
      </c>
      <c r="F16" s="35" t="s">
        <v>50</v>
      </c>
      <c r="G16" s="33">
        <v>2906800</v>
      </c>
      <c r="H16" s="33">
        <v>2906800</v>
      </c>
      <c r="I16" s="33">
        <v>2906800</v>
      </c>
    </row>
    <row r="17" spans="1:9" ht="82.5" x14ac:dyDescent="0.3">
      <c r="A17" s="35"/>
      <c r="B17" s="35"/>
      <c r="C17" s="41" t="s">
        <v>102</v>
      </c>
      <c r="D17" s="35" t="s">
        <v>103</v>
      </c>
      <c r="E17" s="35" t="s">
        <v>104</v>
      </c>
      <c r="F17" s="35" t="s">
        <v>50</v>
      </c>
      <c r="G17" s="33">
        <v>5000000</v>
      </c>
      <c r="H17" s="33">
        <v>5000000</v>
      </c>
      <c r="I17" s="33">
        <v>5000000</v>
      </c>
    </row>
  </sheetData>
  <mergeCells count="11">
    <mergeCell ref="A9:B9"/>
    <mergeCell ref="A5:I5"/>
    <mergeCell ref="A10:F10"/>
    <mergeCell ref="E2:I2"/>
    <mergeCell ref="E3:I3"/>
    <mergeCell ref="A7:A8"/>
    <mergeCell ref="B7:C7"/>
    <mergeCell ref="D7:D8"/>
    <mergeCell ref="E7:E8"/>
    <mergeCell ref="F7:F8"/>
    <mergeCell ref="G7:I7"/>
  </mergeCells>
  <pageMargins left="0" right="0" top="0" bottom="0" header="0.3" footer="0.3"/>
  <pageSetup paperSize="9" scale="6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"/>
  <sheetViews>
    <sheetView view="pageBreakPreview" topLeftCell="A49" zoomScaleNormal="100" zoomScaleSheetLayoutView="100" workbookViewId="0">
      <selection activeCell="G70" sqref="G70"/>
    </sheetView>
  </sheetViews>
  <sheetFormatPr defaultRowHeight="17.25" x14ac:dyDescent="0.3"/>
  <cols>
    <col min="1" max="1" width="7.5703125" style="5" customWidth="1"/>
    <col min="2" max="2" width="8.28515625" style="5" customWidth="1"/>
    <col min="3" max="3" width="7.85546875" style="5" customWidth="1"/>
    <col min="4" max="4" width="11.140625" style="5" customWidth="1"/>
    <col min="5" max="5" width="13.42578125" style="5" customWidth="1"/>
    <col min="6" max="6" width="70.5703125" style="5" customWidth="1"/>
    <col min="7" max="7" width="18" style="5" customWidth="1"/>
    <col min="8" max="8" width="18.140625" style="5" customWidth="1"/>
    <col min="9" max="9" width="17.7109375" style="6" customWidth="1"/>
    <col min="10" max="10" width="18.42578125" style="7" customWidth="1"/>
    <col min="11" max="11" width="18.85546875" style="5" bestFit="1" customWidth="1"/>
    <col min="12" max="12" width="16.140625" style="5" bestFit="1" customWidth="1"/>
    <col min="13" max="13" width="12.85546875" style="5" bestFit="1" customWidth="1"/>
    <col min="14" max="14" width="14.28515625" style="5" bestFit="1" customWidth="1"/>
    <col min="15" max="15" width="10.85546875" style="5" bestFit="1" customWidth="1"/>
    <col min="16" max="16384" width="9.140625" style="5"/>
  </cols>
  <sheetData>
    <row r="1" spans="1:12" x14ac:dyDescent="0.3">
      <c r="I1" s="6" t="s">
        <v>45</v>
      </c>
    </row>
    <row r="2" spans="1:12" x14ac:dyDescent="0.3">
      <c r="A2" s="8" t="s">
        <v>10</v>
      </c>
      <c r="D2" s="8" t="s">
        <v>10</v>
      </c>
      <c r="F2" s="96" t="s">
        <v>51</v>
      </c>
      <c r="G2" s="96"/>
      <c r="H2" s="96"/>
      <c r="I2" s="96"/>
    </row>
    <row r="3" spans="1:12" x14ac:dyDescent="0.3">
      <c r="F3" s="96" t="s">
        <v>11</v>
      </c>
      <c r="G3" s="96"/>
      <c r="H3" s="96"/>
      <c r="I3" s="96"/>
    </row>
    <row r="4" spans="1:12" x14ac:dyDescent="0.3">
      <c r="F4" s="9"/>
      <c r="G4" s="9"/>
      <c r="H4" s="9"/>
    </row>
    <row r="5" spans="1:12" ht="39" customHeight="1" x14ac:dyDescent="0.3">
      <c r="A5" s="101" t="s">
        <v>86</v>
      </c>
      <c r="B5" s="101"/>
      <c r="C5" s="101"/>
      <c r="D5" s="101"/>
      <c r="E5" s="101"/>
      <c r="F5" s="101"/>
      <c r="G5" s="101"/>
      <c r="H5" s="101"/>
      <c r="I5" s="101"/>
    </row>
    <row r="6" spans="1:12" ht="18" customHeight="1" x14ac:dyDescent="0.3">
      <c r="H6" s="103" t="s">
        <v>9</v>
      </c>
      <c r="I6" s="103"/>
    </row>
    <row r="7" spans="1:12" ht="50.25" customHeight="1" x14ac:dyDescent="0.3">
      <c r="A7" s="102" t="s">
        <v>12</v>
      </c>
      <c r="B7" s="102"/>
      <c r="C7" s="102"/>
      <c r="D7" s="102" t="s">
        <v>13</v>
      </c>
      <c r="E7" s="102"/>
      <c r="F7" s="102" t="s">
        <v>14</v>
      </c>
      <c r="G7" s="104" t="s">
        <v>106</v>
      </c>
      <c r="H7" s="105"/>
      <c r="I7" s="106"/>
      <c r="J7" s="10"/>
      <c r="K7" s="11"/>
    </row>
    <row r="8" spans="1:12" ht="66.75" customHeight="1" x14ac:dyDescent="0.3">
      <c r="A8" s="12" t="s">
        <v>15</v>
      </c>
      <c r="B8" s="12" t="s">
        <v>16</v>
      </c>
      <c r="C8" s="12" t="s">
        <v>17</v>
      </c>
      <c r="D8" s="12" t="s">
        <v>18</v>
      </c>
      <c r="E8" s="12" t="s">
        <v>19</v>
      </c>
      <c r="F8" s="102"/>
      <c r="G8" s="62" t="s">
        <v>32</v>
      </c>
      <c r="H8" s="62" t="s">
        <v>20</v>
      </c>
      <c r="I8" s="13" t="s">
        <v>21</v>
      </c>
    </row>
    <row r="9" spans="1:12" x14ac:dyDescent="0.3">
      <c r="A9" s="14"/>
      <c r="B9" s="14"/>
      <c r="C9" s="14"/>
      <c r="D9" s="14"/>
      <c r="E9" s="14"/>
      <c r="F9" s="25" t="s">
        <v>22</v>
      </c>
      <c r="G9" s="15">
        <f t="shared" ref="G9:I9" si="0">G11</f>
        <v>20000000</v>
      </c>
      <c r="H9" s="15">
        <f t="shared" si="0"/>
        <v>20000000</v>
      </c>
      <c r="I9" s="15">
        <f t="shared" si="0"/>
        <v>20000000</v>
      </c>
      <c r="J9" s="16"/>
    </row>
    <row r="10" spans="1:12" x14ac:dyDescent="0.3">
      <c r="A10" s="14"/>
      <c r="B10" s="14"/>
      <c r="C10" s="14"/>
      <c r="D10" s="14"/>
      <c r="E10" s="14"/>
      <c r="F10" s="14" t="s">
        <v>23</v>
      </c>
      <c r="G10" s="17"/>
      <c r="H10" s="17"/>
      <c r="I10" s="17"/>
      <c r="J10" s="16"/>
    </row>
    <row r="11" spans="1:12" x14ac:dyDescent="0.3">
      <c r="A11" s="14"/>
      <c r="B11" s="14"/>
      <c r="C11" s="14"/>
      <c r="D11" s="14"/>
      <c r="E11" s="14"/>
      <c r="F11" s="34" t="s">
        <v>28</v>
      </c>
      <c r="G11" s="17">
        <f t="shared" ref="G11" si="1">G13</f>
        <v>20000000</v>
      </c>
      <c r="H11" s="17">
        <f>H13</f>
        <v>20000000</v>
      </c>
      <c r="I11" s="17">
        <f>I13</f>
        <v>20000000</v>
      </c>
      <c r="J11" s="16"/>
    </row>
    <row r="12" spans="1:12" x14ac:dyDescent="0.3">
      <c r="A12" s="14"/>
      <c r="B12" s="14"/>
      <c r="C12" s="14"/>
      <c r="D12" s="14"/>
      <c r="E12" s="14"/>
      <c r="F12" s="21" t="s">
        <v>25</v>
      </c>
      <c r="G12" s="17"/>
      <c r="H12" s="17"/>
      <c r="I12" s="17"/>
      <c r="J12" s="16"/>
    </row>
    <row r="13" spans="1:12" x14ac:dyDescent="0.3">
      <c r="A13" s="29">
        <v>10</v>
      </c>
      <c r="B13" s="30"/>
      <c r="C13" s="30"/>
      <c r="D13" s="13"/>
      <c r="E13" s="18"/>
      <c r="F13" s="43" t="s">
        <v>24</v>
      </c>
      <c r="G13" s="19">
        <f t="shared" ref="G13:I13" si="2">G15</f>
        <v>20000000</v>
      </c>
      <c r="H13" s="19">
        <f t="shared" si="2"/>
        <v>20000000</v>
      </c>
      <c r="I13" s="19">
        <f t="shared" si="2"/>
        <v>20000000</v>
      </c>
      <c r="J13" s="20"/>
    </row>
    <row r="14" spans="1:12" x14ac:dyDescent="0.3">
      <c r="A14" s="29"/>
      <c r="B14" s="30"/>
      <c r="C14" s="24"/>
      <c r="D14" s="24"/>
      <c r="E14" s="24"/>
      <c r="F14" s="21" t="s">
        <v>25</v>
      </c>
      <c r="G14" s="19"/>
      <c r="H14" s="19"/>
      <c r="I14" s="19"/>
      <c r="J14" s="20"/>
      <c r="K14" s="22"/>
      <c r="L14" s="22"/>
    </row>
    <row r="15" spans="1:12" x14ac:dyDescent="0.3">
      <c r="A15" s="29"/>
      <c r="B15" s="31" t="s">
        <v>47</v>
      </c>
      <c r="C15" s="30"/>
      <c r="D15" s="13"/>
      <c r="E15" s="23"/>
      <c r="F15" s="40" t="s">
        <v>64</v>
      </c>
      <c r="G15" s="19">
        <f t="shared" ref="G15:I15" si="3">G17</f>
        <v>20000000</v>
      </c>
      <c r="H15" s="19">
        <f t="shared" si="3"/>
        <v>20000000</v>
      </c>
      <c r="I15" s="19">
        <f t="shared" si="3"/>
        <v>20000000</v>
      </c>
    </row>
    <row r="16" spans="1:12" x14ac:dyDescent="0.3">
      <c r="A16" s="29"/>
      <c r="B16" s="30"/>
      <c r="C16" s="24"/>
      <c r="D16" s="13"/>
      <c r="E16" s="18"/>
      <c r="F16" s="21" t="s">
        <v>25</v>
      </c>
      <c r="G16" s="19"/>
      <c r="H16" s="19"/>
      <c r="I16" s="19"/>
    </row>
    <row r="17" spans="1:10" x14ac:dyDescent="0.3">
      <c r="A17" s="29"/>
      <c r="B17" s="31"/>
      <c r="C17" s="31" t="s">
        <v>26</v>
      </c>
      <c r="D17" s="13"/>
      <c r="E17" s="23"/>
      <c r="F17" s="40" t="s">
        <v>64</v>
      </c>
      <c r="G17" s="19">
        <f t="shared" ref="G17:H17" si="4">G19</f>
        <v>20000000</v>
      </c>
      <c r="H17" s="19">
        <f t="shared" si="4"/>
        <v>20000000</v>
      </c>
      <c r="I17" s="19">
        <f>I19</f>
        <v>20000000</v>
      </c>
    </row>
    <row r="18" spans="1:10" x14ac:dyDescent="0.3">
      <c r="A18" s="29"/>
      <c r="B18" s="30"/>
      <c r="C18" s="24"/>
      <c r="D18" s="13"/>
      <c r="E18" s="23"/>
      <c r="F18" s="21" t="s">
        <v>27</v>
      </c>
      <c r="G18" s="19"/>
      <c r="H18" s="19"/>
      <c r="I18" s="19"/>
    </row>
    <row r="19" spans="1:10" x14ac:dyDescent="0.3">
      <c r="A19" s="29"/>
      <c r="B19" s="30"/>
      <c r="C19" s="24"/>
      <c r="D19" s="13"/>
      <c r="E19" s="23"/>
      <c r="F19" s="21" t="s">
        <v>28</v>
      </c>
      <c r="G19" s="19">
        <f t="shared" ref="G19:I19" si="5">G21+G50</f>
        <v>20000000</v>
      </c>
      <c r="H19" s="19">
        <f t="shared" si="5"/>
        <v>20000000</v>
      </c>
      <c r="I19" s="19">
        <f t="shared" si="5"/>
        <v>20000000</v>
      </c>
      <c r="J19" s="16"/>
    </row>
    <row r="20" spans="1:10" x14ac:dyDescent="0.3">
      <c r="A20" s="29"/>
      <c r="B20" s="30"/>
      <c r="C20" s="24"/>
      <c r="D20" s="13"/>
      <c r="E20" s="23"/>
      <c r="F20" s="21" t="s">
        <v>25</v>
      </c>
      <c r="G20" s="19"/>
      <c r="H20" s="19"/>
      <c r="I20" s="19"/>
      <c r="J20" s="16"/>
    </row>
    <row r="21" spans="1:10" x14ac:dyDescent="0.3">
      <c r="A21" s="29"/>
      <c r="B21" s="30"/>
      <c r="C21" s="24"/>
      <c r="D21" s="63" t="str">
        <f>'[1]2'!B11</f>
        <v>1102</v>
      </c>
      <c r="E21" s="63"/>
      <c r="F21" s="63" t="str">
        <f>'[1]2'!D11</f>
        <v>Կենսաթոշակային ապահովություն</v>
      </c>
      <c r="G21" s="19">
        <f t="shared" ref="G21:I21" si="6">G23+G32+G41</f>
        <v>12093200</v>
      </c>
      <c r="H21" s="19">
        <f t="shared" si="6"/>
        <v>12093200</v>
      </c>
      <c r="I21" s="19">
        <f t="shared" si="6"/>
        <v>12093200</v>
      </c>
      <c r="J21" s="16"/>
    </row>
    <row r="22" spans="1:10" x14ac:dyDescent="0.3">
      <c r="A22" s="29"/>
      <c r="B22" s="30"/>
      <c r="C22" s="24"/>
      <c r="D22" s="63"/>
      <c r="E22" s="63"/>
      <c r="F22" s="63" t="s">
        <v>23</v>
      </c>
      <c r="G22" s="19"/>
      <c r="H22" s="19"/>
      <c r="I22" s="19"/>
      <c r="J22" s="16"/>
    </row>
    <row r="23" spans="1:10" ht="33" x14ac:dyDescent="0.3">
      <c r="A23" s="29"/>
      <c r="B23" s="30"/>
      <c r="C23" s="24"/>
      <c r="D23" s="13"/>
      <c r="E23" s="35" t="s">
        <v>107</v>
      </c>
      <c r="F23" s="35" t="s">
        <v>108</v>
      </c>
      <c r="G23" s="19">
        <f t="shared" ref="G23:I23" si="7">G25</f>
        <v>882230</v>
      </c>
      <c r="H23" s="19">
        <f t="shared" si="7"/>
        <v>882230</v>
      </c>
      <c r="I23" s="19">
        <f t="shared" si="7"/>
        <v>882230</v>
      </c>
      <c r="J23" s="16"/>
    </row>
    <row r="24" spans="1:10" x14ac:dyDescent="0.3">
      <c r="A24" s="29"/>
      <c r="B24" s="30"/>
      <c r="C24" s="24"/>
      <c r="D24" s="13"/>
      <c r="E24" s="35"/>
      <c r="F24" s="35" t="s">
        <v>53</v>
      </c>
      <c r="G24" s="19"/>
      <c r="H24" s="19"/>
      <c r="I24" s="19"/>
      <c r="J24" s="16"/>
    </row>
    <row r="25" spans="1:10" ht="33" x14ac:dyDescent="0.3">
      <c r="A25" s="29"/>
      <c r="B25" s="30"/>
      <c r="C25" s="24"/>
      <c r="D25" s="13"/>
      <c r="E25" s="35"/>
      <c r="F25" s="42" t="s">
        <v>54</v>
      </c>
      <c r="G25" s="19">
        <f t="shared" ref="G25:I25" si="8">G27</f>
        <v>882230</v>
      </c>
      <c r="H25" s="19">
        <f t="shared" si="8"/>
        <v>882230</v>
      </c>
      <c r="I25" s="19">
        <f t="shared" si="8"/>
        <v>882230</v>
      </c>
      <c r="J25" s="16"/>
    </row>
    <row r="26" spans="1:10" ht="33" x14ac:dyDescent="0.3">
      <c r="A26" s="29"/>
      <c r="B26" s="30"/>
      <c r="C26" s="24"/>
      <c r="D26" s="24"/>
      <c r="E26" s="35"/>
      <c r="F26" s="35" t="s">
        <v>29</v>
      </c>
      <c r="G26" s="19"/>
      <c r="H26" s="19"/>
      <c r="I26" s="19"/>
      <c r="J26" s="16"/>
    </row>
    <row r="27" spans="1:10" x14ac:dyDescent="0.3">
      <c r="A27" s="29"/>
      <c r="B27" s="30"/>
      <c r="C27" s="24"/>
      <c r="D27" s="24"/>
      <c r="E27" s="35"/>
      <c r="F27" s="35" t="s">
        <v>22</v>
      </c>
      <c r="G27" s="19">
        <f t="shared" ref="G27:I28" si="9">G28</f>
        <v>882230</v>
      </c>
      <c r="H27" s="19">
        <f t="shared" si="9"/>
        <v>882230</v>
      </c>
      <c r="I27" s="19">
        <f t="shared" si="9"/>
        <v>882230</v>
      </c>
      <c r="J27" s="16"/>
    </row>
    <row r="28" spans="1:10" x14ac:dyDescent="0.3">
      <c r="A28" s="29"/>
      <c r="B28" s="30"/>
      <c r="C28" s="24"/>
      <c r="D28" s="24"/>
      <c r="E28" s="35"/>
      <c r="F28" s="35" t="s">
        <v>30</v>
      </c>
      <c r="G28" s="19">
        <f t="shared" si="9"/>
        <v>882230</v>
      </c>
      <c r="H28" s="19">
        <f t="shared" si="9"/>
        <v>882230</v>
      </c>
      <c r="I28" s="19">
        <f t="shared" si="9"/>
        <v>882230</v>
      </c>
      <c r="J28" s="16"/>
    </row>
    <row r="29" spans="1:10" x14ac:dyDescent="0.3">
      <c r="A29" s="29"/>
      <c r="B29" s="30"/>
      <c r="C29" s="24"/>
      <c r="D29" s="24"/>
      <c r="E29" s="35"/>
      <c r="F29" s="35" t="s">
        <v>46</v>
      </c>
      <c r="G29" s="19">
        <f>G30</f>
        <v>882230</v>
      </c>
      <c r="H29" s="19">
        <f>H30</f>
        <v>882230</v>
      </c>
      <c r="I29" s="19">
        <f>I30</f>
        <v>882230</v>
      </c>
      <c r="J29" s="16"/>
    </row>
    <row r="30" spans="1:10" x14ac:dyDescent="0.3">
      <c r="A30" s="29"/>
      <c r="B30" s="30"/>
      <c r="C30" s="24"/>
      <c r="D30" s="24"/>
      <c r="E30" s="35"/>
      <c r="F30" s="35" t="s">
        <v>66</v>
      </c>
      <c r="G30" s="19">
        <f>G31</f>
        <v>882230</v>
      </c>
      <c r="H30" s="19">
        <f>'[1]2'!H12</f>
        <v>882230</v>
      </c>
      <c r="I30" s="19">
        <f>'[1]2'!I12</f>
        <v>882230</v>
      </c>
      <c r="J30" s="16"/>
    </row>
    <row r="31" spans="1:10" x14ac:dyDescent="0.3">
      <c r="A31" s="29"/>
      <c r="B31" s="31"/>
      <c r="C31" s="30"/>
      <c r="D31" s="13"/>
      <c r="E31" s="35"/>
      <c r="F31" s="35" t="s">
        <v>67</v>
      </c>
      <c r="G31" s="19">
        <f>'3'!G12</f>
        <v>882230</v>
      </c>
      <c r="H31" s="19">
        <f>'3'!H12</f>
        <v>882230</v>
      </c>
      <c r="I31" s="19">
        <f>'3'!I12</f>
        <v>882230</v>
      </c>
    </row>
    <row r="32" spans="1:10" ht="33" x14ac:dyDescent="0.3">
      <c r="A32" s="29"/>
      <c r="B32" s="31"/>
      <c r="C32" s="30"/>
      <c r="D32" s="13"/>
      <c r="E32" s="35" t="s">
        <v>109</v>
      </c>
      <c r="F32" s="35" t="s">
        <v>110</v>
      </c>
      <c r="G32" s="19">
        <f t="shared" ref="G32:I32" si="10">G34</f>
        <v>38370</v>
      </c>
      <c r="H32" s="19">
        <f t="shared" si="10"/>
        <v>38370</v>
      </c>
      <c r="I32" s="19">
        <f t="shared" si="10"/>
        <v>38370</v>
      </c>
    </row>
    <row r="33" spans="1:9" x14ac:dyDescent="0.3">
      <c r="A33" s="29"/>
      <c r="B33" s="31"/>
      <c r="C33" s="30"/>
      <c r="D33" s="13"/>
      <c r="E33" s="35"/>
      <c r="F33" s="35" t="s">
        <v>53</v>
      </c>
      <c r="G33" s="19"/>
      <c r="H33" s="19"/>
      <c r="I33" s="19"/>
    </row>
    <row r="34" spans="1:9" ht="33" x14ac:dyDescent="0.3">
      <c r="A34" s="29"/>
      <c r="B34" s="31"/>
      <c r="C34" s="30"/>
      <c r="D34" s="13"/>
      <c r="E34" s="35"/>
      <c r="F34" s="42" t="s">
        <v>54</v>
      </c>
      <c r="G34" s="19">
        <f t="shared" ref="G34:I34" si="11">G36</f>
        <v>38370</v>
      </c>
      <c r="H34" s="19">
        <f t="shared" si="11"/>
        <v>38370</v>
      </c>
      <c r="I34" s="19">
        <f t="shared" si="11"/>
        <v>38370</v>
      </c>
    </row>
    <row r="35" spans="1:9" ht="33" x14ac:dyDescent="0.3">
      <c r="A35" s="29"/>
      <c r="B35" s="31"/>
      <c r="C35" s="30"/>
      <c r="D35" s="13"/>
      <c r="E35" s="35"/>
      <c r="F35" s="35" t="s">
        <v>29</v>
      </c>
      <c r="G35" s="19"/>
      <c r="H35" s="19"/>
      <c r="I35" s="19"/>
    </row>
    <row r="36" spans="1:9" x14ac:dyDescent="0.3">
      <c r="A36" s="29"/>
      <c r="B36" s="31"/>
      <c r="C36" s="30"/>
      <c r="D36" s="13"/>
      <c r="E36" s="35"/>
      <c r="F36" s="35" t="s">
        <v>22</v>
      </c>
      <c r="G36" s="19">
        <f t="shared" ref="G36:I39" si="12">G37</f>
        <v>38370</v>
      </c>
      <c r="H36" s="19">
        <f t="shared" si="12"/>
        <v>38370</v>
      </c>
      <c r="I36" s="19">
        <f t="shared" si="12"/>
        <v>38370</v>
      </c>
    </row>
    <row r="37" spans="1:9" x14ac:dyDescent="0.3">
      <c r="A37" s="29"/>
      <c r="B37" s="31"/>
      <c r="C37" s="30"/>
      <c r="D37" s="13"/>
      <c r="E37" s="35"/>
      <c r="F37" s="35" t="s">
        <v>30</v>
      </c>
      <c r="G37" s="19">
        <f t="shared" si="12"/>
        <v>38370</v>
      </c>
      <c r="H37" s="19">
        <f t="shared" si="12"/>
        <v>38370</v>
      </c>
      <c r="I37" s="19">
        <f t="shared" si="12"/>
        <v>38370</v>
      </c>
    </row>
    <row r="38" spans="1:9" x14ac:dyDescent="0.3">
      <c r="A38" s="29"/>
      <c r="B38" s="31"/>
      <c r="C38" s="30"/>
      <c r="D38" s="13"/>
      <c r="E38" s="35"/>
      <c r="F38" s="35" t="s">
        <v>46</v>
      </c>
      <c r="G38" s="19">
        <f t="shared" si="12"/>
        <v>38370</v>
      </c>
      <c r="H38" s="19">
        <f t="shared" si="12"/>
        <v>38370</v>
      </c>
      <c r="I38" s="19">
        <f t="shared" si="12"/>
        <v>38370</v>
      </c>
    </row>
    <row r="39" spans="1:9" x14ac:dyDescent="0.3">
      <c r="A39" s="29"/>
      <c r="B39" s="31"/>
      <c r="C39" s="30"/>
      <c r="D39" s="13"/>
      <c r="E39" s="35"/>
      <c r="F39" s="35" t="s">
        <v>66</v>
      </c>
      <c r="G39" s="19">
        <f t="shared" si="12"/>
        <v>38370</v>
      </c>
      <c r="H39" s="19">
        <f t="shared" si="12"/>
        <v>38370</v>
      </c>
      <c r="I39" s="19">
        <f t="shared" si="12"/>
        <v>38370</v>
      </c>
    </row>
    <row r="40" spans="1:9" x14ac:dyDescent="0.3">
      <c r="A40" s="29"/>
      <c r="B40" s="31"/>
      <c r="C40" s="30"/>
      <c r="D40" s="13"/>
      <c r="E40" s="35"/>
      <c r="F40" s="35" t="s">
        <v>67</v>
      </c>
      <c r="G40" s="19">
        <f>'[1]2'!G13</f>
        <v>38370</v>
      </c>
      <c r="H40" s="19">
        <f>'[1]2'!H13</f>
        <v>38370</v>
      </c>
      <c r="I40" s="19">
        <f>'[1]2'!I13</f>
        <v>38370</v>
      </c>
    </row>
    <row r="41" spans="1:9" x14ac:dyDescent="0.3">
      <c r="A41" s="29"/>
      <c r="B41" s="31"/>
      <c r="C41" s="30"/>
      <c r="D41" s="13"/>
      <c r="E41" s="35" t="s">
        <v>70</v>
      </c>
      <c r="F41" s="35" t="s">
        <v>65</v>
      </c>
      <c r="G41" s="19">
        <f t="shared" ref="G41:I41" si="13">G43</f>
        <v>11172600</v>
      </c>
      <c r="H41" s="19">
        <f t="shared" si="13"/>
        <v>11172600</v>
      </c>
      <c r="I41" s="19">
        <f t="shared" si="13"/>
        <v>11172600</v>
      </c>
    </row>
    <row r="42" spans="1:9" x14ac:dyDescent="0.3">
      <c r="A42" s="29"/>
      <c r="B42" s="31"/>
      <c r="C42" s="30"/>
      <c r="D42" s="13"/>
      <c r="E42" s="35"/>
      <c r="F42" s="35" t="s">
        <v>53</v>
      </c>
      <c r="G42" s="19"/>
      <c r="H42" s="19"/>
      <c r="I42" s="19"/>
    </row>
    <row r="43" spans="1:9" ht="33" x14ac:dyDescent="0.3">
      <c r="A43" s="29"/>
      <c r="B43" s="31"/>
      <c r="C43" s="30"/>
      <c r="D43" s="13"/>
      <c r="E43" s="35"/>
      <c r="F43" s="42" t="s">
        <v>54</v>
      </c>
      <c r="G43" s="19">
        <f t="shared" ref="G43:I43" si="14">G45</f>
        <v>11172600</v>
      </c>
      <c r="H43" s="19">
        <f t="shared" si="14"/>
        <v>11172600</v>
      </c>
      <c r="I43" s="19">
        <f t="shared" si="14"/>
        <v>11172600</v>
      </c>
    </row>
    <row r="44" spans="1:9" ht="33" x14ac:dyDescent="0.3">
      <c r="A44" s="29"/>
      <c r="B44" s="31"/>
      <c r="C44" s="30"/>
      <c r="D44" s="13"/>
      <c r="E44" s="35"/>
      <c r="F44" s="35" t="s">
        <v>29</v>
      </c>
      <c r="G44" s="19"/>
      <c r="H44" s="19"/>
      <c r="I44" s="19"/>
    </row>
    <row r="45" spans="1:9" x14ac:dyDescent="0.3">
      <c r="A45" s="29"/>
      <c r="B45" s="31"/>
      <c r="C45" s="30"/>
      <c r="D45" s="13"/>
      <c r="E45" s="35"/>
      <c r="F45" s="35" t="s">
        <v>22</v>
      </c>
      <c r="G45" s="19">
        <f t="shared" ref="G45:I48" si="15">G46</f>
        <v>11172600</v>
      </c>
      <c r="H45" s="19">
        <f t="shared" si="15"/>
        <v>11172600</v>
      </c>
      <c r="I45" s="19">
        <f t="shared" si="15"/>
        <v>11172600</v>
      </c>
    </row>
    <row r="46" spans="1:9" x14ac:dyDescent="0.3">
      <c r="A46" s="29"/>
      <c r="B46" s="31"/>
      <c r="C46" s="30"/>
      <c r="D46" s="13"/>
      <c r="E46" s="35"/>
      <c r="F46" s="35" t="s">
        <v>30</v>
      </c>
      <c r="G46" s="19">
        <f t="shared" si="15"/>
        <v>11172600</v>
      </c>
      <c r="H46" s="19">
        <f t="shared" si="15"/>
        <v>11172600</v>
      </c>
      <c r="I46" s="19">
        <f t="shared" si="15"/>
        <v>11172600</v>
      </c>
    </row>
    <row r="47" spans="1:9" x14ac:dyDescent="0.3">
      <c r="A47" s="29"/>
      <c r="B47" s="31"/>
      <c r="C47" s="30"/>
      <c r="D47" s="13"/>
      <c r="E47" s="35"/>
      <c r="F47" s="35" t="s">
        <v>46</v>
      </c>
      <c r="G47" s="19">
        <f t="shared" si="15"/>
        <v>11172600</v>
      </c>
      <c r="H47" s="19">
        <f t="shared" si="15"/>
        <v>11172600</v>
      </c>
      <c r="I47" s="19">
        <f t="shared" si="15"/>
        <v>11172600</v>
      </c>
    </row>
    <row r="48" spans="1:9" x14ac:dyDescent="0.3">
      <c r="A48" s="29"/>
      <c r="B48" s="31"/>
      <c r="C48" s="30"/>
      <c r="D48" s="13"/>
      <c r="E48" s="35"/>
      <c r="F48" s="35" t="s">
        <v>66</v>
      </c>
      <c r="G48" s="19">
        <f t="shared" si="15"/>
        <v>11172600</v>
      </c>
      <c r="H48" s="19">
        <f t="shared" si="15"/>
        <v>11172600</v>
      </c>
      <c r="I48" s="19">
        <f t="shared" si="15"/>
        <v>11172600</v>
      </c>
    </row>
    <row r="49" spans="1:9" x14ac:dyDescent="0.3">
      <c r="A49" s="29"/>
      <c r="B49" s="31"/>
      <c r="C49" s="30"/>
      <c r="D49" s="13"/>
      <c r="E49" s="35"/>
      <c r="F49" s="35" t="s">
        <v>67</v>
      </c>
      <c r="G49" s="19">
        <f>'[1]2'!G14</f>
        <v>11172600</v>
      </c>
      <c r="H49" s="19">
        <f>'[1]2'!H14</f>
        <v>11172600</v>
      </c>
      <c r="I49" s="19">
        <f>'[1]2'!I14</f>
        <v>11172600</v>
      </c>
    </row>
    <row r="50" spans="1:9" x14ac:dyDescent="0.3">
      <c r="A50" s="29"/>
      <c r="B50" s="31"/>
      <c r="C50" s="30"/>
      <c r="D50" s="13">
        <v>1205</v>
      </c>
      <c r="E50" s="23"/>
      <c r="F50" s="35" t="str">
        <f>'[1]2'!D15</f>
        <v>Սոցիալական ապահովություն</v>
      </c>
      <c r="G50" s="19">
        <f t="shared" ref="G50:I50" si="16">G52+G61</f>
        <v>7906800</v>
      </c>
      <c r="H50" s="19">
        <f t="shared" si="16"/>
        <v>7906800</v>
      </c>
      <c r="I50" s="19">
        <f t="shared" si="16"/>
        <v>7906800</v>
      </c>
    </row>
    <row r="51" spans="1:9" x14ac:dyDescent="0.3">
      <c r="A51" s="29"/>
      <c r="B51" s="31"/>
      <c r="C51" s="30"/>
      <c r="D51" s="13"/>
      <c r="E51" s="23"/>
      <c r="F51" s="63" t="s">
        <v>23</v>
      </c>
      <c r="G51" s="19"/>
      <c r="H51" s="19"/>
      <c r="I51" s="19"/>
    </row>
    <row r="52" spans="1:9" ht="33" x14ac:dyDescent="0.3">
      <c r="A52" s="29"/>
      <c r="B52" s="31"/>
      <c r="C52" s="30"/>
      <c r="D52" s="13"/>
      <c r="E52" s="35" t="s">
        <v>107</v>
      </c>
      <c r="F52" s="35" t="s">
        <v>111</v>
      </c>
      <c r="G52" s="19">
        <f t="shared" ref="G52:I52" si="17">G54</f>
        <v>2906800</v>
      </c>
      <c r="H52" s="19">
        <f t="shared" si="17"/>
        <v>2906800</v>
      </c>
      <c r="I52" s="19">
        <f t="shared" si="17"/>
        <v>2906800</v>
      </c>
    </row>
    <row r="53" spans="1:9" x14ac:dyDescent="0.3">
      <c r="A53" s="29"/>
      <c r="B53" s="31"/>
      <c r="C53" s="30"/>
      <c r="D53" s="13"/>
      <c r="E53" s="35"/>
      <c r="F53" s="35" t="s">
        <v>53</v>
      </c>
      <c r="G53" s="19"/>
      <c r="H53" s="19"/>
      <c r="I53" s="19"/>
    </row>
    <row r="54" spans="1:9" ht="33" x14ac:dyDescent="0.3">
      <c r="A54" s="29"/>
      <c r="B54" s="31"/>
      <c r="C54" s="30"/>
      <c r="D54" s="13"/>
      <c r="E54" s="35"/>
      <c r="F54" s="42" t="s">
        <v>54</v>
      </c>
      <c r="G54" s="19">
        <f t="shared" ref="G54:I54" si="18">G56</f>
        <v>2906800</v>
      </c>
      <c r="H54" s="19">
        <f t="shared" si="18"/>
        <v>2906800</v>
      </c>
      <c r="I54" s="19">
        <f t="shared" si="18"/>
        <v>2906800</v>
      </c>
    </row>
    <row r="55" spans="1:9" ht="33" x14ac:dyDescent="0.3">
      <c r="A55" s="29"/>
      <c r="B55" s="31"/>
      <c r="C55" s="30"/>
      <c r="D55" s="13"/>
      <c r="E55" s="35"/>
      <c r="F55" s="35" t="s">
        <v>29</v>
      </c>
      <c r="G55" s="19"/>
      <c r="H55" s="19"/>
      <c r="I55" s="19"/>
    </row>
    <row r="56" spans="1:9" x14ac:dyDescent="0.3">
      <c r="A56" s="29"/>
      <c r="B56" s="31"/>
      <c r="C56" s="30"/>
      <c r="D56" s="13"/>
      <c r="E56" s="35"/>
      <c r="F56" s="35" t="s">
        <v>22</v>
      </c>
      <c r="G56" s="19">
        <f t="shared" ref="G56:I59" si="19">G57</f>
        <v>2906800</v>
      </c>
      <c r="H56" s="19">
        <f t="shared" si="19"/>
        <v>2906800</v>
      </c>
      <c r="I56" s="19">
        <f t="shared" si="19"/>
        <v>2906800</v>
      </c>
    </row>
    <row r="57" spans="1:9" x14ac:dyDescent="0.3">
      <c r="A57" s="29"/>
      <c r="B57" s="31"/>
      <c r="C57" s="30"/>
      <c r="D57" s="13"/>
      <c r="E57" s="35"/>
      <c r="F57" s="35" t="s">
        <v>30</v>
      </c>
      <c r="G57" s="19">
        <f t="shared" si="19"/>
        <v>2906800</v>
      </c>
      <c r="H57" s="19">
        <f t="shared" si="19"/>
        <v>2906800</v>
      </c>
      <c r="I57" s="19">
        <f t="shared" si="19"/>
        <v>2906800</v>
      </c>
    </row>
    <row r="58" spans="1:9" x14ac:dyDescent="0.3">
      <c r="A58" s="29"/>
      <c r="B58" s="31"/>
      <c r="C58" s="30"/>
      <c r="D58" s="13"/>
      <c r="E58" s="35"/>
      <c r="F58" s="35" t="s">
        <v>46</v>
      </c>
      <c r="G58" s="19">
        <f t="shared" si="19"/>
        <v>2906800</v>
      </c>
      <c r="H58" s="19">
        <f t="shared" si="19"/>
        <v>2906800</v>
      </c>
      <c r="I58" s="19">
        <f t="shared" si="19"/>
        <v>2906800</v>
      </c>
    </row>
    <row r="59" spans="1:9" ht="33" x14ac:dyDescent="0.3">
      <c r="A59" s="29"/>
      <c r="B59" s="31"/>
      <c r="C59" s="30"/>
      <c r="D59" s="13"/>
      <c r="E59" s="35"/>
      <c r="F59" s="35" t="s">
        <v>112</v>
      </c>
      <c r="G59" s="19">
        <f t="shared" si="19"/>
        <v>2906800</v>
      </c>
      <c r="H59" s="19">
        <f t="shared" si="19"/>
        <v>2906800</v>
      </c>
      <c r="I59" s="19">
        <f t="shared" si="19"/>
        <v>2906800</v>
      </c>
    </row>
    <row r="60" spans="1:9" x14ac:dyDescent="0.3">
      <c r="A60" s="29"/>
      <c r="B60" s="31"/>
      <c r="C60" s="30"/>
      <c r="D60" s="13"/>
      <c r="E60" s="35"/>
      <c r="F60" s="35" t="s">
        <v>113</v>
      </c>
      <c r="G60" s="19">
        <f>'3'!G16</f>
        <v>2906800</v>
      </c>
      <c r="H60" s="19">
        <f>'[1]2'!H16</f>
        <v>2906800</v>
      </c>
      <c r="I60" s="19">
        <f>'[1]2'!I16</f>
        <v>2906800</v>
      </c>
    </row>
    <row r="61" spans="1:9" ht="33" x14ac:dyDescent="0.3">
      <c r="A61" s="29"/>
      <c r="B61" s="31"/>
      <c r="C61" s="30"/>
      <c r="D61" s="13"/>
      <c r="E61" s="35" t="s">
        <v>114</v>
      </c>
      <c r="F61" s="35" t="s">
        <v>115</v>
      </c>
      <c r="G61" s="19">
        <f t="shared" ref="G61:I61" si="20">G63</f>
        <v>5000000</v>
      </c>
      <c r="H61" s="19">
        <f t="shared" si="20"/>
        <v>5000000</v>
      </c>
      <c r="I61" s="19">
        <f t="shared" si="20"/>
        <v>5000000</v>
      </c>
    </row>
    <row r="62" spans="1:9" x14ac:dyDescent="0.3">
      <c r="A62" s="29"/>
      <c r="B62" s="31"/>
      <c r="C62" s="30"/>
      <c r="D62" s="13"/>
      <c r="E62" s="35"/>
      <c r="F62" s="35" t="s">
        <v>53</v>
      </c>
      <c r="G62" s="19"/>
      <c r="H62" s="19"/>
      <c r="I62" s="19"/>
    </row>
    <row r="63" spans="1:9" ht="33" x14ac:dyDescent="0.3">
      <c r="A63" s="29"/>
      <c r="B63" s="31"/>
      <c r="C63" s="30"/>
      <c r="D63" s="13"/>
      <c r="E63" s="35"/>
      <c r="F63" s="42" t="s">
        <v>54</v>
      </c>
      <c r="G63" s="19">
        <f t="shared" ref="G63:I63" si="21">G65</f>
        <v>5000000</v>
      </c>
      <c r="H63" s="19">
        <f t="shared" si="21"/>
        <v>5000000</v>
      </c>
      <c r="I63" s="19">
        <f t="shared" si="21"/>
        <v>5000000</v>
      </c>
    </row>
    <row r="64" spans="1:9" ht="33" x14ac:dyDescent="0.3">
      <c r="A64" s="29"/>
      <c r="B64" s="31"/>
      <c r="C64" s="30"/>
      <c r="D64" s="13"/>
      <c r="E64" s="35"/>
      <c r="F64" s="35" t="s">
        <v>29</v>
      </c>
      <c r="G64" s="19"/>
      <c r="H64" s="19"/>
      <c r="I64" s="19"/>
    </row>
    <row r="65" spans="1:9" x14ac:dyDescent="0.3">
      <c r="A65" s="29"/>
      <c r="B65" s="31"/>
      <c r="C65" s="30"/>
      <c r="D65" s="13"/>
      <c r="E65" s="35"/>
      <c r="F65" s="35" t="s">
        <v>22</v>
      </c>
      <c r="G65" s="19">
        <f t="shared" ref="G65:I68" si="22">G66</f>
        <v>5000000</v>
      </c>
      <c r="H65" s="19">
        <f t="shared" si="22"/>
        <v>5000000</v>
      </c>
      <c r="I65" s="19">
        <f t="shared" si="22"/>
        <v>5000000</v>
      </c>
    </row>
    <row r="66" spans="1:9" x14ac:dyDescent="0.3">
      <c r="A66" s="29"/>
      <c r="B66" s="31"/>
      <c r="C66" s="30"/>
      <c r="D66" s="13"/>
      <c r="E66" s="35"/>
      <c r="F66" s="35" t="s">
        <v>30</v>
      </c>
      <c r="G66" s="19">
        <f t="shared" si="22"/>
        <v>5000000</v>
      </c>
      <c r="H66" s="19">
        <f t="shared" si="22"/>
        <v>5000000</v>
      </c>
      <c r="I66" s="19">
        <f t="shared" si="22"/>
        <v>5000000</v>
      </c>
    </row>
    <row r="67" spans="1:9" x14ac:dyDescent="0.3">
      <c r="A67" s="29"/>
      <c r="B67" s="31"/>
      <c r="C67" s="30"/>
      <c r="D67" s="13"/>
      <c r="E67" s="35"/>
      <c r="F67" s="35" t="s">
        <v>46</v>
      </c>
      <c r="G67" s="19">
        <f t="shared" si="22"/>
        <v>5000000</v>
      </c>
      <c r="H67" s="19">
        <f t="shared" si="22"/>
        <v>5000000</v>
      </c>
      <c r="I67" s="19">
        <f t="shared" si="22"/>
        <v>5000000</v>
      </c>
    </row>
    <row r="68" spans="1:9" ht="33" x14ac:dyDescent="0.3">
      <c r="A68" s="29"/>
      <c r="B68" s="31"/>
      <c r="C68" s="30"/>
      <c r="D68" s="13"/>
      <c r="E68" s="35"/>
      <c r="F68" s="35" t="s">
        <v>112</v>
      </c>
      <c r="G68" s="19">
        <f t="shared" si="22"/>
        <v>5000000</v>
      </c>
      <c r="H68" s="19">
        <f t="shared" si="22"/>
        <v>5000000</v>
      </c>
      <c r="I68" s="19">
        <f t="shared" si="22"/>
        <v>5000000</v>
      </c>
    </row>
    <row r="69" spans="1:9" x14ac:dyDescent="0.3">
      <c r="A69" s="29"/>
      <c r="B69" s="31"/>
      <c r="C69" s="30"/>
      <c r="D69" s="13"/>
      <c r="E69" s="35"/>
      <c r="F69" s="35" t="s">
        <v>113</v>
      </c>
      <c r="G69" s="19">
        <f>'3'!G17</f>
        <v>5000000</v>
      </c>
      <c r="H69" s="19">
        <f>'[1]2'!H17</f>
        <v>5000000</v>
      </c>
      <c r="I69" s="19">
        <f>'[1]2'!I17</f>
        <v>5000000</v>
      </c>
    </row>
  </sheetData>
  <mergeCells count="8">
    <mergeCell ref="F2:I2"/>
    <mergeCell ref="F3:I3"/>
    <mergeCell ref="A5:I5"/>
    <mergeCell ref="A7:C7"/>
    <mergeCell ref="D7:E7"/>
    <mergeCell ref="F7:F8"/>
    <mergeCell ref="H6:I6"/>
    <mergeCell ref="G7:I7"/>
  </mergeCells>
  <pageMargins left="0.7" right="0.7" top="0.75" bottom="0.75" header="0.3" footer="0.3"/>
  <pageSetup scale="47" orientation="portrait" r:id="rId1"/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topLeftCell="A22" zoomScaleNormal="100" zoomScaleSheetLayoutView="100" workbookViewId="0">
      <selection activeCell="K44" sqref="K44"/>
    </sheetView>
  </sheetViews>
  <sheetFormatPr defaultRowHeight="16.5" x14ac:dyDescent="0.3"/>
  <cols>
    <col min="1" max="1" width="6.28515625" style="28" customWidth="1"/>
    <col min="2" max="2" width="9.140625" style="28"/>
    <col min="3" max="3" width="12.7109375" style="28" customWidth="1"/>
    <col min="4" max="4" width="14" style="28" customWidth="1"/>
    <col min="5" max="7" width="9.140625" style="28"/>
    <col min="8" max="8" width="18" style="28" customWidth="1"/>
    <col min="9" max="9" width="27.28515625" style="28" bestFit="1" customWidth="1"/>
    <col min="10" max="10" width="17.28515625" style="28" bestFit="1" customWidth="1"/>
    <col min="11" max="11" width="18" style="28" bestFit="1" customWidth="1"/>
    <col min="12" max="12" width="17.28515625" style="28" bestFit="1" customWidth="1"/>
    <col min="13" max="16384" width="9.140625" style="28"/>
  </cols>
  <sheetData>
    <row r="1" spans="1:12" ht="17.25" x14ac:dyDescent="0.3">
      <c r="K1" s="9"/>
      <c r="L1" s="9" t="s">
        <v>72</v>
      </c>
    </row>
    <row r="2" spans="1:12" ht="17.25" x14ac:dyDescent="0.3">
      <c r="K2" s="9"/>
      <c r="L2" s="9" t="s">
        <v>51</v>
      </c>
    </row>
    <row r="3" spans="1:12" ht="17.25" x14ac:dyDescent="0.3">
      <c r="K3" s="9"/>
      <c r="L3" s="9" t="s">
        <v>11</v>
      </c>
    </row>
    <row r="6" spans="1:12" ht="49.5" customHeight="1" x14ac:dyDescent="0.3">
      <c r="A6" s="112" t="s">
        <v>87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</row>
    <row r="7" spans="1:12" x14ac:dyDescent="0.3">
      <c r="K7" s="113" t="s">
        <v>9</v>
      </c>
      <c r="L7" s="113"/>
    </row>
    <row r="8" spans="1:12" s="1" customFormat="1" ht="54.75" customHeight="1" x14ac:dyDescent="0.25">
      <c r="A8" s="97" t="s">
        <v>33</v>
      </c>
      <c r="B8" s="97" t="s">
        <v>34</v>
      </c>
      <c r="C8" s="97"/>
      <c r="D8" s="97" t="s">
        <v>35</v>
      </c>
      <c r="E8" s="97"/>
      <c r="F8" s="97"/>
      <c r="G8" s="97"/>
      <c r="H8" s="97" t="s">
        <v>36</v>
      </c>
      <c r="I8" s="97" t="s">
        <v>37</v>
      </c>
      <c r="J8" s="104" t="s">
        <v>106</v>
      </c>
      <c r="K8" s="105"/>
      <c r="L8" s="106"/>
    </row>
    <row r="9" spans="1:12" s="1" customFormat="1" ht="66" x14ac:dyDescent="0.25">
      <c r="A9" s="97"/>
      <c r="B9" s="4" t="s">
        <v>38</v>
      </c>
      <c r="C9" s="4" t="s">
        <v>48</v>
      </c>
      <c r="D9" s="4" t="s">
        <v>38</v>
      </c>
      <c r="E9" s="4" t="s">
        <v>48</v>
      </c>
      <c r="F9" s="4" t="s">
        <v>49</v>
      </c>
      <c r="G9" s="4" t="s">
        <v>39</v>
      </c>
      <c r="H9" s="97"/>
      <c r="I9" s="97"/>
      <c r="J9" s="61" t="s">
        <v>40</v>
      </c>
      <c r="K9" s="61" t="s">
        <v>41</v>
      </c>
      <c r="L9" s="61" t="s">
        <v>42</v>
      </c>
    </row>
    <row r="10" spans="1:12" s="1" customFormat="1" ht="20.25" customHeight="1" x14ac:dyDescent="0.25">
      <c r="A10" s="114" t="s">
        <v>43</v>
      </c>
      <c r="B10" s="114"/>
      <c r="C10" s="114"/>
      <c r="D10" s="114"/>
      <c r="E10" s="114"/>
      <c r="F10" s="114"/>
      <c r="G10" s="114"/>
      <c r="H10" s="114"/>
      <c r="I10" s="114"/>
      <c r="J10" s="32">
        <f t="shared" ref="J10:L10" si="0">J11</f>
        <v>20000000</v>
      </c>
      <c r="K10" s="32">
        <f t="shared" si="0"/>
        <v>20000000</v>
      </c>
      <c r="L10" s="32">
        <f t="shared" si="0"/>
        <v>20000000</v>
      </c>
    </row>
    <row r="11" spans="1:12" s="1" customFormat="1" x14ac:dyDescent="0.25">
      <c r="A11" s="114" t="s">
        <v>44</v>
      </c>
      <c r="B11" s="114"/>
      <c r="C11" s="114"/>
      <c r="D11" s="114"/>
      <c r="E11" s="114"/>
      <c r="F11" s="114"/>
      <c r="G11" s="114"/>
      <c r="H11" s="114"/>
      <c r="I11" s="114"/>
      <c r="J11" s="26">
        <f t="shared" ref="J11:L11" si="1">J12+J28</f>
        <v>20000000</v>
      </c>
      <c r="K11" s="26">
        <f t="shared" si="1"/>
        <v>20000000</v>
      </c>
      <c r="L11" s="26">
        <f t="shared" si="1"/>
        <v>20000000</v>
      </c>
    </row>
    <row r="12" spans="1:12" s="1" customFormat="1" ht="30" customHeight="1" x14ac:dyDescent="0.25">
      <c r="B12" s="63" t="str">
        <f>'[1]2'!B11</f>
        <v>1102</v>
      </c>
      <c r="C12" s="107" t="str">
        <f>'[1]2'!D11</f>
        <v>Կենսաթոշակային ապահովություն</v>
      </c>
      <c r="D12" s="107"/>
      <c r="E12" s="107"/>
      <c r="F12" s="107"/>
      <c r="G12" s="107"/>
      <c r="H12" s="107"/>
      <c r="I12" s="107"/>
      <c r="J12" s="26">
        <f t="shared" ref="J12:L12" si="2">J13+J18+J23</f>
        <v>12093200</v>
      </c>
      <c r="K12" s="26">
        <f t="shared" si="2"/>
        <v>12093200</v>
      </c>
      <c r="L12" s="26">
        <f t="shared" si="2"/>
        <v>12093200</v>
      </c>
    </row>
    <row r="13" spans="1:12" s="1" customFormat="1" ht="16.5" customHeight="1" x14ac:dyDescent="0.25">
      <c r="A13" s="36"/>
      <c r="B13" s="36"/>
      <c r="C13" s="36"/>
      <c r="D13" s="65" t="str">
        <f>'[1]2'!C12</f>
        <v>1102 - 12001</v>
      </c>
      <c r="E13" s="111" t="str">
        <f>'[1]2'!D12</f>
        <v>Սպայական անձնակազմի և նրանց ընտանիքների անդամների կենսաթոշակներ</v>
      </c>
      <c r="F13" s="111"/>
      <c r="G13" s="111"/>
      <c r="H13" s="111"/>
      <c r="I13" s="111"/>
      <c r="J13" s="66">
        <f>'3'!G12</f>
        <v>882230</v>
      </c>
      <c r="K13" s="66">
        <f>'3'!H12</f>
        <v>882230</v>
      </c>
      <c r="L13" s="66">
        <f>'3'!I12</f>
        <v>882230</v>
      </c>
    </row>
    <row r="14" spans="1:12" s="1" customFormat="1" ht="44.25" customHeight="1" x14ac:dyDescent="0.25">
      <c r="A14" s="36"/>
      <c r="B14" s="36"/>
      <c r="C14" s="36"/>
      <c r="D14" s="36"/>
      <c r="E14" s="36"/>
      <c r="F14" s="111" t="str">
        <f>'[1]2'!E12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11"/>
      <c r="H14" s="111"/>
      <c r="I14" s="111"/>
      <c r="J14" s="111"/>
      <c r="K14" s="111"/>
      <c r="L14" s="111"/>
    </row>
    <row r="15" spans="1:12" s="1" customFormat="1" ht="16.5" customHeight="1" x14ac:dyDescent="0.25">
      <c r="A15" s="36"/>
      <c r="B15" s="36"/>
      <c r="C15" s="36"/>
      <c r="D15" s="36"/>
      <c r="E15" s="36"/>
      <c r="F15" s="36"/>
      <c r="G15" s="111" t="s">
        <v>116</v>
      </c>
      <c r="H15" s="111"/>
      <c r="I15" s="111"/>
      <c r="J15" s="111"/>
      <c r="K15" s="111"/>
      <c r="L15" s="111"/>
    </row>
    <row r="16" spans="1:12" s="1" customFormat="1" ht="55.5" customHeight="1" x14ac:dyDescent="0.25">
      <c r="A16" s="36"/>
      <c r="B16" s="36"/>
      <c r="C16" s="36"/>
      <c r="D16" s="36"/>
      <c r="E16" s="36"/>
      <c r="F16" s="36"/>
      <c r="G16" s="36"/>
      <c r="H16" s="111" t="s">
        <v>117</v>
      </c>
      <c r="I16" s="111"/>
      <c r="J16" s="111"/>
      <c r="K16" s="111"/>
      <c r="L16" s="111"/>
    </row>
    <row r="17" spans="1:13" s="1" customFormat="1" ht="44.25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44"/>
      <c r="K17" s="44"/>
      <c r="L17" s="44"/>
    </row>
    <row r="18" spans="1:13" s="1" customFormat="1" ht="22.5" customHeight="1" x14ac:dyDescent="0.25">
      <c r="A18" s="36"/>
      <c r="B18" s="36"/>
      <c r="C18" s="36"/>
      <c r="D18" s="63" t="str">
        <f>'[1]2'!C13</f>
        <v>1102 - 12002</v>
      </c>
      <c r="E18" s="108" t="str">
        <f>'[1]2'!D13</f>
        <v>Շարքային զինծառայողների և նրանց ընտանիքների անդամների զինվորական կենսաթոշակներ</v>
      </c>
      <c r="F18" s="109"/>
      <c r="G18" s="109"/>
      <c r="H18" s="109"/>
      <c r="I18" s="110"/>
      <c r="J18" s="26">
        <f>'3'!G13</f>
        <v>38370</v>
      </c>
      <c r="K18" s="26">
        <f>'3'!H13</f>
        <v>38370</v>
      </c>
      <c r="L18" s="26">
        <f>'3'!I13</f>
        <v>38370</v>
      </c>
      <c r="M18" s="36"/>
    </row>
    <row r="19" spans="1:13" x14ac:dyDescent="0.3">
      <c r="A19" s="36"/>
      <c r="B19" s="36"/>
      <c r="C19" s="36"/>
      <c r="D19" s="36"/>
      <c r="E19" s="36"/>
      <c r="F19" s="107" t="str">
        <f>'[1]2'!E13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07"/>
      <c r="H19" s="107"/>
      <c r="I19" s="107"/>
      <c r="J19" s="107"/>
      <c r="K19" s="107"/>
      <c r="L19" s="107"/>
    </row>
    <row r="20" spans="1:13" x14ac:dyDescent="0.3">
      <c r="A20" s="36"/>
      <c r="B20" s="36"/>
      <c r="C20" s="36"/>
      <c r="D20" s="36"/>
      <c r="E20" s="36"/>
      <c r="F20" s="36"/>
      <c r="G20" s="107" t="str">
        <f>'[1]2'!F13</f>
        <v>Տրանսֆերտների տրամադրում</v>
      </c>
      <c r="H20" s="107"/>
      <c r="I20" s="107"/>
      <c r="J20" s="107"/>
      <c r="K20" s="107"/>
      <c r="L20" s="107"/>
    </row>
    <row r="21" spans="1:13" x14ac:dyDescent="0.3">
      <c r="A21" s="36"/>
      <c r="B21" s="36"/>
      <c r="C21" s="36"/>
      <c r="D21" s="36"/>
      <c r="E21" s="36"/>
      <c r="F21" s="36"/>
      <c r="G21" s="36"/>
      <c r="H21" s="107" t="s">
        <v>118</v>
      </c>
      <c r="I21" s="107"/>
      <c r="J21" s="107"/>
      <c r="K21" s="107"/>
      <c r="L21" s="107"/>
    </row>
    <row r="22" spans="1:13" x14ac:dyDescent="0.3">
      <c r="A22" s="36"/>
      <c r="B22" s="36"/>
      <c r="C22" s="36"/>
      <c r="D22" s="36"/>
      <c r="E22" s="36"/>
      <c r="F22" s="36"/>
      <c r="G22" s="36"/>
      <c r="H22" s="36"/>
      <c r="I22" s="36"/>
      <c r="J22" s="44"/>
      <c r="K22" s="44"/>
      <c r="L22" s="44"/>
    </row>
    <row r="23" spans="1:13" x14ac:dyDescent="0.3">
      <c r="A23" s="36"/>
      <c r="B23" s="36"/>
      <c r="C23" s="36"/>
      <c r="D23" s="63" t="str">
        <f>'[1]2'!C14</f>
        <v>1102 - 12003</v>
      </c>
      <c r="E23" s="108" t="str">
        <f>'[1]2'!D14</f>
        <v>Աշխատանքային կենսաթոշակներ</v>
      </c>
      <c r="F23" s="109"/>
      <c r="G23" s="109"/>
      <c r="H23" s="109"/>
      <c r="I23" s="110"/>
      <c r="J23" s="26">
        <f>'3'!G14</f>
        <v>11172600</v>
      </c>
      <c r="K23" s="26">
        <f>'3'!H14</f>
        <v>11172600</v>
      </c>
      <c r="L23" s="26">
        <f>'3'!I14</f>
        <v>11172600</v>
      </c>
    </row>
    <row r="24" spans="1:13" x14ac:dyDescent="0.3">
      <c r="A24" s="36"/>
      <c r="B24" s="36"/>
      <c r="C24" s="36"/>
      <c r="D24" s="36"/>
      <c r="E24" s="36"/>
      <c r="F24" s="107" t="str">
        <f>'[1]2'!E14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07"/>
      <c r="H24" s="107"/>
      <c r="I24" s="107"/>
      <c r="J24" s="107"/>
      <c r="K24" s="107"/>
      <c r="L24" s="107"/>
    </row>
    <row r="25" spans="1:13" x14ac:dyDescent="0.3">
      <c r="A25" s="36"/>
      <c r="B25" s="36"/>
      <c r="C25" s="36"/>
      <c r="D25" s="36"/>
      <c r="E25" s="36"/>
      <c r="F25" s="36"/>
      <c r="G25" s="107" t="str">
        <f>'[1]2'!F14</f>
        <v>Տրանսֆերտների տրամադրում</v>
      </c>
      <c r="H25" s="107"/>
      <c r="I25" s="107"/>
      <c r="J25" s="107"/>
      <c r="K25" s="107"/>
      <c r="L25" s="107"/>
    </row>
    <row r="26" spans="1:13" x14ac:dyDescent="0.3">
      <c r="A26" s="36"/>
      <c r="B26" s="36"/>
      <c r="C26" s="36"/>
      <c r="D26" s="36"/>
      <c r="E26" s="36"/>
      <c r="F26" s="36"/>
      <c r="G26" s="36"/>
      <c r="H26" s="107" t="s">
        <v>68</v>
      </c>
      <c r="I26" s="107"/>
      <c r="J26" s="107"/>
      <c r="K26" s="107"/>
      <c r="L26" s="107"/>
    </row>
    <row r="27" spans="1:13" x14ac:dyDescent="0.3">
      <c r="A27" s="36"/>
      <c r="B27" s="36"/>
      <c r="C27" s="36"/>
      <c r="D27" s="36"/>
      <c r="E27" s="36"/>
      <c r="F27" s="36"/>
      <c r="G27" s="36"/>
      <c r="H27" s="36"/>
      <c r="I27" s="36"/>
      <c r="J27" s="44"/>
      <c r="K27" s="44"/>
      <c r="L27" s="44"/>
    </row>
    <row r="28" spans="1:13" x14ac:dyDescent="0.3">
      <c r="A28" s="1"/>
      <c r="B28" s="63" t="str">
        <f>'[1]2'!B15</f>
        <v>1205</v>
      </c>
      <c r="C28" s="107" t="str">
        <f>'[1]2'!D15</f>
        <v>Սոցիալական ապահովություն</v>
      </c>
      <c r="D28" s="107"/>
      <c r="E28" s="107"/>
      <c r="F28" s="107"/>
      <c r="G28" s="107"/>
      <c r="H28" s="107"/>
      <c r="I28" s="107"/>
      <c r="J28" s="26">
        <f t="shared" ref="J28:L28" si="3">J29+J34</f>
        <v>7906800</v>
      </c>
      <c r="K28" s="26">
        <f t="shared" si="3"/>
        <v>7906800</v>
      </c>
      <c r="L28" s="26">
        <f t="shared" si="3"/>
        <v>7906800</v>
      </c>
    </row>
    <row r="29" spans="1:13" x14ac:dyDescent="0.3">
      <c r="A29" s="36"/>
      <c r="B29" s="36"/>
      <c r="C29" s="36"/>
      <c r="D29" s="63" t="str">
        <f>'[1]2'!C16</f>
        <v>1205 - 12001</v>
      </c>
      <c r="E29" s="108" t="str">
        <f>'[1]2'!D16</f>
        <v>Ծերության, հաշմանդամության, կերակրողին կորցնելու դեպքում նպաստներ</v>
      </c>
      <c r="F29" s="109"/>
      <c r="G29" s="109"/>
      <c r="H29" s="109"/>
      <c r="I29" s="110"/>
      <c r="J29" s="26">
        <f>'3'!G16</f>
        <v>2906800</v>
      </c>
      <c r="K29" s="26">
        <f>'3'!H16</f>
        <v>2906800</v>
      </c>
      <c r="L29" s="26">
        <f>'3'!I16</f>
        <v>2906800</v>
      </c>
    </row>
    <row r="30" spans="1:13" x14ac:dyDescent="0.3">
      <c r="A30" s="36"/>
      <c r="B30" s="36"/>
      <c r="C30" s="36"/>
      <c r="D30" s="36"/>
      <c r="E30" s="36"/>
      <c r="F30" s="107" t="str">
        <f>'[1]2'!E16</f>
        <v>Ծերության, հաշմանդամության, կերակրողին կորցնելու դեպքում սոցիալական նպաստների տրամադրում</v>
      </c>
      <c r="G30" s="107"/>
      <c r="H30" s="107"/>
      <c r="I30" s="107"/>
      <c r="J30" s="107"/>
      <c r="K30" s="107"/>
      <c r="L30" s="107"/>
    </row>
    <row r="31" spans="1:13" x14ac:dyDescent="0.3">
      <c r="A31" s="36"/>
      <c r="B31" s="36"/>
      <c r="C31" s="36"/>
      <c r="D31" s="36"/>
      <c r="E31" s="36"/>
      <c r="F31" s="36"/>
      <c r="G31" s="107" t="str">
        <f>'[1]2'!F16</f>
        <v>Տրանսֆերտների տրամադրում</v>
      </c>
      <c r="H31" s="107"/>
      <c r="I31" s="107"/>
      <c r="J31" s="107"/>
      <c r="K31" s="107"/>
      <c r="L31" s="107"/>
    </row>
    <row r="32" spans="1:13" x14ac:dyDescent="0.3">
      <c r="A32" s="36"/>
      <c r="B32" s="36"/>
      <c r="C32" s="36"/>
      <c r="D32" s="36"/>
      <c r="E32" s="36"/>
      <c r="F32" s="36"/>
      <c r="G32" s="36"/>
      <c r="H32" s="107" t="s">
        <v>119</v>
      </c>
      <c r="I32" s="107"/>
      <c r="J32" s="107"/>
      <c r="K32" s="107"/>
      <c r="L32" s="107"/>
    </row>
    <row r="33" spans="1:12" x14ac:dyDescent="0.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x14ac:dyDescent="0.3">
      <c r="A34" s="36"/>
      <c r="B34" s="36"/>
      <c r="C34" s="36"/>
      <c r="D34" s="63" t="str">
        <f>'[1]2'!C17</f>
        <v>1205 - 12029</v>
      </c>
      <c r="E34" s="108" t="str">
        <f>'[1]2'!D17</f>
        <v>Անկանխիկ եղանակով վճարումներից կենսաթոշակառուներին հետվճարի տրամադրում</v>
      </c>
      <c r="F34" s="109"/>
      <c r="G34" s="109"/>
      <c r="H34" s="109"/>
      <c r="I34" s="110"/>
      <c r="J34" s="26">
        <f>'3'!G17</f>
        <v>5000000</v>
      </c>
      <c r="K34" s="26">
        <f>'3'!H17</f>
        <v>5000000</v>
      </c>
      <c r="L34" s="26">
        <f>'3'!I17</f>
        <v>5000000</v>
      </c>
    </row>
    <row r="35" spans="1:12" x14ac:dyDescent="0.3">
      <c r="A35" s="36"/>
      <c r="B35" s="36"/>
      <c r="C35" s="36"/>
      <c r="D35" s="36"/>
      <c r="E35" s="36"/>
      <c r="F35" s="107" t="str">
        <f>'[1]2'!E17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07"/>
      <c r="H35" s="107"/>
      <c r="I35" s="107"/>
      <c r="J35" s="107"/>
      <c r="K35" s="107"/>
      <c r="L35" s="107"/>
    </row>
    <row r="36" spans="1:12" x14ac:dyDescent="0.3">
      <c r="A36" s="36"/>
      <c r="B36" s="36"/>
      <c r="C36" s="36"/>
      <c r="D36" s="36"/>
      <c r="E36" s="36"/>
      <c r="F36" s="36"/>
      <c r="G36" s="107" t="str">
        <f>'[1]2'!F17</f>
        <v>Տրանսֆերտների տրամադրում</v>
      </c>
      <c r="H36" s="107"/>
      <c r="I36" s="107"/>
      <c r="J36" s="107"/>
      <c r="K36" s="107"/>
      <c r="L36" s="107"/>
    </row>
    <row r="37" spans="1:12" x14ac:dyDescent="0.3">
      <c r="A37" s="36"/>
      <c r="B37" s="36"/>
      <c r="C37" s="36"/>
      <c r="D37" s="36"/>
      <c r="E37" s="36"/>
      <c r="F37" s="36"/>
      <c r="G37" s="36"/>
      <c r="H37" s="107" t="s">
        <v>120</v>
      </c>
      <c r="I37" s="107"/>
      <c r="J37" s="107"/>
      <c r="K37" s="107"/>
      <c r="L37" s="107"/>
    </row>
    <row r="38" spans="1:12" ht="82.5" x14ac:dyDescent="0.3">
      <c r="A38" s="36"/>
      <c r="B38" s="36"/>
      <c r="C38" s="36"/>
      <c r="D38" s="36"/>
      <c r="E38" s="36"/>
      <c r="F38" s="36"/>
      <c r="G38" s="36"/>
      <c r="H38" s="36"/>
      <c r="I38" s="35" t="s">
        <v>121</v>
      </c>
      <c r="J38" s="63">
        <v>23007</v>
      </c>
      <c r="K38" s="63"/>
      <c r="L38" s="63">
        <v>23007</v>
      </c>
    </row>
  </sheetData>
  <mergeCells count="32">
    <mergeCell ref="H16:L16"/>
    <mergeCell ref="G15:L15"/>
    <mergeCell ref="F14:L14"/>
    <mergeCell ref="A6:L6"/>
    <mergeCell ref="K7:L7"/>
    <mergeCell ref="A8:A9"/>
    <mergeCell ref="B8:C8"/>
    <mergeCell ref="D8:G8"/>
    <mergeCell ref="H8:H9"/>
    <mergeCell ref="I8:I9"/>
    <mergeCell ref="A10:I10"/>
    <mergeCell ref="A11:I11"/>
    <mergeCell ref="C12:I12"/>
    <mergeCell ref="J8:L8"/>
    <mergeCell ref="E13:I13"/>
    <mergeCell ref="E18:I18"/>
    <mergeCell ref="F19:L19"/>
    <mergeCell ref="G20:L20"/>
    <mergeCell ref="H21:L21"/>
    <mergeCell ref="E23:I23"/>
    <mergeCell ref="F24:L24"/>
    <mergeCell ref="G25:L25"/>
    <mergeCell ref="H26:L26"/>
    <mergeCell ref="C28:I28"/>
    <mergeCell ref="E29:I29"/>
    <mergeCell ref="G36:L36"/>
    <mergeCell ref="H37:L37"/>
    <mergeCell ref="F30:L30"/>
    <mergeCell ref="G31:L31"/>
    <mergeCell ref="H32:L32"/>
    <mergeCell ref="E34:I34"/>
    <mergeCell ref="F35:L35"/>
  </mergeCells>
  <pageMargins left="0.7" right="0.7" top="0.75" bottom="0.75" header="0.3" footer="0.3"/>
  <pageSetup scale="4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view="pageBreakPreview" topLeftCell="A19" zoomScaleNormal="100" zoomScaleSheetLayoutView="100" workbookViewId="0">
      <selection activeCell="J38" sqref="J38"/>
    </sheetView>
  </sheetViews>
  <sheetFormatPr defaultRowHeight="16.5" x14ac:dyDescent="0.3"/>
  <cols>
    <col min="1" max="1" width="6.28515625" style="28" customWidth="1"/>
    <col min="2" max="2" width="9.140625" style="28"/>
    <col min="3" max="3" width="12.7109375" style="28" customWidth="1"/>
    <col min="4" max="4" width="14" style="28" customWidth="1"/>
    <col min="5" max="7" width="9.140625" style="28"/>
    <col min="8" max="8" width="18" style="28" customWidth="1"/>
    <col min="9" max="9" width="27.28515625" style="28" bestFit="1" customWidth="1"/>
    <col min="10" max="10" width="17.28515625" style="28" bestFit="1" customWidth="1"/>
    <col min="11" max="11" width="18" style="28" bestFit="1" customWidth="1"/>
    <col min="12" max="12" width="17.28515625" style="28" bestFit="1" customWidth="1"/>
    <col min="13" max="16384" width="9.140625" style="28"/>
  </cols>
  <sheetData>
    <row r="1" spans="1:12" ht="17.25" x14ac:dyDescent="0.3">
      <c r="K1" s="37"/>
      <c r="L1" s="37" t="s">
        <v>83</v>
      </c>
    </row>
    <row r="2" spans="1:12" ht="17.25" x14ac:dyDescent="0.3">
      <c r="K2" s="37"/>
      <c r="L2" s="37" t="s">
        <v>51</v>
      </c>
    </row>
    <row r="3" spans="1:12" ht="17.25" x14ac:dyDescent="0.3">
      <c r="K3" s="37"/>
      <c r="L3" s="37" t="s">
        <v>11</v>
      </c>
    </row>
    <row r="6" spans="1:12" ht="49.5" customHeight="1" x14ac:dyDescent="0.3">
      <c r="A6" s="112" t="s">
        <v>88</v>
      </c>
      <c r="B6" s="112"/>
      <c r="C6" s="112"/>
      <c r="D6" s="112"/>
      <c r="E6" s="112"/>
      <c r="F6" s="112"/>
      <c r="G6" s="112"/>
      <c r="H6" s="112"/>
      <c r="I6" s="112"/>
      <c r="J6" s="112"/>
      <c r="K6" s="112"/>
      <c r="L6" s="112"/>
    </row>
    <row r="7" spans="1:12" x14ac:dyDescent="0.3">
      <c r="K7" s="113" t="s">
        <v>9</v>
      </c>
      <c r="L7" s="113"/>
    </row>
    <row r="8" spans="1:12" s="1" customFormat="1" ht="57" customHeight="1" x14ac:dyDescent="0.25">
      <c r="A8" s="97" t="s">
        <v>55</v>
      </c>
      <c r="B8" s="97" t="s">
        <v>34</v>
      </c>
      <c r="C8" s="97"/>
      <c r="D8" s="97" t="s">
        <v>35</v>
      </c>
      <c r="E8" s="97"/>
      <c r="F8" s="97"/>
      <c r="G8" s="97"/>
      <c r="H8" s="97" t="s">
        <v>36</v>
      </c>
      <c r="I8" s="97" t="s">
        <v>37</v>
      </c>
      <c r="J8" s="104" t="s">
        <v>106</v>
      </c>
      <c r="K8" s="105"/>
      <c r="L8" s="106"/>
    </row>
    <row r="9" spans="1:12" s="1" customFormat="1" ht="66" x14ac:dyDescent="0.25">
      <c r="A9" s="97"/>
      <c r="B9" s="38" t="s">
        <v>38</v>
      </c>
      <c r="C9" s="38" t="s">
        <v>48</v>
      </c>
      <c r="D9" s="38" t="s">
        <v>38</v>
      </c>
      <c r="E9" s="38" t="s">
        <v>48</v>
      </c>
      <c r="F9" s="38" t="s">
        <v>49</v>
      </c>
      <c r="G9" s="38" t="s">
        <v>39</v>
      </c>
      <c r="H9" s="97"/>
      <c r="I9" s="97"/>
      <c r="J9" s="61" t="s">
        <v>40</v>
      </c>
      <c r="K9" s="61" t="s">
        <v>41</v>
      </c>
      <c r="L9" s="61" t="s">
        <v>42</v>
      </c>
    </row>
    <row r="10" spans="1:12" s="1" customFormat="1" ht="20.25" customHeight="1" x14ac:dyDescent="0.25">
      <c r="A10" s="114" t="s">
        <v>43</v>
      </c>
      <c r="B10" s="114"/>
      <c r="C10" s="114"/>
      <c r="D10" s="114"/>
      <c r="E10" s="114"/>
      <c r="F10" s="114"/>
      <c r="G10" s="114"/>
      <c r="H10" s="114"/>
      <c r="I10" s="114"/>
      <c r="J10" s="32">
        <f t="shared" ref="J10:L10" si="0">J11</f>
        <v>20000000</v>
      </c>
      <c r="K10" s="32">
        <f t="shared" si="0"/>
        <v>20000000</v>
      </c>
      <c r="L10" s="32">
        <f t="shared" si="0"/>
        <v>20000000</v>
      </c>
    </row>
    <row r="11" spans="1:12" s="1" customFormat="1" x14ac:dyDescent="0.25">
      <c r="A11" s="114" t="s">
        <v>71</v>
      </c>
      <c r="B11" s="114"/>
      <c r="C11" s="114"/>
      <c r="D11" s="114"/>
      <c r="E11" s="114"/>
      <c r="F11" s="114"/>
      <c r="G11" s="114"/>
      <c r="H11" s="114"/>
      <c r="I11" s="114"/>
      <c r="J11" s="26">
        <f t="shared" ref="J11:L11" si="1">J12+J28</f>
        <v>20000000</v>
      </c>
      <c r="K11" s="26">
        <f t="shared" si="1"/>
        <v>20000000</v>
      </c>
      <c r="L11" s="26">
        <f t="shared" si="1"/>
        <v>20000000</v>
      </c>
    </row>
    <row r="12" spans="1:12" s="1" customFormat="1" ht="30" customHeight="1" x14ac:dyDescent="0.25">
      <c r="B12" s="63" t="str">
        <f>'[1]2'!B11</f>
        <v>1102</v>
      </c>
      <c r="C12" s="107" t="str">
        <f>'[1]2'!D11</f>
        <v>Կենսաթոշակային ապահովություն</v>
      </c>
      <c r="D12" s="107"/>
      <c r="E12" s="107"/>
      <c r="F12" s="107"/>
      <c r="G12" s="107"/>
      <c r="H12" s="107"/>
      <c r="I12" s="107"/>
      <c r="J12" s="26">
        <f t="shared" ref="J12:L12" si="2">J13+J18+J23</f>
        <v>12093200</v>
      </c>
      <c r="K12" s="26">
        <f t="shared" si="2"/>
        <v>12093200</v>
      </c>
      <c r="L12" s="26">
        <f t="shared" si="2"/>
        <v>12093200</v>
      </c>
    </row>
    <row r="13" spans="1:12" s="1" customFormat="1" ht="16.5" customHeight="1" x14ac:dyDescent="0.25">
      <c r="A13" s="36"/>
      <c r="B13" s="36"/>
      <c r="C13" s="36"/>
      <c r="D13" s="65" t="str">
        <f>'[1]2'!C12</f>
        <v>1102 - 12001</v>
      </c>
      <c r="E13" s="111" t="str">
        <f>'[1]2'!D12</f>
        <v>Սպայական անձնակազմի և նրանց ընտանիքների անդամների կենսաթոշակներ</v>
      </c>
      <c r="F13" s="111"/>
      <c r="G13" s="111"/>
      <c r="H13" s="111"/>
      <c r="I13" s="111"/>
      <c r="J13" s="66">
        <f>'5'!J13</f>
        <v>882230</v>
      </c>
      <c r="K13" s="66">
        <f>'5'!K13</f>
        <v>882230</v>
      </c>
      <c r="L13" s="66">
        <f>'5'!L13</f>
        <v>882230</v>
      </c>
    </row>
    <row r="14" spans="1:12" s="1" customFormat="1" ht="44.25" customHeight="1" x14ac:dyDescent="0.25">
      <c r="A14" s="36"/>
      <c r="B14" s="36"/>
      <c r="C14" s="36"/>
      <c r="D14" s="36"/>
      <c r="E14" s="36"/>
      <c r="F14" s="111" t="str">
        <f>'[1]2'!E12</f>
        <v>Սպայական անձնակազմի զինծառայողներին երկարամյա ծառայության, հաշմանդամության և զինծառայողի մահվան դեպքում նրա ընտանիքի անդամներին կերակրողին կորցնելու դեպքում զինվորական կենսաթոշակների տրամադրում</v>
      </c>
      <c r="G14" s="111"/>
      <c r="H14" s="111"/>
      <c r="I14" s="111"/>
      <c r="J14" s="111"/>
      <c r="K14" s="111"/>
      <c r="L14" s="111"/>
    </row>
    <row r="15" spans="1:12" s="1" customFormat="1" ht="16.5" customHeight="1" x14ac:dyDescent="0.25">
      <c r="A15" s="36"/>
      <c r="B15" s="36"/>
      <c r="C15" s="36"/>
      <c r="D15" s="36"/>
      <c r="E15" s="36"/>
      <c r="F15" s="36"/>
      <c r="G15" s="111" t="s">
        <v>116</v>
      </c>
      <c r="H15" s="111"/>
      <c r="I15" s="111"/>
      <c r="J15" s="111"/>
      <c r="K15" s="111"/>
      <c r="L15" s="111"/>
    </row>
    <row r="16" spans="1:12" s="1" customFormat="1" ht="55.5" customHeight="1" x14ac:dyDescent="0.25">
      <c r="A16" s="36"/>
      <c r="B16" s="36"/>
      <c r="C16" s="36"/>
      <c r="D16" s="36"/>
      <c r="E16" s="36"/>
      <c r="F16" s="36"/>
      <c r="G16" s="36"/>
      <c r="H16" s="111" t="s">
        <v>117</v>
      </c>
      <c r="I16" s="111"/>
      <c r="J16" s="111"/>
      <c r="K16" s="111"/>
      <c r="L16" s="111"/>
    </row>
    <row r="17" spans="1:13" s="1" customFormat="1" ht="24" customHeight="1" x14ac:dyDescent="0.25">
      <c r="A17" s="36"/>
      <c r="B17" s="36"/>
      <c r="C17" s="36"/>
      <c r="D17" s="36"/>
      <c r="E17" s="36"/>
      <c r="F17" s="36"/>
      <c r="G17" s="36"/>
      <c r="H17" s="36"/>
      <c r="I17" s="36"/>
      <c r="J17" s="44"/>
      <c r="K17" s="44"/>
      <c r="L17" s="44"/>
    </row>
    <row r="18" spans="1:13" s="1" customFormat="1" ht="22.5" customHeight="1" x14ac:dyDescent="0.25">
      <c r="A18" s="36"/>
      <c r="B18" s="36"/>
      <c r="C18" s="36"/>
      <c r="D18" s="63" t="str">
        <f>'[1]2'!C13</f>
        <v>1102 - 12002</v>
      </c>
      <c r="E18" s="108" t="str">
        <f>'[1]2'!D13</f>
        <v>Շարքային զինծառայողների և նրանց ընտանիքների անդամների զինվորական կենսաթոշակներ</v>
      </c>
      <c r="F18" s="109"/>
      <c r="G18" s="109"/>
      <c r="H18" s="109"/>
      <c r="I18" s="110"/>
      <c r="J18" s="26">
        <f>'5'!J18</f>
        <v>38370</v>
      </c>
      <c r="K18" s="26">
        <f>'5'!K18</f>
        <v>38370</v>
      </c>
      <c r="L18" s="26">
        <f>'5'!L18</f>
        <v>38370</v>
      </c>
      <c r="M18" s="36"/>
    </row>
    <row r="19" spans="1:13" x14ac:dyDescent="0.3">
      <c r="A19" s="36"/>
      <c r="B19" s="36"/>
      <c r="C19" s="36"/>
      <c r="D19" s="36"/>
      <c r="E19" s="36"/>
      <c r="F19" s="107" t="str">
        <f>'[1]2'!E13</f>
        <v>ԽՍՀՄ զինված ուժերի շարքային կազմի զինծառայողներին հաշմանդամության, նրանց մահվան դեպքում ընտանիքների անդամներին կերակրողին կորցնելու դեպքում զինվորական կենսաթոշակների տրամադրում</v>
      </c>
      <c r="G19" s="107"/>
      <c r="H19" s="107"/>
      <c r="I19" s="107"/>
      <c r="J19" s="107"/>
      <c r="K19" s="107"/>
      <c r="L19" s="107"/>
    </row>
    <row r="20" spans="1:13" x14ac:dyDescent="0.3">
      <c r="A20" s="36"/>
      <c r="B20" s="36"/>
      <c r="C20" s="36"/>
      <c r="D20" s="36"/>
      <c r="E20" s="36"/>
      <c r="F20" s="36"/>
      <c r="G20" s="107" t="str">
        <f>'[1]2'!F13</f>
        <v>Տրանսֆերտների տրամադրում</v>
      </c>
      <c r="H20" s="107"/>
      <c r="I20" s="107"/>
      <c r="J20" s="107"/>
      <c r="K20" s="107"/>
      <c r="L20" s="107"/>
    </row>
    <row r="21" spans="1:13" x14ac:dyDescent="0.3">
      <c r="A21" s="36"/>
      <c r="B21" s="36"/>
      <c r="C21" s="36"/>
      <c r="D21" s="36"/>
      <c r="E21" s="36"/>
      <c r="F21" s="36"/>
      <c r="G21" s="36"/>
      <c r="H21" s="107" t="s">
        <v>118</v>
      </c>
      <c r="I21" s="107"/>
      <c r="J21" s="107"/>
      <c r="K21" s="107"/>
      <c r="L21" s="107"/>
    </row>
    <row r="22" spans="1:13" x14ac:dyDescent="0.3">
      <c r="A22" s="36"/>
      <c r="B22" s="36"/>
      <c r="C22" s="36"/>
      <c r="D22" s="36"/>
      <c r="E22" s="36"/>
      <c r="F22" s="36"/>
      <c r="G22" s="36"/>
      <c r="H22" s="36"/>
      <c r="I22" s="36"/>
      <c r="J22" s="44"/>
      <c r="K22" s="44"/>
      <c r="L22" s="44"/>
    </row>
    <row r="23" spans="1:13" x14ac:dyDescent="0.3">
      <c r="A23" s="36"/>
      <c r="B23" s="36"/>
      <c r="C23" s="36"/>
      <c r="D23" s="63" t="str">
        <f>'[1]2'!C14</f>
        <v>1102 - 12003</v>
      </c>
      <c r="E23" s="108" t="str">
        <f>'[1]2'!D14</f>
        <v>Աշխատանքային կենսաթոշակներ</v>
      </c>
      <c r="F23" s="109"/>
      <c r="G23" s="109"/>
      <c r="H23" s="109"/>
      <c r="I23" s="110"/>
      <c r="J23" s="26">
        <f>'5'!J23</f>
        <v>11172600</v>
      </c>
      <c r="K23" s="26">
        <f>'5'!K23</f>
        <v>11172600</v>
      </c>
      <c r="L23" s="26">
        <f>'5'!L23</f>
        <v>11172600</v>
      </c>
    </row>
    <row r="24" spans="1:13" x14ac:dyDescent="0.3">
      <c r="A24" s="36"/>
      <c r="B24" s="36"/>
      <c r="C24" s="36"/>
      <c r="D24" s="36"/>
      <c r="E24" s="36"/>
      <c r="F24" s="107" t="str">
        <f>'[1]2'!E14</f>
        <v>Աշխատանքային կենսաթոշակների (տարիքային, հաշմանդամության, արտոնյալ պայմաններով, երկարամյա ծառայության, մասնակի, կերակրողին կորցնելու դեպքում կենսաթոշակների) տրամադրում</v>
      </c>
      <c r="G24" s="107"/>
      <c r="H24" s="107"/>
      <c r="I24" s="107"/>
      <c r="J24" s="107"/>
      <c r="K24" s="107"/>
      <c r="L24" s="107"/>
    </row>
    <row r="25" spans="1:13" x14ac:dyDescent="0.3">
      <c r="A25" s="36"/>
      <c r="B25" s="36"/>
      <c r="C25" s="36"/>
      <c r="D25" s="36"/>
      <c r="E25" s="36"/>
      <c r="F25" s="36"/>
      <c r="G25" s="107" t="str">
        <f>'[1]2'!F14</f>
        <v>Տրանսֆերտների տրամադրում</v>
      </c>
      <c r="H25" s="107"/>
      <c r="I25" s="107"/>
      <c r="J25" s="107"/>
      <c r="K25" s="107"/>
      <c r="L25" s="107"/>
    </row>
    <row r="26" spans="1:13" x14ac:dyDescent="0.3">
      <c r="A26" s="36"/>
      <c r="B26" s="36"/>
      <c r="C26" s="36"/>
      <c r="D26" s="36"/>
      <c r="E26" s="36"/>
      <c r="F26" s="36"/>
      <c r="G26" s="36"/>
      <c r="H26" s="107" t="s">
        <v>68</v>
      </c>
      <c r="I26" s="107"/>
      <c r="J26" s="107"/>
      <c r="K26" s="107"/>
      <c r="L26" s="107"/>
    </row>
    <row r="27" spans="1:13" x14ac:dyDescent="0.3">
      <c r="A27" s="36"/>
      <c r="B27" s="36"/>
      <c r="C27" s="36"/>
      <c r="D27" s="36"/>
      <c r="E27" s="36"/>
      <c r="F27" s="36"/>
      <c r="G27" s="36"/>
      <c r="H27" s="36"/>
      <c r="I27" s="36"/>
      <c r="J27" s="44"/>
      <c r="K27" s="44"/>
      <c r="L27" s="44"/>
    </row>
    <row r="28" spans="1:13" x14ac:dyDescent="0.3">
      <c r="A28" s="1"/>
      <c r="B28" s="63" t="str">
        <f>'[1]2'!B15</f>
        <v>1205</v>
      </c>
      <c r="C28" s="107" t="str">
        <f>'[1]2'!D15</f>
        <v>Սոցիալական ապահովություն</v>
      </c>
      <c r="D28" s="107"/>
      <c r="E28" s="107"/>
      <c r="F28" s="107"/>
      <c r="G28" s="107"/>
      <c r="H28" s="107"/>
      <c r="I28" s="107"/>
      <c r="J28" s="26">
        <f t="shared" ref="J28:L28" si="3">J29+J34</f>
        <v>7906800</v>
      </c>
      <c r="K28" s="26">
        <f t="shared" si="3"/>
        <v>7906800</v>
      </c>
      <c r="L28" s="26">
        <f t="shared" si="3"/>
        <v>7906800</v>
      </c>
    </row>
    <row r="29" spans="1:13" x14ac:dyDescent="0.3">
      <c r="A29" s="36"/>
      <c r="B29" s="36"/>
      <c r="C29" s="36"/>
      <c r="D29" s="63" t="str">
        <f>'[1]2'!C16</f>
        <v>1205 - 12001</v>
      </c>
      <c r="E29" s="108" t="str">
        <f>'[1]2'!D16</f>
        <v>Ծերության, հաշմանդամության, կերակրողին կորցնելու դեպքում նպաստներ</v>
      </c>
      <c r="F29" s="109"/>
      <c r="G29" s="109"/>
      <c r="H29" s="109"/>
      <c r="I29" s="110"/>
      <c r="J29" s="26">
        <f>'5'!J29</f>
        <v>2906800</v>
      </c>
      <c r="K29" s="26">
        <f>'5'!K29</f>
        <v>2906800</v>
      </c>
      <c r="L29" s="26">
        <f>'5'!L29</f>
        <v>2906800</v>
      </c>
    </row>
    <row r="30" spans="1:13" x14ac:dyDescent="0.3">
      <c r="A30" s="36"/>
      <c r="B30" s="36"/>
      <c r="C30" s="36"/>
      <c r="D30" s="36"/>
      <c r="E30" s="36"/>
      <c r="F30" s="107" t="str">
        <f>'[1]2'!E16</f>
        <v>Ծերության, հաշմանդամության, կերակրողին կորցնելու դեպքում սոցիալական նպաստների տրամադրում</v>
      </c>
      <c r="G30" s="107"/>
      <c r="H30" s="107"/>
      <c r="I30" s="107"/>
      <c r="J30" s="107"/>
      <c r="K30" s="107"/>
      <c r="L30" s="107"/>
    </row>
    <row r="31" spans="1:13" x14ac:dyDescent="0.3">
      <c r="A31" s="36"/>
      <c r="B31" s="36"/>
      <c r="C31" s="36"/>
      <c r="D31" s="36"/>
      <c r="E31" s="36"/>
      <c r="F31" s="36"/>
      <c r="G31" s="107" t="str">
        <f>'[1]2'!F16</f>
        <v>Տրանսֆերտների տրամադրում</v>
      </c>
      <c r="H31" s="107"/>
      <c r="I31" s="107"/>
      <c r="J31" s="107"/>
      <c r="K31" s="107"/>
      <c r="L31" s="107"/>
    </row>
    <row r="32" spans="1:13" x14ac:dyDescent="0.3">
      <c r="A32" s="36"/>
      <c r="B32" s="36"/>
      <c r="C32" s="36"/>
      <c r="D32" s="36"/>
      <c r="E32" s="36"/>
      <c r="F32" s="36"/>
      <c r="G32" s="36"/>
      <c r="H32" s="107" t="s">
        <v>119</v>
      </c>
      <c r="I32" s="107"/>
      <c r="J32" s="107"/>
      <c r="K32" s="107"/>
      <c r="L32" s="107"/>
    </row>
    <row r="33" spans="1:12" x14ac:dyDescent="0.3">
      <c r="A33" s="36"/>
      <c r="B33" s="36"/>
      <c r="C33" s="36"/>
      <c r="D33" s="36"/>
      <c r="E33" s="36"/>
      <c r="F33" s="36"/>
      <c r="G33" s="36"/>
      <c r="H33" s="36"/>
      <c r="I33" s="36"/>
      <c r="J33" s="36"/>
      <c r="K33" s="36"/>
      <c r="L33" s="36"/>
    </row>
    <row r="34" spans="1:12" x14ac:dyDescent="0.3">
      <c r="A34" s="36"/>
      <c r="B34" s="36"/>
      <c r="C34" s="36"/>
      <c r="D34" s="63" t="str">
        <f>'[1]2'!C17</f>
        <v>1205 - 12029</v>
      </c>
      <c r="E34" s="108" t="str">
        <f>'[1]2'!D17</f>
        <v>Անկանխիկ եղանակով վճարումներից կենսաթոշակառուներին հետվճարի տրամադրում</v>
      </c>
      <c r="F34" s="109"/>
      <c r="G34" s="109"/>
      <c r="H34" s="109"/>
      <c r="I34" s="110"/>
      <c r="J34" s="26">
        <f>'5'!J34</f>
        <v>5000000</v>
      </c>
      <c r="K34" s="26">
        <f>'5'!K34</f>
        <v>5000000</v>
      </c>
      <c r="L34" s="26">
        <f>'5'!L34</f>
        <v>5000000</v>
      </c>
    </row>
    <row r="35" spans="1:12" x14ac:dyDescent="0.3">
      <c r="A35" s="36"/>
      <c r="B35" s="36"/>
      <c r="C35" s="36"/>
      <c r="D35" s="36"/>
      <c r="E35" s="36"/>
      <c r="F35" s="107" t="str">
        <f>'[1]2'!E17</f>
        <v>Անկանխիկ եղանակով վճարումներից կենսաթոշակառուներին հետվճարի տրամադրում՛ պետություն-մասնավոր սոցիալական փոխգործակցության միջոցառման շրջանակում</v>
      </c>
      <c r="G35" s="107"/>
      <c r="H35" s="107"/>
      <c r="I35" s="107"/>
      <c r="J35" s="107"/>
      <c r="K35" s="107"/>
      <c r="L35" s="107"/>
    </row>
    <row r="36" spans="1:12" x14ac:dyDescent="0.3">
      <c r="A36" s="36"/>
      <c r="B36" s="36"/>
      <c r="C36" s="36"/>
      <c r="D36" s="36"/>
      <c r="E36" s="36"/>
      <c r="F36" s="36"/>
      <c r="G36" s="107" t="str">
        <f>'[1]2'!F17</f>
        <v>Տրանսֆերտների տրամադրում</v>
      </c>
      <c r="H36" s="107"/>
      <c r="I36" s="107"/>
      <c r="J36" s="107"/>
      <c r="K36" s="107"/>
      <c r="L36" s="107"/>
    </row>
    <row r="37" spans="1:12" x14ac:dyDescent="0.3">
      <c r="A37" s="36"/>
      <c r="B37" s="36"/>
      <c r="C37" s="36"/>
      <c r="D37" s="36"/>
      <c r="E37" s="36"/>
      <c r="F37" s="36"/>
      <c r="G37" s="36"/>
      <c r="H37" s="107" t="s">
        <v>120</v>
      </c>
      <c r="I37" s="107"/>
      <c r="J37" s="107"/>
      <c r="K37" s="107"/>
      <c r="L37" s="107"/>
    </row>
    <row r="38" spans="1:12" ht="82.5" x14ac:dyDescent="0.3">
      <c r="A38" s="36"/>
      <c r="B38" s="36"/>
      <c r="C38" s="36"/>
      <c r="D38" s="36"/>
      <c r="E38" s="36"/>
      <c r="F38" s="36"/>
      <c r="G38" s="36"/>
      <c r="H38" s="36"/>
      <c r="I38" s="63" t="str">
        <f>'[1]4'!I38</f>
        <v>Անկանխիկ եղանակով վճարումներ իրականացնող շահառուների թիվ, այդ թվում</v>
      </c>
      <c r="J38" s="63">
        <f>'5'!J38</f>
        <v>23007</v>
      </c>
      <c r="K38" s="63"/>
      <c r="L38" s="63">
        <f>'5'!L38</f>
        <v>23007</v>
      </c>
    </row>
  </sheetData>
  <mergeCells count="32">
    <mergeCell ref="E13:I13"/>
    <mergeCell ref="F14:L14"/>
    <mergeCell ref="G15:L15"/>
    <mergeCell ref="H16:L16"/>
    <mergeCell ref="A6:L6"/>
    <mergeCell ref="K7:L7"/>
    <mergeCell ref="A8:A9"/>
    <mergeCell ref="B8:C8"/>
    <mergeCell ref="D8:G8"/>
    <mergeCell ref="H8:H9"/>
    <mergeCell ref="I8:I9"/>
    <mergeCell ref="J8:L8"/>
    <mergeCell ref="A10:I10"/>
    <mergeCell ref="A11:I11"/>
    <mergeCell ref="C12:I12"/>
    <mergeCell ref="E18:I18"/>
    <mergeCell ref="F19:L19"/>
    <mergeCell ref="G20:L20"/>
    <mergeCell ref="H21:L21"/>
    <mergeCell ref="E23:I23"/>
    <mergeCell ref="F24:L24"/>
    <mergeCell ref="G25:L25"/>
    <mergeCell ref="H26:L26"/>
    <mergeCell ref="C28:I28"/>
    <mergeCell ref="E29:I29"/>
    <mergeCell ref="G36:L36"/>
    <mergeCell ref="H37:L37"/>
    <mergeCell ref="F30:L30"/>
    <mergeCell ref="G31:L31"/>
    <mergeCell ref="H32:L32"/>
    <mergeCell ref="E34:I34"/>
    <mergeCell ref="F35:L35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Gohar.Hayrapetyan</dc:creator>
  <cp:keywords>https:/mul2.gov.am/tasks/1305070/oneclick?token=b63f5dbbba4dd89f513a6ab8ab326e93</cp:keywords>
  <cp:lastModifiedBy>Susanna Arzumanyan</cp:lastModifiedBy>
  <cp:lastPrinted>2026-03-02T12:18:34Z</cp:lastPrinted>
  <dcterms:created xsi:type="dcterms:W3CDTF">2025-01-21T04:53:39Z</dcterms:created>
  <dcterms:modified xsi:type="dcterms:W3CDTF">2026-04-02T06:07:05Z</dcterms:modified>
</cp:coreProperties>
</file>