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eri Aghekyan\Desktop\VOROSHMAN NAXAGCER-2026\12509-Qax. nax. busabanakan\Naxagic\Naxagic - Lramshakvac\ԲՈՒՍԱԲԱՆԱԿԱՆ\"/>
    </mc:Choice>
  </mc:AlternateContent>
  <xr:revisionPtr revIDLastSave="0" documentId="13_ncr:1_{7FBA38F2-84BB-4E23-B197-77C3B8FDFB8E}" xr6:coauthVersionLast="47" xr6:coauthVersionMax="47" xr10:uidLastSave="{00000000-0000-0000-0000-000000000000}"/>
  <bookViews>
    <workbookView xWindow="-120" yWindow="-120" windowWidth="29040" windowHeight="15720" tabRatio="423" activeTab="5" xr2:uid="{00000000-000D-0000-FFFF-FFFF00000000}"/>
  </bookViews>
  <sheets>
    <sheet name="1" sheetId="66" r:id="rId1"/>
    <sheet name="2" sheetId="70" r:id="rId2"/>
    <sheet name="3" sheetId="60" r:id="rId3"/>
    <sheet name="4" sheetId="69" r:id="rId4"/>
    <sheet name="5" sheetId="74" r:id="rId5"/>
    <sheet name="6" sheetId="67" r:id="rId6"/>
  </sheets>
  <externalReferences>
    <externalReference r:id="rId7"/>
  </externalReferences>
  <definedNames>
    <definedName name="_xlnm._FilterDatabase" localSheetId="0" hidden="1">'1'!$D$1:$E$14</definedName>
    <definedName name="_xlnm._FilterDatabase" localSheetId="1" hidden="1">'2'!$D$1:$E$10</definedName>
    <definedName name="_xlnm._FilterDatabase" localSheetId="3" hidden="1">'4'!$A$1:$B$10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>#REF!</definedName>
    <definedName name="åû" localSheetId="0">#REF!</definedName>
    <definedName name="åû" localSheetId="1">#REF!</definedName>
    <definedName name="åû" localSheetId="3">#REF!</definedName>
    <definedName name="åû">#REF!</definedName>
    <definedName name="davit" localSheetId="0">#REF!</definedName>
    <definedName name="davit" localSheetId="1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>#REF!</definedName>
    <definedName name="ggg" localSheetId="0">#REF!</definedName>
    <definedName name="ggg" localSheetId="1">#REF!</definedName>
    <definedName name="ggg" localSheetId="3">#REF!</definedName>
    <definedName name="ggg">#REF!</definedName>
    <definedName name="hav">#REF!</definedName>
    <definedName name="havelvac">#REF!</definedName>
    <definedName name="mas" localSheetId="0">#REF!</definedName>
    <definedName name="mas" localSheetId="1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3">#REF!</definedName>
    <definedName name="mass">#REF!</definedName>
    <definedName name="PANature" localSheetId="0">#REF!</definedName>
    <definedName name="PANature" localSheetId="1">#REF!</definedName>
    <definedName name="PANature" localSheetId="3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 localSheetId="1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'1'!$A$1:$J$19</definedName>
    <definedName name="_xlnm.Print_Area" localSheetId="1">'2'!$A$1:$J$62</definedName>
    <definedName name="_xlnm.Print_Area" localSheetId="3">'4'!$A$1:$G$24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3">#REF!</definedName>
    <definedName name="x">#REF!</definedName>
    <definedName name="Հավելված" localSheetId="0">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0">#REF!</definedName>
    <definedName name="Մաս" localSheetId="1">#REF!</definedName>
    <definedName name="Մաս" localSheetId="3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70" l="1"/>
  <c r="J11" i="70"/>
  <c r="H11" i="70"/>
  <c r="I19" i="70"/>
  <c r="J19" i="70"/>
  <c r="H19" i="70"/>
  <c r="I40" i="70"/>
  <c r="J40" i="70"/>
  <c r="H40" i="70"/>
  <c r="G7" i="70"/>
  <c r="G7" i="66"/>
  <c r="K9" i="67"/>
  <c r="L9" i="67"/>
  <c r="M9" i="67"/>
  <c r="J9" i="67"/>
  <c r="K10" i="67"/>
  <c r="L10" i="67"/>
  <c r="M10" i="67"/>
  <c r="J10" i="67"/>
  <c r="K11" i="67"/>
  <c r="L11" i="67"/>
  <c r="M11" i="67"/>
  <c r="J11" i="67"/>
  <c r="K12" i="67"/>
  <c r="L12" i="67"/>
  <c r="M12" i="67"/>
  <c r="J12" i="67"/>
  <c r="K16" i="67"/>
  <c r="L16" i="67"/>
  <c r="M16" i="67"/>
  <c r="J16" i="67"/>
  <c r="E11" i="74"/>
  <c r="E12" i="74"/>
  <c r="E13" i="74"/>
  <c r="E11" i="69" l="1"/>
  <c r="F11" i="69"/>
  <c r="G11" i="69"/>
  <c r="D11" i="69"/>
  <c r="F15" i="69"/>
  <c r="G15" i="69"/>
  <c r="G13" i="69" s="1"/>
  <c r="E15" i="69"/>
  <c r="E13" i="69" s="1"/>
  <c r="E16" i="69"/>
  <c r="F18" i="69"/>
  <c r="G18" i="69"/>
  <c r="E18" i="69"/>
  <c r="D15" i="69"/>
  <c r="F13" i="69"/>
  <c r="D13" i="69"/>
  <c r="E11" i="60"/>
  <c r="D11" i="60"/>
  <c r="D13" i="60"/>
  <c r="D15" i="60"/>
  <c r="D16" i="60"/>
  <c r="E16" i="60"/>
  <c r="E13" i="60" s="1"/>
  <c r="E15" i="60"/>
  <c r="J17" i="70" l="1"/>
  <c r="J15" i="70" s="1"/>
  <c r="J13" i="70" s="1"/>
  <c r="I17" i="70"/>
  <c r="I15" i="70" s="1"/>
  <c r="I13" i="70" s="1"/>
  <c r="H17" i="70"/>
  <c r="H15" i="70" s="1"/>
  <c r="H13" i="70" s="1"/>
  <c r="H30" i="70"/>
  <c r="H29" i="70" s="1"/>
  <c r="H28" i="70" s="1"/>
  <c r="H27" i="70" s="1"/>
  <c r="H25" i="70" s="1"/>
  <c r="H23" i="70" s="1"/>
  <c r="H38" i="70" s="1"/>
  <c r="H36" i="70" s="1"/>
  <c r="H34" i="70" s="1"/>
  <c r="H32" i="70" s="1"/>
  <c r="H9" i="70" s="1"/>
  <c r="J31" i="70"/>
  <c r="J30" i="70" s="1"/>
  <c r="J29" i="70" s="1"/>
  <c r="J28" i="70" s="1"/>
  <c r="J27" i="70" s="1"/>
  <c r="J25" i="70" s="1"/>
  <c r="J23" i="70" s="1"/>
  <c r="J21" i="70" s="1"/>
  <c r="I31" i="70"/>
  <c r="I30" i="70" s="1"/>
  <c r="I29" i="70" s="1"/>
  <c r="I28" i="70" s="1"/>
  <c r="I27" i="70" s="1"/>
  <c r="I25" i="70" s="1"/>
  <c r="I23" i="70" s="1"/>
  <c r="I38" i="70" s="1"/>
  <c r="I36" i="70" s="1"/>
  <c r="I34" i="70" s="1"/>
  <c r="I32" i="70" s="1"/>
  <c r="I9" i="70" s="1"/>
  <c r="H31" i="70"/>
  <c r="H10" i="66"/>
  <c r="I10" i="66"/>
  <c r="J10" i="66"/>
  <c r="G10" i="66"/>
  <c r="H12" i="66"/>
  <c r="I12" i="66"/>
  <c r="J12" i="66"/>
  <c r="G12" i="66"/>
  <c r="G13" i="66"/>
  <c r="H13" i="66"/>
  <c r="I13" i="66"/>
  <c r="J13" i="66"/>
  <c r="F16" i="69"/>
  <c r="F9" i="69" s="1"/>
  <c r="E9" i="69"/>
  <c r="D18" i="69"/>
  <c r="D16" i="69" s="1"/>
  <c r="D9" i="69" s="1"/>
  <c r="H21" i="70" l="1"/>
  <c r="I21" i="70"/>
  <c r="E9" i="74"/>
  <c r="D13" i="74"/>
  <c r="G16" i="69" l="1"/>
  <c r="G9" i="69" s="1"/>
  <c r="J50" i="70"/>
  <c r="J49" i="70" s="1"/>
  <c r="J48" i="70" l="1"/>
  <c r="J47" i="70" s="1"/>
  <c r="J46" i="70" s="1"/>
  <c r="J44" i="70" s="1"/>
  <c r="F13" i="60"/>
  <c r="F11" i="60" l="1"/>
  <c r="J42" i="70"/>
  <c r="J38" i="70" s="1"/>
  <c r="J36" i="70" s="1"/>
  <c r="J34" i="70" s="1"/>
  <c r="J32" i="70" s="1"/>
  <c r="J9" i="70" s="1"/>
  <c r="G11" i="60" l="1"/>
</calcChain>
</file>

<file path=xl/sharedStrings.xml><?xml version="1.0" encoding="utf-8"?>
<sst xmlns="http://schemas.openxmlformats.org/spreadsheetml/2006/main" count="220" uniqueCount="120">
  <si>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</si>
  <si>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</si>
  <si>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</si>
  <si>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</si>
  <si>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</si>
  <si>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այդ թվում`</t>
  </si>
  <si>
    <t xml:space="preserve"> ՈՉ ՖԻՆԱՆՍԱԿԱՆ ԱԿՏԻՎՆԵՐԻ ԳԾՈՎ ԾԱԽՍԵՐ</t>
  </si>
  <si>
    <t xml:space="preserve"> Ծրագիր</t>
  </si>
  <si>
    <t>Տարի</t>
  </si>
  <si>
    <t xml:space="preserve"> այդ թվում` բյուջետային ծախսերի տնտեսագիտական դասակարգման հոդվածներ</t>
  </si>
  <si>
    <t xml:space="preserve"> ՀԻՄՆԱԿԱՆ ՄԻՋՈՑՆԵՐ</t>
  </si>
  <si>
    <t>Քաղաքային զարգացում</t>
  </si>
  <si>
    <t>ՀՀ տարածքային կառավարման և ենթակառուցվածքների նախարարություն</t>
  </si>
  <si>
    <t>Բյուջետային գլխավոր կարգադրիչների, ծրագրերի, միջոցառումների և ուղղությունների անվանումները</t>
  </si>
  <si>
    <t>Ընդամենը</t>
  </si>
  <si>
    <t>ՀՀ ՏԱՐԱԾՔԱՅԻՆ ԿԱՌԱՎԱՐՄԱՆ ԵՎ ԵՆԹԱԿԱՌՈՒՑՎԱԾՔՆԵՐԻ ՆԱԽԱՐԱՐՈՒԹՅՈՒՆ</t>
  </si>
  <si>
    <t>Ծրագրային դասիչ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</si>
  <si>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</si>
  <si>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</si>
  <si>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</si>
  <si>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</si>
  <si>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</si>
  <si>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ՀԱՅԱՍՏԱՆԻ ՀԱՆՐԱՊԵՏՈՒԹՅԱՆ</t>
  </si>
  <si>
    <t>ՎԱՐՉԱՊԵՏԻ  ԱՇԽԱՏԱԿԱԶՄԻ</t>
  </si>
  <si>
    <t xml:space="preserve">ՂԵԿԱՎԱՐ՝      </t>
  </si>
  <si>
    <t xml:space="preserve"> Ա. ՀԱՐՈՒԹՅՈՒՆՅԱՆ</t>
  </si>
  <si>
    <t xml:space="preserve"> </t>
  </si>
  <si>
    <t xml:space="preserve"> ՇԵՆՔԵՐ ԵՎ ՇԻՆՈՒԹՅՈՒՆՆԵՐ</t>
  </si>
  <si>
    <t xml:space="preserve"> Առաջին եռամսյակ</t>
  </si>
  <si>
    <t xml:space="preserve"> Առաջին կիսամյակ</t>
  </si>
  <si>
    <t xml:space="preserve"> Ինն ամիս</t>
  </si>
  <si>
    <t>Հավելված N 1</t>
  </si>
  <si>
    <t>Հավելված N 2</t>
  </si>
  <si>
    <t xml:space="preserve"> -----------------ի N -----------Ն որոշման</t>
  </si>
  <si>
    <t xml:space="preserve">
Ծրագրային դասիչը</t>
  </si>
  <si>
    <t xml:space="preserve"> այդ թվում՝</t>
  </si>
  <si>
    <t xml:space="preserve"> Երևանի բուսաբանական այգու տարածքում անտառապուրակի կառուցապատման աշխատանքներ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</si>
  <si>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</si>
  <si>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</si>
  <si>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- Շենքերի և շինությունների շինարարություն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</si>
  <si>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</si>
  <si>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</si>
  <si>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</si>
  <si>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</si>
  <si>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</si>
  <si>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</si>
  <si>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</si>
  <si>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</si>
  <si>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</si>
  <si>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</si>
  <si>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</si>
  <si>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</si>
  <si>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</si>
  <si>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</si>
  <si>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Հանրության կողմից անմիջականորեն օգտագործվող ակտիվների հետ կապված միջոցառումներ </t>
  </si>
  <si>
    <t xml:space="preserve">  Շահառուների ընտրության չափանիշները`  ՀՀ բնակչություն </t>
  </si>
  <si>
    <t xml:space="preserve">Քաղաքային զարգացում </t>
  </si>
  <si>
    <t>Հավելված N 3</t>
  </si>
  <si>
    <t>հազար դրամներով</t>
  </si>
  <si>
    <t>այդ թվում՝</t>
  </si>
  <si>
    <t>Գործառական դասիչը</t>
  </si>
  <si>
    <t>Բաժին</t>
  </si>
  <si>
    <t>Խումբ</t>
  </si>
  <si>
    <t xml:space="preserve"> Դաս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</si>
  <si>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</si>
  <si>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01</t>
  </si>
  <si>
    <t xml:space="preserve"> 08</t>
  </si>
  <si>
    <t xml:space="preserve"> ՀԱՆԳԻՍՏ, ՄՇԱԿՈՒՅԹ ԵՎ ԿՐՈՆ</t>
  </si>
  <si>
    <t xml:space="preserve"> Հանգստի և սպորտի ծառայություններ</t>
  </si>
  <si>
    <t xml:space="preserve"> Բյուջետային գլխավոր կարգադրիչների, ծրագրերի,
միջոցառումների, միջոցառումները կատարող պետական
մարմինների և ուղղությունների անվանումները </t>
  </si>
  <si>
    <t xml:space="preserve"> 1157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</si>
  <si>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</si>
  <si>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</si>
  <si>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</si>
  <si>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</si>
  <si>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</si>
  <si>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</si>
  <si>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 xml:space="preserve">այդ թվում՝ </t>
  </si>
  <si>
    <t>ԸՆԴԱՄԵՆԸ</t>
  </si>
  <si>
    <t>1157</t>
  </si>
  <si>
    <t>Քաղաքային ենթակառուցվածքների զարգացում</t>
  </si>
  <si>
    <t>Քաղաքային ենթակառուցվածքների արդիականացում և բարելավում</t>
  </si>
  <si>
    <t>Հանրության կողմից անմիջականորեն օգտագործվող ակտիվների հետ կապված միջոցառումներ</t>
  </si>
  <si>
    <t xml:space="preserve">ՎԱՐՉԱՊԵՏԻ  ԱՇԽԱՏԱԿԱԶՄԻ ՂԵԿԱՎԱՐ՝    </t>
  </si>
  <si>
    <t>Հավելված N 4</t>
  </si>
  <si>
    <t>Հավելված N 5</t>
  </si>
  <si>
    <t>1157 - 21038</t>
  </si>
  <si>
    <t>Երևան քաղաքում անտառապուրակի հիմնում և կանաչ գոտիների  արդիականացում</t>
  </si>
  <si>
    <t xml:space="preserve"> ՀՀ կառավարության 2026 թվականի</t>
  </si>
  <si>
    <t xml:space="preserve">ՀՀ կառավարության  2026 թվականի </t>
  </si>
  <si>
    <t xml:space="preserve"> ԲԳԿ/ԲՍԿ </t>
  </si>
  <si>
    <t xml:space="preserve"> 1157 - 21038 </t>
  </si>
  <si>
    <t>Երևանի բուսաբանական այգու տարածքում անտառապուրակի կառուցապատման աշխատանքներ</t>
  </si>
  <si>
    <t xml:space="preserve"> Երևան քաղաքում անտառապուրակի հիմնում և կանաչ գոտիների  արդիականացում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</si>
  <si>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</si>
  <si>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</si>
  <si>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</si>
  <si>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ՀՀ կառավարության 2026 թվականի</t>
  </si>
  <si>
    <t xml:space="preserve">Ծրագրերի, միջոցառումների անվանումները </t>
  </si>
  <si>
    <t xml:space="preserve"> «ՀԱՅԱՍՏԱՆԻ ՀԱՆՐԱՊԵՏՈՒԹՅԱՆ 2026 ԹՎԱԿԱՆԻ ՊԵՏԱԿԱՆ ԲՅՈՒՋԵԻ ՄԱՍԻՆ» ՀԱՅԱՍՏԱՆԻ ՀԱՆՐԱՊԵՏՈՒԹՅԱՆ ՕՐԵՆՔԻ N 1
ՀԱՎԵԼՎԱԾԻ N 2 ԱՂՅՈՒՍԱԿՈՒՄ ԿԱՏԱՐՎՈՂ ՎԵՐԱԲԱՇԽՈՒՄԸ ԵՎ ՀԱՅԱՍՏԱՆԻ ՀԱՆՐԱՊԵՏՈՒԹՅԱՆ ԿԱՌԱՎԱՐՈՒԹՅԱՆ 2025 ԹՎԱԿԱՆԻ ԴԵԿՏԵՄԲԵՐԻ 25-Ի N 1910-Ն ՈՐՈՇՄԱՆ N 5 ՀԱՎԵԼՎԱԾԻ
N 1 ԱՂՅՈՒՍԱԿՈՒՄ ԿԱՏԱՐՎՈՂ ՓՈՓՈԽՈՒԹՅՈՒՆԸ ԵՎ ԼՐԱՑՈՒՄԸ</t>
  </si>
  <si>
    <t>ՀՀԱՅԱՍՏԱՆԻ ՀԱՆՐԱՊԵՏՈՒԹՅԱՆ ԿԱՌԱՎԱՐՈՒԹՅԱՆ 2025 ԹՎԱԿԱՆԻ ԴԵԿՏԵՄԲԵՐԻ 25-Ի N 1910-Ն ՈՐՈՇՄԱՆ NN 3 ԵՎ 4 ՀԱՎԵԼՎԱԾՆԵՐՈՒՄ ԿԱՏԱՐՎՈՂ ՓՈՓՈԽՈՒԹՅՈՒՆԸ ԵՎ ԼՐԱՑՈՒՄԸ</t>
  </si>
  <si>
    <t>Հավելված N 6</t>
  </si>
  <si>
    <t xml:space="preserve">ՀԱՅԱՍՏԱՆԻ ՀԱՆՐԱՊԵՏՈՒԹՅԱՆ ԿԱՌԱՎԱՐՈՒԹՅԱՆ 2025 ԹՎԱԿԱՆԻ ԴԵԿՏԵՄԲԵՐԻ25-Ի N 1910-Ն ՈՐՈՇՄԱՆ
NN 9 ԵՎ 9.1 ՀԱՎԵԼՎԱԾՆԵՐՈՒՄ ԿԱՏԱՐՎՈՂ ՓՈՓՈԽՈՒԹՅՈՒՆԸ ԵՎ ԼՐԱՑՈՒՄԸ </t>
  </si>
  <si>
    <t>1157 - 21002</t>
  </si>
  <si>
    <t>Երևանի մետրոպոլիտենի ենթակառուցվածքների կառուցում</t>
  </si>
  <si>
    <t xml:space="preserve"> 21002</t>
  </si>
  <si>
    <t xml:space="preserve"> Երևանի մետրոպոլիտենի ենթակառուցվածքների կառուցում</t>
  </si>
  <si>
    <t xml:space="preserve">  Խողովակաշարային և այլ տրանսպորտ</t>
  </si>
  <si>
    <t>05</t>
  </si>
  <si>
    <t xml:space="preserve"> Տրանսպորտ</t>
  </si>
  <si>
    <t xml:space="preserve"> ՏՆՏԵՍԱԿԱՆ ՀԱՐԱԲԵՐՈՒԹՅՈՒՆՆԵՐ</t>
  </si>
  <si>
    <t>04</t>
  </si>
  <si>
    <t xml:space="preserve"> ՀԱՅԱՍՏԱՆԻ ՀԱՆՐԱՊԵՏՈՒԹՅԱՆ ԿԱՌԱՎԱՐՈՒԹՅԱՆ 2025 ԹՎԱԿԱՆԻ ԴԵԿՏԵՄԲԵՐԻ 25-Ի N 1910-Ն ՈՐՈՇՄԱՆ N 8 ՀԱՎԵԼՎԱԾՈՒՄ ԿԱՏԱՐՎՈՂ ՓՈՓՈԽՈՒԹՅՈՒՆԸ ԵՎ ԼՐԱՑՈՒՄԸ</t>
  </si>
  <si>
    <t xml:space="preserve"> 1157 - 21002 </t>
  </si>
  <si>
    <t xml:space="preserve"> Երևանի մետրոպոլիտենի ենթակառուցվածքների կառուցում </t>
  </si>
  <si>
    <t xml:space="preserve"> Հանրության կողմից անմիջականորեն օգտագործվող ակտիվների հետ կապված միջոցառումներ  </t>
  </si>
  <si>
    <t>Ցուցանիշների փոփոխությունը 
(ավելացումները նշված են դրական նշանով, իսկ նվազեցումները՝ փակագծերում)</t>
  </si>
  <si>
    <t>«ՀԱՅԱՍՏԱՆԻ ՀԱՆՐԱՊԵՏՈՒԹՅԱՆ 2026 ԹՎԱԿԱՆԻ ՊԵՏԱԿԱՆ ԲՅՈՒՋԵԻ ՄԱՍԻՆ» ՕՐԵՆՔԻ N 1 ՀԱՎԵԼՎԱԾԻ N 3 ԱՂՅՈՒՍԱԿՈՒՄ ԿԱՏԱՐՎՈՂ  ՓՈՓՈԽՈՒԹՅՈՒՆԸ ԵՎ ԼՐԱՑՈՒՄԸ</t>
  </si>
  <si>
    <t xml:space="preserve"> ԱՅԱՍՏԱՆԻ ՀԱՆՐԱՊԵՏՈՒԹՅԱՆ ԿԱՌԱՎԱՐՈՒԹՅԱՆ 2025 ԹՎԱԿԱՆԻ ԴԵԿՏԵՄԲԵՐԻ 25-Ի N 1910-Ն ՈՐՈՇՄԱՆ
N 5 ՀԱՎԵԼՎԱԾԻ N 2 ԱՂՅՈՒՍԱԿՈՒՄ ԿԱՏԱՐՎՈՂ ՓՈՓՈԽՈՒԹՅՈՒՆԸ ԵՎ ԼՐԱՑՈՒՄԸ </t>
  </si>
  <si>
    <t xml:space="preserve"> Շահառուների ընտրության չափանիշները` ՀՀ բնակչություն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</si>
</sst>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</numFmts>
  <fonts count="12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2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u/>
      <sz val="12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1"/>
      <color rgb="FF9C6500"/>
      <name val="Calibri"/>
      <family val="2"/>
      <charset val="204"/>
      <scheme val="minor"/>
    </font>
    <font>
      <b/>
      <i/>
      <sz val="1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000000"/>
      </patternFill>
    </fill>
  </fills>
  <borders count="5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416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8" fontId="16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9" fillId="0" borderId="0"/>
    <xf numFmtId="0" fontId="20" fillId="0" borderId="0"/>
    <xf numFmtId="167" fontId="19" fillId="0" borderId="0" applyFont="0" applyFill="0" applyBorder="0" applyAlignment="0" applyProtection="0"/>
    <xf numFmtId="0" fontId="15" fillId="0" borderId="0"/>
    <xf numFmtId="43" fontId="22" fillId="0" borderId="0" applyFon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3" borderId="0" applyNumberFormat="0" applyBorder="0" applyAlignment="0" applyProtection="0"/>
    <xf numFmtId="0" fontId="26" fillId="6" borderId="5" applyNumberFormat="0" applyAlignment="0" applyProtection="0"/>
    <xf numFmtId="0" fontId="27" fillId="7" borderId="8" applyNumberFormat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5" applyNumberFormat="0" applyAlignment="0" applyProtection="0"/>
    <xf numFmtId="0" fontId="34" fillId="0" borderId="7" applyNumberFormat="0" applyFill="0" applyAlignment="0" applyProtection="0"/>
    <xf numFmtId="0" fontId="35" fillId="4" borderId="0" applyNumberFormat="0" applyBorder="0" applyAlignment="0" applyProtection="0"/>
    <xf numFmtId="0" fontId="36" fillId="0" borderId="0"/>
    <xf numFmtId="0" fontId="16" fillId="0" borderId="0">
      <alignment horizontal="left" vertical="top" wrapText="1"/>
    </xf>
    <xf numFmtId="0" fontId="13" fillId="0" borderId="0"/>
    <xf numFmtId="0" fontId="23" fillId="8" borderId="9" applyNumberFormat="0" applyFont="0" applyAlignment="0" applyProtection="0"/>
    <xf numFmtId="0" fontId="19" fillId="8" borderId="9" applyNumberFormat="0" applyFont="0" applyAlignment="0" applyProtection="0"/>
    <xf numFmtId="0" fontId="38" fillId="6" borderId="6" applyNumberFormat="0" applyAlignment="0" applyProtection="0"/>
    <xf numFmtId="9" fontId="1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/>
    <xf numFmtId="0" fontId="18" fillId="0" borderId="0"/>
    <xf numFmtId="0" fontId="44" fillId="4" borderId="0" applyNumberFormat="0" applyBorder="0" applyAlignment="0" applyProtection="0"/>
    <xf numFmtId="0" fontId="21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6" fillId="34" borderId="0" applyNumberFormat="0" applyBorder="0" applyAlignment="0" applyProtection="0"/>
    <xf numFmtId="0" fontId="47" fillId="51" borderId="11" applyNumberFormat="0" applyAlignment="0" applyProtection="0"/>
    <xf numFmtId="0" fontId="48" fillId="52" borderId="12" applyNumberFormat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3" fillId="0" borderId="0" applyNumberFormat="0" applyFill="0" applyBorder="0" applyAlignment="0" applyProtection="0"/>
    <xf numFmtId="0" fontId="54" fillId="41" borderId="11" applyNumberFormat="0" applyAlignment="0" applyProtection="0"/>
    <xf numFmtId="0" fontId="55" fillId="0" borderId="16" applyNumberFormat="0" applyFill="0" applyAlignment="0" applyProtection="0"/>
    <xf numFmtId="0" fontId="56" fillId="53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9" fillId="0" borderId="0"/>
    <xf numFmtId="0" fontId="13" fillId="0" borderId="0"/>
    <xf numFmtId="0" fontId="13" fillId="0" borderId="0"/>
    <xf numFmtId="0" fontId="18" fillId="54" borderId="17" applyNumberFormat="0" applyFont="0" applyAlignment="0" applyProtection="0"/>
    <xf numFmtId="0" fontId="57" fillId="51" borderId="18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43" fillId="0" borderId="0"/>
    <xf numFmtId="1" fontId="62" fillId="0" borderId="0"/>
    <xf numFmtId="0" fontId="63" fillId="0" borderId="0"/>
    <xf numFmtId="0" fontId="13" fillId="0" borderId="0"/>
    <xf numFmtId="0" fontId="19" fillId="0" borderId="0"/>
    <xf numFmtId="0" fontId="16" fillId="0" borderId="0">
      <alignment horizontal="left" vertical="top" wrapText="1"/>
    </xf>
    <xf numFmtId="0" fontId="21" fillId="0" borderId="0"/>
    <xf numFmtId="0" fontId="64" fillId="0" borderId="0"/>
    <xf numFmtId="0" fontId="13" fillId="0" borderId="0"/>
    <xf numFmtId="0" fontId="13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67" fillId="9" borderId="0" applyNumberFormat="0" applyBorder="0" applyAlignment="0" applyProtection="0"/>
    <xf numFmtId="0" fontId="67" fillId="13" borderId="0" applyNumberFormat="0" applyBorder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67" fillId="29" borderId="0" applyNumberFormat="0" applyBorder="0" applyAlignment="0" applyProtection="0"/>
    <xf numFmtId="0" fontId="68" fillId="3" borderId="0" applyNumberFormat="0" applyBorder="0" applyAlignment="0" applyProtection="0"/>
    <xf numFmtId="0" fontId="69" fillId="6" borderId="5" applyNumberFormat="0" applyAlignment="0" applyProtection="0"/>
    <xf numFmtId="0" fontId="70" fillId="7" borderId="8" applyNumberFormat="0" applyAlignment="0" applyProtection="0"/>
    <xf numFmtId="0" fontId="71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6" fillId="5" borderId="5" applyNumberFormat="0" applyAlignment="0" applyProtection="0"/>
    <xf numFmtId="0" fontId="77" fillId="0" borderId="7" applyNumberFormat="0" applyFill="0" applyAlignment="0" applyProtection="0"/>
    <xf numFmtId="0" fontId="44" fillId="4" borderId="0" applyNumberFormat="0" applyBorder="0" applyAlignment="0" applyProtection="0"/>
    <xf numFmtId="0" fontId="78" fillId="6" borderId="6" applyNumberFormat="0" applyAlignment="0" applyProtection="0"/>
    <xf numFmtId="0" fontId="66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80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0" fontId="10" fillId="0" borderId="0"/>
    <xf numFmtId="167" fontId="10" fillId="0" borderId="0" applyFont="0" applyFill="0" applyBorder="0" applyAlignment="0" applyProtection="0"/>
    <xf numFmtId="0" fontId="10" fillId="8" borderId="9" applyNumberFormat="0" applyFont="0" applyAlignment="0" applyProtection="0"/>
    <xf numFmtId="43" fontId="10" fillId="0" borderId="0" applyFont="0" applyFill="0" applyBorder="0" applyAlignment="0" applyProtection="0"/>
    <xf numFmtId="0" fontId="47" fillId="51" borderId="21" applyNumberFormat="0" applyAlignment="0" applyProtection="0"/>
    <xf numFmtId="43" fontId="10" fillId="0" borderId="0" applyFont="0" applyFill="0" applyBorder="0" applyAlignment="0" applyProtection="0"/>
    <xf numFmtId="0" fontId="54" fillId="41" borderId="21" applyNumberFormat="0" applyAlignment="0" applyProtection="0"/>
    <xf numFmtId="0" fontId="10" fillId="0" borderId="0"/>
    <xf numFmtId="0" fontId="18" fillId="54" borderId="22" applyNumberFormat="0" applyFont="0" applyAlignment="0" applyProtection="0"/>
    <xf numFmtId="0" fontId="57" fillId="51" borderId="23" applyNumberFormat="0" applyAlignment="0" applyProtection="0"/>
    <xf numFmtId="0" fontId="59" fillId="0" borderId="24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47" fillId="51" borderId="25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0" fontId="16" fillId="0" borderId="0">
      <alignment horizontal="left" vertical="top" wrapText="1"/>
    </xf>
    <xf numFmtId="165" fontId="15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15" fillId="10" borderId="0" applyNumberFormat="0" applyBorder="0" applyAlignment="0" applyProtection="0"/>
    <xf numFmtId="0" fontId="9" fillId="14" borderId="0" applyNumberFormat="0" applyBorder="0" applyAlignment="0" applyProtection="0"/>
    <xf numFmtId="0" fontId="15" fillId="14" borderId="0" applyNumberFormat="0" applyBorder="0" applyAlignment="0" applyProtection="0"/>
    <xf numFmtId="0" fontId="9" fillId="18" borderId="0" applyNumberFormat="0" applyBorder="0" applyAlignment="0" applyProtection="0"/>
    <xf numFmtId="0" fontId="15" fillId="18" borderId="0" applyNumberFormat="0" applyBorder="0" applyAlignment="0" applyProtection="0"/>
    <xf numFmtId="0" fontId="9" fillId="22" borderId="0" applyNumberFormat="0" applyBorder="0" applyAlignment="0" applyProtection="0"/>
    <xf numFmtId="0" fontId="15" fillId="22" borderId="0" applyNumberFormat="0" applyBorder="0" applyAlignment="0" applyProtection="0"/>
    <xf numFmtId="0" fontId="9" fillId="26" borderId="0" applyNumberFormat="0" applyBorder="0" applyAlignment="0" applyProtection="0"/>
    <xf numFmtId="0" fontId="15" fillId="26" borderId="0" applyNumberFormat="0" applyBorder="0" applyAlignment="0" applyProtection="0"/>
    <xf numFmtId="0" fontId="9" fillId="30" borderId="0" applyNumberFormat="0" applyBorder="0" applyAlignment="0" applyProtection="0"/>
    <xf numFmtId="0" fontId="15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15" fillId="11" borderId="0" applyNumberFormat="0" applyBorder="0" applyAlignment="0" applyProtection="0"/>
    <xf numFmtId="0" fontId="9" fillId="15" borderId="0" applyNumberFormat="0" applyBorder="0" applyAlignment="0" applyProtection="0"/>
    <xf numFmtId="0" fontId="15" fillId="15" borderId="0" applyNumberFormat="0" applyBorder="0" applyAlignment="0" applyProtection="0"/>
    <xf numFmtId="0" fontId="9" fillId="19" borderId="0" applyNumberFormat="0" applyBorder="0" applyAlignment="0" applyProtection="0"/>
    <xf numFmtId="0" fontId="15" fillId="19" borderId="0" applyNumberFormat="0" applyBorder="0" applyAlignment="0" applyProtection="0"/>
    <xf numFmtId="0" fontId="9" fillId="23" borderId="0" applyNumberFormat="0" applyBorder="0" applyAlignment="0" applyProtection="0"/>
    <xf numFmtId="0" fontId="15" fillId="23" borderId="0" applyNumberFormat="0" applyBorder="0" applyAlignment="0" applyProtection="0"/>
    <xf numFmtId="0" fontId="9" fillId="27" borderId="0" applyNumberFormat="0" applyBorder="0" applyAlignment="0" applyProtection="0"/>
    <xf numFmtId="0" fontId="15" fillId="27" borderId="0" applyNumberFormat="0" applyBorder="0" applyAlignment="0" applyProtection="0"/>
    <xf numFmtId="0" fontId="9" fillId="31" borderId="0" applyNumberFormat="0" applyBorder="0" applyAlignment="0" applyProtection="0"/>
    <xf numFmtId="0" fontId="15" fillId="31" borderId="0" applyNumberFormat="0" applyBorder="0" applyAlignment="0" applyProtection="0"/>
    <xf numFmtId="0" fontId="67" fillId="12" borderId="0" applyNumberFormat="0" applyBorder="0" applyAlignment="0" applyProtection="0"/>
    <xf numFmtId="0" fontId="83" fillId="12" borderId="0" applyNumberFormat="0" applyBorder="0" applyAlignment="0" applyProtection="0"/>
    <xf numFmtId="0" fontId="67" fillId="16" borderId="0" applyNumberFormat="0" applyBorder="0" applyAlignment="0" applyProtection="0"/>
    <xf numFmtId="0" fontId="83" fillId="16" borderId="0" applyNumberFormat="0" applyBorder="0" applyAlignment="0" applyProtection="0"/>
    <xf numFmtId="0" fontId="67" fillId="20" borderId="0" applyNumberFormat="0" applyBorder="0" applyAlignment="0" applyProtection="0"/>
    <xf numFmtId="0" fontId="83" fillId="20" borderId="0" applyNumberFormat="0" applyBorder="0" applyAlignment="0" applyProtection="0"/>
    <xf numFmtId="0" fontId="67" fillId="24" borderId="0" applyNumberFormat="0" applyBorder="0" applyAlignment="0" applyProtection="0"/>
    <xf numFmtId="0" fontId="83" fillId="24" borderId="0" applyNumberFormat="0" applyBorder="0" applyAlignment="0" applyProtection="0"/>
    <xf numFmtId="0" fontId="67" fillId="28" borderId="0" applyNumberFormat="0" applyBorder="0" applyAlignment="0" applyProtection="0"/>
    <xf numFmtId="0" fontId="83" fillId="28" borderId="0" applyNumberFormat="0" applyBorder="0" applyAlignment="0" applyProtection="0"/>
    <xf numFmtId="0" fontId="67" fillId="32" borderId="0" applyNumberFormat="0" applyBorder="0" applyAlignment="0" applyProtection="0"/>
    <xf numFmtId="0" fontId="83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61" fillId="0" borderId="0"/>
    <xf numFmtId="0" fontId="67" fillId="9" borderId="0" applyNumberFormat="0" applyBorder="0" applyAlignment="0" applyProtection="0"/>
    <xf numFmtId="0" fontId="83" fillId="9" borderId="0" applyNumberFormat="0" applyBorder="0" applyAlignment="0" applyProtection="0"/>
    <xf numFmtId="0" fontId="67" fillId="13" borderId="0" applyNumberFormat="0" applyBorder="0" applyAlignment="0" applyProtection="0"/>
    <xf numFmtId="0" fontId="83" fillId="13" borderId="0" applyNumberFormat="0" applyBorder="0" applyAlignment="0" applyProtection="0"/>
    <xf numFmtId="0" fontId="67" fillId="17" borderId="0" applyNumberFormat="0" applyBorder="0" applyAlignment="0" applyProtection="0"/>
    <xf numFmtId="0" fontId="83" fillId="17" borderId="0" applyNumberFormat="0" applyBorder="0" applyAlignment="0" applyProtection="0"/>
    <xf numFmtId="0" fontId="67" fillId="21" borderId="0" applyNumberFormat="0" applyBorder="0" applyAlignment="0" applyProtection="0"/>
    <xf numFmtId="0" fontId="83" fillId="21" borderId="0" applyNumberFormat="0" applyBorder="0" applyAlignment="0" applyProtection="0"/>
    <xf numFmtId="0" fontId="67" fillId="25" borderId="0" applyNumberFormat="0" applyBorder="0" applyAlignment="0" applyProtection="0"/>
    <xf numFmtId="0" fontId="83" fillId="25" borderId="0" applyNumberFormat="0" applyBorder="0" applyAlignment="0" applyProtection="0"/>
    <xf numFmtId="0" fontId="67" fillId="29" borderId="0" applyNumberFormat="0" applyBorder="0" applyAlignment="0" applyProtection="0"/>
    <xf numFmtId="0" fontId="83" fillId="29" borderId="0" applyNumberFormat="0" applyBorder="0" applyAlignment="0" applyProtection="0"/>
    <xf numFmtId="0" fontId="76" fillId="5" borderId="5" applyNumberFormat="0" applyAlignment="0" applyProtection="0"/>
    <xf numFmtId="0" fontId="84" fillId="5" borderId="5" applyNumberFormat="0" applyAlignment="0" applyProtection="0"/>
    <xf numFmtId="0" fontId="78" fillId="6" borderId="6" applyNumberFormat="0" applyAlignment="0" applyProtection="0"/>
    <xf numFmtId="0" fontId="85" fillId="6" borderId="6" applyNumberFormat="0" applyAlignment="0" applyProtection="0"/>
    <xf numFmtId="0" fontId="69" fillId="6" borderId="5" applyNumberFormat="0" applyAlignment="0" applyProtection="0"/>
    <xf numFmtId="0" fontId="86" fillId="6" borderId="5" applyNumberFormat="0" applyAlignment="0" applyProtection="0"/>
    <xf numFmtId="0" fontId="73" fillId="0" borderId="2" applyNumberFormat="0" applyFill="0" applyAlignment="0" applyProtection="0"/>
    <xf numFmtId="0" fontId="87" fillId="0" borderId="2" applyNumberFormat="0" applyFill="0" applyAlignment="0" applyProtection="0"/>
    <xf numFmtId="0" fontId="74" fillId="0" borderId="3" applyNumberFormat="0" applyFill="0" applyAlignment="0" applyProtection="0"/>
    <xf numFmtId="0" fontId="88" fillId="0" borderId="3" applyNumberFormat="0" applyFill="0" applyAlignment="0" applyProtection="0"/>
    <xf numFmtId="0" fontId="75" fillId="0" borderId="4" applyNumberFormat="0" applyFill="0" applyAlignment="0" applyProtection="0"/>
    <xf numFmtId="0" fontId="89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90" fillId="0" borderId="10" applyNumberFormat="0" applyFill="0" applyAlignment="0" applyProtection="0"/>
    <xf numFmtId="0" fontId="70" fillId="7" borderId="8" applyNumberFormat="0" applyAlignment="0" applyProtection="0"/>
    <xf numFmtId="0" fontId="91" fillId="7" borderId="8" applyNumberFormat="0" applyAlignment="0" applyProtection="0"/>
    <xf numFmtId="0" fontId="92" fillId="4" borderId="0" applyNumberFormat="0" applyBorder="0" applyAlignment="0" applyProtection="0"/>
    <xf numFmtId="0" fontId="93" fillId="4" borderId="0" applyNumberFormat="0" applyBorder="0" applyAlignment="0" applyProtection="0"/>
    <xf numFmtId="0" fontId="18" fillId="0" borderId="0"/>
    <xf numFmtId="0" fontId="68" fillId="3" borderId="0" applyNumberFormat="0" applyBorder="0" applyAlignment="0" applyProtection="0"/>
    <xf numFmtId="0" fontId="94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77" fillId="0" borderId="7" applyNumberFormat="0" applyFill="0" applyAlignment="0" applyProtection="0"/>
    <xf numFmtId="0" fontId="96" fillId="0" borderId="7" applyNumberFormat="0" applyFill="0" applyAlignment="0" applyProtection="0"/>
    <xf numFmtId="0" fontId="8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72" fillId="2" borderId="0" applyNumberFormat="0" applyBorder="0" applyAlignment="0" applyProtection="0"/>
    <xf numFmtId="0" fontId="98" fillId="2" borderId="0" applyNumberFormat="0" applyBorder="0" applyAlignment="0" applyProtection="0"/>
    <xf numFmtId="43" fontId="21" fillId="0" borderId="0" applyFont="0" applyFill="0" applyBorder="0" applyAlignment="0" applyProtection="0"/>
    <xf numFmtId="0" fontId="92" fillId="4" borderId="0" applyNumberFormat="0" applyBorder="0" applyAlignment="0" applyProtection="0"/>
    <xf numFmtId="0" fontId="9" fillId="8" borderId="9" applyNumberFormat="0" applyFont="0" applyAlignment="0" applyProtection="0"/>
    <xf numFmtId="0" fontId="13" fillId="0" borderId="0"/>
    <xf numFmtId="0" fontId="100" fillId="0" borderId="0"/>
    <xf numFmtId="0" fontId="37" fillId="33" borderId="0" applyNumberFormat="0" applyBorder="0" applyAlignment="0" applyProtection="0"/>
    <xf numFmtId="0" fontId="101" fillId="33" borderId="0" applyNumberFormat="0" applyBorder="0" applyAlignment="0" applyProtection="0"/>
    <xf numFmtId="0" fontId="15" fillId="10" borderId="0" applyNumberFormat="0" applyBorder="0" applyAlignment="0" applyProtection="0"/>
    <xf numFmtId="0" fontId="37" fillId="34" borderId="0" applyNumberFormat="0" applyBorder="0" applyAlignment="0" applyProtection="0"/>
    <xf numFmtId="0" fontId="101" fillId="34" borderId="0" applyNumberFormat="0" applyBorder="0" applyAlignment="0" applyProtection="0"/>
    <xf numFmtId="0" fontId="15" fillId="14" borderId="0" applyNumberFormat="0" applyBorder="0" applyAlignment="0" applyProtection="0"/>
    <xf numFmtId="0" fontId="37" fillId="35" borderId="0" applyNumberFormat="0" applyBorder="0" applyAlignment="0" applyProtection="0"/>
    <xf numFmtId="0" fontId="101" fillId="35" borderId="0" applyNumberFormat="0" applyBorder="0" applyAlignment="0" applyProtection="0"/>
    <xf numFmtId="0" fontId="15" fillId="18" borderId="0" applyNumberFormat="0" applyBorder="0" applyAlignment="0" applyProtection="0"/>
    <xf numFmtId="0" fontId="37" fillId="36" borderId="0" applyNumberFormat="0" applyBorder="0" applyAlignment="0" applyProtection="0"/>
    <xf numFmtId="0" fontId="101" fillId="36" borderId="0" applyNumberFormat="0" applyBorder="0" applyAlignment="0" applyProtection="0"/>
    <xf numFmtId="0" fontId="15" fillId="22" borderId="0" applyNumberFormat="0" applyBorder="0" applyAlignment="0" applyProtection="0"/>
    <xf numFmtId="0" fontId="37" fillId="40" borderId="0" applyNumberFormat="0" applyBorder="0" applyAlignment="0" applyProtection="0"/>
    <xf numFmtId="0" fontId="101" fillId="40" borderId="0" applyNumberFormat="0" applyBorder="0" applyAlignment="0" applyProtection="0"/>
    <xf numFmtId="0" fontId="15" fillId="26" borderId="0" applyNumberFormat="0" applyBorder="0" applyAlignment="0" applyProtection="0"/>
    <xf numFmtId="0" fontId="37" fillId="41" borderId="0" applyNumberFormat="0" applyBorder="0" applyAlignment="0" applyProtection="0"/>
    <xf numFmtId="0" fontId="101" fillId="41" borderId="0" applyNumberFormat="0" applyBorder="0" applyAlignment="0" applyProtection="0"/>
    <xf numFmtId="0" fontId="15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37" fillId="42" borderId="0" applyNumberFormat="0" applyBorder="0" applyAlignment="0" applyProtection="0"/>
    <xf numFmtId="0" fontId="101" fillId="42" borderId="0" applyNumberFormat="0" applyBorder="0" applyAlignment="0" applyProtection="0"/>
    <xf numFmtId="0" fontId="15" fillId="11" borderId="0" applyNumberFormat="0" applyBorder="0" applyAlignment="0" applyProtection="0"/>
    <xf numFmtId="0" fontId="37" fillId="43" borderId="0" applyNumberFormat="0" applyBorder="0" applyAlignment="0" applyProtection="0"/>
    <xf numFmtId="0" fontId="101" fillId="43" borderId="0" applyNumberFormat="0" applyBorder="0" applyAlignment="0" applyProtection="0"/>
    <xf numFmtId="0" fontId="15" fillId="15" borderId="0" applyNumberFormat="0" applyBorder="0" applyAlignment="0" applyProtection="0"/>
    <xf numFmtId="0" fontId="37" fillId="37" borderId="0" applyNumberFormat="0" applyBorder="0" applyAlignment="0" applyProtection="0"/>
    <xf numFmtId="0" fontId="101" fillId="37" borderId="0" applyNumberFormat="0" applyBorder="0" applyAlignment="0" applyProtection="0"/>
    <xf numFmtId="0" fontId="15" fillId="19" borderId="0" applyNumberFormat="0" applyBorder="0" applyAlignment="0" applyProtection="0"/>
    <xf numFmtId="0" fontId="37" fillId="36" borderId="0" applyNumberFormat="0" applyBorder="0" applyAlignment="0" applyProtection="0"/>
    <xf numFmtId="0" fontId="101" fillId="36" borderId="0" applyNumberFormat="0" applyBorder="0" applyAlignment="0" applyProtection="0"/>
    <xf numFmtId="0" fontId="15" fillId="23" borderId="0" applyNumberFormat="0" applyBorder="0" applyAlignment="0" applyProtection="0"/>
    <xf numFmtId="0" fontId="37" fillId="42" borderId="0" applyNumberFormat="0" applyBorder="0" applyAlignment="0" applyProtection="0"/>
    <xf numFmtId="0" fontId="101" fillId="42" borderId="0" applyNumberFormat="0" applyBorder="0" applyAlignment="0" applyProtection="0"/>
    <xf numFmtId="0" fontId="15" fillId="27" borderId="0" applyNumberFormat="0" applyBorder="0" applyAlignment="0" applyProtection="0"/>
    <xf numFmtId="0" fontId="37" fillId="44" borderId="0" applyNumberFormat="0" applyBorder="0" applyAlignment="0" applyProtection="0"/>
    <xf numFmtId="0" fontId="101" fillId="44" borderId="0" applyNumberFormat="0" applyBorder="0" applyAlignment="0" applyProtection="0"/>
    <xf numFmtId="0" fontId="15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45" fillId="45" borderId="0" applyNumberFormat="0" applyBorder="0" applyAlignment="0" applyProtection="0"/>
    <xf numFmtId="0" fontId="83" fillId="12" borderId="0" applyNumberFormat="0" applyBorder="0" applyAlignment="0" applyProtection="0"/>
    <xf numFmtId="0" fontId="45" fillId="43" borderId="0" applyNumberFormat="0" applyBorder="0" applyAlignment="0" applyProtection="0"/>
    <xf numFmtId="0" fontId="83" fillId="16" borderId="0" applyNumberFormat="0" applyBorder="0" applyAlignment="0" applyProtection="0"/>
    <xf numFmtId="0" fontId="45" fillId="37" borderId="0" applyNumberFormat="0" applyBorder="0" applyAlignment="0" applyProtection="0"/>
    <xf numFmtId="0" fontId="83" fillId="20" borderId="0" applyNumberFormat="0" applyBorder="0" applyAlignment="0" applyProtection="0"/>
    <xf numFmtId="0" fontId="45" fillId="38" borderId="0" applyNumberFormat="0" applyBorder="0" applyAlignment="0" applyProtection="0"/>
    <xf numFmtId="0" fontId="83" fillId="24" borderId="0" applyNumberFormat="0" applyBorder="0" applyAlignment="0" applyProtection="0"/>
    <xf numFmtId="0" fontId="45" fillId="46" borderId="0" applyNumberFormat="0" applyBorder="0" applyAlignment="0" applyProtection="0"/>
    <xf numFmtId="0" fontId="83" fillId="28" borderId="0" applyNumberFormat="0" applyBorder="0" applyAlignment="0" applyProtection="0"/>
    <xf numFmtId="0" fontId="45" fillId="39" borderId="0" applyNumberFormat="0" applyBorder="0" applyAlignment="0" applyProtection="0"/>
    <xf numFmtId="0" fontId="83" fillId="32" borderId="0" applyNumberFormat="0" applyBorder="0" applyAlignment="0" applyProtection="0"/>
    <xf numFmtId="0" fontId="45" fillId="47" borderId="0" applyNumberFormat="0" applyBorder="0" applyAlignment="0" applyProtection="0"/>
    <xf numFmtId="0" fontId="83" fillId="9" borderId="0" applyNumberFormat="0" applyBorder="0" applyAlignment="0" applyProtection="0"/>
    <xf numFmtId="0" fontId="45" fillId="48" borderId="0" applyNumberFormat="0" applyBorder="0" applyAlignment="0" applyProtection="0"/>
    <xf numFmtId="0" fontId="83" fillId="13" borderId="0" applyNumberFormat="0" applyBorder="0" applyAlignment="0" applyProtection="0"/>
    <xf numFmtId="0" fontId="45" fillId="49" borderId="0" applyNumberFormat="0" applyBorder="0" applyAlignment="0" applyProtection="0"/>
    <xf numFmtId="0" fontId="83" fillId="17" borderId="0" applyNumberFormat="0" applyBorder="0" applyAlignment="0" applyProtection="0"/>
    <xf numFmtId="0" fontId="45" fillId="38" borderId="0" applyNumberFormat="0" applyBorder="0" applyAlignment="0" applyProtection="0"/>
    <xf numFmtId="0" fontId="83" fillId="21" borderId="0" applyNumberFormat="0" applyBorder="0" applyAlignment="0" applyProtection="0"/>
    <xf numFmtId="0" fontId="45" fillId="46" borderId="0" applyNumberFormat="0" applyBorder="0" applyAlignment="0" applyProtection="0"/>
    <xf numFmtId="0" fontId="83" fillId="25" borderId="0" applyNumberFormat="0" applyBorder="0" applyAlignment="0" applyProtection="0"/>
    <xf numFmtId="0" fontId="45" fillId="50" borderId="0" applyNumberFormat="0" applyBorder="0" applyAlignment="0" applyProtection="0"/>
    <xf numFmtId="0" fontId="83" fillId="29" borderId="0" applyNumberFormat="0" applyBorder="0" applyAlignment="0" applyProtection="0"/>
    <xf numFmtId="0" fontId="46" fillId="34" borderId="0" applyNumberFormat="0" applyBorder="0" applyAlignment="0" applyProtection="0"/>
    <xf numFmtId="0" fontId="94" fillId="3" borderId="0" applyNumberFormat="0" applyBorder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47" fillId="51" borderId="25" applyNumberFormat="0" applyAlignment="0" applyProtection="0"/>
    <xf numFmtId="0" fontId="86" fillId="6" borderId="5" applyNumberFormat="0" applyAlignment="0" applyProtection="0"/>
    <xf numFmtId="0" fontId="48" fillId="52" borderId="12" applyNumberFormat="0" applyAlignment="0" applyProtection="0"/>
    <xf numFmtId="0" fontId="91" fillId="7" borderId="8" applyNumberFormat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6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98" fillId="2" borderId="0" applyNumberFormat="0" applyBorder="0" applyAlignment="0" applyProtection="0"/>
    <xf numFmtId="0" fontId="51" fillId="0" borderId="13" applyNumberFormat="0" applyFill="0" applyAlignment="0" applyProtection="0"/>
    <xf numFmtId="0" fontId="87" fillId="0" borderId="2" applyNumberFormat="0" applyFill="0" applyAlignment="0" applyProtection="0"/>
    <xf numFmtId="0" fontId="52" fillId="0" borderId="14" applyNumberFormat="0" applyFill="0" applyAlignment="0" applyProtection="0"/>
    <xf numFmtId="0" fontId="88" fillId="0" borderId="3" applyNumberFormat="0" applyFill="0" applyAlignment="0" applyProtection="0"/>
    <xf numFmtId="0" fontId="53" fillId="0" borderId="15" applyNumberFormat="0" applyFill="0" applyAlignment="0" applyProtection="0"/>
    <xf numFmtId="0" fontId="89" fillId="0" borderId="4" applyNumberFormat="0" applyFill="0" applyAlignment="0" applyProtection="0"/>
    <xf numFmtId="0" fontId="53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54" fillId="41" borderId="25" applyNumberFormat="0" applyAlignment="0" applyProtection="0"/>
    <xf numFmtId="0" fontId="84" fillId="5" borderId="5" applyNumberFormat="0" applyAlignment="0" applyProtection="0"/>
    <xf numFmtId="38" fontId="102" fillId="0" borderId="0"/>
    <xf numFmtId="38" fontId="103" fillId="0" borderId="0"/>
    <xf numFmtId="38" fontId="104" fillId="0" borderId="0"/>
    <xf numFmtId="38" fontId="105" fillId="0" borderId="0"/>
    <xf numFmtId="0" fontId="106" fillId="0" borderId="0"/>
    <xf numFmtId="0" fontId="106" fillId="0" borderId="0"/>
    <xf numFmtId="0" fontId="107" fillId="0" borderId="0"/>
    <xf numFmtId="0" fontId="55" fillId="0" borderId="16" applyNumberFormat="0" applyFill="0" applyAlignment="0" applyProtection="0"/>
    <xf numFmtId="0" fontId="96" fillId="0" borderId="7" applyNumberFormat="0" applyFill="0" applyAlignment="0" applyProtection="0"/>
    <xf numFmtId="0" fontId="44" fillId="4" borderId="0" applyNumberFormat="0" applyBorder="0" applyAlignment="0" applyProtection="0"/>
    <xf numFmtId="0" fontId="108" fillId="53" borderId="0" applyNumberFormat="0" applyBorder="0" applyAlignment="0" applyProtection="0"/>
    <xf numFmtId="0" fontId="93" fillId="4" borderId="0" applyNumberFormat="0" applyBorder="0" applyAlignment="0" applyProtection="0"/>
    <xf numFmtId="0" fontId="56" fillId="53" borderId="0" applyNumberFormat="0" applyBorder="0" applyAlignment="0" applyProtection="0"/>
    <xf numFmtId="0" fontId="14" fillId="0" borderId="0">
      <alignment horizontal="left" vertical="top" wrapText="1"/>
    </xf>
    <xf numFmtId="0" fontId="9" fillId="0" borderId="0"/>
    <xf numFmtId="0" fontId="9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" fontId="62" fillId="0" borderId="0"/>
    <xf numFmtId="1" fontId="62" fillId="0" borderId="0"/>
    <xf numFmtId="0" fontId="11" fillId="0" borderId="0"/>
    <xf numFmtId="1" fontId="62" fillId="0" borderId="0"/>
    <xf numFmtId="0" fontId="13" fillId="0" borderId="0"/>
    <xf numFmtId="0" fontId="15" fillId="0" borderId="0"/>
    <xf numFmtId="0" fontId="18" fillId="0" borderId="0"/>
    <xf numFmtId="0" fontId="13" fillId="0" borderId="0"/>
    <xf numFmtId="0" fontId="43" fillId="0" borderId="0"/>
    <xf numFmtId="0" fontId="9" fillId="0" borderId="0"/>
    <xf numFmtId="0" fontId="21" fillId="0" borderId="0"/>
    <xf numFmtId="0" fontId="13" fillId="0" borderId="0"/>
    <xf numFmtId="0" fontId="13" fillId="0" borderId="0"/>
    <xf numFmtId="0" fontId="63" fillId="0" borderId="0"/>
    <xf numFmtId="0" fontId="9" fillId="0" borderId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18" fillId="54" borderId="26" applyNumberFormat="0" applyFon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57" fillId="51" borderId="27" applyNumberFormat="0" applyAlignment="0" applyProtection="0"/>
    <xf numFmtId="0" fontId="85" fillId="6" borderId="6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59" fillId="0" borderId="28" applyNumberFormat="0" applyFill="0" applyAlignment="0" applyProtection="0"/>
    <xf numFmtId="0" fontId="90" fillId="0" borderId="10" applyNumberFormat="0" applyFill="0" applyAlignment="0" applyProtection="0"/>
    <xf numFmtId="0" fontId="6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4" fontId="100" fillId="0" borderId="29">
      <protection locked="0"/>
    </xf>
    <xf numFmtId="174" fontId="109" fillId="56" borderId="29"/>
    <xf numFmtId="0" fontId="39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1" fontId="62" fillId="0" borderId="0"/>
    <xf numFmtId="0" fontId="2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37" fillId="0" borderId="0"/>
    <xf numFmtId="0" fontId="15" fillId="0" borderId="0"/>
    <xf numFmtId="0" fontId="18" fillId="0" borderId="0"/>
    <xf numFmtId="0" fontId="18" fillId="0" borderId="0"/>
    <xf numFmtId="0" fontId="15" fillId="8" borderId="9" applyNumberFormat="0" applyFont="0" applyAlignment="0" applyProtection="0"/>
    <xf numFmtId="166" fontId="2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0" fillId="0" borderId="0"/>
    <xf numFmtId="0" fontId="39" fillId="0" borderId="0" applyNumberFormat="0" applyFill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68" fillId="3" borderId="0" applyNumberFormat="0" applyBorder="0" applyAlignment="0" applyProtection="0"/>
    <xf numFmtId="0" fontId="76" fillId="5" borderId="5" applyNumberFormat="0" applyAlignment="0" applyProtection="0"/>
    <xf numFmtId="0" fontId="78" fillId="6" borderId="6" applyNumberFormat="0" applyAlignment="0" applyProtection="0"/>
    <xf numFmtId="0" fontId="69" fillId="6" borderId="5" applyNumberFormat="0" applyAlignment="0" applyProtection="0"/>
    <xf numFmtId="0" fontId="77" fillId="0" borderId="7" applyNumberFormat="0" applyFill="0" applyAlignment="0" applyProtection="0"/>
    <xf numFmtId="0" fontId="70" fillId="7" borderId="8" applyNumberFormat="0" applyAlignment="0" applyProtection="0"/>
    <xf numFmtId="0" fontId="8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67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6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67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67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67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67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47" fillId="51" borderId="41" applyNumberFormat="0" applyAlignment="0" applyProtection="0"/>
    <xf numFmtId="43" fontId="6" fillId="0" borderId="0" applyFont="0" applyFill="0" applyBorder="0" applyAlignment="0" applyProtection="0"/>
    <xf numFmtId="0" fontId="54" fillId="41" borderId="41" applyNumberFormat="0" applyAlignment="0" applyProtection="0"/>
    <xf numFmtId="0" fontId="6" fillId="0" borderId="0"/>
    <xf numFmtId="0" fontId="18" fillId="54" borderId="42" applyNumberFormat="0" applyFont="0" applyAlignment="0" applyProtection="0"/>
    <xf numFmtId="0" fontId="57" fillId="51" borderId="43" applyNumberFormat="0" applyAlignment="0" applyProtection="0"/>
    <xf numFmtId="0" fontId="59" fillId="0" borderId="44" applyNumberFormat="0" applyFill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8" fillId="0" borderId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5" fillId="0" borderId="0"/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92" fillId="4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6" fillId="0" borderId="0">
      <alignment horizontal="left" vertical="top" wrapText="1"/>
    </xf>
    <xf numFmtId="168" fontId="116" fillId="0" borderId="0" applyFill="0" applyBorder="0" applyProtection="0">
      <alignment horizontal="right" vertical="top"/>
    </xf>
    <xf numFmtId="0" fontId="120" fillId="4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13" fillId="0" borderId="0"/>
    <xf numFmtId="0" fontId="13" fillId="0" borderId="0"/>
    <xf numFmtId="43" fontId="15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68" fontId="121" fillId="0" borderId="0" applyFill="0" applyBorder="0" applyProtection="0">
      <alignment horizontal="right" vertical="top"/>
    </xf>
    <xf numFmtId="0" fontId="18" fillId="0" borderId="0"/>
    <xf numFmtId="0" fontId="122" fillId="4" borderId="0" applyNumberFormat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17" fillId="0" borderId="0" xfId="7" applyFont="1" applyAlignment="1">
      <alignment vertical="center" wrapText="1"/>
    </xf>
    <xf numFmtId="0" fontId="17" fillId="0" borderId="20" xfId="0" applyFont="1" applyBorder="1" applyAlignment="1">
      <alignment horizontal="center" vertical="center" wrapText="1"/>
    </xf>
    <xf numFmtId="0" fontId="82" fillId="0" borderId="0" xfId="0" applyFont="1"/>
    <xf numFmtId="0" fontId="17" fillId="0" borderId="0" xfId="0" applyFont="1" applyAlignment="1">
      <alignment vertical="center" wrapText="1"/>
    </xf>
    <xf numFmtId="0" fontId="17" fillId="0" borderId="0" xfId="121" applyFont="1"/>
    <xf numFmtId="172" fontId="17" fillId="0" borderId="0" xfId="0" applyNumberFormat="1" applyFont="1" applyAlignment="1">
      <alignment vertical="center" wrapText="1"/>
    </xf>
    <xf numFmtId="49" fontId="17" fillId="0" borderId="0" xfId="0" applyNumberFormat="1" applyFont="1" applyAlignment="1">
      <alignment horizontal="center" vertical="center" wrapText="1"/>
    </xf>
    <xf numFmtId="172" fontId="17" fillId="0" borderId="1" xfId="0" applyNumberFormat="1" applyFont="1" applyBorder="1" applyAlignment="1">
      <alignment horizontal="right" vertical="center" wrapText="1"/>
    </xf>
    <xf numFmtId="0" fontId="82" fillId="0" borderId="20" xfId="0" applyFont="1" applyBorder="1" applyAlignment="1">
      <alignment horizontal="center" vertical="center" textRotation="90" wrapText="1"/>
    </xf>
    <xf numFmtId="49" fontId="17" fillId="0" borderId="20" xfId="0" applyNumberFormat="1" applyFont="1" applyBorder="1" applyAlignment="1">
      <alignment horizontal="center" vertical="center" textRotation="90" wrapText="1"/>
    </xf>
    <xf numFmtId="172" fontId="17" fillId="0" borderId="20" xfId="0" applyNumberFormat="1" applyFont="1" applyBorder="1" applyAlignment="1">
      <alignment horizontal="center" vertical="center" wrapText="1"/>
    </xf>
    <xf numFmtId="0" fontId="111" fillId="0" borderId="20" xfId="0" applyFont="1" applyBorder="1" applyAlignment="1">
      <alignment horizontal="center" vertical="center" wrapText="1"/>
    </xf>
    <xf numFmtId="168" fontId="17" fillId="0" borderId="20" xfId="6" applyFont="1" applyBorder="1" applyAlignment="1">
      <alignment horizontal="center" vertical="center"/>
    </xf>
    <xf numFmtId="0" fontId="82" fillId="0" borderId="0" xfId="0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172" fontId="17" fillId="0" borderId="0" xfId="0" applyNumberFormat="1" applyFont="1" applyAlignment="1">
      <alignment horizontal="center" vertical="center" wrapText="1"/>
    </xf>
    <xf numFmtId="0" fontId="82" fillId="0" borderId="0" xfId="0" applyFont="1" applyAlignment="1">
      <alignment horizontal="right"/>
    </xf>
    <xf numFmtId="0" fontId="17" fillId="0" borderId="20" xfId="0" applyFont="1" applyBorder="1" applyAlignment="1">
      <alignment horizontal="left" vertical="center" wrapText="1"/>
    </xf>
    <xf numFmtId="169" fontId="17" fillId="0" borderId="0" xfId="0" applyNumberFormat="1" applyFont="1" applyAlignment="1">
      <alignment horizontal="center" vertical="center" wrapText="1"/>
    </xf>
    <xf numFmtId="0" fontId="112" fillId="0" borderId="20" xfId="0" applyFont="1" applyBorder="1" applyAlignment="1">
      <alignment horizontal="center" vertical="center" wrapText="1"/>
    </xf>
    <xf numFmtId="168" fontId="113" fillId="0" borderId="20" xfId="6" applyFont="1" applyBorder="1">
      <alignment horizontal="right" vertical="top"/>
    </xf>
    <xf numFmtId="0" fontId="17" fillId="0" borderId="20" xfId="7" applyFont="1" applyBorder="1" applyAlignment="1">
      <alignment vertical="top" wrapText="1"/>
    </xf>
    <xf numFmtId="0" fontId="17" fillId="55" borderId="0" xfId="1133" applyFont="1" applyFill="1"/>
    <xf numFmtId="169" fontId="17" fillId="55" borderId="0" xfId="1133" applyNumberFormat="1" applyFont="1" applyFill="1" applyAlignment="1">
      <alignment horizontal="center"/>
    </xf>
    <xf numFmtId="0" fontId="81" fillId="55" borderId="0" xfId="1133" applyFont="1" applyFill="1"/>
    <xf numFmtId="0" fontId="17" fillId="55" borderId="0" xfId="1133" applyFont="1" applyFill="1" applyAlignment="1">
      <alignment horizontal="left" indent="15"/>
    </xf>
    <xf numFmtId="0" fontId="17" fillId="55" borderId="0" xfId="1133" applyFont="1" applyFill="1" applyAlignment="1">
      <alignment horizontal="right"/>
    </xf>
    <xf numFmtId="0" fontId="81" fillId="55" borderId="0" xfId="1133" applyFont="1" applyFill="1" applyAlignment="1">
      <alignment wrapText="1"/>
    </xf>
    <xf numFmtId="0" fontId="17" fillId="55" borderId="0" xfId="1133" applyFont="1" applyFill="1" applyAlignment="1">
      <alignment wrapText="1"/>
    </xf>
    <xf numFmtId="0" fontId="17" fillId="55" borderId="20" xfId="1133" applyFont="1" applyFill="1" applyBorder="1" applyAlignment="1">
      <alignment horizontal="center" textRotation="90" wrapText="1"/>
    </xf>
    <xf numFmtId="0" fontId="17" fillId="55" borderId="40" xfId="1133" applyFont="1" applyFill="1" applyBorder="1" applyAlignment="1">
      <alignment horizontal="center" textRotation="90" wrapText="1"/>
    </xf>
    <xf numFmtId="0" fontId="17" fillId="55" borderId="20" xfId="1133" applyFont="1" applyFill="1" applyBorder="1" applyAlignment="1">
      <alignment horizontal="center" vertical="center" wrapText="1"/>
    </xf>
    <xf numFmtId="0" fontId="17" fillId="55" borderId="20" xfId="1133" applyFont="1" applyFill="1" applyBorder="1" applyAlignment="1">
      <alignment horizontal="center" vertical="center"/>
    </xf>
    <xf numFmtId="0" fontId="17" fillId="55" borderId="20" xfId="1133" applyFont="1" applyFill="1" applyBorder="1" applyAlignment="1">
      <alignment horizontal="left" vertical="top" wrapText="1"/>
    </xf>
    <xf numFmtId="43" fontId="81" fillId="55" borderId="0" xfId="1133" applyNumberFormat="1" applyFont="1" applyFill="1"/>
    <xf numFmtId="0" fontId="113" fillId="55" borderId="20" xfId="0" applyFont="1" applyFill="1" applyBorder="1" applyAlignment="1">
      <alignment horizontal="center" vertical="top" wrapText="1"/>
    </xf>
    <xf numFmtId="0" fontId="113" fillId="55" borderId="0" xfId="0" applyFont="1" applyFill="1" applyAlignment="1">
      <alignment horizontal="center" vertical="top" wrapText="1"/>
    </xf>
    <xf numFmtId="0" fontId="113" fillId="55" borderId="0" xfId="0" applyFont="1" applyFill="1" applyAlignment="1">
      <alignment horizontal="left" vertical="top" wrapText="1"/>
    </xf>
    <xf numFmtId="169" fontId="17" fillId="0" borderId="0" xfId="6" applyNumberFormat="1" applyFont="1" applyFill="1" applyBorder="1" applyAlignment="1">
      <alignment horizontal="center" vertical="center"/>
    </xf>
    <xf numFmtId="172" fontId="113" fillId="55" borderId="0" xfId="1293" applyNumberFormat="1" applyFont="1" applyFill="1" applyBorder="1" applyAlignment="1">
      <alignment horizontal="right" vertical="top"/>
    </xf>
    <xf numFmtId="172" fontId="17" fillId="0" borderId="0" xfId="0" applyNumberFormat="1" applyFont="1" applyAlignment="1">
      <alignment horizontal="right" vertical="center" wrapText="1"/>
    </xf>
    <xf numFmtId="0" fontId="17" fillId="55" borderId="20" xfId="1133" applyFont="1" applyFill="1" applyBorder="1"/>
    <xf numFmtId="0" fontId="17" fillId="0" borderId="20" xfId="0" applyFont="1" applyBorder="1" applyAlignment="1">
      <alignment horizontal="left" vertical="top" wrapText="1"/>
    </xf>
    <xf numFmtId="0" fontId="81" fillId="0" borderId="20" xfId="0" applyFont="1" applyBorder="1" applyAlignment="1">
      <alignment horizontal="left" vertical="top" wrapText="1"/>
    </xf>
    <xf numFmtId="172" fontId="113" fillId="55" borderId="20" xfId="1293" applyNumberFormat="1" applyFont="1" applyFill="1" applyBorder="1" applyAlignment="1">
      <alignment horizontal="right" vertical="top"/>
    </xf>
    <xf numFmtId="0" fontId="114" fillId="0" borderId="0" xfId="0" applyFont="1" applyAlignment="1">
      <alignment horizontal="right"/>
    </xf>
    <xf numFmtId="0" fontId="17" fillId="0" borderId="0" xfId="121" applyFont="1" applyAlignment="1">
      <alignment horizontal="center" vertical="center" wrapText="1"/>
    </xf>
    <xf numFmtId="0" fontId="113" fillId="0" borderId="20" xfId="0" applyFont="1" applyBorder="1" applyAlignment="1">
      <alignment horizontal="center" vertical="center" wrapText="1"/>
    </xf>
    <xf numFmtId="0" fontId="114" fillId="0" borderId="0" xfId="0" applyFont="1" applyAlignment="1">
      <alignment horizontal="right" vertical="center"/>
    </xf>
    <xf numFmtId="0" fontId="99" fillId="0" borderId="20" xfId="0" applyFont="1" applyBorder="1" applyAlignment="1">
      <alignment horizontal="left" vertical="top"/>
    </xf>
    <xf numFmtId="168" fontId="99" fillId="0" borderId="20" xfId="1362" applyFont="1" applyBorder="1">
      <alignment horizontal="right" vertical="top"/>
    </xf>
    <xf numFmtId="0" fontId="99" fillId="0" borderId="20" xfId="0" applyFont="1" applyBorder="1" applyAlignment="1">
      <alignment horizontal="left" vertical="top" wrapText="1"/>
    </xf>
    <xf numFmtId="0" fontId="82" fillId="0" borderId="20" xfId="0" applyFont="1" applyBorder="1" applyAlignment="1">
      <alignment horizontal="left" vertical="top" wrapText="1"/>
    </xf>
    <xf numFmtId="0" fontId="115" fillId="0" borderId="20" xfId="0" applyFont="1" applyBorder="1" applyAlignment="1">
      <alignment horizontal="center" vertical="center" wrapText="1"/>
    </xf>
    <xf numFmtId="0" fontId="117" fillId="0" borderId="20" xfId="0" applyFont="1" applyBorder="1" applyAlignment="1">
      <alignment horizontal="center" vertical="top" wrapText="1"/>
    </xf>
    <xf numFmtId="0" fontId="81" fillId="0" borderId="20" xfId="0" applyFont="1" applyBorder="1" applyAlignment="1">
      <alignment horizontal="center" vertical="top" wrapText="1"/>
    </xf>
    <xf numFmtId="0" fontId="118" fillId="0" borderId="20" xfId="0" applyFont="1" applyBorder="1" applyAlignment="1">
      <alignment horizontal="center" vertical="center" wrapText="1"/>
    </xf>
    <xf numFmtId="0" fontId="114" fillId="0" borderId="20" xfId="0" applyFont="1" applyBorder="1" applyAlignment="1">
      <alignment horizontal="right"/>
    </xf>
    <xf numFmtId="0" fontId="119" fillId="0" borderId="20" xfId="0" applyFont="1" applyBorder="1" applyAlignment="1">
      <alignment horizontal="left" vertical="top" wrapText="1"/>
    </xf>
    <xf numFmtId="0" fontId="119" fillId="0" borderId="20" xfId="0" applyFont="1" applyBorder="1" applyAlignment="1">
      <alignment horizontal="center" vertical="top" wrapText="1"/>
    </xf>
    <xf numFmtId="172" fontId="99" fillId="0" borderId="0" xfId="0" applyNumberFormat="1" applyFont="1" applyAlignment="1">
      <alignment horizontal="right" vertical="center" wrapText="1"/>
    </xf>
    <xf numFmtId="0" fontId="17" fillId="0" borderId="0" xfId="0" applyFont="1" applyAlignment="1">
      <alignment horizontal="left" vertical="top" wrapText="1"/>
    </xf>
    <xf numFmtId="169" fontId="17" fillId="57" borderId="0" xfId="1133" applyNumberFormat="1" applyFont="1" applyFill="1" applyAlignment="1">
      <alignment horizontal="center" wrapText="1"/>
    </xf>
    <xf numFmtId="0" fontId="118" fillId="0" borderId="54" xfId="1383" applyFont="1" applyBorder="1" applyAlignment="1">
      <alignment horizontal="left" vertical="top" wrapText="1"/>
    </xf>
    <xf numFmtId="0" fontId="119" fillId="0" borderId="56" xfId="1383" applyFont="1" applyBorder="1" applyAlignment="1">
      <alignment horizontal="left" vertical="top" wrapText="1"/>
    </xf>
    <xf numFmtId="168" fontId="123" fillId="0" borderId="20" xfId="0" applyNumberFormat="1" applyFont="1" applyBorder="1" applyAlignment="1">
      <alignment horizontal="right"/>
    </xf>
    <xf numFmtId="0" fontId="118" fillId="0" borderId="56" xfId="1383" applyFont="1" applyBorder="1" applyAlignment="1">
      <alignment horizontal="center" vertical="top" wrapText="1"/>
    </xf>
    <xf numFmtId="0" fontId="118" fillId="0" borderId="20" xfId="1383" applyFont="1" applyBorder="1" applyAlignment="1">
      <alignment horizontal="center" vertical="top" wrapText="1"/>
    </xf>
    <xf numFmtId="169" fontId="113" fillId="55" borderId="20" xfId="1133" applyNumberFormat="1" applyFont="1" applyFill="1" applyBorder="1" applyAlignment="1">
      <alignment horizontal="center"/>
    </xf>
    <xf numFmtId="0" fontId="118" fillId="0" borderId="55" xfId="1383" applyFont="1" applyBorder="1" applyAlignment="1">
      <alignment horizontal="left" vertical="top" wrapText="1"/>
    </xf>
    <xf numFmtId="0" fontId="119" fillId="0" borderId="20" xfId="1383" applyFont="1" applyBorder="1" applyAlignment="1">
      <alignment horizontal="center" vertical="top" wrapText="1"/>
    </xf>
    <xf numFmtId="0" fontId="119" fillId="0" borderId="20" xfId="1383" applyFont="1" applyBorder="1" applyAlignment="1">
      <alignment horizontal="left" vertical="top" wrapText="1"/>
    </xf>
    <xf numFmtId="0" fontId="82" fillId="0" borderId="0" xfId="1415" applyFont="1"/>
    <xf numFmtId="0" fontId="82" fillId="0" borderId="0" xfId="1415" applyFont="1" applyAlignment="1">
      <alignment horizontal="right"/>
    </xf>
    <xf numFmtId="0" fontId="112" fillId="0" borderId="0" xfId="1415" applyFont="1"/>
    <xf numFmtId="0" fontId="99" fillId="0" borderId="20" xfId="1415" applyFont="1" applyBorder="1" applyAlignment="1">
      <alignment horizontal="center" vertical="center" wrapText="1"/>
    </xf>
    <xf numFmtId="0" fontId="17" fillId="0" borderId="20" xfId="1415" applyFont="1" applyBorder="1" applyAlignment="1">
      <alignment vertical="top" wrapText="1"/>
    </xf>
    <xf numFmtId="0" fontId="115" fillId="55" borderId="20" xfId="1415" applyFont="1" applyFill="1" applyBorder="1" applyAlignment="1">
      <alignment horizontal="left" vertical="top" wrapText="1"/>
    </xf>
    <xf numFmtId="168" fontId="99" fillId="0" borderId="20" xfId="6" applyFont="1" applyFill="1" applyBorder="1" applyAlignment="1">
      <alignment horizontal="center" vertical="center"/>
    </xf>
    <xf numFmtId="0" fontId="17" fillId="0" borderId="20" xfId="1415" applyFont="1" applyBorder="1" applyAlignment="1">
      <alignment horizontal="center" vertical="top" wrapText="1"/>
    </xf>
    <xf numFmtId="0" fontId="17" fillId="0" borderId="53" xfId="1415" applyFont="1" applyBorder="1" applyAlignment="1">
      <alignment horizontal="center" vertical="top" wrapText="1"/>
    </xf>
    <xf numFmtId="0" fontId="113" fillId="55" borderId="20" xfId="1415" applyFont="1" applyFill="1" applyBorder="1" applyAlignment="1">
      <alignment horizontal="left" vertical="top" wrapText="1"/>
    </xf>
    <xf numFmtId="0" fontId="99" fillId="0" borderId="20" xfId="1415" applyFont="1" applyBorder="1" applyAlignment="1">
      <alignment horizontal="left" vertical="top" wrapText="1"/>
    </xf>
    <xf numFmtId="0" fontId="82" fillId="0" borderId="20" xfId="1415" applyFont="1" applyBorder="1" applyAlignment="1">
      <alignment horizontal="center" vertical="center"/>
    </xf>
    <xf numFmtId="168" fontId="17" fillId="55" borderId="20" xfId="6" applyFont="1" applyFill="1" applyBorder="1" applyAlignment="1">
      <alignment horizontal="center" vertical="center"/>
    </xf>
    <xf numFmtId="49" fontId="17" fillId="0" borderId="0" xfId="1415" applyNumberFormat="1" applyFont="1" applyAlignment="1">
      <alignment vertical="top" wrapText="1"/>
    </xf>
    <xf numFmtId="0" fontId="99" fillId="0" borderId="0" xfId="1415" applyFont="1" applyAlignment="1">
      <alignment horizontal="left" vertical="top"/>
    </xf>
    <xf numFmtId="0" fontId="99" fillId="0" borderId="0" xfId="1415" applyFont="1" applyAlignment="1">
      <alignment vertical="top"/>
    </xf>
    <xf numFmtId="0" fontId="99" fillId="0" borderId="0" xfId="1415" applyFont="1" applyAlignment="1">
      <alignment horizontal="center"/>
    </xf>
    <xf numFmtId="0" fontId="17" fillId="0" borderId="0" xfId="1415" applyFont="1"/>
    <xf numFmtId="0" fontId="17" fillId="0" borderId="0" xfId="1415" applyFont="1" applyAlignment="1">
      <alignment horizontal="right" vertical="top" wrapText="1"/>
    </xf>
    <xf numFmtId="168" fontId="82" fillId="0" borderId="0" xfId="1415" applyNumberFormat="1" applyFont="1" applyAlignment="1">
      <alignment horizontal="right" vertical="top" wrapText="1"/>
    </xf>
    <xf numFmtId="0" fontId="112" fillId="0" borderId="0" xfId="1415" applyFont="1" applyAlignment="1">
      <alignment horizontal="left"/>
    </xf>
    <xf numFmtId="0" fontId="17" fillId="0" borderId="0" xfId="1415" applyFont="1" applyAlignment="1">
      <alignment horizontal="center"/>
    </xf>
    <xf numFmtId="169" fontId="113" fillId="57" borderId="20" xfId="1133" applyNumberFormat="1" applyFont="1" applyFill="1" applyBorder="1" applyAlignment="1">
      <alignment horizontal="center" wrapText="1"/>
    </xf>
    <xf numFmtId="0" fontId="99" fillId="0" borderId="20" xfId="7" applyFont="1" applyBorder="1" applyAlignment="1">
      <alignment vertical="top" wrapText="1"/>
    </xf>
    <xf numFmtId="0" fontId="112" fillId="0" borderId="20" xfId="0" applyFont="1" applyBorder="1" applyAlignment="1">
      <alignment horizontal="left" vertical="top" wrapText="1"/>
    </xf>
    <xf numFmtId="49" fontId="115" fillId="0" borderId="20" xfId="0" applyNumberFormat="1" applyFont="1" applyBorder="1" applyAlignment="1">
      <alignment horizontal="center" vertical="center" wrapText="1"/>
    </xf>
    <xf numFmtId="0" fontId="99" fillId="55" borderId="20" xfId="1133" applyFont="1" applyFill="1" applyBorder="1" applyAlignment="1">
      <alignment horizontal="left" vertical="top" wrapText="1"/>
    </xf>
    <xf numFmtId="0" fontId="117" fillId="55" borderId="20" xfId="13" applyFont="1" applyFill="1" applyBorder="1" applyAlignment="1">
      <alignment horizontal="center" vertical="center" wrapText="1"/>
    </xf>
    <xf numFmtId="0" fontId="99" fillId="0" borderId="2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9" fillId="0" borderId="20" xfId="0" applyFont="1" applyBorder="1" applyAlignment="1">
      <alignment horizontal="left" vertical="top"/>
    </xf>
    <xf numFmtId="0" fontId="99" fillId="0" borderId="20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left" vertical="top" wrapText="1"/>
    </xf>
    <xf numFmtId="0" fontId="99" fillId="0" borderId="0" xfId="121" applyFont="1" applyAlignment="1">
      <alignment horizontal="center" vertical="center" wrapText="1"/>
    </xf>
    <xf numFmtId="0" fontId="113" fillId="0" borderId="20" xfId="0" applyFont="1" applyBorder="1" applyAlignment="1">
      <alignment horizontal="center" vertical="center" wrapText="1"/>
    </xf>
    <xf numFmtId="172" fontId="17" fillId="0" borderId="51" xfId="0" applyNumberFormat="1" applyFont="1" applyBorder="1" applyAlignment="1">
      <alignment horizontal="center" vertical="center" wrapText="1"/>
    </xf>
    <xf numFmtId="172" fontId="17" fillId="0" borderId="52" xfId="0" applyNumberFormat="1" applyFont="1" applyBorder="1" applyAlignment="1">
      <alignment horizontal="center" vertical="center" wrapText="1"/>
    </xf>
    <xf numFmtId="172" fontId="17" fillId="0" borderId="53" xfId="0" applyNumberFormat="1" applyFont="1" applyBorder="1" applyAlignment="1">
      <alignment horizontal="center" vertical="center" wrapText="1"/>
    </xf>
    <xf numFmtId="0" fontId="99" fillId="55" borderId="0" xfId="1133" applyFont="1" applyFill="1" applyAlignment="1">
      <alignment horizontal="center" vertical="center" wrapText="1"/>
    </xf>
    <xf numFmtId="0" fontId="17" fillId="55" borderId="0" xfId="1133" applyFont="1" applyFill="1" applyAlignment="1">
      <alignment horizontal="right"/>
    </xf>
    <xf numFmtId="169" fontId="17" fillId="55" borderId="47" xfId="1133" applyNumberFormat="1" applyFont="1" applyFill="1" applyBorder="1" applyAlignment="1">
      <alignment horizontal="center" vertical="center" wrapText="1"/>
    </xf>
    <xf numFmtId="169" fontId="17" fillId="55" borderId="34" xfId="1133" applyNumberFormat="1" applyFont="1" applyFill="1" applyBorder="1" applyAlignment="1">
      <alignment horizontal="center" vertical="center" wrapText="1"/>
    </xf>
    <xf numFmtId="169" fontId="17" fillId="55" borderId="48" xfId="1133" applyNumberFormat="1" applyFont="1" applyFill="1" applyBorder="1" applyAlignment="1">
      <alignment horizontal="center" vertical="center" wrapText="1"/>
    </xf>
    <xf numFmtId="0" fontId="118" fillId="0" borderId="20" xfId="0" applyFont="1" applyBorder="1" applyAlignment="1">
      <alignment horizontal="center" vertical="center" wrapText="1"/>
    </xf>
    <xf numFmtId="0" fontId="99" fillId="0" borderId="51" xfId="0" applyFont="1" applyBorder="1" applyAlignment="1">
      <alignment horizontal="left" vertical="top" wrapText="1"/>
    </xf>
    <xf numFmtId="0" fontId="99" fillId="0" borderId="52" xfId="0" applyFont="1" applyBorder="1" applyAlignment="1">
      <alignment horizontal="left" vertical="top" wrapText="1"/>
    </xf>
    <xf numFmtId="0" fontId="99" fillId="0" borderId="53" xfId="0" applyFont="1" applyBorder="1" applyAlignment="1">
      <alignment horizontal="left" vertical="top" wrapText="1"/>
    </xf>
    <xf numFmtId="0" fontId="99" fillId="55" borderId="51" xfId="1133" applyFont="1" applyFill="1" applyBorder="1" applyAlignment="1">
      <alignment horizontal="left"/>
    </xf>
    <xf numFmtId="0" fontId="99" fillId="55" borderId="52" xfId="1133" applyFont="1" applyFill="1" applyBorder="1" applyAlignment="1">
      <alignment horizontal="left"/>
    </xf>
    <xf numFmtId="0" fontId="99" fillId="55" borderId="53" xfId="1133" applyFont="1" applyFill="1" applyBorder="1" applyAlignment="1">
      <alignment horizontal="left"/>
    </xf>
    <xf numFmtId="0" fontId="17" fillId="55" borderId="52" xfId="1133" applyFont="1" applyFill="1" applyBorder="1" applyAlignment="1">
      <alignment horizontal="left"/>
    </xf>
    <xf numFmtId="0" fontId="17" fillId="55" borderId="53" xfId="1133" applyFont="1" applyFill="1" applyBorder="1" applyAlignment="1">
      <alignment horizontal="left"/>
    </xf>
    <xf numFmtId="0" fontId="17" fillId="55" borderId="49" xfId="1133" applyFont="1" applyFill="1" applyBorder="1" applyAlignment="1">
      <alignment horizontal="center" vertical="center" wrapText="1"/>
    </xf>
    <xf numFmtId="0" fontId="17" fillId="55" borderId="50" xfId="1133" applyFont="1" applyFill="1" applyBorder="1" applyAlignment="1">
      <alignment horizontal="center" vertical="center" wrapText="1"/>
    </xf>
    <xf numFmtId="0" fontId="17" fillId="55" borderId="45" xfId="1133" applyFont="1" applyFill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172" fontId="17" fillId="0" borderId="0" xfId="0" applyNumberFormat="1" applyFont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172" fontId="17" fillId="0" borderId="30" xfId="0" applyNumberFormat="1" applyFont="1" applyBorder="1" applyAlignment="1">
      <alignment horizontal="center" vertical="center" wrapText="1"/>
    </xf>
    <xf numFmtId="172" fontId="17" fillId="0" borderId="31" xfId="0" applyNumberFormat="1" applyFont="1" applyBorder="1" applyAlignment="1">
      <alignment horizontal="center" vertical="center" wrapText="1"/>
    </xf>
    <xf numFmtId="172" fontId="17" fillId="0" borderId="32" xfId="0" applyNumberFormat="1" applyFont="1" applyBorder="1" applyAlignment="1">
      <alignment horizontal="center" vertical="center" wrapText="1"/>
    </xf>
    <xf numFmtId="172" fontId="17" fillId="0" borderId="33" xfId="0" applyNumberFormat="1" applyFont="1" applyBorder="1" applyAlignment="1">
      <alignment horizontal="center" vertical="center" wrapText="1"/>
    </xf>
    <xf numFmtId="172" fontId="17" fillId="0" borderId="34" xfId="0" applyNumberFormat="1" applyFont="1" applyBorder="1" applyAlignment="1">
      <alignment horizontal="center" vertical="center" wrapText="1"/>
    </xf>
    <xf numFmtId="172" fontId="17" fillId="0" borderId="35" xfId="0" applyNumberFormat="1" applyFont="1" applyBorder="1" applyAlignment="1">
      <alignment horizontal="center" vertical="center" wrapText="1"/>
    </xf>
    <xf numFmtId="49" fontId="17" fillId="0" borderId="36" xfId="0" applyNumberFormat="1" applyFont="1" applyBorder="1" applyAlignment="1">
      <alignment horizontal="center" vertical="center" wrapText="1"/>
    </xf>
    <xf numFmtId="49" fontId="17" fillId="0" borderId="37" xfId="0" applyNumberFormat="1" applyFont="1" applyBorder="1" applyAlignment="1">
      <alignment horizontal="center" vertical="center" wrapText="1"/>
    </xf>
    <xf numFmtId="49" fontId="17" fillId="0" borderId="38" xfId="0" applyNumberFormat="1" applyFont="1" applyBorder="1" applyAlignment="1">
      <alignment horizontal="center" vertical="center" wrapText="1"/>
    </xf>
    <xf numFmtId="49" fontId="17" fillId="0" borderId="39" xfId="0" applyNumberFormat="1" applyFont="1" applyBorder="1" applyAlignment="1">
      <alignment horizontal="center" vertical="center" wrapText="1"/>
    </xf>
    <xf numFmtId="0" fontId="82" fillId="0" borderId="0" xfId="1415" applyFont="1" applyAlignment="1">
      <alignment horizontal="right"/>
    </xf>
    <xf numFmtId="0" fontId="99" fillId="0" borderId="0" xfId="1415" applyFont="1" applyAlignment="1">
      <alignment horizontal="center" vertical="center" wrapText="1"/>
    </xf>
    <xf numFmtId="0" fontId="99" fillId="0" borderId="20" xfId="1415" applyFont="1" applyBorder="1" applyAlignment="1">
      <alignment horizontal="center" vertical="top" wrapText="1"/>
    </xf>
    <xf numFmtId="0" fontId="99" fillId="0" borderId="20" xfId="998" applyFont="1" applyBorder="1" applyAlignment="1">
      <alignment horizontal="center" vertical="center" wrapText="1"/>
    </xf>
    <xf numFmtId="172" fontId="99" fillId="0" borderId="54" xfId="1415" applyNumberFormat="1" applyFont="1" applyBorder="1" applyAlignment="1">
      <alignment horizontal="center" vertical="top" wrapText="1"/>
    </xf>
    <xf numFmtId="172" fontId="99" fillId="0" borderId="32" xfId="1415" applyNumberFormat="1" applyFont="1" applyBorder="1" applyAlignment="1">
      <alignment horizontal="center" vertical="top" wrapText="1"/>
    </xf>
  </cellXfs>
  <cellStyles count="1416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2" xfId="17" xr:uid="{00000000-0005-0000-0000-000003000000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65" xr:uid="{9F0A2431-4C58-4410-89B4-CACE694D0C31}"/>
    <cellStyle name="20% - Accent1 9" xfId="1392" xr:uid="{93106497-6725-4B97-9139-CD1A5016DF77}"/>
    <cellStyle name="20% - Accent2" xfId="1236" builtinId="34" customBuiltin="1"/>
    <cellStyle name="20% - Accent2 2" xfId="18" xr:uid="{00000000-0005-0000-0000-000038000000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68" xr:uid="{388B8D14-79E2-485D-8DF5-918C628AECFE}"/>
    <cellStyle name="20% - Accent2 9" xfId="1395" xr:uid="{EB11DFB4-6BD3-43AC-8873-65EB3DF051D0}"/>
    <cellStyle name="20% - Accent3" xfId="1239" builtinId="38" customBuiltin="1"/>
    <cellStyle name="20% - Accent3 2" xfId="19" xr:uid="{00000000-0005-0000-0000-00006D000000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1" xr:uid="{1EDB7056-6C1A-4352-B599-59F28AFE0E15}"/>
    <cellStyle name="20% - Accent3 9" xfId="1398" xr:uid="{5885BF62-0CBB-43CF-A3E0-28E1D8909FBB}"/>
    <cellStyle name="20% - Accent4" xfId="1242" builtinId="42" customBuiltin="1"/>
    <cellStyle name="20% - Accent4 2" xfId="20" xr:uid="{00000000-0005-0000-0000-0000A2000000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4" xr:uid="{55908F81-340E-4DC2-9F9D-A8B3E644A6D8}"/>
    <cellStyle name="20% - Accent4 9" xfId="1401" xr:uid="{1A2FBA24-77A2-4356-813B-CF0E53C55AF7}"/>
    <cellStyle name="20% - Accent5" xfId="1245" builtinId="46" customBuiltin="1"/>
    <cellStyle name="20% - Accent5 2" xfId="21" xr:uid="{00000000-0005-0000-0000-0000D7000000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7" xr:uid="{FEABA263-2C78-408E-8153-6F1CAE105193}"/>
    <cellStyle name="20% - Accent5 9" xfId="1404" xr:uid="{9895C46C-5C9E-4E36-821B-58C9B063E1DE}"/>
    <cellStyle name="20% - Accent6" xfId="1248" builtinId="50" customBuiltin="1"/>
    <cellStyle name="20% - Accent6 2" xfId="22" xr:uid="{00000000-0005-0000-0000-00000C010000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80" xr:uid="{B26D4265-5936-4B6A-8F92-76907E32B3D0}"/>
    <cellStyle name="20% - Accent6 9" xfId="1407" xr:uid="{E76889A8-EF7A-41C7-A52E-0DBE7BFE64A4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2" xfId="23" xr:uid="{00000000-0005-0000-0000-000053010000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66" xr:uid="{8F6B7A41-1826-48FB-A0FA-2EF8CB456263}"/>
    <cellStyle name="40% - Accent1 9" xfId="1393" xr:uid="{145088D9-C39C-4C84-86B0-19667AFA603F}"/>
    <cellStyle name="40% - Accent2" xfId="1237" builtinId="35" customBuiltin="1"/>
    <cellStyle name="40% - Accent2 2" xfId="24" xr:uid="{00000000-0005-0000-0000-000088010000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69" xr:uid="{FCC3388F-D385-47C0-8DD3-442D49801C7A}"/>
    <cellStyle name="40% - Accent2 9" xfId="1396" xr:uid="{92329BB3-D98E-4601-90E9-97F95462C701}"/>
    <cellStyle name="40% - Accent3" xfId="1240" builtinId="39" customBuiltin="1"/>
    <cellStyle name="40% - Accent3 2" xfId="25" xr:uid="{00000000-0005-0000-0000-0000BD010000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2" xr:uid="{C279A97A-3560-4766-A9DF-B4833BBAF954}"/>
    <cellStyle name="40% - Accent3 9" xfId="1399" xr:uid="{DC9F0AF5-B5F7-4DED-892E-D5C7F947A98D}"/>
    <cellStyle name="40% - Accent4" xfId="1243" builtinId="43" customBuiltin="1"/>
    <cellStyle name="40% - Accent4 2" xfId="26" xr:uid="{00000000-0005-0000-0000-0000F2010000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5" xr:uid="{752A189B-039D-489F-939C-79BF9C7127AC}"/>
    <cellStyle name="40% - Accent4 9" xfId="1402" xr:uid="{6B388393-9227-45EE-8B51-76044F1AD03F}"/>
    <cellStyle name="40% - Accent5" xfId="1246" builtinId="47" customBuiltin="1"/>
    <cellStyle name="40% - Accent5 2" xfId="27" xr:uid="{00000000-0005-0000-0000-000027020000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78" xr:uid="{FB712317-83A3-4231-A0FD-C488AD05909E}"/>
    <cellStyle name="40% - Accent5 9" xfId="1405" xr:uid="{B177D0F9-77B5-4E01-AD65-3AFAF378B886}"/>
    <cellStyle name="40% - Accent6" xfId="1249" builtinId="51" customBuiltin="1"/>
    <cellStyle name="40% - Accent6 2" xfId="28" xr:uid="{00000000-0005-0000-0000-00005C020000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81" xr:uid="{34428E76-02A4-424A-A99B-E335CDE1FCEE}"/>
    <cellStyle name="40% - Accent6 9" xfId="1408" xr:uid="{903F1D49-8E45-4109-8A56-451480196C99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3" xfId="1049" xr:uid="{00000000-0005-0000-0000-0000A6020000}"/>
    <cellStyle name="60% - Accent1 3" xfId="392" xr:uid="{00000000-0005-0000-0000-0000A7020000}"/>
    <cellStyle name="60% - Accent1 4" xfId="1367" xr:uid="{B2365EFD-79F1-458E-AB72-384F2F8C855E}"/>
    <cellStyle name="60% - Accent1 5" xfId="1394" xr:uid="{100E937D-CF2A-43AC-A21C-DC3D6D6713A5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3" xfId="1051" xr:uid="{00000000-0005-0000-0000-0000AC020000}"/>
    <cellStyle name="60% - Accent2 3" xfId="393" xr:uid="{00000000-0005-0000-0000-0000AD020000}"/>
    <cellStyle name="60% - Accent2 4" xfId="1370" xr:uid="{AD839079-CEF0-4FA6-99BB-DA6B669D4DB8}"/>
    <cellStyle name="60% - Accent2 5" xfId="1397" xr:uid="{AD280354-849F-42A0-BEF5-9B649B0F10D1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3" xfId="1053" xr:uid="{00000000-0005-0000-0000-0000B2020000}"/>
    <cellStyle name="60% - Accent3 3" xfId="394" xr:uid="{00000000-0005-0000-0000-0000B3020000}"/>
    <cellStyle name="60% - Accent3 4" xfId="1373" xr:uid="{F9FF61D0-4BBA-41E9-88AB-EB47992C7EF3}"/>
    <cellStyle name="60% - Accent3 5" xfId="1400" xr:uid="{13D7ADCE-0BD5-4ED8-A0B7-FDC744BE348F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3" xfId="1055" xr:uid="{00000000-0005-0000-0000-0000B8020000}"/>
    <cellStyle name="60% - Accent4 3" xfId="395" xr:uid="{00000000-0005-0000-0000-0000B9020000}"/>
    <cellStyle name="60% - Accent4 4" xfId="1376" xr:uid="{53BE25F3-7375-42F2-B203-69A483DD43A1}"/>
    <cellStyle name="60% - Accent4 5" xfId="1403" xr:uid="{3633CA85-2C2A-407D-A166-6248BE07980E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3" xfId="1057" xr:uid="{00000000-0005-0000-0000-0000BE020000}"/>
    <cellStyle name="60% - Accent5 3" xfId="396" xr:uid="{00000000-0005-0000-0000-0000BF020000}"/>
    <cellStyle name="60% - Accent5 4" xfId="1379" xr:uid="{7FEB53DB-243B-44F1-A25F-700FC8D8E61E}"/>
    <cellStyle name="60% - Accent5 5" xfId="1406" xr:uid="{8B575981-ED4C-4394-A8F4-AA9359577C3A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3" xfId="1059" xr:uid="{00000000-0005-0000-0000-0000C4020000}"/>
    <cellStyle name="60% - Accent6 3" xfId="397" xr:uid="{00000000-0005-0000-0000-0000C5020000}"/>
    <cellStyle name="60% - Accent6 4" xfId="1382" xr:uid="{6F0BD5E0-8A56-4E97-9899-2911476FC6D6}"/>
    <cellStyle name="60% - Accent6 5" xfId="1409" xr:uid="{B15EC21A-2F65-4B51-ABCA-0C2B0E185BF1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3" xfId="406" xr:uid="{00000000-0005-0000-0000-00000E030000}"/>
    <cellStyle name="Comma 10" xfId="420" xr:uid="{00000000-0005-0000-0000-000010030000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4" xfId="67" xr:uid="{00000000-0005-0000-0000-00001C030000}"/>
    <cellStyle name="Comma 2 5" xfId="16" xr:uid="{00000000-0005-0000-0000-00001D030000}"/>
    <cellStyle name="Comma 2 6" xfId="1413" xr:uid="{50D792E3-A9ED-4DF3-9CF1-AC688D05D502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386" xr:uid="{756ADC40-AE9D-4C0E-A1CB-AA7ED1706036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3" xfId="333" xr:uid="{00000000-0005-0000-0000-0000D4030000}"/>
    <cellStyle name="Neutral 2 4" xfId="1126" xr:uid="{00000000-0005-0000-0000-0000D5030000}"/>
    <cellStyle name="Neutral 2 5" xfId="1127" xr:uid="{00000000-0005-0000-0000-0000D6030000}"/>
    <cellStyle name="Neutral 2 6" xfId="1412" xr:uid="{9C80EE95-FFA9-4A48-88B0-03F0D621E975}"/>
    <cellStyle name="Neutral 3" xfId="116" xr:uid="{00000000-0005-0000-0000-0000D7030000}"/>
    <cellStyle name="Neutral 3 2" xfId="1128" xr:uid="{00000000-0005-0000-0000-0000D803000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63" xr:uid="{6966DE5B-52B0-4564-9661-FB3CC678BE40}"/>
    <cellStyle name="Normal" xfId="0" builtinId="0"/>
    <cellStyle name="Normal 10" xfId="4" xr:uid="{00000000-0005-0000-0000-0000DD030000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2" xfId="351" xr:uid="{00000000-0005-0000-0000-000018040000}"/>
    <cellStyle name="Normal 12 2" xfId="352" xr:uid="{00000000-0005-0000-0000-000019040000}"/>
    <cellStyle name="Normal 12 3" xfId="891" xr:uid="{00000000-0005-0000-0000-00001A040000}"/>
    <cellStyle name="Normal 12 4" xfId="1292" xr:uid="{00000000-0005-0000-0000-00001B040000}"/>
    <cellStyle name="Normal 13" xfId="1132" xr:uid="{00000000-0005-0000-0000-00001C040000}"/>
    <cellStyle name="Normal 13 2" xfId="1306" xr:uid="{00000000-0005-0000-0000-00001D04000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383" xr:uid="{241140DF-10C0-4B76-ADEF-973EBE4D3EE1}"/>
    <cellStyle name="Normal 18" xfId="1415" xr:uid="{ECB7669C-431D-4E61-BB2D-DD682036FB16}"/>
    <cellStyle name="Normal 19 3" xfId="1387" xr:uid="{528FA5DC-E316-4E7D-AB34-2B440049BF20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3" xfId="117" xr:uid="{00000000-0005-0000-0000-000026040000}"/>
    <cellStyle name="Normal 2 2 4" xfId="1138" xr:uid="{00000000-0005-0000-0000-000027040000}"/>
    <cellStyle name="Normal 2 3" xfId="118" xr:uid="{00000000-0005-0000-0000-000028040000}"/>
    <cellStyle name="Normal 2 3 2" xfId="1139" xr:uid="{00000000-0005-0000-0000-000029040000}"/>
    <cellStyle name="Normal 2 4" xfId="66" xr:uid="{00000000-0005-0000-0000-00002A040000}"/>
    <cellStyle name="Normal 2 5" xfId="15" xr:uid="{00000000-0005-0000-0000-00002B040000}"/>
    <cellStyle name="Normal 2 6" xfId="1140" xr:uid="{00000000-0005-0000-0000-00002C040000}"/>
    <cellStyle name="Normal 2 6 2" xfId="1361" xr:uid="{5AEBB3EC-DC7D-4B56-B531-196514E2B55C}"/>
    <cellStyle name="Normal 2_3.Havelvacner_N1_12 23.01.2018" xfId="353" xr:uid="{00000000-0005-0000-0000-00002D040000}"/>
    <cellStyle name="Normal 3" xfId="3" xr:uid="{00000000-0005-0000-0000-00002E040000}"/>
    <cellStyle name="Normal 3 2" xfId="54" xr:uid="{00000000-0005-0000-0000-00002F040000}"/>
    <cellStyle name="Normal 3 2 2" xfId="119" xr:uid="{00000000-0005-0000-0000-000030040000}"/>
    <cellStyle name="Normal 3 2 2 2" xfId="1141" xr:uid="{00000000-0005-0000-0000-000031040000}"/>
    <cellStyle name="Normal 3 2 3" xfId="75" xr:uid="{00000000-0005-0000-0000-000032040000}"/>
    <cellStyle name="Normal 3 3" xfId="69" xr:uid="{00000000-0005-0000-0000-000033040000}"/>
    <cellStyle name="Normal 3 4" xfId="1142" xr:uid="{00000000-0005-0000-0000-000034040000}"/>
    <cellStyle name="Normal 3 5" xfId="1390" xr:uid="{A3AC85F4-A9F5-4E84-8110-5762719F3760}"/>
    <cellStyle name="Normal 3_HavelvacN2axjusakN3" xfId="78" xr:uid="{00000000-0005-0000-0000-000035040000}"/>
    <cellStyle name="Normal 4" xfId="5" xr:uid="{00000000-0005-0000-0000-000036040000}"/>
    <cellStyle name="Normal 4 2" xfId="76" xr:uid="{00000000-0005-0000-0000-000037040000}"/>
    <cellStyle name="Normal 4 2 2" xfId="354" xr:uid="{00000000-0005-0000-0000-000038040000}"/>
    <cellStyle name="Normal 4 2 3" xfId="1143" xr:uid="{00000000-0005-0000-0000-000039040000}"/>
    <cellStyle name="Normal 4 2 4" xfId="1144" xr:uid="{00000000-0005-0000-0000-00003A040000}"/>
    <cellStyle name="Normal 4 3" xfId="72" xr:uid="{00000000-0005-0000-0000-00003B040000}"/>
    <cellStyle name="Normal 4 3 2" xfId="1145" xr:uid="{00000000-0005-0000-0000-00003C040000}"/>
    <cellStyle name="Normal 4 4" xfId="1146" xr:uid="{00000000-0005-0000-0000-00003D040000}"/>
    <cellStyle name="Normal 5" xfId="8" xr:uid="{00000000-0005-0000-0000-00003E040000}"/>
    <cellStyle name="Normal 5 10" xfId="998" xr:uid="{00000000-0005-0000-0000-00003F040000}"/>
    <cellStyle name="Normal 5 2" xfId="55" xr:uid="{00000000-0005-0000-0000-000040040000}"/>
    <cellStyle name="Normal 5 2 2" xfId="120" xr:uid="{00000000-0005-0000-0000-000041040000}"/>
    <cellStyle name="Normal 5 2 2 2" xfId="428" xr:uid="{00000000-0005-0000-0000-000042040000}"/>
    <cellStyle name="Normal 5 2 2 2 2" xfId="1327" xr:uid="{00000000-0005-0000-0000-000043040000}"/>
    <cellStyle name="Normal 5 2 2 2 3" xfId="1303" xr:uid="{00000000-0005-0000-0000-000044040000}"/>
    <cellStyle name="Normal 5 2 2 3" xfId="663" xr:uid="{00000000-0005-0000-0000-000045040000}"/>
    <cellStyle name="Normal 5 2 2 3 2" xfId="1317" xr:uid="{00000000-0005-0000-0000-000046040000}"/>
    <cellStyle name="Normal 5 2 2 4" xfId="1291" xr:uid="{00000000-0005-0000-0000-000047040000}"/>
    <cellStyle name="Normal 5 2 3" xfId="942" xr:uid="{00000000-0005-0000-0000-000048040000}"/>
    <cellStyle name="Normal 5 2 3 2" xfId="1321" xr:uid="{00000000-0005-0000-0000-000049040000}"/>
    <cellStyle name="Normal 5 2 3 3" xfId="1297" xr:uid="{00000000-0005-0000-0000-00004A040000}"/>
    <cellStyle name="Normal 5 2 4" xfId="943" xr:uid="{00000000-0005-0000-0000-00004B040000}"/>
    <cellStyle name="Normal 5 2 4 2" xfId="1311" xr:uid="{00000000-0005-0000-0000-00004C040000}"/>
    <cellStyle name="Normal 5 2 5" xfId="1147" xr:uid="{00000000-0005-0000-0000-00004D040000}"/>
    <cellStyle name="Normal 5 2 6" xfId="1282" xr:uid="{00000000-0005-0000-0000-00004E040000}"/>
    <cellStyle name="Normal 5 3" xfId="355" xr:uid="{00000000-0005-0000-0000-00004F040000}"/>
    <cellStyle name="Normal 5 3 2" xfId="356" xr:uid="{00000000-0005-0000-0000-000050040000}"/>
    <cellStyle name="Normal 5 3 2 2" xfId="357" xr:uid="{00000000-0005-0000-0000-000051040000}"/>
    <cellStyle name="Normal 5 3 2 2 2" xfId="625" xr:uid="{00000000-0005-0000-0000-000052040000}"/>
    <cellStyle name="Normal 5 3 2 2 3" xfId="858" xr:uid="{00000000-0005-0000-0000-000053040000}"/>
    <cellStyle name="Normal 5 3 2 3" xfId="358" xr:uid="{00000000-0005-0000-0000-000054040000}"/>
    <cellStyle name="Normal 5 3 2 3 2" xfId="626" xr:uid="{00000000-0005-0000-0000-000055040000}"/>
    <cellStyle name="Normal 5 3 2 3 3" xfId="859" xr:uid="{00000000-0005-0000-0000-000056040000}"/>
    <cellStyle name="Normal 5 3 2 4" xfId="624" xr:uid="{00000000-0005-0000-0000-000057040000}"/>
    <cellStyle name="Normal 5 3 2 5" xfId="857" xr:uid="{00000000-0005-0000-0000-000058040000}"/>
    <cellStyle name="Normal 5 3 3" xfId="359" xr:uid="{00000000-0005-0000-0000-000059040000}"/>
    <cellStyle name="Normal 5 3 3 2" xfId="627" xr:uid="{00000000-0005-0000-0000-00005A040000}"/>
    <cellStyle name="Normal 5 3 3 3" xfId="860" xr:uid="{00000000-0005-0000-0000-00005B040000}"/>
    <cellStyle name="Normal 5 3 4" xfId="360" xr:uid="{00000000-0005-0000-0000-00005C040000}"/>
    <cellStyle name="Normal 5 3 4 2" xfId="628" xr:uid="{00000000-0005-0000-0000-00005D040000}"/>
    <cellStyle name="Normal 5 3 4 3" xfId="861" xr:uid="{00000000-0005-0000-0000-00005E040000}"/>
    <cellStyle name="Normal 5 3 5" xfId="623" xr:uid="{00000000-0005-0000-0000-00005F040000}"/>
    <cellStyle name="Normal 5 3 6" xfId="856" xr:uid="{00000000-0005-0000-0000-000060040000}"/>
    <cellStyle name="Normal 5 3 7" xfId="1411" xr:uid="{E6BCF2A7-B4BE-497B-BCD0-B7632D11A033}"/>
    <cellStyle name="Normal 5 3 8" xfId="1384" xr:uid="{4FF2D736-642A-4997-9A88-8AADAB70159E}"/>
    <cellStyle name="Normal 5 4" xfId="361" xr:uid="{00000000-0005-0000-0000-000061040000}"/>
    <cellStyle name="Normal 5 4 2" xfId="362" xr:uid="{00000000-0005-0000-0000-000062040000}"/>
    <cellStyle name="Normal 5 4 2 2" xfId="363" xr:uid="{00000000-0005-0000-0000-000063040000}"/>
    <cellStyle name="Normal 5 4 2 2 2" xfId="631" xr:uid="{00000000-0005-0000-0000-000064040000}"/>
    <cellStyle name="Normal 5 4 2 2 3" xfId="864" xr:uid="{00000000-0005-0000-0000-000065040000}"/>
    <cellStyle name="Normal 5 4 2 3" xfId="364" xr:uid="{00000000-0005-0000-0000-000066040000}"/>
    <cellStyle name="Normal 5 4 2 3 2" xfId="632" xr:uid="{00000000-0005-0000-0000-000067040000}"/>
    <cellStyle name="Normal 5 4 2 3 3" xfId="865" xr:uid="{00000000-0005-0000-0000-000068040000}"/>
    <cellStyle name="Normal 5 4 2 4" xfId="630" xr:uid="{00000000-0005-0000-0000-000069040000}"/>
    <cellStyle name="Normal 5 4 2 5" xfId="863" xr:uid="{00000000-0005-0000-0000-00006A040000}"/>
    <cellStyle name="Normal 5 4 3" xfId="365" xr:uid="{00000000-0005-0000-0000-00006B040000}"/>
    <cellStyle name="Normal 5 4 3 2" xfId="633" xr:uid="{00000000-0005-0000-0000-00006C040000}"/>
    <cellStyle name="Normal 5 4 3 3" xfId="866" xr:uid="{00000000-0005-0000-0000-00006D040000}"/>
    <cellStyle name="Normal 5 4 4" xfId="366" xr:uid="{00000000-0005-0000-0000-00006E040000}"/>
    <cellStyle name="Normal 5 4 4 2" xfId="634" xr:uid="{00000000-0005-0000-0000-00006F040000}"/>
    <cellStyle name="Normal 5 4 4 3" xfId="867" xr:uid="{00000000-0005-0000-0000-000070040000}"/>
    <cellStyle name="Normal 5 4 5" xfId="629" xr:uid="{00000000-0005-0000-0000-000071040000}"/>
    <cellStyle name="Normal 5 4 6" xfId="862" xr:uid="{00000000-0005-0000-0000-000072040000}"/>
    <cellStyle name="Normal 5 5" xfId="367" xr:uid="{00000000-0005-0000-0000-000073040000}"/>
    <cellStyle name="Normal 5 5 2" xfId="368" xr:uid="{00000000-0005-0000-0000-000074040000}"/>
    <cellStyle name="Normal 5 5 2 2" xfId="636" xr:uid="{00000000-0005-0000-0000-000075040000}"/>
    <cellStyle name="Normal 5 5 2 3" xfId="869" xr:uid="{00000000-0005-0000-0000-000076040000}"/>
    <cellStyle name="Normal 5 5 3" xfId="369" xr:uid="{00000000-0005-0000-0000-000077040000}"/>
    <cellStyle name="Normal 5 5 3 2" xfId="637" xr:uid="{00000000-0005-0000-0000-000078040000}"/>
    <cellStyle name="Normal 5 5 3 3" xfId="870" xr:uid="{00000000-0005-0000-0000-000079040000}"/>
    <cellStyle name="Normal 5 5 4" xfId="635" xr:uid="{00000000-0005-0000-0000-00007A040000}"/>
    <cellStyle name="Normal 5 5 5" xfId="868" xr:uid="{00000000-0005-0000-0000-00007B040000}"/>
    <cellStyle name="Normal 5 6" xfId="370" xr:uid="{00000000-0005-0000-0000-00007C040000}"/>
    <cellStyle name="Normal 5 6 2" xfId="371" xr:uid="{00000000-0005-0000-0000-00007D040000}"/>
    <cellStyle name="Normal 5 6 2 2" xfId="639" xr:uid="{00000000-0005-0000-0000-00007E040000}"/>
    <cellStyle name="Normal 5 6 2 3" xfId="872" xr:uid="{00000000-0005-0000-0000-00007F040000}"/>
    <cellStyle name="Normal 5 6 3" xfId="372" xr:uid="{00000000-0005-0000-0000-000080040000}"/>
    <cellStyle name="Normal 5 6 3 2" xfId="640" xr:uid="{00000000-0005-0000-0000-000081040000}"/>
    <cellStyle name="Normal 5 6 3 3" xfId="873" xr:uid="{00000000-0005-0000-0000-000082040000}"/>
    <cellStyle name="Normal 5 6 4" xfId="638" xr:uid="{00000000-0005-0000-0000-000083040000}"/>
    <cellStyle name="Normal 5 6 5" xfId="871" xr:uid="{00000000-0005-0000-0000-000084040000}"/>
    <cellStyle name="Normal 5 7" xfId="373" xr:uid="{00000000-0005-0000-0000-000085040000}"/>
    <cellStyle name="Normal 5 7 2" xfId="641" xr:uid="{00000000-0005-0000-0000-000086040000}"/>
    <cellStyle name="Normal 5 7 3" xfId="874" xr:uid="{00000000-0005-0000-0000-000087040000}"/>
    <cellStyle name="Normal 5 8" xfId="374" xr:uid="{00000000-0005-0000-0000-000088040000}"/>
    <cellStyle name="Normal 5 8 2" xfId="642" xr:uid="{00000000-0005-0000-0000-000089040000}"/>
    <cellStyle name="Normal 5 8 3" xfId="875" xr:uid="{00000000-0005-0000-0000-00008A040000}"/>
    <cellStyle name="Normal 5 9" xfId="375" xr:uid="{00000000-0005-0000-0000-00008B040000}"/>
    <cellStyle name="Normal 5 9 2" xfId="643" xr:uid="{00000000-0005-0000-0000-00008C040000}"/>
    <cellStyle name="Normal 5 9 3" xfId="876" xr:uid="{00000000-0005-0000-0000-00008D040000}"/>
    <cellStyle name="Normal 6" xfId="121" xr:uid="{00000000-0005-0000-0000-00008E040000}"/>
    <cellStyle name="Normal 6 2" xfId="944" xr:uid="{00000000-0005-0000-0000-00008F040000}"/>
    <cellStyle name="Normal 6 2 2" xfId="1148" xr:uid="{00000000-0005-0000-0000-000090040000}"/>
    <cellStyle name="Normal 6 3" xfId="1149" xr:uid="{00000000-0005-0000-0000-000091040000}"/>
    <cellStyle name="Normal 7" xfId="122" xr:uid="{00000000-0005-0000-0000-000092040000}"/>
    <cellStyle name="Normal 7 2" xfId="999" xr:uid="{00000000-0005-0000-0000-000093040000}"/>
    <cellStyle name="Normal 7 3" xfId="1150" xr:uid="{00000000-0005-0000-0000-000094040000}"/>
    <cellStyle name="Normal 8" xfId="7" xr:uid="{00000000-0005-0000-0000-000095040000}"/>
    <cellStyle name="Normal 8 2" xfId="133" xr:uid="{00000000-0005-0000-0000-000096040000}"/>
    <cellStyle name="Normal 8 2 2" xfId="1151" xr:uid="{00000000-0005-0000-0000-000097040000}"/>
    <cellStyle name="Normal 8 2 2 2" xfId="1318" xr:uid="{00000000-0005-0000-0000-000098040000}"/>
    <cellStyle name="Normal 8 2 3" xfId="1294" xr:uid="{00000000-0005-0000-0000-000099040000}"/>
    <cellStyle name="Normal 8 3" xfId="945" xr:uid="{00000000-0005-0000-0000-00009A040000}"/>
    <cellStyle name="Normal 8 3 2" xfId="1308" xr:uid="{00000000-0005-0000-0000-00009B040000}"/>
    <cellStyle name="Normal 8 3 3" xfId="1388" xr:uid="{569899C1-E825-4CF1-BEDE-2B436EB0B60B}"/>
    <cellStyle name="Normal 8 4" xfId="946" xr:uid="{00000000-0005-0000-0000-00009C040000}"/>
    <cellStyle name="Normal 8 5" xfId="1277" xr:uid="{00000000-0005-0000-0000-00009D040000}"/>
    <cellStyle name="Normal 8 6" xfId="1385" xr:uid="{1A1A5335-8D64-4E0A-AB86-7B00EDF99AE9}"/>
    <cellStyle name="Normal 9" xfId="12" xr:uid="{00000000-0005-0000-0000-00009E040000}"/>
    <cellStyle name="Normal 9 2" xfId="421" xr:uid="{00000000-0005-0000-0000-00009F040000}"/>
    <cellStyle name="Normal 9 2 2" xfId="1322" xr:uid="{00000000-0005-0000-0000-0000A0040000}"/>
    <cellStyle name="Normal 9 2 3" xfId="1298" xr:uid="{00000000-0005-0000-0000-0000A1040000}"/>
    <cellStyle name="Normal 9 3" xfId="656" xr:uid="{00000000-0005-0000-0000-0000A2040000}"/>
    <cellStyle name="Normal 9 3 2" xfId="1312" xr:uid="{00000000-0005-0000-0000-0000A3040000}"/>
    <cellStyle name="Normal 9 4" xfId="1152" xr:uid="{00000000-0005-0000-0000-0000A4040000}"/>
    <cellStyle name="Normal 9 5" xfId="1286" xr:uid="{00000000-0005-0000-0000-0000A5040000}"/>
    <cellStyle name="Note 10" xfId="1391" xr:uid="{E3A50766-F269-412D-8259-16ADB6B9D53E}"/>
    <cellStyle name="Note 2" xfId="56" xr:uid="{00000000-0005-0000-0000-0000A6040000}"/>
    <cellStyle name="Note 2 2" xfId="123" xr:uid="{00000000-0005-0000-0000-0000A7040000}"/>
    <cellStyle name="Note 2 2 2" xfId="429" xr:uid="{00000000-0005-0000-0000-0000A8040000}"/>
    <cellStyle name="Note 2 2 2 2" xfId="1153" xr:uid="{00000000-0005-0000-0000-0000A9040000}"/>
    <cellStyle name="Note 2 2 2 3" xfId="1154" xr:uid="{00000000-0005-0000-0000-0000AA040000}"/>
    <cellStyle name="Note 2 2 2 4" xfId="1155" xr:uid="{00000000-0005-0000-0000-0000AB040000}"/>
    <cellStyle name="Note 2 2 3" xfId="890" xr:uid="{00000000-0005-0000-0000-0000AC040000}"/>
    <cellStyle name="Note 2 2 4" xfId="1156" xr:uid="{00000000-0005-0000-0000-0000AD040000}"/>
    <cellStyle name="Note 2 2 5" xfId="1157" xr:uid="{00000000-0005-0000-0000-0000AE040000}"/>
    <cellStyle name="Note 2 3" xfId="997" xr:uid="{00000000-0005-0000-0000-0000AF040000}"/>
    <cellStyle name="Note 2 4" xfId="1251" xr:uid="{00000000-0005-0000-0000-0000B0040000}"/>
    <cellStyle name="Note 2 5" xfId="1283" xr:uid="{00000000-0005-0000-0000-0000B1040000}"/>
    <cellStyle name="Note 3" xfId="57" xr:uid="{00000000-0005-0000-0000-0000B2040000}"/>
    <cellStyle name="Note 3 2" xfId="423" xr:uid="{00000000-0005-0000-0000-0000B3040000}"/>
    <cellStyle name="Note 3 3" xfId="658" xr:uid="{00000000-0005-0000-0000-0000B4040000}"/>
    <cellStyle name="Note 4" xfId="947" xr:uid="{00000000-0005-0000-0000-0000B5040000}"/>
    <cellStyle name="Note 5" xfId="1250" xr:uid="{00000000-0005-0000-0000-0000B6040000}"/>
    <cellStyle name="Note 6" xfId="1264" xr:uid="{00000000-0005-0000-0000-0000B7040000}"/>
    <cellStyle name="Note 7" xfId="1335" xr:uid="{00000000-0005-0000-0000-0000B8040000}"/>
    <cellStyle name="Note 8" xfId="1348" xr:uid="{00000000-0005-0000-0000-0000B9040000}"/>
    <cellStyle name="Note 9" xfId="1364" xr:uid="{681B28F5-E5CA-4DF7-90A3-8381EC537496}"/>
    <cellStyle name="Output" xfId="1225" builtinId="21" customBuiltin="1"/>
    <cellStyle name="Output 2" xfId="58" xr:uid="{00000000-0005-0000-0000-0000BB040000}"/>
    <cellStyle name="Output 2 2" xfId="124" xr:uid="{00000000-0005-0000-0000-0000BC040000}"/>
    <cellStyle name="Output 2 2 2" xfId="430" xr:uid="{00000000-0005-0000-0000-0000BD040000}"/>
    <cellStyle name="Output 2 2 2 2" xfId="1158" xr:uid="{00000000-0005-0000-0000-0000BE040000}"/>
    <cellStyle name="Output 2 2 2 3" xfId="1159" xr:uid="{00000000-0005-0000-0000-0000BF040000}"/>
    <cellStyle name="Output 2 2 2 4" xfId="1160" xr:uid="{00000000-0005-0000-0000-0000C0040000}"/>
    <cellStyle name="Output 2 2 3" xfId="661" xr:uid="{00000000-0005-0000-0000-0000C1040000}"/>
    <cellStyle name="Output 2 2 3 2" xfId="1161" xr:uid="{00000000-0005-0000-0000-0000C2040000}"/>
    <cellStyle name="Output 2 2 3 3" xfId="1162" xr:uid="{00000000-0005-0000-0000-0000C3040000}"/>
    <cellStyle name="Output 2 2 3 4" xfId="1163" xr:uid="{00000000-0005-0000-0000-0000C4040000}"/>
    <cellStyle name="Output 2 2 4" xfId="1164" xr:uid="{00000000-0005-0000-0000-0000C5040000}"/>
    <cellStyle name="Output 2 2 5" xfId="1165" xr:uid="{00000000-0005-0000-0000-0000C6040000}"/>
    <cellStyle name="Output 2 2 6" xfId="1166" xr:uid="{00000000-0005-0000-0000-0000C7040000}"/>
    <cellStyle name="Output 2 3" xfId="1167" xr:uid="{00000000-0005-0000-0000-0000C8040000}"/>
    <cellStyle name="Output 2 4" xfId="1284" xr:uid="{00000000-0005-0000-0000-0000C9040000}"/>
    <cellStyle name="Output 3" xfId="416" xr:uid="{00000000-0005-0000-0000-0000CA040000}"/>
    <cellStyle name="Percent 2" xfId="2" xr:uid="{00000000-0005-0000-0000-0000CB040000}"/>
    <cellStyle name="Percent 2 2" xfId="68" xr:uid="{00000000-0005-0000-0000-0000CC040000}"/>
    <cellStyle name="Percent 2 2 2" xfId="376" xr:uid="{00000000-0005-0000-0000-0000CD040000}"/>
    <cellStyle name="Percent 2 3" xfId="59" xr:uid="{00000000-0005-0000-0000-0000CE040000}"/>
    <cellStyle name="Percent 2 4" xfId="1414" xr:uid="{51A59DE2-2C24-45C6-8B8B-0AEF8DD000BB}"/>
    <cellStyle name="Percent 3" xfId="10" xr:uid="{00000000-0005-0000-0000-0000CF040000}"/>
    <cellStyle name="Percent 3 2" xfId="377" xr:uid="{00000000-0005-0000-0000-0000D0040000}"/>
    <cellStyle name="Percent 4" xfId="1168" xr:uid="{00000000-0005-0000-0000-0000D1040000}"/>
    <cellStyle name="Percent 4 2" xfId="1169" xr:uid="{00000000-0005-0000-0000-0000D2040000}"/>
    <cellStyle name="Percent 5" xfId="1170" xr:uid="{00000000-0005-0000-0000-0000D3040000}"/>
    <cellStyle name="Percent 5 2" xfId="1171" xr:uid="{00000000-0005-0000-0000-0000D4040000}"/>
    <cellStyle name="Percent 5 2 2" xfId="1172" xr:uid="{00000000-0005-0000-0000-0000D5040000}"/>
    <cellStyle name="Percent 5 3" xfId="1173" xr:uid="{00000000-0005-0000-0000-0000D6040000}"/>
    <cellStyle name="RowLevel_1_N6+artabyuje" xfId="378" xr:uid="{00000000-0005-0000-0000-0000D7040000}"/>
    <cellStyle name="SN_241" xfId="6" xr:uid="{00000000-0005-0000-0000-0000D8040000}"/>
    <cellStyle name="SN_b" xfId="1362" xr:uid="{D055C866-908E-48F8-9FF6-3658450D8660}"/>
    <cellStyle name="SN10_bold" xfId="1410" xr:uid="{24BF0744-CBF8-4B57-A78E-0711E8F88EC9}"/>
    <cellStyle name="Style 1" xfId="125" xr:uid="{00000000-0005-0000-0000-0000DA040000}"/>
    <cellStyle name="Style 1 2" xfId="126" xr:uid="{00000000-0005-0000-0000-0000DB040000}"/>
    <cellStyle name="Style 1 2 2" xfId="948" xr:uid="{00000000-0005-0000-0000-0000DC040000}"/>
    <cellStyle name="Style 1_verchnakan_ax21-25_2018" xfId="127" xr:uid="{00000000-0005-0000-0000-0000DD040000}"/>
    <cellStyle name="Title" xfId="1217" builtinId="15" customBuiltin="1"/>
    <cellStyle name="Title 2" xfId="60" xr:uid="{00000000-0005-0000-0000-0000DF040000}"/>
    <cellStyle name="Title 2 2" xfId="128" xr:uid="{00000000-0005-0000-0000-0000E0040000}"/>
    <cellStyle name="Title 2 3" xfId="1174" xr:uid="{00000000-0005-0000-0000-0000E1040000}"/>
    <cellStyle name="Title 3" xfId="417" xr:uid="{00000000-0005-0000-0000-0000E2040000}"/>
    <cellStyle name="Total" xfId="1231" builtinId="25" customBuiltin="1"/>
    <cellStyle name="Total 2" xfId="61" xr:uid="{00000000-0005-0000-0000-0000E4040000}"/>
    <cellStyle name="Total 2 2" xfId="129" xr:uid="{00000000-0005-0000-0000-0000E5040000}"/>
    <cellStyle name="Total 2 2 2" xfId="431" xr:uid="{00000000-0005-0000-0000-0000E6040000}"/>
    <cellStyle name="Total 2 2 2 2" xfId="1175" xr:uid="{00000000-0005-0000-0000-0000E7040000}"/>
    <cellStyle name="Total 2 2 2 3" xfId="1176" xr:uid="{00000000-0005-0000-0000-0000E8040000}"/>
    <cellStyle name="Total 2 2 2 4" xfId="1177" xr:uid="{00000000-0005-0000-0000-0000E9040000}"/>
    <cellStyle name="Total 2 2 3" xfId="889" xr:uid="{00000000-0005-0000-0000-0000EA040000}"/>
    <cellStyle name="Total 2 2 3 2" xfId="1178" xr:uid="{00000000-0005-0000-0000-0000EB040000}"/>
    <cellStyle name="Total 2 2 3 3" xfId="1179" xr:uid="{00000000-0005-0000-0000-0000EC040000}"/>
    <cellStyle name="Total 2 2 3 4" xfId="1180" xr:uid="{00000000-0005-0000-0000-0000ED040000}"/>
    <cellStyle name="Total 2 2 4" xfId="1181" xr:uid="{00000000-0005-0000-0000-0000EE040000}"/>
    <cellStyle name="Total 2 2 5" xfId="1182" xr:uid="{00000000-0005-0000-0000-0000EF040000}"/>
    <cellStyle name="Total 2 2 6" xfId="1183" xr:uid="{00000000-0005-0000-0000-0000F0040000}"/>
    <cellStyle name="Total 2 3" xfId="1184" xr:uid="{00000000-0005-0000-0000-0000F1040000}"/>
    <cellStyle name="Total 2 4" xfId="1285" xr:uid="{00000000-0005-0000-0000-0000F2040000}"/>
    <cellStyle name="Total 3" xfId="418" xr:uid="{00000000-0005-0000-0000-0000F3040000}"/>
    <cellStyle name="Warning Text" xfId="1229" builtinId="11" customBuiltin="1"/>
    <cellStyle name="Warning Text 2" xfId="62" xr:uid="{00000000-0005-0000-0000-0000F5040000}"/>
    <cellStyle name="Warning Text 2 2" xfId="130" xr:uid="{00000000-0005-0000-0000-0000F6040000}"/>
    <cellStyle name="Warning Text 2 2 2" xfId="1185" xr:uid="{00000000-0005-0000-0000-0000F7040000}"/>
    <cellStyle name="Warning Text 2 3" xfId="1186" xr:uid="{00000000-0005-0000-0000-0000F8040000}"/>
    <cellStyle name="Warning Text 3" xfId="419" xr:uid="{00000000-0005-0000-0000-0000F9040000}"/>
    <cellStyle name="Акцент1 2" xfId="949" xr:uid="{00000000-0005-0000-0000-0000FA040000}"/>
    <cellStyle name="Акцент1 3" xfId="950" xr:uid="{00000000-0005-0000-0000-0000FB040000}"/>
    <cellStyle name="Акцент2 2" xfId="951" xr:uid="{00000000-0005-0000-0000-0000FC040000}"/>
    <cellStyle name="Акцент2 3" xfId="952" xr:uid="{00000000-0005-0000-0000-0000FD040000}"/>
    <cellStyle name="Акцент3 2" xfId="953" xr:uid="{00000000-0005-0000-0000-0000FE040000}"/>
    <cellStyle name="Акцент3 3" xfId="954" xr:uid="{00000000-0005-0000-0000-0000FF040000}"/>
    <cellStyle name="Акцент4 2" xfId="955" xr:uid="{00000000-0005-0000-0000-000000050000}"/>
    <cellStyle name="Акцент4 3" xfId="956" xr:uid="{00000000-0005-0000-0000-000001050000}"/>
    <cellStyle name="Акцент5 2" xfId="957" xr:uid="{00000000-0005-0000-0000-000002050000}"/>
    <cellStyle name="Акцент5 3" xfId="958" xr:uid="{00000000-0005-0000-0000-000003050000}"/>
    <cellStyle name="Акцент6 2" xfId="959" xr:uid="{00000000-0005-0000-0000-000004050000}"/>
    <cellStyle name="Акцент6 3" xfId="960" xr:uid="{00000000-0005-0000-0000-000005050000}"/>
    <cellStyle name="Беззащитный" xfId="1187" xr:uid="{00000000-0005-0000-0000-000006050000}"/>
    <cellStyle name="Ввод  2" xfId="961" xr:uid="{00000000-0005-0000-0000-000007050000}"/>
    <cellStyle name="Ввод  3" xfId="962" xr:uid="{00000000-0005-0000-0000-000008050000}"/>
    <cellStyle name="Вывод 2" xfId="963" xr:uid="{00000000-0005-0000-0000-000009050000}"/>
    <cellStyle name="Вывод 3" xfId="964" xr:uid="{00000000-0005-0000-0000-00000A050000}"/>
    <cellStyle name="Вычисление 2" xfId="965" xr:uid="{00000000-0005-0000-0000-00000B050000}"/>
    <cellStyle name="Вычисление 3" xfId="966" xr:uid="{00000000-0005-0000-0000-00000C050000}"/>
    <cellStyle name="Заголовок 1 2" xfId="967" xr:uid="{00000000-0005-0000-0000-00000D050000}"/>
    <cellStyle name="Заголовок 1 3" xfId="968" xr:uid="{00000000-0005-0000-0000-00000E050000}"/>
    <cellStyle name="Заголовок 2 2" xfId="969" xr:uid="{00000000-0005-0000-0000-00000F050000}"/>
    <cellStyle name="Заголовок 2 3" xfId="970" xr:uid="{00000000-0005-0000-0000-000010050000}"/>
    <cellStyle name="Заголовок 3 2" xfId="971" xr:uid="{00000000-0005-0000-0000-000011050000}"/>
    <cellStyle name="Заголовок 3 3" xfId="972" xr:uid="{00000000-0005-0000-0000-000012050000}"/>
    <cellStyle name="Заголовок 4 2" xfId="973" xr:uid="{00000000-0005-0000-0000-000013050000}"/>
    <cellStyle name="Заголовок 4 3" xfId="974" xr:uid="{00000000-0005-0000-0000-000014050000}"/>
    <cellStyle name="Защитный" xfId="1188" xr:uid="{00000000-0005-0000-0000-000015050000}"/>
    <cellStyle name="Итог 2" xfId="975" xr:uid="{00000000-0005-0000-0000-000016050000}"/>
    <cellStyle name="Итог 3" xfId="976" xr:uid="{00000000-0005-0000-0000-000017050000}"/>
    <cellStyle name="Контрольная ячейка 2" xfId="977" xr:uid="{00000000-0005-0000-0000-000018050000}"/>
    <cellStyle name="Контрольная ячейка 3" xfId="978" xr:uid="{00000000-0005-0000-0000-000019050000}"/>
    <cellStyle name="Название 2" xfId="379" xr:uid="{00000000-0005-0000-0000-00001A050000}"/>
    <cellStyle name="Название 3" xfId="1189" xr:uid="{00000000-0005-0000-0000-00001B050000}"/>
    <cellStyle name="Нейтральный 2" xfId="979" xr:uid="{00000000-0005-0000-0000-00001C050000}"/>
    <cellStyle name="Нейтральный 3" xfId="980" xr:uid="{00000000-0005-0000-0000-00001D050000}"/>
    <cellStyle name="Обычный 2" xfId="13" xr:uid="{00000000-0005-0000-0000-00001E050000}"/>
    <cellStyle name="Обычный 2 10" xfId="1190" xr:uid="{00000000-0005-0000-0000-00001F050000}"/>
    <cellStyle name="Обычный 2 11" xfId="1191" xr:uid="{00000000-0005-0000-0000-000020050000}"/>
    <cellStyle name="Обычный 2 12" xfId="1192" xr:uid="{00000000-0005-0000-0000-000021050000}"/>
    <cellStyle name="Обычный 2 13" xfId="1193" xr:uid="{00000000-0005-0000-0000-000022050000}"/>
    <cellStyle name="Обычный 2 2" xfId="132" xr:uid="{00000000-0005-0000-0000-000023050000}"/>
    <cellStyle name="Обычный 2 2 2" xfId="1194" xr:uid="{00000000-0005-0000-0000-000024050000}"/>
    <cellStyle name="Обычный 2 2 4" xfId="1389" xr:uid="{EEC81D4F-DEF8-4468-B9AE-F34BB8787D37}"/>
    <cellStyle name="Обычный 2 3" xfId="131" xr:uid="{00000000-0005-0000-0000-000025050000}"/>
    <cellStyle name="Обычный 2 4" xfId="1195" xr:uid="{00000000-0005-0000-0000-000026050000}"/>
    <cellStyle name="Обычный 2 4 2" xfId="1196" xr:uid="{00000000-0005-0000-0000-000027050000}"/>
    <cellStyle name="Обычный 2 5" xfId="1197" xr:uid="{00000000-0005-0000-0000-000028050000}"/>
    <cellStyle name="Обычный 2 5 2" xfId="1198" xr:uid="{00000000-0005-0000-0000-000029050000}"/>
    <cellStyle name="Обычный 2 6" xfId="1199" xr:uid="{00000000-0005-0000-0000-00002A050000}"/>
    <cellStyle name="Обычный 2 6 2" xfId="1200" xr:uid="{00000000-0005-0000-0000-00002B050000}"/>
    <cellStyle name="Обычный 2 7" xfId="1201" xr:uid="{00000000-0005-0000-0000-00002C050000}"/>
    <cellStyle name="Обычный 2 7 2" xfId="1202" xr:uid="{00000000-0005-0000-0000-00002D050000}"/>
    <cellStyle name="Обычный 2 8" xfId="1203" xr:uid="{00000000-0005-0000-0000-00002E050000}"/>
    <cellStyle name="Обычный 2 8 2" xfId="1204" xr:uid="{00000000-0005-0000-0000-00002F050000}"/>
    <cellStyle name="Обычный 2 9" xfId="1205" xr:uid="{00000000-0005-0000-0000-000030050000}"/>
    <cellStyle name="Обычный 2_900005052015" xfId="1206" xr:uid="{00000000-0005-0000-0000-000031050000}"/>
    <cellStyle name="Обычный 3" xfId="135" xr:uid="{00000000-0005-0000-0000-000032050000}"/>
    <cellStyle name="Обычный 3 2" xfId="432" xr:uid="{00000000-0005-0000-0000-000033050000}"/>
    <cellStyle name="Обычный 3 3" xfId="664" xr:uid="{00000000-0005-0000-0000-000034050000}"/>
    <cellStyle name="Обычный 4" xfId="136" xr:uid="{00000000-0005-0000-0000-000035050000}"/>
    <cellStyle name="Обычный 5" xfId="137" xr:uid="{00000000-0005-0000-0000-000036050000}"/>
    <cellStyle name="Обычный 6" xfId="138" xr:uid="{00000000-0005-0000-0000-000037050000}"/>
    <cellStyle name="Обычный 7" xfId="981" xr:uid="{00000000-0005-0000-0000-000038050000}"/>
    <cellStyle name="Обычный 7 2" xfId="1216" xr:uid="{00000000-0005-0000-0000-000039050000}"/>
    <cellStyle name="Обычный 8" xfId="1207" xr:uid="{00000000-0005-0000-0000-00003A050000}"/>
    <cellStyle name="Обычный 9" xfId="1208" xr:uid="{00000000-0005-0000-0000-00003B050000}"/>
    <cellStyle name="Обычный 9 2" xfId="1209" xr:uid="{00000000-0005-0000-0000-00003C050000}"/>
    <cellStyle name="Плохой 2" xfId="982" xr:uid="{00000000-0005-0000-0000-00003D050000}"/>
    <cellStyle name="Плохой 3" xfId="983" xr:uid="{00000000-0005-0000-0000-00003E050000}"/>
    <cellStyle name="Пояснение 2" xfId="984" xr:uid="{00000000-0005-0000-0000-00003F050000}"/>
    <cellStyle name="Пояснение 3" xfId="985" xr:uid="{00000000-0005-0000-0000-000040050000}"/>
    <cellStyle name="Примечание 2" xfId="986" xr:uid="{00000000-0005-0000-0000-000041050000}"/>
    <cellStyle name="Примечание 3" xfId="1210" xr:uid="{00000000-0005-0000-0000-000042050000}"/>
    <cellStyle name="Связанная ячейка 2" xfId="987" xr:uid="{00000000-0005-0000-0000-000043050000}"/>
    <cellStyle name="Связанная ячейка 3" xfId="988" xr:uid="{00000000-0005-0000-0000-000044050000}"/>
    <cellStyle name="Стиль 1" xfId="63" xr:uid="{00000000-0005-0000-0000-000045050000}"/>
    <cellStyle name="Текст предупреждения 2" xfId="989" xr:uid="{00000000-0005-0000-0000-000046050000}"/>
    <cellStyle name="Текст предупреждения 3" xfId="990" xr:uid="{00000000-0005-0000-0000-000047050000}"/>
    <cellStyle name="Финансовый 2" xfId="64" xr:uid="{00000000-0005-0000-0000-000048050000}"/>
    <cellStyle name="Финансовый 2 2" xfId="991" xr:uid="{00000000-0005-0000-0000-000049050000}"/>
    <cellStyle name="Финансовый 2 3" xfId="1211" xr:uid="{00000000-0005-0000-0000-00004A050000}"/>
    <cellStyle name="Финансовый 3" xfId="892" xr:uid="{00000000-0005-0000-0000-00004B050000}"/>
    <cellStyle name="Финансовый 3 2" xfId="1212" xr:uid="{00000000-0005-0000-0000-00004C050000}"/>
    <cellStyle name="Финансовый 4" xfId="992" xr:uid="{00000000-0005-0000-0000-00004D050000}"/>
    <cellStyle name="Финансовый 4 2" xfId="1213" xr:uid="{00000000-0005-0000-0000-00004E050000}"/>
    <cellStyle name="Финансовый 5" xfId="1214" xr:uid="{00000000-0005-0000-0000-00004F050000}"/>
    <cellStyle name="Финансовый 6" xfId="1215" xr:uid="{00000000-0005-0000-0000-000050050000}"/>
    <cellStyle name="Хороший 2" xfId="993" xr:uid="{00000000-0005-0000-0000-000051050000}"/>
    <cellStyle name="Хороший 3" xfId="994" xr:uid="{00000000-0005-0000-0000-000052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inance.18\Downloads\2Havelvac%20(3).xlsx" TargetMode="External"/><Relationship Id="rId1" Type="http://schemas.openxmlformats.org/officeDocument/2006/relationships/externalLinkPath" Target="file:///C:\Users\finance.18\Downloads\2Havelvac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</sheetNames>
    <sheetDataSet>
      <sheetData sheetId="0" refreshError="1">
        <row r="8">
          <cell r="D8" t="str">
            <v>Ցուցանիշների փոփոխությունները ավելացումները նշված են դրական նշանով, իսկ նվազեցումները՝ փակագծերում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766E1-5645-4572-8D3A-D3DC0252C0E8}">
  <sheetPr codeName="Sheet1"/>
  <dimension ref="A1:K19"/>
  <sheetViews>
    <sheetView topLeftCell="A7" zoomScaleNormal="100" zoomScaleSheetLayoutView="100" workbookViewId="0">
      <selection activeCell="G8" sqref="G8:G9"/>
    </sheetView>
  </sheetViews>
  <sheetFormatPr defaultRowHeight="17.25"/>
  <cols>
    <col min="1" max="1" width="9.140625" style="23"/>
    <col min="2" max="2" width="12.140625" style="23" customWidth="1"/>
    <col min="3" max="3" width="15.85546875" style="23" customWidth="1"/>
    <col min="4" max="4" width="53.42578125" style="23" customWidth="1"/>
    <col min="5" max="5" width="46.7109375" style="23" customWidth="1"/>
    <col min="6" max="6" width="53.28515625" style="23" customWidth="1"/>
    <col min="7" max="9" width="15.42578125" style="23" customWidth="1"/>
    <col min="10" max="10" width="15.42578125" style="24" customWidth="1"/>
    <col min="11" max="11" width="18.42578125" style="25" customWidth="1"/>
    <col min="12" max="12" width="18.85546875" style="23" bestFit="1" customWidth="1"/>
    <col min="13" max="13" width="16.140625" style="23" bestFit="1" customWidth="1"/>
    <col min="14" max="14" width="12.85546875" style="23" bestFit="1" customWidth="1"/>
    <col min="15" max="15" width="14.28515625" style="23" bestFit="1" customWidth="1"/>
    <col min="16" max="16" width="10.85546875" style="23" bestFit="1" customWidth="1"/>
    <col min="17" max="16384" width="9.140625" style="23"/>
  </cols>
  <sheetData>
    <row r="1" spans="1:10">
      <c r="J1" s="24" t="s">
        <v>31</v>
      </c>
    </row>
    <row r="2" spans="1:10">
      <c r="D2" s="26" t="s">
        <v>26</v>
      </c>
      <c r="F2" s="112" t="s">
        <v>88</v>
      </c>
      <c r="G2" s="112"/>
      <c r="H2" s="112"/>
      <c r="I2" s="112"/>
      <c r="J2" s="112"/>
    </row>
    <row r="3" spans="1:10">
      <c r="F3" s="112" t="s">
        <v>33</v>
      </c>
      <c r="G3" s="112"/>
      <c r="H3" s="112"/>
      <c r="I3" s="112"/>
      <c r="J3" s="112"/>
    </row>
    <row r="4" spans="1:10">
      <c r="F4" s="27"/>
      <c r="G4" s="27"/>
      <c r="H4" s="27"/>
      <c r="I4" s="27"/>
    </row>
    <row r="5" spans="1:10" ht="77.25" customHeight="1">
      <c r="D5" s="111" t="s">
        <v>99</v>
      </c>
      <c r="E5" s="111"/>
      <c r="F5" s="111"/>
      <c r="G5" s="111"/>
      <c r="H5" s="111"/>
      <c r="I5" s="111"/>
      <c r="J5" s="111"/>
    </row>
    <row r="6" spans="1:10" ht="13.5" customHeight="1">
      <c r="J6" s="46" t="s">
        <v>40</v>
      </c>
    </row>
    <row r="7" spans="1:10" ht="77.25" customHeight="1">
      <c r="A7" s="116" t="s">
        <v>71</v>
      </c>
      <c r="B7" s="116" t="s">
        <v>72</v>
      </c>
      <c r="C7" s="116"/>
      <c r="D7" s="116" t="s">
        <v>73</v>
      </c>
      <c r="E7" s="116" t="s">
        <v>74</v>
      </c>
      <c r="F7" s="116" t="s">
        <v>75</v>
      </c>
      <c r="G7" s="113" t="str">
        <f>'[1]1'!D8</f>
        <v>Ցուցանիշների փոփոխությունները ավելացումները նշված են դրական նշանով, իսկ նվազեցումները՝ փակագծերում</v>
      </c>
      <c r="H7" s="114"/>
      <c r="I7" s="114"/>
      <c r="J7" s="115"/>
    </row>
    <row r="8" spans="1:10" ht="25.5" customHeight="1">
      <c r="A8" s="116"/>
      <c r="B8" s="116"/>
      <c r="C8" s="116"/>
      <c r="D8" s="116"/>
      <c r="E8" s="116"/>
      <c r="F8" s="116"/>
      <c r="G8" s="116" t="s">
        <v>28</v>
      </c>
      <c r="H8" s="116" t="s">
        <v>29</v>
      </c>
      <c r="I8" s="116" t="s">
        <v>30</v>
      </c>
      <c r="J8" s="116" t="s">
        <v>76</v>
      </c>
    </row>
    <row r="9" spans="1:10" ht="26.25" customHeight="1">
      <c r="A9" s="116"/>
      <c r="B9" s="57" t="s">
        <v>3</v>
      </c>
      <c r="C9" s="57" t="s">
        <v>4</v>
      </c>
      <c r="D9" s="116"/>
      <c r="E9" s="116"/>
      <c r="F9" s="116"/>
      <c r="G9" s="116"/>
      <c r="H9" s="116"/>
      <c r="I9" s="116"/>
      <c r="J9" s="116"/>
    </row>
    <row r="10" spans="1:10" ht="21.75" customHeight="1">
      <c r="A10" s="120" t="s">
        <v>78</v>
      </c>
      <c r="B10" s="121"/>
      <c r="C10" s="121"/>
      <c r="D10" s="121"/>
      <c r="E10" s="121"/>
      <c r="F10" s="122"/>
      <c r="G10" s="66">
        <f>G12</f>
        <v>0</v>
      </c>
      <c r="H10" s="66">
        <f t="shared" ref="H10:J10" si="0">H12</f>
        <v>0</v>
      </c>
      <c r="I10" s="66">
        <f t="shared" si="0"/>
        <v>0</v>
      </c>
      <c r="J10" s="66">
        <f t="shared" si="0"/>
        <v>0</v>
      </c>
    </row>
    <row r="11" spans="1:10">
      <c r="A11" s="123" t="s">
        <v>77</v>
      </c>
      <c r="B11" s="123"/>
      <c r="C11" s="123"/>
      <c r="D11" s="123"/>
      <c r="E11" s="123"/>
      <c r="F11" s="124"/>
      <c r="G11" s="33"/>
      <c r="H11" s="42"/>
      <c r="I11" s="42"/>
      <c r="J11" s="58"/>
    </row>
    <row r="12" spans="1:10" ht="21.75" customHeight="1">
      <c r="A12" s="117" t="s">
        <v>12</v>
      </c>
      <c r="B12" s="118"/>
      <c r="C12" s="118"/>
      <c r="D12" s="118"/>
      <c r="E12" s="118"/>
      <c r="F12" s="119"/>
      <c r="G12" s="21">
        <f>G13</f>
        <v>0</v>
      </c>
      <c r="H12" s="21">
        <f t="shared" ref="H12:J12" si="1">H13</f>
        <v>0</v>
      </c>
      <c r="I12" s="21">
        <f t="shared" si="1"/>
        <v>0</v>
      </c>
      <c r="J12" s="21">
        <f t="shared" si="1"/>
        <v>0</v>
      </c>
    </row>
    <row r="13" spans="1:10" ht="33">
      <c r="A13" s="65"/>
      <c r="B13" s="67" t="s">
        <v>79</v>
      </c>
      <c r="C13" s="65"/>
      <c r="D13" s="70" t="s">
        <v>11</v>
      </c>
      <c r="E13" s="64" t="s">
        <v>80</v>
      </c>
      <c r="F13" s="64" t="s">
        <v>81</v>
      </c>
      <c r="G13" s="69">
        <f>G14+G15</f>
        <v>0</v>
      </c>
      <c r="H13" s="69">
        <f t="shared" ref="H13:J13" si="2">H14+H15</f>
        <v>0</v>
      </c>
      <c r="I13" s="69">
        <f t="shared" si="2"/>
        <v>0</v>
      </c>
      <c r="J13" s="69">
        <f t="shared" si="2"/>
        <v>0</v>
      </c>
    </row>
    <row r="14" spans="1:10" ht="49.5">
      <c r="A14" s="72"/>
      <c r="B14" s="68"/>
      <c r="C14" s="71" t="s">
        <v>103</v>
      </c>
      <c r="D14" s="72" t="s">
        <v>104</v>
      </c>
      <c r="E14" s="72" t="s">
        <v>104</v>
      </c>
      <c r="F14" s="72" t="s">
        <v>82</v>
      </c>
      <c r="G14" s="69"/>
      <c r="H14" s="69">
        <v>-449996</v>
      </c>
      <c r="I14" s="69">
        <v>-449996</v>
      </c>
      <c r="J14" s="69">
        <v>-449996</v>
      </c>
    </row>
    <row r="15" spans="1:10" ht="49.5">
      <c r="A15" s="54"/>
      <c r="B15" s="48"/>
      <c r="C15" s="60" t="s">
        <v>86</v>
      </c>
      <c r="D15" s="59" t="s">
        <v>36</v>
      </c>
      <c r="E15" s="59" t="s">
        <v>87</v>
      </c>
      <c r="F15" s="59" t="s">
        <v>82</v>
      </c>
      <c r="G15" s="21"/>
      <c r="H15" s="21">
        <v>449996</v>
      </c>
      <c r="I15" s="21">
        <v>449996</v>
      </c>
      <c r="J15" s="21">
        <v>449996</v>
      </c>
    </row>
    <row r="16" spans="1:10" ht="18" customHeight="1"/>
    <row r="17" spans="4:6">
      <c r="D17" s="14" t="s">
        <v>22</v>
      </c>
      <c r="E17" s="3"/>
      <c r="F17" s="3"/>
    </row>
    <row r="18" spans="4:6">
      <c r="D18" s="14" t="s">
        <v>83</v>
      </c>
      <c r="E18" s="61" t="s">
        <v>25</v>
      </c>
      <c r="F18" s="3"/>
    </row>
    <row r="19" spans="4:6">
      <c r="D19" s="102"/>
      <c r="E19" s="102"/>
      <c r="F19" s="41"/>
    </row>
  </sheetData>
  <mergeCells count="17">
    <mergeCell ref="A12:F12"/>
    <mergeCell ref="F7:F9"/>
    <mergeCell ref="E7:E9"/>
    <mergeCell ref="D7:D9"/>
    <mergeCell ref="D19:E19"/>
    <mergeCell ref="B7:C8"/>
    <mergeCell ref="A7:A9"/>
    <mergeCell ref="A10:F10"/>
    <mergeCell ref="A11:F11"/>
    <mergeCell ref="D5:J5"/>
    <mergeCell ref="F2:J2"/>
    <mergeCell ref="F3:J3"/>
    <mergeCell ref="G7:J7"/>
    <mergeCell ref="H8:H9"/>
    <mergeCell ref="I8:I9"/>
    <mergeCell ref="J8:J9"/>
    <mergeCell ref="G8:G9"/>
  </mergeCells>
  <pageMargins left="0.45" right="0" top="0.25" bottom="0.2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4E9B-5B73-42D3-ADA7-65608CCC711F}">
  <sheetPr codeName="Sheet2"/>
  <dimension ref="A1:L62"/>
  <sheetViews>
    <sheetView topLeftCell="A6" zoomScaleNormal="100" zoomScaleSheetLayoutView="100" workbookViewId="0">
      <selection activeCell="L11" sqref="L11"/>
    </sheetView>
  </sheetViews>
  <sheetFormatPr defaultRowHeight="17.25"/>
  <cols>
    <col min="1" max="3" width="9.140625" style="23"/>
    <col min="4" max="4" width="11.140625" style="23" customWidth="1"/>
    <col min="5" max="5" width="13.42578125" style="23" customWidth="1"/>
    <col min="6" max="6" width="70.5703125" style="23" customWidth="1"/>
    <col min="7" max="7" width="18.140625" style="23" customWidth="1"/>
    <col min="8" max="9" width="15.42578125" style="23" customWidth="1"/>
    <col min="10" max="10" width="15.42578125" style="24" customWidth="1"/>
    <col min="11" max="11" width="18.42578125" style="25" customWidth="1"/>
    <col min="12" max="12" width="18.85546875" style="23" bestFit="1" customWidth="1"/>
    <col min="13" max="13" width="16.140625" style="23" bestFit="1" customWidth="1"/>
    <col min="14" max="14" width="12.85546875" style="23" bestFit="1" customWidth="1"/>
    <col min="15" max="15" width="14.28515625" style="23" bestFit="1" customWidth="1"/>
    <col min="16" max="16" width="10.85546875" style="23" bestFit="1" customWidth="1"/>
    <col min="17" max="16384" width="9.140625" style="23"/>
  </cols>
  <sheetData>
    <row r="1" spans="1:12">
      <c r="J1" s="24" t="s">
        <v>32</v>
      </c>
    </row>
    <row r="2" spans="1:12">
      <c r="D2" s="26" t="s">
        <v>26</v>
      </c>
      <c r="F2" s="112" t="s">
        <v>88</v>
      </c>
      <c r="G2" s="112"/>
      <c r="H2" s="112"/>
      <c r="I2" s="112"/>
      <c r="J2" s="112"/>
    </row>
    <row r="3" spans="1:12">
      <c r="F3" s="112" t="s">
        <v>33</v>
      </c>
      <c r="G3" s="112"/>
      <c r="H3" s="112"/>
      <c r="I3" s="112"/>
      <c r="J3" s="112"/>
    </row>
    <row r="4" spans="1:12">
      <c r="F4" s="27"/>
      <c r="G4" s="27"/>
      <c r="H4" s="27"/>
      <c r="I4" s="27"/>
    </row>
    <row r="5" spans="1:12" ht="39" customHeight="1">
      <c r="D5" s="111" t="s">
        <v>100</v>
      </c>
      <c r="E5" s="111"/>
      <c r="F5" s="111"/>
      <c r="G5" s="111"/>
      <c r="H5" s="111"/>
      <c r="I5" s="111"/>
      <c r="J5" s="111"/>
    </row>
    <row r="6" spans="1:12" ht="18" thickBot="1">
      <c r="J6" s="46" t="s">
        <v>40</v>
      </c>
    </row>
    <row r="7" spans="1:12" ht="74.25" customHeight="1">
      <c r="A7" s="125" t="s">
        <v>60</v>
      </c>
      <c r="B7" s="126"/>
      <c r="C7" s="127"/>
      <c r="D7" s="125" t="s">
        <v>34</v>
      </c>
      <c r="E7" s="127"/>
      <c r="F7" s="128" t="s">
        <v>64</v>
      </c>
      <c r="G7" s="113" t="str">
        <f>'[1]1'!D8</f>
        <v>Ցուցանիշների փոփոխությունները ավելացումները նշված են դրական նշանով, իսկ նվազեցումները՝ փակագծերում</v>
      </c>
      <c r="H7" s="114"/>
      <c r="I7" s="114"/>
      <c r="J7" s="115"/>
      <c r="K7" s="28"/>
      <c r="L7" s="29"/>
    </row>
    <row r="8" spans="1:12" ht="75" customHeight="1">
      <c r="A8" s="48" t="s">
        <v>61</v>
      </c>
      <c r="B8" s="48" t="s">
        <v>62</v>
      </c>
      <c r="C8" s="48" t="s">
        <v>63</v>
      </c>
      <c r="D8" s="31" t="s">
        <v>3</v>
      </c>
      <c r="E8" s="30" t="s">
        <v>4</v>
      </c>
      <c r="F8" s="129"/>
      <c r="G8" s="32" t="s">
        <v>28</v>
      </c>
      <c r="H8" s="32" t="s">
        <v>29</v>
      </c>
      <c r="I8" s="32" t="s">
        <v>30</v>
      </c>
      <c r="J8" s="33" t="s">
        <v>8</v>
      </c>
    </row>
    <row r="9" spans="1:12">
      <c r="A9" s="42"/>
      <c r="B9" s="42"/>
      <c r="C9" s="42"/>
      <c r="D9" s="34"/>
      <c r="E9" s="34"/>
      <c r="F9" s="99" t="s">
        <v>2</v>
      </c>
      <c r="G9" s="21"/>
      <c r="H9" s="21">
        <f>H11</f>
        <v>0</v>
      </c>
      <c r="I9" s="21">
        <f t="shared" ref="I9:J9" si="0">I11</f>
        <v>0</v>
      </c>
      <c r="J9" s="21">
        <f t="shared" si="0"/>
        <v>0</v>
      </c>
    </row>
    <row r="10" spans="1:12" ht="18" customHeight="1">
      <c r="A10" s="42"/>
      <c r="B10" s="42"/>
      <c r="C10" s="42"/>
      <c r="D10" s="20"/>
      <c r="E10" s="20"/>
      <c r="F10" s="53" t="s">
        <v>35</v>
      </c>
      <c r="G10" s="21"/>
      <c r="H10" s="21"/>
      <c r="I10" s="21"/>
      <c r="J10" s="21"/>
      <c r="K10" s="35"/>
    </row>
    <row r="11" spans="1:12" ht="34.5">
      <c r="A11" s="42"/>
      <c r="B11" s="42"/>
      <c r="C11" s="42"/>
      <c r="D11" s="22"/>
      <c r="E11" s="22"/>
      <c r="F11" s="52" t="s">
        <v>12</v>
      </c>
      <c r="G11" s="95"/>
      <c r="H11" s="21">
        <f>H23+H42</f>
        <v>0</v>
      </c>
      <c r="I11" s="21">
        <f t="shared" ref="I11:J11" si="1">I23+I42</f>
        <v>0</v>
      </c>
      <c r="J11" s="21">
        <f t="shared" si="1"/>
        <v>0</v>
      </c>
    </row>
    <row r="12" spans="1:12">
      <c r="A12" s="42"/>
      <c r="B12" s="42"/>
      <c r="C12" s="42"/>
      <c r="D12" s="22"/>
      <c r="E12" s="22"/>
      <c r="F12" s="53" t="s">
        <v>35</v>
      </c>
      <c r="G12" s="95"/>
      <c r="H12" s="95"/>
      <c r="I12" s="95"/>
      <c r="J12" s="95"/>
    </row>
    <row r="13" spans="1:12">
      <c r="A13" s="98" t="s">
        <v>111</v>
      </c>
      <c r="B13" s="48"/>
      <c r="C13" s="48"/>
      <c r="D13" s="48"/>
      <c r="E13" s="48"/>
      <c r="F13" s="52" t="s">
        <v>110</v>
      </c>
      <c r="G13" s="95"/>
      <c r="H13" s="95">
        <f>H15</f>
        <v>-449996</v>
      </c>
      <c r="I13" s="95">
        <f t="shared" ref="I13:J13" si="2">I15</f>
        <v>-449996</v>
      </c>
      <c r="J13" s="95">
        <f t="shared" si="2"/>
        <v>-449996</v>
      </c>
    </row>
    <row r="14" spans="1:12">
      <c r="A14" s="48"/>
      <c r="B14" s="48"/>
      <c r="C14" s="48"/>
      <c r="D14" s="48"/>
      <c r="E14" s="48"/>
      <c r="F14" s="43" t="s">
        <v>1</v>
      </c>
      <c r="G14" s="95"/>
      <c r="H14" s="95"/>
      <c r="I14" s="95"/>
      <c r="J14" s="95"/>
    </row>
    <row r="15" spans="1:12">
      <c r="A15" s="48"/>
      <c r="B15" s="54" t="s">
        <v>108</v>
      </c>
      <c r="C15" s="48"/>
      <c r="D15" s="48"/>
      <c r="E15" s="48"/>
      <c r="F15" s="52" t="s">
        <v>109</v>
      </c>
      <c r="G15" s="95"/>
      <c r="H15" s="95">
        <f>H17</f>
        <v>-449996</v>
      </c>
      <c r="I15" s="95">
        <f t="shared" ref="I15:J15" si="3">I17</f>
        <v>-449996</v>
      </c>
      <c r="J15" s="95">
        <f t="shared" si="3"/>
        <v>-449996</v>
      </c>
    </row>
    <row r="16" spans="1:12">
      <c r="A16" s="48"/>
      <c r="B16" s="48"/>
      <c r="C16" s="48"/>
      <c r="D16" s="48"/>
      <c r="E16" s="48"/>
      <c r="F16" s="43" t="s">
        <v>1</v>
      </c>
      <c r="G16" s="95"/>
      <c r="H16" s="95"/>
      <c r="I16" s="95"/>
      <c r="J16" s="95"/>
    </row>
    <row r="17" spans="1:10">
      <c r="A17" s="48"/>
      <c r="B17" s="48"/>
      <c r="C17" s="98" t="s">
        <v>108</v>
      </c>
      <c r="D17" s="48"/>
      <c r="E17" s="48"/>
      <c r="F17" s="52" t="s">
        <v>107</v>
      </c>
      <c r="G17" s="95"/>
      <c r="H17" s="95">
        <f>H19</f>
        <v>-449996</v>
      </c>
      <c r="I17" s="95">
        <f t="shared" ref="I17:J17" si="4">I19</f>
        <v>-449996</v>
      </c>
      <c r="J17" s="95">
        <f t="shared" si="4"/>
        <v>-449996</v>
      </c>
    </row>
    <row r="18" spans="1:10">
      <c r="A18" s="48"/>
      <c r="B18" s="48"/>
      <c r="C18" s="48"/>
      <c r="D18" s="48"/>
      <c r="E18" s="48"/>
      <c r="F18" s="43" t="s">
        <v>1</v>
      </c>
      <c r="G18" s="95"/>
      <c r="H18" s="95"/>
      <c r="I18" s="95"/>
      <c r="J18" s="95"/>
    </row>
    <row r="19" spans="1:10" ht="34.5">
      <c r="A19" s="48"/>
      <c r="B19" s="48"/>
      <c r="C19" s="48"/>
      <c r="D19" s="48"/>
      <c r="E19" s="48"/>
      <c r="F19" s="52" t="s">
        <v>12</v>
      </c>
      <c r="G19" s="95"/>
      <c r="H19" s="95">
        <f>H21</f>
        <v>-449996</v>
      </c>
      <c r="I19" s="95">
        <f t="shared" ref="I19:J19" si="5">I21</f>
        <v>-449996</v>
      </c>
      <c r="J19" s="95">
        <f t="shared" si="5"/>
        <v>-449996</v>
      </c>
    </row>
    <row r="20" spans="1:10">
      <c r="A20" s="48"/>
      <c r="B20" s="48"/>
      <c r="C20" s="48"/>
      <c r="D20" s="48"/>
      <c r="E20" s="48"/>
      <c r="F20" s="53" t="s">
        <v>35</v>
      </c>
      <c r="G20" s="95"/>
      <c r="H20" s="95"/>
      <c r="I20" s="95"/>
      <c r="J20" s="95"/>
    </row>
    <row r="21" spans="1:10">
      <c r="A21" s="48"/>
      <c r="B21" s="48"/>
      <c r="C21" s="48"/>
      <c r="D21" s="96">
        <v>1157</v>
      </c>
      <c r="E21" s="96"/>
      <c r="F21" s="97" t="s">
        <v>11</v>
      </c>
      <c r="G21" s="95"/>
      <c r="H21" s="95">
        <f>H4+H23</f>
        <v>-449996</v>
      </c>
      <c r="I21" s="95">
        <f>I4+I23</f>
        <v>-449996</v>
      </c>
      <c r="J21" s="95">
        <f>J4+J23</f>
        <v>-449996</v>
      </c>
    </row>
    <row r="22" spans="1:10">
      <c r="A22" s="48"/>
      <c r="B22" s="48"/>
      <c r="C22" s="48"/>
      <c r="D22" s="22"/>
      <c r="E22" s="43"/>
      <c r="F22" s="53" t="s">
        <v>1</v>
      </c>
      <c r="G22" s="95"/>
      <c r="H22" s="95"/>
      <c r="I22" s="95"/>
      <c r="J22" s="95"/>
    </row>
    <row r="23" spans="1:10">
      <c r="A23" s="48"/>
      <c r="B23" s="48"/>
      <c r="C23" s="48"/>
      <c r="D23" s="48"/>
      <c r="E23" s="96" t="s">
        <v>105</v>
      </c>
      <c r="F23" s="52" t="s">
        <v>106</v>
      </c>
      <c r="G23" s="95"/>
      <c r="H23" s="95">
        <f>H25</f>
        <v>-449996</v>
      </c>
      <c r="I23" s="95">
        <f t="shared" ref="I23:J23" si="6">I25</f>
        <v>-449996</v>
      </c>
      <c r="J23" s="95">
        <f t="shared" si="6"/>
        <v>-449996</v>
      </c>
    </row>
    <row r="24" spans="1:10">
      <c r="A24" s="48"/>
      <c r="B24" s="48"/>
      <c r="C24" s="48"/>
      <c r="D24" s="48"/>
      <c r="E24" s="22"/>
      <c r="F24" s="43" t="s">
        <v>37</v>
      </c>
      <c r="G24" s="95"/>
      <c r="H24" s="95"/>
      <c r="I24" s="95"/>
      <c r="J24" s="95"/>
    </row>
    <row r="25" spans="1:10" ht="34.5">
      <c r="A25" s="48"/>
      <c r="B25" s="48"/>
      <c r="C25" s="48"/>
      <c r="D25" s="48"/>
      <c r="E25" s="22"/>
      <c r="F25" s="44" t="s">
        <v>38</v>
      </c>
      <c r="G25" s="95"/>
      <c r="H25" s="95">
        <f>H27</f>
        <v>-449996</v>
      </c>
      <c r="I25" s="95">
        <f t="shared" ref="I25:J25" si="7">I27</f>
        <v>-449996</v>
      </c>
      <c r="J25" s="95">
        <f t="shared" si="7"/>
        <v>-449996</v>
      </c>
    </row>
    <row r="26" spans="1:10" ht="34.5">
      <c r="A26" s="48"/>
      <c r="B26" s="48"/>
      <c r="C26" s="48"/>
      <c r="D26" s="48"/>
      <c r="E26" s="22"/>
      <c r="F26" s="43" t="s">
        <v>9</v>
      </c>
      <c r="G26" s="95"/>
      <c r="H26" s="95"/>
      <c r="I26" s="95"/>
      <c r="J26" s="95"/>
    </row>
    <row r="27" spans="1:10">
      <c r="A27" s="48"/>
      <c r="B27" s="48"/>
      <c r="C27" s="48"/>
      <c r="D27" s="48"/>
      <c r="E27" s="22"/>
      <c r="F27" s="43" t="s">
        <v>2</v>
      </c>
      <c r="G27" s="95"/>
      <c r="H27" s="95">
        <f>H28</f>
        <v>-449996</v>
      </c>
      <c r="I27" s="95">
        <f t="shared" ref="I27:J27" si="8">I28</f>
        <v>-449996</v>
      </c>
      <c r="J27" s="95">
        <f t="shared" si="8"/>
        <v>-449996</v>
      </c>
    </row>
    <row r="28" spans="1:10">
      <c r="A28" s="48"/>
      <c r="B28" s="48"/>
      <c r="C28" s="48"/>
      <c r="D28" s="48"/>
      <c r="E28" s="42"/>
      <c r="F28" s="43" t="s">
        <v>6</v>
      </c>
      <c r="G28" s="95"/>
      <c r="H28" s="95">
        <f>H29</f>
        <v>-449996</v>
      </c>
      <c r="I28" s="95">
        <f t="shared" ref="I28:J28" si="9">I29</f>
        <v>-449996</v>
      </c>
      <c r="J28" s="95">
        <f t="shared" si="9"/>
        <v>-449996</v>
      </c>
    </row>
    <row r="29" spans="1:10">
      <c r="A29" s="48"/>
      <c r="B29" s="48"/>
      <c r="C29" s="48"/>
      <c r="D29" s="48"/>
      <c r="E29" s="42"/>
      <c r="F29" s="43" t="s">
        <v>10</v>
      </c>
      <c r="G29" s="95"/>
      <c r="H29" s="95">
        <f>H30</f>
        <v>-449996</v>
      </c>
      <c r="I29" s="95">
        <f t="shared" ref="I29:J29" si="10">I30</f>
        <v>-449996</v>
      </c>
      <c r="J29" s="95">
        <f t="shared" si="10"/>
        <v>-449996</v>
      </c>
    </row>
    <row r="30" spans="1:10">
      <c r="A30" s="48"/>
      <c r="B30" s="48"/>
      <c r="C30" s="48"/>
      <c r="D30" s="48"/>
      <c r="E30" s="42"/>
      <c r="F30" s="43" t="s">
        <v>27</v>
      </c>
      <c r="G30" s="95"/>
      <c r="H30" s="95">
        <f>H31</f>
        <v>-449996</v>
      </c>
      <c r="I30" s="95">
        <f t="shared" ref="I30:J30" si="11">I31</f>
        <v>-449996</v>
      </c>
      <c r="J30" s="95">
        <f t="shared" si="11"/>
        <v>-449996</v>
      </c>
    </row>
    <row r="31" spans="1:10" ht="17.25" customHeight="1">
      <c r="A31" s="42"/>
      <c r="B31" s="42"/>
      <c r="C31" s="42"/>
      <c r="D31" s="42"/>
      <c r="E31" s="42"/>
      <c r="F31" s="43" t="s">
        <v>39</v>
      </c>
      <c r="G31" s="95"/>
      <c r="H31" s="95">
        <f>-449996</f>
        <v>-449996</v>
      </c>
      <c r="I31" s="95">
        <f>-449996</f>
        <v>-449996</v>
      </c>
      <c r="J31" s="95">
        <f>-449996</f>
        <v>-449996</v>
      </c>
    </row>
    <row r="32" spans="1:10">
      <c r="A32" s="54" t="s">
        <v>66</v>
      </c>
      <c r="B32" s="48"/>
      <c r="C32" s="48"/>
      <c r="D32" s="48"/>
      <c r="E32" s="48"/>
      <c r="F32" s="52" t="s">
        <v>67</v>
      </c>
      <c r="G32" s="95"/>
      <c r="H32" s="95">
        <f>H34</f>
        <v>449996</v>
      </c>
      <c r="I32" s="95">
        <f t="shared" ref="I32:J32" si="12">I34</f>
        <v>449996</v>
      </c>
      <c r="J32" s="95">
        <f t="shared" si="12"/>
        <v>449996</v>
      </c>
    </row>
    <row r="33" spans="1:10">
      <c r="A33" s="48"/>
      <c r="B33" s="48"/>
      <c r="C33" s="48"/>
      <c r="D33" s="48"/>
      <c r="E33" s="48"/>
      <c r="F33" s="43" t="s">
        <v>1</v>
      </c>
      <c r="G33" s="95"/>
      <c r="H33" s="95"/>
      <c r="I33" s="95"/>
      <c r="J33" s="95"/>
    </row>
    <row r="34" spans="1:10">
      <c r="A34" s="48"/>
      <c r="B34" s="54" t="s">
        <v>65</v>
      </c>
      <c r="C34" s="48"/>
      <c r="D34" s="48"/>
      <c r="E34" s="48"/>
      <c r="F34" s="52" t="s">
        <v>68</v>
      </c>
      <c r="G34" s="95"/>
      <c r="H34" s="95">
        <f>H36</f>
        <v>449996</v>
      </c>
      <c r="I34" s="95">
        <f t="shared" ref="I34:J34" si="13">I36</f>
        <v>449996</v>
      </c>
      <c r="J34" s="95">
        <f t="shared" si="13"/>
        <v>449996</v>
      </c>
    </row>
    <row r="35" spans="1:10">
      <c r="A35" s="48"/>
      <c r="B35" s="48"/>
      <c r="C35" s="48"/>
      <c r="D35" s="48"/>
      <c r="E35" s="48"/>
      <c r="F35" s="43" t="s">
        <v>1</v>
      </c>
      <c r="G35" s="95"/>
      <c r="H35" s="95"/>
      <c r="I35" s="95"/>
      <c r="J35" s="95"/>
    </row>
    <row r="36" spans="1:10">
      <c r="A36" s="48"/>
      <c r="B36" s="48"/>
      <c r="C36" s="54" t="s">
        <v>65</v>
      </c>
      <c r="D36" s="48"/>
      <c r="E36" s="48"/>
      <c r="F36" s="52" t="s">
        <v>68</v>
      </c>
      <c r="G36" s="95"/>
      <c r="H36" s="95">
        <f>H38</f>
        <v>449996</v>
      </c>
      <c r="I36" s="95">
        <f t="shared" ref="I36:J36" si="14">I38</f>
        <v>449996</v>
      </c>
      <c r="J36" s="95">
        <f t="shared" si="14"/>
        <v>449996</v>
      </c>
    </row>
    <row r="37" spans="1:10">
      <c r="A37" s="48"/>
      <c r="B37" s="48"/>
      <c r="C37" s="48"/>
      <c r="D37" s="48"/>
      <c r="E37" s="48"/>
      <c r="F37" s="43" t="s">
        <v>1</v>
      </c>
      <c r="G37" s="95"/>
      <c r="H37" s="95"/>
      <c r="I37" s="95"/>
      <c r="J37" s="95"/>
    </row>
    <row r="38" spans="1:10" ht="34.5">
      <c r="A38" s="48"/>
      <c r="B38" s="48"/>
      <c r="C38" s="48"/>
      <c r="D38" s="48"/>
      <c r="E38" s="48"/>
      <c r="F38" s="52" t="s">
        <v>12</v>
      </c>
      <c r="G38" s="95"/>
      <c r="H38" s="95">
        <f>H40</f>
        <v>449996</v>
      </c>
      <c r="I38" s="95">
        <f>I40</f>
        <v>449996</v>
      </c>
      <c r="J38" s="95">
        <f>J40</f>
        <v>449996</v>
      </c>
    </row>
    <row r="39" spans="1:10">
      <c r="A39" s="48"/>
      <c r="B39" s="48"/>
      <c r="C39" s="48"/>
      <c r="D39" s="48"/>
      <c r="E39" s="48"/>
      <c r="F39" s="53" t="s">
        <v>35</v>
      </c>
      <c r="G39" s="95"/>
      <c r="H39" s="95"/>
      <c r="I39" s="95"/>
      <c r="J39" s="95"/>
    </row>
    <row r="40" spans="1:10">
      <c r="A40" s="48"/>
      <c r="B40" s="48"/>
      <c r="C40" s="48"/>
      <c r="D40" s="96">
        <v>1157</v>
      </c>
      <c r="E40" s="96"/>
      <c r="F40" s="97" t="s">
        <v>11</v>
      </c>
      <c r="G40" s="95"/>
      <c r="H40" s="95">
        <f>H42</f>
        <v>449996</v>
      </c>
      <c r="I40" s="95">
        <f t="shared" ref="I40:J40" si="15">I42</f>
        <v>449996</v>
      </c>
      <c r="J40" s="95">
        <f t="shared" si="15"/>
        <v>449996</v>
      </c>
    </row>
    <row r="41" spans="1:10">
      <c r="A41" s="48"/>
      <c r="B41" s="48"/>
      <c r="C41" s="48"/>
      <c r="D41" s="22"/>
      <c r="E41" s="43"/>
      <c r="F41" s="53" t="s">
        <v>1</v>
      </c>
      <c r="G41" s="95"/>
      <c r="H41" s="95"/>
      <c r="I41" s="95"/>
      <c r="J41" s="95"/>
    </row>
    <row r="42" spans="1:10" ht="48" customHeight="1">
      <c r="A42" s="48"/>
      <c r="B42" s="48"/>
      <c r="C42" s="48"/>
      <c r="D42" s="48"/>
      <c r="E42" s="96">
        <v>21038</v>
      </c>
      <c r="F42" s="52" t="s">
        <v>36</v>
      </c>
      <c r="G42" s="95"/>
      <c r="H42" s="95">
        <v>449996</v>
      </c>
      <c r="I42" s="95">
        <v>449996</v>
      </c>
      <c r="J42" s="95">
        <f t="shared" ref="J42" si="16">+J46</f>
        <v>449996</v>
      </c>
    </row>
    <row r="43" spans="1:10">
      <c r="A43" s="48"/>
      <c r="B43" s="48"/>
      <c r="C43" s="48"/>
      <c r="D43" s="48"/>
      <c r="E43" s="22"/>
      <c r="F43" s="43" t="s">
        <v>37</v>
      </c>
      <c r="G43" s="95"/>
      <c r="H43" s="95"/>
      <c r="I43" s="95"/>
      <c r="J43" s="95"/>
    </row>
    <row r="44" spans="1:10" ht="34.5">
      <c r="A44" s="48"/>
      <c r="B44" s="48"/>
      <c r="C44" s="48"/>
      <c r="D44" s="48"/>
      <c r="E44" s="22"/>
      <c r="F44" s="44" t="s">
        <v>38</v>
      </c>
      <c r="G44" s="95"/>
      <c r="H44" s="95">
        <v>449996</v>
      </c>
      <c r="I44" s="95">
        <v>449996</v>
      </c>
      <c r="J44" s="95">
        <f>+J46</f>
        <v>449996</v>
      </c>
    </row>
    <row r="45" spans="1:10" ht="34.5">
      <c r="A45" s="48"/>
      <c r="B45" s="48"/>
      <c r="C45" s="48"/>
      <c r="D45" s="48"/>
      <c r="E45" s="22"/>
      <c r="F45" s="43" t="s">
        <v>9</v>
      </c>
      <c r="G45" s="95"/>
      <c r="H45" s="95"/>
      <c r="I45" s="95"/>
      <c r="J45" s="95"/>
    </row>
    <row r="46" spans="1:10">
      <c r="A46" s="48"/>
      <c r="B46" s="48"/>
      <c r="C46" s="48"/>
      <c r="D46" s="48"/>
      <c r="E46" s="22"/>
      <c r="F46" s="43" t="s">
        <v>2</v>
      </c>
      <c r="G46" s="95"/>
      <c r="H46" s="95">
        <v>449996</v>
      </c>
      <c r="I46" s="95">
        <v>449996</v>
      </c>
      <c r="J46" s="95">
        <f t="shared" ref="J46:J48" si="17">+J47</f>
        <v>449996</v>
      </c>
    </row>
    <row r="47" spans="1:10">
      <c r="A47" s="48"/>
      <c r="B47" s="48"/>
      <c r="C47" s="48"/>
      <c r="D47" s="48"/>
      <c r="E47" s="42"/>
      <c r="F47" s="43" t="s">
        <v>6</v>
      </c>
      <c r="G47" s="95"/>
      <c r="H47" s="95">
        <v>449996</v>
      </c>
      <c r="I47" s="95">
        <v>449996</v>
      </c>
      <c r="J47" s="95">
        <f t="shared" si="17"/>
        <v>449996</v>
      </c>
    </row>
    <row r="48" spans="1:10">
      <c r="A48" s="48"/>
      <c r="B48" s="48"/>
      <c r="C48" s="48"/>
      <c r="D48" s="48"/>
      <c r="E48" s="42"/>
      <c r="F48" s="43" t="s">
        <v>10</v>
      </c>
      <c r="G48" s="95"/>
      <c r="H48" s="95">
        <v>449996</v>
      </c>
      <c r="I48" s="95">
        <v>449996</v>
      </c>
      <c r="J48" s="95">
        <f t="shared" si="17"/>
        <v>449996</v>
      </c>
    </row>
    <row r="49" spans="1:10">
      <c r="A49" s="48"/>
      <c r="B49" s="48"/>
      <c r="C49" s="48"/>
      <c r="D49" s="48"/>
      <c r="E49" s="42"/>
      <c r="F49" s="43" t="s">
        <v>27</v>
      </c>
      <c r="G49" s="95"/>
      <c r="H49" s="95">
        <v>449996</v>
      </c>
      <c r="I49" s="95">
        <v>449996</v>
      </c>
      <c r="J49" s="95">
        <f>+J50</f>
        <v>449996</v>
      </c>
    </row>
    <row r="50" spans="1:10" ht="17.25" customHeight="1">
      <c r="A50" s="42"/>
      <c r="B50" s="42"/>
      <c r="C50" s="42"/>
      <c r="D50" s="42"/>
      <c r="E50" s="42"/>
      <c r="F50" s="43" t="s">
        <v>39</v>
      </c>
      <c r="G50" s="95"/>
      <c r="H50" s="95">
        <v>449996</v>
      </c>
      <c r="I50" s="95">
        <v>449996</v>
      </c>
      <c r="J50" s="95">
        <f>+'1'!J15</f>
        <v>449996</v>
      </c>
    </row>
    <row r="51" spans="1:10" ht="17.25" customHeight="1">
      <c r="F51" s="62"/>
      <c r="G51" s="63"/>
      <c r="H51" s="63"/>
      <c r="I51" s="63"/>
      <c r="J51" s="63"/>
    </row>
    <row r="52" spans="1:10" ht="17.25" customHeight="1">
      <c r="F52" s="62"/>
      <c r="G52" s="63"/>
      <c r="H52" s="63"/>
      <c r="I52" s="63"/>
      <c r="J52" s="63"/>
    </row>
    <row r="53" spans="1:10" ht="17.25" customHeight="1">
      <c r="F53" s="62"/>
      <c r="G53" s="63"/>
      <c r="H53" s="63"/>
      <c r="I53" s="63"/>
      <c r="J53" s="63"/>
    </row>
    <row r="54" spans="1:10" ht="17.25" customHeight="1">
      <c r="F54" s="62"/>
      <c r="G54" s="63"/>
      <c r="H54" s="63"/>
      <c r="I54" s="63"/>
      <c r="J54" s="63"/>
    </row>
    <row r="55" spans="1:10" ht="17.25" customHeight="1">
      <c r="F55" s="62"/>
      <c r="G55" s="63"/>
      <c r="H55" s="63"/>
      <c r="I55" s="63"/>
      <c r="J55" s="63"/>
    </row>
    <row r="56" spans="1:10" ht="17.25" customHeight="1">
      <c r="F56" s="62"/>
      <c r="G56" s="63"/>
      <c r="H56" s="63"/>
      <c r="I56" s="63"/>
      <c r="J56" s="63"/>
    </row>
    <row r="60" spans="1:10">
      <c r="D60" s="14" t="s">
        <v>22</v>
      </c>
      <c r="E60" s="3"/>
      <c r="F60" s="3"/>
    </row>
    <row r="61" spans="1:10">
      <c r="D61" s="14" t="s">
        <v>23</v>
      </c>
      <c r="E61" s="3"/>
      <c r="F61" s="3"/>
    </row>
    <row r="62" spans="1:10">
      <c r="D62" s="102" t="s">
        <v>24</v>
      </c>
      <c r="E62" s="102"/>
      <c r="F62" s="41" t="s">
        <v>25</v>
      </c>
    </row>
  </sheetData>
  <mergeCells count="8">
    <mergeCell ref="D62:E62"/>
    <mergeCell ref="F2:J2"/>
    <mergeCell ref="F3:J3"/>
    <mergeCell ref="D5:J5"/>
    <mergeCell ref="A7:C7"/>
    <mergeCell ref="D7:E7"/>
    <mergeCell ref="F7:F8"/>
    <mergeCell ref="G7:J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21"/>
  <sheetViews>
    <sheetView topLeftCell="A7" workbookViewId="0">
      <selection activeCell="C13" sqref="C13"/>
    </sheetView>
  </sheetViews>
  <sheetFormatPr defaultColWidth="9.140625" defaultRowHeight="17.25"/>
  <cols>
    <col min="1" max="1" width="7.7109375" style="15" customWidth="1"/>
    <col min="2" max="2" width="9.140625" style="15" customWidth="1"/>
    <col min="3" max="3" width="49.140625" style="4" customWidth="1"/>
    <col min="4" max="4" width="15.140625" style="6" customWidth="1"/>
    <col min="5" max="5" width="18.42578125" style="6" customWidth="1"/>
    <col min="6" max="6" width="21" style="6" customWidth="1"/>
    <col min="7" max="7" width="17.85546875" style="6" customWidth="1"/>
    <col min="8" max="8" width="17.140625" style="6" customWidth="1"/>
    <col min="9" max="9" width="29" style="4" customWidth="1"/>
    <col min="10" max="16384" width="9.140625" style="4"/>
  </cols>
  <sheetData>
    <row r="1" spans="1:9" s="5" customFormat="1" ht="17.25" customHeight="1">
      <c r="B1" s="1"/>
      <c r="C1" s="1"/>
      <c r="D1" s="1"/>
      <c r="F1" s="3"/>
      <c r="G1" s="3"/>
      <c r="H1" s="17" t="s">
        <v>57</v>
      </c>
      <c r="I1" s="1"/>
    </row>
    <row r="2" spans="1:9" s="5" customFormat="1" ht="17.25" customHeight="1">
      <c r="B2" s="1"/>
      <c r="C2" s="3"/>
      <c r="D2" s="3"/>
      <c r="E2" s="3"/>
      <c r="F2" s="3"/>
      <c r="H2" s="17" t="s">
        <v>89</v>
      </c>
      <c r="I2" s="1"/>
    </row>
    <row r="3" spans="1:9" s="5" customFormat="1" ht="17.25" customHeight="1">
      <c r="B3" s="1"/>
      <c r="D3" s="3"/>
      <c r="E3" s="3"/>
      <c r="F3" s="3"/>
      <c r="G3" s="3"/>
      <c r="H3" s="17" t="s">
        <v>0</v>
      </c>
      <c r="I3" s="1"/>
    </row>
    <row r="4" spans="1:9" s="5" customFormat="1" ht="17.25" customHeight="1">
      <c r="B4" s="1"/>
      <c r="C4" s="17"/>
      <c r="D4" s="17"/>
      <c r="E4" s="17"/>
      <c r="F4" s="17"/>
      <c r="G4" s="17"/>
      <c r="H4" s="17"/>
      <c r="I4" s="1"/>
    </row>
    <row r="5" spans="1:9" s="5" customFormat="1" ht="37.5" customHeight="1">
      <c r="A5" s="106" t="s">
        <v>117</v>
      </c>
      <c r="B5" s="106"/>
      <c r="C5" s="106"/>
      <c r="D5" s="106"/>
      <c r="E5" s="106"/>
      <c r="F5" s="106"/>
      <c r="G5" s="106"/>
      <c r="H5" s="106"/>
      <c r="I5" s="1"/>
    </row>
    <row r="6" spans="1:9" ht="17.25" customHeight="1">
      <c r="A6" s="7"/>
      <c r="B6" s="7"/>
      <c r="C6" s="15"/>
      <c r="D6" s="16"/>
      <c r="E6" s="16"/>
      <c r="F6" s="16"/>
      <c r="G6" s="16"/>
      <c r="H6" s="16"/>
    </row>
    <row r="7" spans="1:9" ht="17.25" customHeight="1">
      <c r="A7" s="7"/>
      <c r="B7" s="7"/>
      <c r="C7" s="15"/>
      <c r="D7" s="16"/>
      <c r="E7" s="16"/>
      <c r="F7" s="16"/>
      <c r="G7" s="8"/>
      <c r="H7" s="46" t="s">
        <v>40</v>
      </c>
    </row>
    <row r="8" spans="1:9" s="15" customFormat="1" ht="54.75" customHeight="1">
      <c r="A8" s="142" t="s">
        <v>16</v>
      </c>
      <c r="B8" s="143"/>
      <c r="C8" s="134" t="s">
        <v>13</v>
      </c>
      <c r="D8" s="136" t="s">
        <v>14</v>
      </c>
      <c r="E8" s="139" t="s">
        <v>116</v>
      </c>
      <c r="F8" s="140"/>
      <c r="G8" s="140"/>
      <c r="H8" s="141"/>
    </row>
    <row r="9" spans="1:9" s="15" customFormat="1" ht="24" customHeight="1">
      <c r="A9" s="144"/>
      <c r="B9" s="145"/>
      <c r="C9" s="135"/>
      <c r="D9" s="137"/>
      <c r="E9" s="139" t="s">
        <v>59</v>
      </c>
      <c r="F9" s="140"/>
      <c r="G9" s="140"/>
      <c r="H9" s="141"/>
    </row>
    <row r="10" spans="1:9" s="15" customFormat="1" ht="129.75" customHeight="1">
      <c r="A10" s="9" t="s">
        <v>7</v>
      </c>
      <c r="B10" s="10" t="s">
        <v>4</v>
      </c>
      <c r="C10" s="129"/>
      <c r="D10" s="138"/>
      <c r="E10" s="11" t="s">
        <v>17</v>
      </c>
      <c r="F10" s="11" t="s">
        <v>18</v>
      </c>
      <c r="G10" s="11" t="s">
        <v>19</v>
      </c>
      <c r="H10" s="11" t="s">
        <v>20</v>
      </c>
    </row>
    <row r="11" spans="1:9" s="15" customFormat="1" ht="17.25" customHeight="1">
      <c r="A11" s="10"/>
      <c r="B11" s="10"/>
      <c r="C11" s="2" t="s">
        <v>21</v>
      </c>
      <c r="D11" s="13">
        <f>+D13</f>
        <v>0</v>
      </c>
      <c r="E11" s="13">
        <f>E13</f>
        <v>0</v>
      </c>
      <c r="F11" s="13">
        <f>+F13</f>
        <v>0</v>
      </c>
      <c r="G11" s="13">
        <f>+G13</f>
        <v>0</v>
      </c>
      <c r="H11" s="13"/>
      <c r="I11" s="19"/>
    </row>
    <row r="12" spans="1:9">
      <c r="A12" s="130"/>
      <c r="B12" s="131"/>
      <c r="C12" s="131"/>
      <c r="D12" s="131"/>
      <c r="E12" s="131"/>
      <c r="F12" s="131"/>
      <c r="G12" s="131"/>
      <c r="H12" s="132"/>
    </row>
    <row r="13" spans="1:9" s="15" customFormat="1" ht="61.5" customHeight="1">
      <c r="A13" s="2"/>
      <c r="B13" s="12"/>
      <c r="C13" s="100" t="s">
        <v>15</v>
      </c>
      <c r="D13" s="13">
        <f>+E13+F13+G13</f>
        <v>0</v>
      </c>
      <c r="E13" s="13">
        <f>+E16+E15</f>
        <v>0</v>
      </c>
      <c r="F13" s="13">
        <f>+F16</f>
        <v>0</v>
      </c>
      <c r="G13" s="13"/>
      <c r="H13" s="13"/>
    </row>
    <row r="14" spans="1:9" s="15" customFormat="1" ht="17.25" customHeight="1">
      <c r="A14" s="2"/>
      <c r="B14" s="2"/>
      <c r="C14" s="2" t="s">
        <v>5</v>
      </c>
      <c r="D14" s="11"/>
      <c r="E14" s="11"/>
      <c r="F14" s="11"/>
      <c r="G14" s="11"/>
      <c r="H14" s="11"/>
    </row>
    <row r="15" spans="1:9" ht="42" customHeight="1">
      <c r="A15" s="36">
        <v>1157</v>
      </c>
      <c r="B15" s="36" t="s">
        <v>105</v>
      </c>
      <c r="C15" s="18" t="s">
        <v>106</v>
      </c>
      <c r="D15" s="13">
        <f>+E15+F15</f>
        <v>-449996</v>
      </c>
      <c r="E15" s="13">
        <f>'2'!H31</f>
        <v>-449996</v>
      </c>
      <c r="F15" s="13"/>
      <c r="G15" s="45"/>
      <c r="H15" s="45"/>
    </row>
    <row r="16" spans="1:9" ht="51.75">
      <c r="A16" s="36">
        <v>1157</v>
      </c>
      <c r="B16" s="36">
        <v>21038</v>
      </c>
      <c r="C16" s="18" t="s">
        <v>36</v>
      </c>
      <c r="D16" s="13">
        <f>+E16+F16</f>
        <v>449996</v>
      </c>
      <c r="E16" s="13">
        <f>'2'!H50</f>
        <v>449996</v>
      </c>
      <c r="F16" s="13"/>
      <c r="G16" s="45"/>
      <c r="H16" s="45"/>
    </row>
    <row r="17" spans="1:8">
      <c r="A17" s="37"/>
      <c r="B17" s="37"/>
      <c r="C17" s="38"/>
      <c r="D17" s="39"/>
      <c r="E17" s="40"/>
      <c r="F17" s="40"/>
      <c r="G17" s="40"/>
      <c r="H17" s="40"/>
    </row>
    <row r="19" spans="1:8" s="3" customFormat="1">
      <c r="B19" s="14" t="s">
        <v>22</v>
      </c>
    </row>
    <row r="20" spans="1:8" s="3" customFormat="1">
      <c r="B20" s="14" t="s">
        <v>23</v>
      </c>
    </row>
    <row r="21" spans="1:8">
      <c r="C21" s="4" t="s">
        <v>24</v>
      </c>
      <c r="E21" s="133" t="s">
        <v>25</v>
      </c>
      <c r="F21" s="133"/>
      <c r="G21" s="133"/>
    </row>
  </sheetData>
  <mergeCells count="8">
    <mergeCell ref="A12:H12"/>
    <mergeCell ref="E21:G21"/>
    <mergeCell ref="A5:H5"/>
    <mergeCell ref="C8:C10"/>
    <mergeCell ref="D8:D10"/>
    <mergeCell ref="E8:H8"/>
    <mergeCell ref="E9:H9"/>
    <mergeCell ref="A8:B9"/>
  </mergeCells>
  <pageMargins left="0.70866141732283472" right="0.52" top="0.57999999999999996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F4AB-0584-45FD-BC77-75E944873A1B}">
  <sheetPr codeName="Sheet4"/>
  <dimension ref="A1:L24"/>
  <sheetViews>
    <sheetView topLeftCell="A4" zoomScaleNormal="100" zoomScaleSheetLayoutView="100" workbookViewId="0">
      <selection activeCell="C7" sqref="C7:C8"/>
    </sheetView>
  </sheetViews>
  <sheetFormatPr defaultRowHeight="17.25"/>
  <cols>
    <col min="1" max="1" width="11.140625" style="23" customWidth="1"/>
    <col min="2" max="2" width="13.42578125" style="23" customWidth="1"/>
    <col min="3" max="3" width="70.5703125" style="23" customWidth="1"/>
    <col min="4" max="6" width="15.42578125" style="23" customWidth="1"/>
    <col min="7" max="7" width="15.42578125" style="24" customWidth="1"/>
    <col min="8" max="8" width="18.42578125" style="25" customWidth="1"/>
    <col min="9" max="9" width="18.85546875" style="23" bestFit="1" customWidth="1"/>
    <col min="10" max="10" width="16.140625" style="23" bestFit="1" customWidth="1"/>
    <col min="11" max="11" width="12.85546875" style="23" bestFit="1" customWidth="1"/>
    <col min="12" max="12" width="14.28515625" style="23" bestFit="1" customWidth="1"/>
    <col min="13" max="13" width="10.85546875" style="23" bestFit="1" customWidth="1"/>
    <col min="14" max="16384" width="9.140625" style="23"/>
  </cols>
  <sheetData>
    <row r="1" spans="1:9">
      <c r="G1" s="24" t="s">
        <v>84</v>
      </c>
    </row>
    <row r="2" spans="1:9">
      <c r="A2" s="26" t="s">
        <v>26</v>
      </c>
      <c r="C2" s="112" t="s">
        <v>88</v>
      </c>
      <c r="D2" s="112"/>
      <c r="E2" s="112"/>
      <c r="F2" s="112"/>
      <c r="G2" s="112"/>
    </row>
    <row r="3" spans="1:9">
      <c r="C3" s="112" t="s">
        <v>33</v>
      </c>
      <c r="D3" s="112"/>
      <c r="E3" s="112"/>
      <c r="F3" s="112"/>
      <c r="G3" s="112"/>
    </row>
    <row r="4" spans="1:9">
      <c r="C4" s="27"/>
      <c r="D4" s="27"/>
      <c r="E4" s="27"/>
      <c r="F4" s="27"/>
    </row>
    <row r="5" spans="1:9" ht="39" customHeight="1">
      <c r="A5" s="111" t="s">
        <v>118</v>
      </c>
      <c r="B5" s="111"/>
      <c r="C5" s="111"/>
      <c r="D5" s="111"/>
      <c r="E5" s="111"/>
      <c r="F5" s="111"/>
      <c r="G5" s="111"/>
    </row>
    <row r="6" spans="1:9" ht="18" thickBot="1">
      <c r="G6" s="46" t="s">
        <v>40</v>
      </c>
    </row>
    <row r="7" spans="1:9" ht="74.25" customHeight="1">
      <c r="A7" s="125" t="s">
        <v>34</v>
      </c>
      <c r="B7" s="127"/>
      <c r="C7" s="128" t="s">
        <v>69</v>
      </c>
      <c r="D7" s="139" t="s">
        <v>116</v>
      </c>
      <c r="E7" s="140"/>
      <c r="F7" s="140"/>
      <c r="G7" s="141"/>
      <c r="H7" s="28"/>
      <c r="I7" s="29"/>
    </row>
    <row r="8" spans="1:9" ht="75" customHeight="1">
      <c r="A8" s="31" t="s">
        <v>3</v>
      </c>
      <c r="B8" s="30" t="s">
        <v>4</v>
      </c>
      <c r="C8" s="129"/>
      <c r="D8" s="32" t="s">
        <v>28</v>
      </c>
      <c r="E8" s="32" t="s">
        <v>29</v>
      </c>
      <c r="F8" s="32" t="s">
        <v>30</v>
      </c>
      <c r="G8" s="33" t="s">
        <v>8</v>
      </c>
    </row>
    <row r="9" spans="1:9">
      <c r="A9" s="34"/>
      <c r="B9" s="34"/>
      <c r="C9" s="99" t="s">
        <v>2</v>
      </c>
      <c r="D9" s="21">
        <f t="shared" ref="D9:F9" si="0">+D11</f>
        <v>0</v>
      </c>
      <c r="E9" s="21">
        <f t="shared" si="0"/>
        <v>0</v>
      </c>
      <c r="F9" s="21">
        <f t="shared" si="0"/>
        <v>0</v>
      </c>
      <c r="G9" s="21">
        <f>+G11</f>
        <v>0</v>
      </c>
    </row>
    <row r="10" spans="1:9" ht="18" customHeight="1">
      <c r="A10" s="20"/>
      <c r="B10" s="20"/>
      <c r="C10" s="53" t="s">
        <v>35</v>
      </c>
      <c r="D10" s="21"/>
      <c r="E10" s="21"/>
      <c r="F10" s="21"/>
      <c r="G10" s="21"/>
      <c r="H10" s="35"/>
    </row>
    <row r="11" spans="1:9" ht="34.5">
      <c r="A11" s="22"/>
      <c r="B11" s="22"/>
      <c r="C11" s="55" t="s">
        <v>12</v>
      </c>
      <c r="D11" s="21">
        <f>+D16+D13</f>
        <v>0</v>
      </c>
      <c r="E11" s="21">
        <f t="shared" ref="E11:G11" si="1">+E16+E13</f>
        <v>0</v>
      </c>
      <c r="F11" s="21">
        <f t="shared" si="1"/>
        <v>0</v>
      </c>
      <c r="G11" s="21">
        <f t="shared" si="1"/>
        <v>0</v>
      </c>
    </row>
    <row r="12" spans="1:9">
      <c r="A12" s="22"/>
      <c r="B12" s="22"/>
      <c r="C12" s="53" t="s">
        <v>35</v>
      </c>
      <c r="D12" s="21"/>
      <c r="E12" s="21"/>
      <c r="F12" s="21"/>
      <c r="G12" s="21"/>
    </row>
    <row r="13" spans="1:9">
      <c r="A13" s="101" t="s">
        <v>70</v>
      </c>
      <c r="B13" s="101" t="s">
        <v>105</v>
      </c>
      <c r="C13" s="52" t="s">
        <v>106</v>
      </c>
      <c r="D13" s="21">
        <f t="shared" ref="D13:F13" si="2">+D15</f>
        <v>0</v>
      </c>
      <c r="E13" s="21">
        <f t="shared" si="2"/>
        <v>-449996</v>
      </c>
      <c r="F13" s="21">
        <f t="shared" si="2"/>
        <v>-449996</v>
      </c>
      <c r="G13" s="21">
        <f>+G15</f>
        <v>-449996</v>
      </c>
    </row>
    <row r="14" spans="1:9">
      <c r="A14" s="2"/>
      <c r="B14" s="2"/>
      <c r="C14" s="56" t="s">
        <v>37</v>
      </c>
      <c r="D14" s="21"/>
      <c r="E14" s="21"/>
      <c r="F14" s="21"/>
      <c r="G14" s="21"/>
    </row>
    <row r="15" spans="1:9" ht="39.75" customHeight="1">
      <c r="A15" s="2"/>
      <c r="B15" s="2"/>
      <c r="C15" s="44" t="s">
        <v>38</v>
      </c>
      <c r="D15" s="21">
        <f>+'1'!G12</f>
        <v>0</v>
      </c>
      <c r="E15" s="21">
        <f>'2'!H31</f>
        <v>-449996</v>
      </c>
      <c r="F15" s="21">
        <f>'2'!I31</f>
        <v>-449996</v>
      </c>
      <c r="G15" s="21">
        <f>'2'!J31</f>
        <v>-449996</v>
      </c>
    </row>
    <row r="16" spans="1:9" ht="34.5">
      <c r="A16" s="101" t="s">
        <v>70</v>
      </c>
      <c r="B16" s="101">
        <v>21038</v>
      </c>
      <c r="C16" s="52" t="s">
        <v>36</v>
      </c>
      <c r="D16" s="21">
        <f t="shared" ref="D16:F16" si="3">+D18</f>
        <v>0</v>
      </c>
      <c r="E16" s="21">
        <f>+E18</f>
        <v>449996</v>
      </c>
      <c r="F16" s="21">
        <f t="shared" si="3"/>
        <v>449996</v>
      </c>
      <c r="G16" s="21">
        <f>+G18</f>
        <v>449996</v>
      </c>
    </row>
    <row r="17" spans="1:12">
      <c r="A17" s="2"/>
      <c r="B17" s="2"/>
      <c r="C17" s="56" t="s">
        <v>37</v>
      </c>
      <c r="D17" s="21"/>
      <c r="E17" s="21"/>
      <c r="F17" s="21"/>
      <c r="G17" s="21"/>
    </row>
    <row r="18" spans="1:12" ht="42" customHeight="1">
      <c r="A18" s="2"/>
      <c r="B18" s="2"/>
      <c r="C18" s="44" t="s">
        <v>38</v>
      </c>
      <c r="D18" s="21">
        <f>+'1'!G15</f>
        <v>0</v>
      </c>
      <c r="E18" s="21">
        <f>'2'!H50</f>
        <v>449996</v>
      </c>
      <c r="F18" s="21">
        <f>'2'!I50</f>
        <v>449996</v>
      </c>
      <c r="G18" s="21">
        <f>'2'!J50</f>
        <v>449996</v>
      </c>
    </row>
    <row r="22" spans="1:12" s="25" customFormat="1">
      <c r="A22" s="14" t="s">
        <v>22</v>
      </c>
      <c r="B22" s="3"/>
      <c r="C22" s="3"/>
      <c r="D22" s="23"/>
      <c r="E22" s="23"/>
      <c r="F22" s="23"/>
      <c r="G22" s="24"/>
      <c r="I22" s="23"/>
      <c r="J22" s="23"/>
      <c r="K22" s="23"/>
      <c r="L22" s="23"/>
    </row>
    <row r="23" spans="1:12" s="25" customFormat="1">
      <c r="A23" s="14" t="s">
        <v>23</v>
      </c>
      <c r="B23" s="3"/>
      <c r="C23" s="3"/>
      <c r="D23" s="23"/>
      <c r="E23" s="23"/>
      <c r="F23" s="23"/>
      <c r="G23" s="24"/>
      <c r="I23" s="23"/>
      <c r="J23" s="23"/>
      <c r="K23" s="23"/>
      <c r="L23" s="23"/>
    </row>
    <row r="24" spans="1:12" s="25" customFormat="1">
      <c r="A24" s="102" t="s">
        <v>24</v>
      </c>
      <c r="B24" s="102"/>
      <c r="C24" s="41" t="s">
        <v>25</v>
      </c>
      <c r="D24" s="23"/>
      <c r="E24" s="23"/>
      <c r="F24" s="23"/>
      <c r="G24" s="24"/>
      <c r="I24" s="23"/>
      <c r="J24" s="23"/>
      <c r="K24" s="23"/>
      <c r="L24" s="23"/>
    </row>
  </sheetData>
  <mergeCells count="7">
    <mergeCell ref="A24:B24"/>
    <mergeCell ref="C2:G2"/>
    <mergeCell ref="C3:G3"/>
    <mergeCell ref="A5:G5"/>
    <mergeCell ref="A7:B7"/>
    <mergeCell ref="C7:C8"/>
    <mergeCell ref="D7:G7"/>
  </mergeCells>
  <pageMargins left="0.45" right="0" top="0.25" bottom="0.2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3D91-CCC9-4BCF-B423-B85BAFFAFECA}">
  <sheetPr codeName="Sheet7"/>
  <dimension ref="A1:I18"/>
  <sheetViews>
    <sheetView workbookViewId="0">
      <selection activeCell="E7" sqref="E7:E8"/>
    </sheetView>
  </sheetViews>
  <sheetFormatPr defaultColWidth="9.140625" defaultRowHeight="17.25"/>
  <cols>
    <col min="1" max="1" width="9.140625" style="73"/>
    <col min="2" max="2" width="11" style="73" customWidth="1"/>
    <col min="3" max="3" width="14.5703125" style="73" customWidth="1"/>
    <col min="4" max="4" width="62.7109375" style="73" customWidth="1"/>
    <col min="5" max="5" width="28.7109375" style="73" customWidth="1"/>
    <col min="6" max="16384" width="9.140625" style="73"/>
  </cols>
  <sheetData>
    <row r="1" spans="1:9">
      <c r="E1" s="74" t="s">
        <v>85</v>
      </c>
    </row>
    <row r="2" spans="1:9">
      <c r="D2" s="146" t="s">
        <v>97</v>
      </c>
      <c r="E2" s="146"/>
    </row>
    <row r="3" spans="1:9">
      <c r="D3" s="146" t="s">
        <v>0</v>
      </c>
      <c r="E3" s="146"/>
    </row>
    <row r="5" spans="1:9" ht="47.25" customHeight="1">
      <c r="B5" s="147" t="s">
        <v>112</v>
      </c>
      <c r="C5" s="147"/>
      <c r="D5" s="147"/>
      <c r="E5" s="147"/>
    </row>
    <row r="6" spans="1:9">
      <c r="E6" s="74" t="s">
        <v>58</v>
      </c>
    </row>
    <row r="7" spans="1:9" s="75" customFormat="1" ht="23.25" customHeight="1">
      <c r="B7" s="148" t="s">
        <v>72</v>
      </c>
      <c r="C7" s="148"/>
      <c r="D7" s="149" t="s">
        <v>98</v>
      </c>
      <c r="E7" s="150" t="s">
        <v>116</v>
      </c>
    </row>
    <row r="8" spans="1:9" s="75" customFormat="1" ht="81" customHeight="1">
      <c r="B8" s="76" t="s">
        <v>7</v>
      </c>
      <c r="C8" s="76" t="s">
        <v>4</v>
      </c>
      <c r="D8" s="149"/>
      <c r="E8" s="151"/>
    </row>
    <row r="9" spans="1:9">
      <c r="B9" s="77"/>
      <c r="C9" s="77"/>
      <c r="D9" s="78" t="s">
        <v>2</v>
      </c>
      <c r="E9" s="79">
        <f>E11</f>
        <v>0</v>
      </c>
    </row>
    <row r="10" spans="1:9" ht="18.75" customHeight="1">
      <c r="B10" s="80"/>
      <c r="C10" s="81"/>
      <c r="D10" s="82" t="s">
        <v>59</v>
      </c>
      <c r="E10" s="79"/>
    </row>
    <row r="11" spans="1:9">
      <c r="B11" s="76">
        <v>1157</v>
      </c>
      <c r="C11" s="76"/>
      <c r="D11" s="83" t="s">
        <v>11</v>
      </c>
      <c r="E11" s="79">
        <f>+E13+E12</f>
        <v>0</v>
      </c>
    </row>
    <row r="12" spans="1:9" ht="34.5">
      <c r="B12" s="84"/>
      <c r="C12" s="76" t="s">
        <v>105</v>
      </c>
      <c r="D12" s="83" t="s">
        <v>106</v>
      </c>
      <c r="E12" s="85">
        <f>'2'!J31</f>
        <v>-449996</v>
      </c>
    </row>
    <row r="13" spans="1:9" ht="51.75">
      <c r="B13" s="84"/>
      <c r="C13" s="76">
        <v>21038</v>
      </c>
      <c r="D13" s="83" t="str">
        <f>+'3'!C16</f>
        <v xml:space="preserve"> Երևանի բուսաբանական այգու տարածքում անտառապուրակի կառուցապատման աշխատանքներ</v>
      </c>
      <c r="E13" s="85">
        <f>'2'!J42</f>
        <v>449996</v>
      </c>
    </row>
    <row r="15" spans="1:9" s="90" customFormat="1">
      <c r="A15" s="86"/>
      <c r="B15" s="87" t="s">
        <v>94</v>
      </c>
      <c r="C15" s="88"/>
      <c r="D15" s="89"/>
      <c r="G15" s="91"/>
      <c r="H15" s="91"/>
      <c r="I15" s="92"/>
    </row>
    <row r="16" spans="1:9" s="90" customFormat="1">
      <c r="A16" s="86"/>
      <c r="B16" s="87" t="s">
        <v>95</v>
      </c>
      <c r="C16" s="88"/>
      <c r="D16" s="89"/>
      <c r="G16" s="91"/>
      <c r="H16" s="91"/>
      <c r="I16" s="92"/>
    </row>
    <row r="17" spans="1:9" s="90" customFormat="1">
      <c r="A17" s="86"/>
      <c r="B17" s="75"/>
      <c r="C17" s="93" t="s">
        <v>96</v>
      </c>
      <c r="D17" s="89"/>
      <c r="G17" s="91"/>
      <c r="H17" s="91"/>
      <c r="I17" s="92"/>
    </row>
    <row r="18" spans="1:9" s="90" customFormat="1">
      <c r="A18" s="86"/>
      <c r="D18" s="94"/>
      <c r="G18" s="91"/>
      <c r="H18" s="91"/>
      <c r="I18" s="92"/>
    </row>
  </sheetData>
  <mergeCells count="6">
    <mergeCell ref="D2:E2"/>
    <mergeCell ref="D3:E3"/>
    <mergeCell ref="B5:E5"/>
    <mergeCell ref="B7:C7"/>
    <mergeCell ref="D7:D8"/>
    <mergeCell ref="E7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D1B54-4C30-4836-9C26-FEADEAD44B81}">
  <sheetPr codeName="Sheet5"/>
  <dimension ref="A1:M28"/>
  <sheetViews>
    <sheetView tabSelected="1" workbookViewId="0">
      <selection activeCell="E16" sqref="E16:I16"/>
    </sheetView>
  </sheetViews>
  <sheetFormatPr defaultRowHeight="15"/>
  <cols>
    <col min="1" max="1" width="5.7109375" customWidth="1"/>
    <col min="2" max="3" width="8.5703125" customWidth="1"/>
    <col min="4" max="4" width="16.7109375" customWidth="1"/>
    <col min="5" max="5" width="9.5703125" customWidth="1"/>
    <col min="6" max="6" width="15.85546875" customWidth="1"/>
    <col min="7" max="7" width="9.5703125" customWidth="1"/>
    <col min="8" max="8" width="21.7109375" customWidth="1"/>
    <col min="9" max="9" width="51.42578125" customWidth="1"/>
    <col min="10" max="13" width="21.7109375" customWidth="1"/>
  </cols>
  <sheetData>
    <row r="1" spans="1:13" ht="17.25">
      <c r="F1" s="5"/>
      <c r="G1" s="1"/>
      <c r="H1" s="1"/>
      <c r="I1" s="1"/>
      <c r="J1" s="5"/>
      <c r="K1" s="3"/>
      <c r="L1" s="3"/>
      <c r="M1" s="17" t="s">
        <v>101</v>
      </c>
    </row>
    <row r="2" spans="1:13" ht="17.25">
      <c r="F2" s="5"/>
      <c r="G2" s="1"/>
      <c r="H2" s="3"/>
      <c r="I2" s="3"/>
      <c r="J2" s="3"/>
      <c r="K2" s="3"/>
      <c r="L2" s="5"/>
      <c r="M2" s="17" t="s">
        <v>89</v>
      </c>
    </row>
    <row r="3" spans="1:13" ht="17.25">
      <c r="F3" s="5"/>
      <c r="G3" s="1"/>
      <c r="H3" s="5"/>
      <c r="I3" s="3"/>
      <c r="J3" s="3"/>
      <c r="K3" s="3"/>
      <c r="L3" s="3"/>
      <c r="M3" s="17" t="s">
        <v>0</v>
      </c>
    </row>
    <row r="4" spans="1:13" ht="17.25">
      <c r="F4" s="5"/>
      <c r="G4" s="1"/>
      <c r="H4" s="17"/>
      <c r="I4" s="17"/>
      <c r="J4" s="17"/>
      <c r="K4" s="17"/>
      <c r="L4" s="17"/>
      <c r="M4" s="17"/>
    </row>
    <row r="5" spans="1:13" ht="46.5" customHeight="1">
      <c r="A5" s="106" t="s">
        <v>102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</row>
    <row r="6" spans="1:13" ht="17.25">
      <c r="F6" s="47"/>
      <c r="G6" s="47"/>
      <c r="H6" s="47"/>
      <c r="I6" s="47"/>
      <c r="J6" s="47"/>
      <c r="K6" s="47"/>
      <c r="L6" s="47"/>
      <c r="M6" s="49" t="s">
        <v>58</v>
      </c>
    </row>
    <row r="7" spans="1:13" ht="56.25" customHeight="1">
      <c r="A7" s="107" t="s">
        <v>90</v>
      </c>
      <c r="B7" s="107" t="s">
        <v>41</v>
      </c>
      <c r="C7" s="107"/>
      <c r="D7" s="107" t="s">
        <v>42</v>
      </c>
      <c r="E7" s="107"/>
      <c r="F7" s="107"/>
      <c r="G7" s="107"/>
      <c r="H7" s="107" t="s">
        <v>43</v>
      </c>
      <c r="I7" s="107" t="s">
        <v>44</v>
      </c>
      <c r="J7" s="108" t="s">
        <v>116</v>
      </c>
      <c r="K7" s="109"/>
      <c r="L7" s="109"/>
      <c r="M7" s="110"/>
    </row>
    <row r="8" spans="1:13" ht="69.75" customHeight="1">
      <c r="A8" s="107"/>
      <c r="B8" s="48" t="s">
        <v>45</v>
      </c>
      <c r="C8" s="48" t="s">
        <v>46</v>
      </c>
      <c r="D8" s="48" t="s">
        <v>45</v>
      </c>
      <c r="E8" s="48" t="s">
        <v>46</v>
      </c>
      <c r="F8" s="48" t="s">
        <v>47</v>
      </c>
      <c r="G8" s="48" t="s">
        <v>48</v>
      </c>
      <c r="H8" s="107"/>
      <c r="I8" s="107"/>
      <c r="J8" s="48" t="s">
        <v>49</v>
      </c>
      <c r="K8" s="48" t="s">
        <v>50</v>
      </c>
      <c r="L8" s="48" t="s">
        <v>51</v>
      </c>
      <c r="M8" s="48" t="s">
        <v>52</v>
      </c>
    </row>
    <row r="9" spans="1:13" ht="17.25">
      <c r="A9" s="103" t="s">
        <v>53</v>
      </c>
      <c r="B9" s="103"/>
      <c r="C9" s="103"/>
      <c r="D9" s="103"/>
      <c r="E9" s="103"/>
      <c r="F9" s="103"/>
      <c r="G9" s="103"/>
      <c r="H9" s="103"/>
      <c r="I9" s="103"/>
      <c r="J9" s="51">
        <f>J10</f>
        <v>0</v>
      </c>
      <c r="K9" s="51">
        <f t="shared" ref="K9:M9" si="0">K10</f>
        <v>0</v>
      </c>
      <c r="L9" s="51">
        <f t="shared" si="0"/>
        <v>0</v>
      </c>
      <c r="M9" s="51">
        <f t="shared" si="0"/>
        <v>0</v>
      </c>
    </row>
    <row r="10" spans="1:13" ht="17.25">
      <c r="A10" s="50" t="s">
        <v>15</v>
      </c>
      <c r="B10" s="50"/>
      <c r="C10" s="50"/>
      <c r="D10" s="50"/>
      <c r="E10" s="50"/>
      <c r="F10" s="50"/>
      <c r="G10" s="50"/>
      <c r="H10" s="50"/>
      <c r="I10" s="50"/>
      <c r="J10" s="51">
        <f>J11</f>
        <v>0</v>
      </c>
      <c r="K10" s="51">
        <f t="shared" ref="K10:M10" si="1">K11</f>
        <v>0</v>
      </c>
      <c r="L10" s="51">
        <f t="shared" si="1"/>
        <v>0</v>
      </c>
      <c r="M10" s="51">
        <f t="shared" si="1"/>
        <v>0</v>
      </c>
    </row>
    <row r="11" spans="1:13" ht="17.25">
      <c r="A11" s="50"/>
      <c r="B11" s="50">
        <v>1157</v>
      </c>
      <c r="C11" s="50" t="s">
        <v>56</v>
      </c>
      <c r="D11" s="50"/>
      <c r="E11" s="50"/>
      <c r="F11" s="50"/>
      <c r="G11" s="50"/>
      <c r="H11" s="50"/>
      <c r="I11" s="50"/>
      <c r="J11" s="51">
        <f>J12+J16</f>
        <v>0</v>
      </c>
      <c r="K11" s="51">
        <f t="shared" ref="K11:M11" si="2">K12+K16</f>
        <v>0</v>
      </c>
      <c r="L11" s="51">
        <f t="shared" si="2"/>
        <v>0</v>
      </c>
      <c r="M11" s="51">
        <f t="shared" si="2"/>
        <v>0</v>
      </c>
    </row>
    <row r="12" spans="1:13" ht="30" customHeight="1">
      <c r="A12" s="43"/>
      <c r="B12" s="43"/>
      <c r="C12" s="43"/>
      <c r="D12" s="52" t="s">
        <v>113</v>
      </c>
      <c r="E12" s="104" t="s">
        <v>104</v>
      </c>
      <c r="F12" s="104"/>
      <c r="G12" s="104"/>
      <c r="H12" s="104"/>
      <c r="I12" s="104"/>
      <c r="J12" s="51">
        <f>'2'!G31</f>
        <v>0</v>
      </c>
      <c r="K12" s="51">
        <f>'2'!H31</f>
        <v>-449996</v>
      </c>
      <c r="L12" s="51">
        <f>'2'!I31</f>
        <v>-449996</v>
      </c>
      <c r="M12" s="51">
        <f>'2'!J31</f>
        <v>-449996</v>
      </c>
    </row>
    <row r="13" spans="1:13" ht="17.25">
      <c r="A13" s="43"/>
      <c r="B13" s="43"/>
      <c r="C13" s="43"/>
      <c r="D13" s="43"/>
      <c r="E13" s="43"/>
      <c r="F13" s="105" t="s">
        <v>114</v>
      </c>
      <c r="G13" s="105"/>
      <c r="H13" s="105"/>
      <c r="I13" s="105"/>
      <c r="J13" s="105"/>
      <c r="K13" s="105"/>
      <c r="L13" s="105"/>
      <c r="M13" s="105"/>
    </row>
    <row r="14" spans="1:13" ht="17.25">
      <c r="A14" s="43"/>
      <c r="B14" s="43"/>
      <c r="C14" s="43"/>
      <c r="D14" s="43"/>
      <c r="E14" s="43"/>
      <c r="F14" s="43"/>
      <c r="G14" s="105" t="s">
        <v>115</v>
      </c>
      <c r="H14" s="105"/>
      <c r="I14" s="105"/>
      <c r="J14" s="105"/>
      <c r="K14" s="105"/>
      <c r="L14" s="105"/>
      <c r="M14" s="105"/>
    </row>
    <row r="15" spans="1:13" ht="17.25">
      <c r="A15" s="43"/>
      <c r="B15" s="43"/>
      <c r="C15" s="43"/>
      <c r="D15" s="43"/>
      <c r="E15" s="43"/>
      <c r="F15" s="43"/>
      <c r="G15" s="43"/>
      <c r="H15" s="105" t="s">
        <v>119</v>
      </c>
      <c r="I15" s="105"/>
      <c r="J15" s="105"/>
      <c r="K15" s="105"/>
      <c r="L15" s="105"/>
      <c r="M15" s="105"/>
    </row>
    <row r="16" spans="1:13" ht="39.75" customHeight="1">
      <c r="A16" s="43"/>
      <c r="B16" s="43"/>
      <c r="C16" s="43"/>
      <c r="D16" s="52" t="s">
        <v>91</v>
      </c>
      <c r="E16" s="104" t="s">
        <v>92</v>
      </c>
      <c r="F16" s="104"/>
      <c r="G16" s="104"/>
      <c r="H16" s="104"/>
      <c r="I16" s="104"/>
      <c r="J16" s="51">
        <f>'2'!G42</f>
        <v>0</v>
      </c>
      <c r="K16" s="51">
        <f>'2'!H42</f>
        <v>449996</v>
      </c>
      <c r="L16" s="51">
        <f>'2'!I42</f>
        <v>449996</v>
      </c>
      <c r="M16" s="51">
        <f>'2'!J42</f>
        <v>449996</v>
      </c>
    </row>
    <row r="17" spans="1:13" ht="17.25">
      <c r="A17" s="43"/>
      <c r="B17" s="43"/>
      <c r="C17" s="43"/>
      <c r="D17" s="43"/>
      <c r="E17" s="43"/>
      <c r="F17" s="105" t="s">
        <v>93</v>
      </c>
      <c r="G17" s="105"/>
      <c r="H17" s="105"/>
      <c r="I17" s="105"/>
      <c r="J17" s="105"/>
      <c r="K17" s="105"/>
      <c r="L17" s="105"/>
      <c r="M17" s="105"/>
    </row>
    <row r="18" spans="1:13" ht="17.25">
      <c r="A18" s="43"/>
      <c r="B18" s="43"/>
      <c r="C18" s="43"/>
      <c r="D18" s="43"/>
      <c r="E18" s="43"/>
      <c r="F18" s="43"/>
      <c r="G18" s="105" t="s">
        <v>54</v>
      </c>
      <c r="H18" s="105"/>
      <c r="I18" s="105"/>
      <c r="J18" s="105"/>
      <c r="K18" s="105"/>
      <c r="L18" s="105"/>
      <c r="M18" s="105"/>
    </row>
    <row r="19" spans="1:13" ht="17.25">
      <c r="A19" s="43"/>
      <c r="B19" s="43"/>
      <c r="C19" s="43"/>
      <c r="D19" s="43"/>
      <c r="E19" s="43"/>
      <c r="F19" s="43"/>
      <c r="G19" s="43"/>
      <c r="H19" s="105" t="s">
        <v>55</v>
      </c>
      <c r="I19" s="105"/>
      <c r="J19" s="105"/>
      <c r="K19" s="105"/>
      <c r="L19" s="105"/>
      <c r="M19" s="105"/>
    </row>
    <row r="20" spans="1:13" ht="17.25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</row>
    <row r="21" spans="1:13" ht="17.25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</row>
    <row r="22" spans="1:13" ht="17.25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</row>
    <row r="23" spans="1:13" ht="17.25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</row>
    <row r="26" spans="1:13" ht="17.25">
      <c r="G26" s="14" t="s">
        <v>22</v>
      </c>
      <c r="H26" s="3"/>
      <c r="I26" s="3"/>
      <c r="J26" s="3"/>
    </row>
    <row r="27" spans="1:13" ht="17.25">
      <c r="G27" s="14" t="s">
        <v>23</v>
      </c>
      <c r="H27" s="3"/>
      <c r="I27" s="3"/>
      <c r="J27" s="3"/>
    </row>
    <row r="28" spans="1:13" ht="17.25">
      <c r="G28" s="102" t="s">
        <v>24</v>
      </c>
      <c r="H28" s="102"/>
      <c r="I28" s="41" t="s">
        <v>25</v>
      </c>
      <c r="J28" s="6"/>
    </row>
  </sheetData>
  <mergeCells count="17">
    <mergeCell ref="A5:M5"/>
    <mergeCell ref="A7:A8"/>
    <mergeCell ref="B7:C7"/>
    <mergeCell ref="D7:G7"/>
    <mergeCell ref="H7:H8"/>
    <mergeCell ref="I7:I8"/>
    <mergeCell ref="J7:M7"/>
    <mergeCell ref="G28:H28"/>
    <mergeCell ref="A9:I9"/>
    <mergeCell ref="E16:I16"/>
    <mergeCell ref="F17:M17"/>
    <mergeCell ref="G18:M18"/>
    <mergeCell ref="H19:M19"/>
    <mergeCell ref="E12:I12"/>
    <mergeCell ref="F13:M13"/>
    <mergeCell ref="G14:M14"/>
    <mergeCell ref="H15:M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https:/mul2.yerevan.am/tasks/815361/oneclick/7a0bc210a946c178091588749b3af3fe72f8f8eeffe3ad55ce87b9c4af6e4189.xlsx?token=85ebb21628e3a35c3ab957cf8991d44e</cp:keywords>
  <cp:lastModifiedBy>Meri Aghekyan</cp:lastModifiedBy>
  <cp:lastPrinted>2023-05-29T14:49:13Z</cp:lastPrinted>
  <dcterms:created xsi:type="dcterms:W3CDTF">2020-01-16T08:04:10Z</dcterms:created>
  <dcterms:modified xsi:type="dcterms:W3CDTF">2026-03-25T10:23:58Z</dcterms:modified>
</cp:coreProperties>
</file>